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781FF9DF-D3A1-4A6D-98EE-D7E5B8035A9B}" xr6:coauthVersionLast="47" xr6:coauthVersionMax="47" xr10:uidLastSave="{00000000-0000-0000-0000-000000000000}"/>
  <bookViews>
    <workbookView xWindow="-120" yWindow="-120" windowWidth="24240" windowHeight="13140" firstSheet="1" activeTab="9" xr2:uid="{2B71B079-5C22-45C5-8E7C-3C328CA59AD5}"/>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10" sheetId="10" r:id="rId9"/>
    <sheet name="Sheet11" sheetId="11" r:id="rId10"/>
  </sheets>
  <definedNames>
    <definedName name="_xlchart.v1.0" hidden="1">Sheet7!$N$6:$N$305</definedName>
    <definedName name="_xlchart.v1.1" hidden="1">Sheet7!$L$6:$L$305</definedName>
    <definedName name="_xlchart.v1.2" hidden="1">Sheet7!$N$6:$N$305</definedName>
    <definedName name="_xlcn.WorksheetConnection_datame.xlsxdata" hidden="1">data[]</definedName>
    <definedName name="Slicer_Sales_Person">#N/A</definedName>
  </definedNames>
  <calcPr calcId="18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ta  m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8" i="10" l="1"/>
  <c r="I17" i="10"/>
  <c r="I16" i="10"/>
  <c r="I15" i="10"/>
  <c r="I14" i="10"/>
  <c r="I13" i="10"/>
  <c r="I12" i="10"/>
  <c r="I11" i="10"/>
  <c r="I10" i="10"/>
  <c r="I9" i="10"/>
  <c r="I8" i="10"/>
  <c r="H18" i="10"/>
  <c r="H17" i="10"/>
  <c r="H16" i="10"/>
  <c r="H15" i="10"/>
  <c r="H14" i="10"/>
  <c r="H13" i="10"/>
  <c r="H12" i="10"/>
  <c r="H11" i="10"/>
  <c r="H10" i="10"/>
  <c r="H9" i="10"/>
  <c r="H8" i="10"/>
  <c r="D11" i="10"/>
  <c r="C11" i="10"/>
  <c r="D8" i="10"/>
  <c r="D5" i="4"/>
  <c r="D6" i="4"/>
  <c r="D7" i="4"/>
  <c r="D8" i="4"/>
  <c r="D9" i="4"/>
  <c r="D4" i="4"/>
  <c r="C4" i="4"/>
  <c r="C5" i="4"/>
  <c r="C6" i="4"/>
  <c r="C7" i="4"/>
  <c r="C8" i="4"/>
  <c r="C9" i="4"/>
  <c r="D10" i="2"/>
  <c r="C10" i="2"/>
  <c r="D9" i="2"/>
  <c r="C9" i="2"/>
  <c r="D7" i="2"/>
  <c r="C7" i="2"/>
  <c r="D6" i="2"/>
  <c r="C6" i="2"/>
  <c r="C8" i="2" s="1"/>
  <c r="D5" i="2"/>
  <c r="D4" i="2"/>
  <c r="C5" i="2"/>
  <c r="C4" i="2"/>
  <c r="D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122FC9-0768-4DEA-B144-C0021524FB5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5C5B76B-129A-4907-AA28-1DD307B9B8AE}" name="WorksheetConnection_data  me.xlsx!data" type="102" refreshedVersion="7" minRefreshableVersion="5">
    <extLst>
      <ext xmlns:x15="http://schemas.microsoft.com/office/spreadsheetml/2010/11/main" uri="{DE250136-89BD-433C-8126-D09CA5730AF9}">
        <x15:connection id="data" autoDelete="1">
          <x15:rangePr sourceName="_xlcn.WorksheetConnection_datame.xlsxdata"/>
        </x15:connection>
      </ext>
    </extLst>
  </connection>
</connections>
</file>

<file path=xl/sharedStrings.xml><?xml version="1.0" encoding="utf-8"?>
<sst xmlns="http://schemas.openxmlformats.org/spreadsheetml/2006/main" count="2849" uniqueCount="87">
  <si>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</si>
  <si>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</si>
  <si>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</si>
  <si>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</si>
  <si>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</si>
  <si>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</si>
  <si>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</si>
  <si>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</si>
  <si>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</si>
  <si>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</si>
  <si>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</si>
  <si>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</si>
  <si>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</si>
  <si>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</si>
  <si>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</si>
  <si>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</si>
  <si>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</si>
  <si>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</si>
  <si>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</si>
  <si>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</si>
  <si>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</si>
  <si>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</si>
  <si>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</si>
  <si>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</si>
  <si>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</si>
  <si>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</si>
  <si>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</si>
  <si>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</si>
  <si>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</si>
  <si>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</si>
  <si>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</si>
  <si>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</si>
  <si>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</si>
  <si>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</si>
  <si>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</si>
  <si>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</si>
  <si>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</si>
  <si>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</si>
  <si>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</si>
  <si>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</si>
  <si>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</si>
  <si>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</si>
  <si>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</si>
  <si>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Quick  Statistics</t>
  </si>
  <si>
    <t>Average</t>
  </si>
  <si>
    <t>median</t>
  </si>
  <si>
    <t>minimum</t>
  </si>
  <si>
    <t>maximum</t>
  </si>
  <si>
    <t>range</t>
  </si>
  <si>
    <t>1st quartile</t>
  </si>
  <si>
    <t>3rd quartile</t>
  </si>
  <si>
    <t>emma practice</t>
  </si>
  <si>
    <t>Unit</t>
  </si>
  <si>
    <t>2 Exploratory Data Analysis</t>
  </si>
  <si>
    <t>3 Sales by Country (with formulas)</t>
  </si>
  <si>
    <t>country</t>
  </si>
  <si>
    <r>
      <rPr>
        <b/>
        <sz val="26"/>
        <color theme="1"/>
        <rFont val="Calibri"/>
        <family val="2"/>
        <scheme val="minor"/>
      </rPr>
      <t>4</t>
    </r>
    <r>
      <rPr>
        <sz val="26"/>
        <color theme="1"/>
        <rFont val="Calibri"/>
        <family val="2"/>
        <scheme val="minor"/>
      </rPr>
      <t xml:space="preserve"> Sales by Country (with pivots)</t>
    </r>
  </si>
  <si>
    <t>Row Labels</t>
  </si>
  <si>
    <t>Grand Total</t>
  </si>
  <si>
    <t>Sum of Amount</t>
  </si>
  <si>
    <t>Sum of Units</t>
  </si>
  <si>
    <t xml:space="preserve"> </t>
  </si>
  <si>
    <r>
      <rPr>
        <b/>
        <sz val="26"/>
        <color theme="1"/>
        <rFont val="Calibri"/>
        <family val="2"/>
        <scheme val="minor"/>
      </rPr>
      <t>5</t>
    </r>
    <r>
      <rPr>
        <sz val="26"/>
        <color theme="1"/>
        <rFont val="Calibri"/>
        <family val="2"/>
        <scheme val="minor"/>
      </rPr>
      <t xml:space="preserve"> Top 5 products by per Unit</t>
    </r>
  </si>
  <si>
    <t>sales per unit</t>
  </si>
  <si>
    <r>
      <rPr>
        <b/>
        <sz val="26"/>
        <color theme="1"/>
        <rFont val="Calibri"/>
        <family val="2"/>
        <scheme val="minor"/>
      </rPr>
      <t>6</t>
    </r>
    <r>
      <rPr>
        <sz val="26"/>
        <color theme="1"/>
        <rFont val="Calibri"/>
        <family val="2"/>
        <scheme val="minor"/>
      </rPr>
      <t xml:space="preserve"> Are there any anomalies in the data</t>
    </r>
  </si>
  <si>
    <r>
      <rPr>
        <b/>
        <sz val="26"/>
        <color theme="1"/>
        <rFont val="Calibri"/>
        <family val="2"/>
        <scheme val="minor"/>
      </rPr>
      <t>7</t>
    </r>
    <r>
      <rPr>
        <sz val="26"/>
        <color theme="1"/>
        <rFont val="Calibri"/>
        <family val="2"/>
        <scheme val="minor"/>
      </rPr>
      <t xml:space="preserve"> Best Sales person by country</t>
    </r>
  </si>
  <si>
    <t>Cost per unit</t>
  </si>
  <si>
    <t>9 Dynamic country-level Sales Report</t>
  </si>
  <si>
    <t>Pick a Country</t>
  </si>
  <si>
    <t>Quick Sumary</t>
  </si>
  <si>
    <t>By Sales person</t>
  </si>
  <si>
    <t>Number of Transaction</t>
  </si>
  <si>
    <t>Total</t>
  </si>
  <si>
    <t>Sales</t>
  </si>
  <si>
    <t>Cost</t>
  </si>
  <si>
    <t>Profit</t>
  </si>
  <si>
    <t>Task</t>
  </si>
  <si>
    <t>Start Date</t>
  </si>
  <si>
    <t>Days of Complete</t>
  </si>
  <si>
    <t>Task 1</t>
  </si>
  <si>
    <t>Task 2</t>
  </si>
  <si>
    <t>Task 3</t>
  </si>
  <si>
    <t>Task 4</t>
  </si>
  <si>
    <t>Task 5</t>
  </si>
  <si>
    <t>Task 6</t>
  </si>
  <si>
    <t>Task 7</t>
  </si>
  <si>
    <t>Task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</si>
</sst>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0.00;\(\$#,##0.00\);\$#,##0.00"/>
    <numFmt numFmtId="166" formatCode="&quot;$&quot;#,##0"/>
  </numFmts>
  <fonts count="6" x14ac:knownFonts="1">
    <font>
      <sz val="11"/>
      <color theme="1"/>
      <name val="Calibri"/>
      <family val="2"/>
      <scheme val="minor"/>
    </font>
    <font>
      <b/>
      <sz val="11"/>
      <color theme="1"/>
      <name val="Calibri"/>
      <family val="2"/>
      <scheme val="minor"/>
    </font>
    <font>
      <sz val="26"/>
      <color theme="1"/>
      <name val="Calibri"/>
      <family val="2"/>
      <scheme val="minor"/>
    </font>
    <font>
      <b/>
      <sz val="26"/>
      <color theme="1"/>
      <name val="Calibri"/>
      <family val="2"/>
      <scheme val="minor"/>
    </font>
    <font>
      <b/>
      <sz val="14"/>
      <color theme="1"/>
      <name val="Calibri"/>
      <family val="2"/>
      <scheme val="minor"/>
    </font>
    <font>
      <sz val="8"/>
      <name val="Calibri"/>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39997558519241921"/>
        <bgColor indexed="64"/>
      </patternFill>
    </fill>
  </fills>
  <borders count="3">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7">
    <xf numFmtId="0" fontId="0" fillId="0" borderId="0" xfId="0"/>
    <xf numFmtId="0" fontId="0" fillId="0" borderId="0" xfId="0"/>
    <xf numFmtId="6" fontId="0" fillId="0" borderId="0" xfId="0" applyNumberFormat="1"/>
    <xf numFmtId="3" fontId="0" fillId="0" borderId="0" xfId="0" applyNumberFormat="1"/>
    <xf numFmtId="0" fontId="0" fillId="0" borderId="0" xfId="0"/>
    <xf numFmtId="6"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0" fontId="0" fillId="2" borderId="0" xfId="0" applyFill="1"/>
    <xf numFmtId="0" fontId="0" fillId="4" borderId="0" xfId="0" applyFill="1"/>
    <xf numFmtId="0" fontId="0" fillId="9" borderId="0" xfId="0" applyFill="1" applyAlignment="1"/>
    <xf numFmtId="0" fontId="0" fillId="6"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0" fontId="0" fillId="0" borderId="0" xfId="0"/>
    <xf numFmtId="0" fontId="1" fillId="0" borderId="0" xfId="0" applyFont="1"/>
    <xf numFmtId="0" fontId="0" fillId="10" borderId="0" xfId="0" applyFill="1"/>
    <xf numFmtId="0" fontId="4" fillId="0" borderId="0" xfId="0" applyFont="1"/>
    <xf numFmtId="0" fontId="4" fillId="10" borderId="0" xfId="0" applyFont="1" applyFill="1"/>
    <xf numFmtId="0" fontId="1" fillId="10" borderId="0" xfId="0" applyFont="1" applyFill="1"/>
    <xf numFmtId="0" fontId="0" fillId="11" borderId="0" xfId="0" applyFill="1"/>
    <xf numFmtId="166" fontId="0" fillId="0" borderId="0" xfId="0" applyNumberFormat="1"/>
    <xf numFmtId="0" fontId="0" fillId="6" borderId="2" xfId="0" applyFont="1" applyFill="1" applyBorder="1"/>
    <xf numFmtId="0" fontId="0" fillId="0" borderId="2" xfId="0" applyFont="1" applyBorder="1"/>
    <xf numFmtId="0" fontId="0" fillId="12" borderId="0" xfId="0" applyFill="1"/>
    <xf numFmtId="16" fontId="0" fillId="0" borderId="0" xfId="0" applyNumberFormat="1"/>
    <xf numFmtId="2" fontId="0" fillId="0" borderId="0" xfId="0" applyNumberFormat="1"/>
    <xf numFmtId="0" fontId="2" fillId="3" borderId="0" xfId="0" applyFont="1" applyFill="1" applyAlignment="1">
      <alignment horizontal="center"/>
    </xf>
    <xf numFmtId="0" fontId="0" fillId="5" borderId="0" xfId="0" applyFill="1" applyAlignment="1">
      <alignment horizontal="center"/>
    </xf>
    <xf numFmtId="0" fontId="2" fillId="7" borderId="0" xfId="0" applyFont="1" applyFill="1" applyAlignment="1">
      <alignment horizontal="center"/>
    </xf>
    <xf numFmtId="0" fontId="0" fillId="8" borderId="0" xfId="0" applyFill="1" applyAlignment="1">
      <alignment horizontal="center"/>
    </xf>
  </cellXfs>
  <cellStyles count="1">
    <cellStyle name="Normal" xfId="0" builtinId="0"/>
  </cellStyles>
  <dxfs count="11">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Sheet7!$N$6:$N$305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Sheet7!$O$6:$O$305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775-4882-B78F-0FFAEF316683}"/>
            </c:ext>
          </c:extLst>
        </c:ser>
        <c:dLbls>
          <c:showLegendKey val="0"/>
          <c:showVal val="0"/>
          <c:showCatName val="0"/>
          <c:showSerName val="0"/>
          <c:showPercent val="0"/>
          <c:showBubbleSize val="0"/>
        </c:dLbls>
        <c:axId val="578454744"/>
        <c:axId val="578448512"/>
      </c:scatterChart>
      <c:valAx>
        <c:axId val="578454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48512"/>
        <c:crosses val="autoZero"/>
        <c:crossBetween val="midCat"/>
      </c:valAx>
      <c:valAx>
        <c:axId val="57844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54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99350081239845E-2"/>
          <c:y val="0.1102262088372974"/>
          <c:w val="0.86113853259508644"/>
          <c:h val="0.83479097721480466"/>
        </c:manualLayout>
      </c:layout>
      <c:bar3DChart>
        <c:barDir val="bar"/>
        <c:grouping val="stacked"/>
        <c:varyColors val="0"/>
        <c:ser>
          <c:idx val="0"/>
          <c:order val="0"/>
          <c:tx>
            <c:strRef>
              <c:f>Sheet11!$B$1</c:f>
              <c:strCache>
                <c:ptCount val="1"/>
                <c:pt idx="0">
                  <c:v>Start Date</c:v>
                </c:pt>
              </c:strCache>
            </c:strRef>
          </c:tx>
          <c:spPr>
            <a:noFill/>
            <a:ln>
              <a:noFill/>
            </a:ln>
            <a:effectLst/>
            <a:sp3d/>
          </c:spPr>
          <c:invertIfNegative val="0"/>
          <c:cat>
            <c:strRef>
              <c:f>Sheet11!$A$2:$A$9</c:f>
              <c:strCache>
                <c:ptCount val="8"/>
                <c:pt idx="0">
                  <c:v>Task 1</c:v>
                </c:pt>
                <c:pt idx="1">
                  <c:v>Task 2</c:v>
                </c:pt>
                <c:pt idx="2">
                  <c:v>Task 3</c:v>
                </c:pt>
                <c:pt idx="3">
                  <c:v>Task 4</c:v>
                </c:pt>
                <c:pt idx="4">
                  <c:v>Task 5</c:v>
                </c:pt>
                <c:pt idx="5">
                  <c:v>Task 6</c:v>
                </c:pt>
                <c:pt idx="6">
                  <c:v>Task 7</c:v>
                </c:pt>
                <c:pt idx="7">
                  <c:v>Task 8</c:v>
                </c:pt>
              </c:strCache>
            </c:strRef>
          </c:cat>
          <c:val>
            <c:numRef>
              <c:f>Sheet11!$B$2:$B$9</c:f>
              <c:numCache>
                <c:formatCode>d\-mmm</c:formatCode>
                <c:ptCount val="8"/>
                <c:pt idx="0">
                  <c:v>44583</c:v>
                </c:pt>
                <c:pt idx="1">
                  <c:v>44592</c:v>
                </c:pt>
                <c:pt idx="2">
                  <c:v>44597</c:v>
                </c:pt>
                <c:pt idx="3">
                  <c:v>44607</c:v>
                </c:pt>
                <c:pt idx="4">
                  <c:v>44613</c:v>
                </c:pt>
                <c:pt idx="5">
                  <c:v>44621</c:v>
                </c:pt>
                <c:pt idx="6">
                  <c:v>44628</c:v>
                </c:pt>
                <c:pt idx="7">
                  <c:v>44635</c:v>
                </c:pt>
              </c:numCache>
            </c:numRef>
          </c:val>
          <c:extLst>
            <c:ext xmlns:c16="http://schemas.microsoft.com/office/drawing/2014/chart" uri="{C3380CC4-5D6E-409C-BE32-E72D297353CC}">
              <c16:uniqueId val="{00000000-8CDD-4780-84AC-246C2342981A}"/>
            </c:ext>
          </c:extLst>
        </c:ser>
        <c:ser>
          <c:idx val="1"/>
          <c:order val="1"/>
          <c:tx>
            <c:strRef>
              <c:f>Sheet11!$C$1</c:f>
              <c:strCache>
                <c:ptCount val="1"/>
                <c:pt idx="0">
                  <c:v>Days of Complete</c:v>
                </c:pt>
              </c:strCache>
            </c:strRef>
          </c:tx>
          <c:spPr>
            <a:solidFill>
              <a:schemeClr val="accent2"/>
            </a:solidFill>
            <a:ln>
              <a:noFill/>
            </a:ln>
            <a:effectLst/>
            <a:sp3d/>
          </c:spPr>
          <c:invertIfNegative val="0"/>
          <c:cat>
            <c:strRef>
              <c:f>Sheet11!$A$2:$A$9</c:f>
              <c:strCache>
                <c:ptCount val="8"/>
                <c:pt idx="0">
                  <c:v>Task 1</c:v>
                </c:pt>
                <c:pt idx="1">
                  <c:v>Task 2</c:v>
                </c:pt>
                <c:pt idx="2">
                  <c:v>Task 3</c:v>
                </c:pt>
                <c:pt idx="3">
                  <c:v>Task 4</c:v>
                </c:pt>
                <c:pt idx="4">
                  <c:v>Task 5</c:v>
                </c:pt>
                <c:pt idx="5">
                  <c:v>Task 6</c:v>
                </c:pt>
                <c:pt idx="6">
                  <c:v>Task 7</c:v>
                </c:pt>
                <c:pt idx="7">
                  <c:v>Task 8</c:v>
                </c:pt>
              </c:strCache>
            </c:strRef>
          </c:cat>
          <c:val>
            <c:numRef>
              <c:f>Sheet11!$C$2:$C$9</c:f>
              <c:numCache>
                <c:formatCode>General</c:formatCode>
                <c:ptCount val="8"/>
                <c:pt idx="0">
                  <c:v>5</c:v>
                </c:pt>
                <c:pt idx="1">
                  <c:v>14</c:v>
                </c:pt>
                <c:pt idx="2">
                  <c:v>8</c:v>
                </c:pt>
                <c:pt idx="3">
                  <c:v>7</c:v>
                </c:pt>
                <c:pt idx="4">
                  <c:v>11</c:v>
                </c:pt>
                <c:pt idx="5">
                  <c:v>9</c:v>
                </c:pt>
                <c:pt idx="6">
                  <c:v>7</c:v>
                </c:pt>
                <c:pt idx="7">
                  <c:v>10</c:v>
                </c:pt>
              </c:numCache>
            </c:numRef>
          </c:val>
          <c:extLst>
            <c:ext xmlns:c16="http://schemas.microsoft.com/office/drawing/2014/chart" uri="{C3380CC4-5D6E-409C-BE32-E72D297353CC}">
              <c16:uniqueId val="{00000003-8CDD-4780-84AC-246C2342981A}"/>
            </c:ext>
          </c:extLst>
        </c:ser>
        <c:dLbls>
          <c:showLegendKey val="0"/>
          <c:showVal val="0"/>
          <c:showCatName val="0"/>
          <c:showSerName val="0"/>
          <c:showPercent val="0"/>
          <c:showBubbleSize val="0"/>
        </c:dLbls>
        <c:gapWidth val="150"/>
        <c:shape val="box"/>
        <c:axId val="564905504"/>
        <c:axId val="564905832"/>
        <c:axId val="0"/>
      </c:bar3DChart>
      <c:catAx>
        <c:axId val="56490550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5832"/>
        <c:crosses val="autoZero"/>
        <c:auto val="1"/>
        <c:lblAlgn val="ctr"/>
        <c:lblOffset val="100"/>
        <c:noMultiLvlLbl val="0"/>
      </c:catAx>
      <c:valAx>
        <c:axId val="564905832"/>
        <c:scaling>
          <c:orientation val="minMax"/>
          <c:min val="44583"/>
        </c:scaling>
        <c:delete val="0"/>
        <c:axPos val="t"/>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B60B34A3-858B-44F5-A028-22639B9F415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EC367150-C744-423D-AA5A-C9CB18BA535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590550</xdr:colOff>
      <xdr:row>4</xdr:row>
      <xdr:rowOff>0</xdr:rowOff>
    </xdr:from>
    <xdr:to>
      <xdr:col>9</xdr:col>
      <xdr:colOff>163830</xdr:colOff>
      <xdr:row>17</xdr:row>
      <xdr:rowOff>47625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99F1B47-679D-4568-BCF2-37233BD122D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81450" y="1000125"/>
              <a:ext cx="201168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3</xdr:row>
      <xdr:rowOff>52387</xdr:rowOff>
    </xdr:from>
    <xdr:to>
      <xdr:col>8</xdr:col>
      <xdr:colOff>361950</xdr:colOff>
      <xdr:row>17</xdr:row>
      <xdr:rowOff>128587</xdr:rowOff>
    </xdr:to>
    <xdr:graphicFrame macro="">
      <xdr:nvGraphicFramePr>
        <xdr:cNvPr id="4" name="Chart 3">
          <a:extLst>
            <a:ext uri="{FF2B5EF4-FFF2-40B4-BE49-F238E27FC236}">
              <a16:creationId xmlns:a16="http://schemas.microsoft.com/office/drawing/2014/main" id="{B4941ADD-E470-4EB2-A042-FEC46A73C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18</xdr:row>
      <xdr:rowOff>138112</xdr:rowOff>
    </xdr:from>
    <xdr:to>
      <xdr:col>2</xdr:col>
      <xdr:colOff>104775</xdr:colOff>
      <xdr:row>33</xdr:row>
      <xdr:rowOff>23812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37608A6-F46F-4EE2-8E89-8D9ABABB1F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912" y="3805237"/>
              <a:ext cx="126206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176212</xdr:colOff>
      <xdr:row>18</xdr:row>
      <xdr:rowOff>147637</xdr:rowOff>
    </xdr:from>
    <xdr:to>
      <xdr:col>9</xdr:col>
      <xdr:colOff>481012</xdr:colOff>
      <xdr:row>33</xdr:row>
      <xdr:rowOff>33337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EAB3CC9-D5AF-4CA4-995B-C9E487807C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5412" y="38147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542925</xdr:colOff>
      <xdr:row>0</xdr:row>
      <xdr:rowOff>47625</xdr:rowOff>
    </xdr:from>
    <xdr:to>
      <xdr:col>15</xdr:col>
      <xdr:colOff>66675</xdr:colOff>
      <xdr:row>19</xdr:row>
      <xdr:rowOff>123825</xdr:rowOff>
    </xdr:to>
    <xdr:graphicFrame macro="">
      <xdr:nvGraphicFramePr>
        <xdr:cNvPr id="11" name="Chart 10">
          <a:extLst>
            <a:ext uri="{FF2B5EF4-FFF2-40B4-BE49-F238E27FC236}">
              <a16:creationId xmlns:a16="http://schemas.microsoft.com/office/drawing/2014/main" id="{19A6A194-3CC6-4CE4-A765-11802D483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4671.638832523146" createdVersion="7" refreshedVersion="7" minRefreshableVersion="3" recordCount="300" xr:uid="{7B14E218-234E-4149-9253-8CC9D7427BC4}">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445036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refreshedDate="44671.650632638892" backgroundQuery="1" createdVersion="7" refreshedVersion="7" minRefreshableVersion="3" recordCount="0" supportSubquery="1" supportAdvancedDrill="1" xr:uid="{B91F0E61-C085-48A3-8867-E307B148C451}">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273F2-A31A-45C9-8FD2-33DD47C4755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4:E10" firstHeaderRow="0" firstDataRow="1" firstDataCol="1"/>
  <pivotFields count="5">
    <pivotField showAll="0" defaultSubtotal="0">
      <items count="10">
        <item h="1" x="7"/>
        <item h="1" x="1"/>
        <item h="1" x="3"/>
        <item x="5"/>
        <item h="1" x="4"/>
        <item h="1" x="6"/>
        <item h="1" x="8"/>
        <item h="1" x="2"/>
        <item h="1" x="9"/>
        <item h="1" x="0"/>
      </items>
    </pivotField>
    <pivotField axis="axisRow"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howAll="0" defaultSubtotal="0"/>
    <pivotField dataField="1" numFmtId="6" showAll="0" defaultSubtotal="0"/>
    <pivotField dataField="1" numFmtId="3" showAll="0" defaultSubtotal="0"/>
  </pivotFields>
  <rowFields count="1">
    <field x="1"/>
  </rowFields>
  <rowItems count="6">
    <i>
      <x v="3"/>
    </i>
    <i>
      <x v="2"/>
    </i>
    <i>
      <x v="5"/>
    </i>
    <i>
      <x v="1"/>
    </i>
    <i>
      <x/>
    </i>
    <i>
      <x v="4"/>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conditionalFormats count="3">
    <conditionalFormat scope="field" priority="3">
      <pivotAreas count="1">
        <pivotArea outline="0" collapsedLevelsAreSubtotals="1" fieldPosition="0">
          <references count="2">
            <reference field="4294967294" count="1" selected="0">
              <x v="1"/>
            </reference>
            <reference field="1" count="0" selected="0"/>
          </references>
        </pivotArea>
      </pivotAreas>
    </conditionalFormat>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1">
      <pivotAreas count="1">
        <pivotArea type="data" collapsedLevelsAreSubtotals="1" fieldPosition="0">
          <references count="2">
            <reference field="4294967294" count="1" selected="0">
              <x v="1"/>
            </reference>
            <reference field="1" count="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A43C5-2E50-4F2B-9BFA-7430A45D7AD2}"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5:C28"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m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117413-5D5D-4810-B59B-1F298BB8496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0E5EF-D2A1-4891-BAA1-23B3A1CD25F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C5DE318-5DBC-4D9A-A1E4-A39AA8AB19B6}" sourceName="Sales Person">
  <pivotTables>
    <pivotTable tabId="5" name="PivotTable1"/>
  </pivotTables>
  <data>
    <tabular pivotCacheId="1644503659">
      <items count="10">
        <i x="7"/>
        <i x="1"/>
        <i x="3"/>
        <i x="5" s="1"/>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F964E49-20E9-4286-A938-BF4B578AA531}" cache="Slicer_Sales_Person" caption="Sales Person" columnCoun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4DB366-C4F9-4FFA-ABC0-413893ED688D}" name="data" displayName="data" ref="A1:F301" totalsRowShown="0" headerRowDxfId="10">
  <autoFilter ref="A1:F301" xr:uid="{ED4DB366-C4F9-4FFA-ABC0-413893ED688D}"/>
  <tableColumns count="6">
    <tableColumn id="1" xr3:uid="{690EE2DE-36F6-47AC-A486-1B83919158E9}" name="Sales Person"/>
    <tableColumn id="2" xr3:uid="{0F8CAA76-B137-4B05-AF51-C586073B8D43}" name="Geography"/>
    <tableColumn id="3" xr3:uid="{4DEDB6AF-5D9B-4EB3-BEDC-D3A4279CF257}" name="Product"/>
    <tableColumn id="4" xr3:uid="{208E3807-98F4-46B9-A03D-A875D4C35EBB}" name="Amount" dataDxfId="9"/>
    <tableColumn id="5" xr3:uid="{B3976D84-D5B0-430B-824A-2619EF850206}" name="Units" dataDxfId="8"/>
    <tableColumn id="6" xr3:uid="{0980B2BE-7F5E-46FB-BDD4-D5BDDCA468ED}" name="Cost per un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5F6F57-348C-492A-B667-446E24B8864F}" name="data4" displayName="data4" ref="B4:F304" totalsRowShown="0" headerRowDxfId="5">
  <autoFilter ref="B4:F304" xr:uid="{475F6F57-348C-492A-B667-446E24B8864F}"/>
  <sortState xmlns:xlrd2="http://schemas.microsoft.com/office/spreadsheetml/2017/richdata2" ref="B5:F304">
    <sortCondition descending="1" ref="F4:F304"/>
  </sortState>
  <tableColumns count="5">
    <tableColumn id="1" xr3:uid="{8AB499F0-69A1-4DF1-AF7E-B19D8427F710}" name="Sales Person"/>
    <tableColumn id="2" xr3:uid="{C92F1F53-1FCC-4843-A54A-8C9BA2C28BE1}" name="Geography"/>
    <tableColumn id="3" xr3:uid="{2380ADB0-8287-4BF3-817E-B47DF08C1A40}" name="Product"/>
    <tableColumn id="4" xr3:uid="{F1A66FDA-3F4E-4280-80B8-3C93A42B1A9B}" name="Amount" dataDxfId="4"/>
    <tableColumn id="5" xr3:uid="{539FAAE1-CA06-4F8A-BB5D-65DA5906E44D}" name="Units"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AA6635-4EFA-486B-B177-1B619220A563}" name="data3" displayName="data3" ref="K5:O305" totalsRowShown="0" headerRowDxfId="2">
  <autoFilter ref="K5:O305" xr:uid="{CFAA6635-4EFA-486B-B177-1B619220A563}"/>
  <tableColumns count="5">
    <tableColumn id="1" xr3:uid="{00011B22-6EF2-4BB0-B69A-0B081E0787BF}" name="Sales Person"/>
    <tableColumn id="2" xr3:uid="{F2E0642B-A35F-47BB-A1B4-FDA205D8F5DB}" name="Geography"/>
    <tableColumn id="3" xr3:uid="{012C91CC-22A2-48FE-9CDF-3D5F501C031F}" name="Product"/>
    <tableColumn id="4" xr3:uid="{659D348E-7058-4990-97D5-310BF72604F8}" name="Amount" dataDxfId="1"/>
    <tableColumn id="5" xr3:uid="{DB22B164-07F6-487F-B7B8-9F326EF89524}"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0356-1F79-4AAF-95CD-BFDCDB5B108E}">
  <dimension ref="A1:F323"/>
  <sheetViews>
    <sheetView workbookViewId="0">
      <selection activeCell="A2" sqref="A2:B17"/>
    </sheetView>
  </sheetViews>
  <sheetFormatPr defaultRowHeight="15" x14ac:dyDescent="0.25"/>
  <cols>
    <col min="1" max="1" width="16.140625" customWidth="1"/>
    <col min="2" max="2" width="14.7109375" customWidth="1"/>
    <col min="3" max="3" width="22.42578125" customWidth="1"/>
    <col min="4" max="4" width="10.85546875" customWidth="1"/>
  </cols>
  <sheetData>
    <row r="1" spans="1:6" x14ac:dyDescent="0.25">
      <c r="A1" s="7" t="s">
        <v>0</v>
      </c>
      <c r="B1" s="7" t="s">
        <v>1</v>
      </c>
      <c r="C1" s="7" t="s">
        <v>2</v>
      </c>
      <c r="D1" s="8" t="s">
        <v>3</v>
      </c>
      <c r="E1" s="8" t="s">
        <v>4</v>
      </c>
      <c r="F1" s="21" t="s">
        <v>66</v>
      </c>
    </row>
    <row r="2" spans="1:6" x14ac:dyDescent="0.25">
      <c r="A2" s="4" t="s">
        <v>5</v>
      </c>
      <c r="B2" s="4" t="s">
        <v>6</v>
      </c>
      <c r="C2" s="4" t="s">
        <v>7</v>
      </c>
      <c r="D2" s="5">
        <v>1624</v>
      </c>
      <c r="E2" s="6">
        <v>114</v>
      </c>
    </row>
    <row r="3" spans="1:6" x14ac:dyDescent="0.25">
      <c r="A3" s="4" t="s">
        <v>8</v>
      </c>
      <c r="B3" s="4" t="s">
        <v>9</v>
      </c>
      <c r="C3" s="4" t="s">
        <v>10</v>
      </c>
      <c r="D3" s="5">
        <v>6706</v>
      </c>
      <c r="E3" s="6">
        <v>459</v>
      </c>
    </row>
    <row r="4" spans="1:6" x14ac:dyDescent="0.25">
      <c r="A4" s="4" t="s">
        <v>11</v>
      </c>
      <c r="B4" s="4" t="s">
        <v>9</v>
      </c>
      <c r="C4" s="4" t="s">
        <v>12</v>
      </c>
      <c r="D4" s="5">
        <v>959</v>
      </c>
      <c r="E4" s="6">
        <v>147</v>
      </c>
    </row>
    <row r="5" spans="1:6" x14ac:dyDescent="0.25">
      <c r="A5" s="4" t="s">
        <v>13</v>
      </c>
      <c r="B5" s="4" t="s">
        <v>14</v>
      </c>
      <c r="C5" s="4" t="s">
        <v>15</v>
      </c>
      <c r="D5" s="5">
        <v>9632</v>
      </c>
      <c r="E5" s="6">
        <v>288</v>
      </c>
    </row>
    <row r="6" spans="1:6" x14ac:dyDescent="0.25">
      <c r="A6" s="4" t="s">
        <v>16</v>
      </c>
      <c r="B6" s="4" t="s">
        <v>17</v>
      </c>
      <c r="C6" s="4" t="s">
        <v>18</v>
      </c>
      <c r="D6" s="5">
        <v>2100</v>
      </c>
      <c r="E6" s="6">
        <v>414</v>
      </c>
    </row>
    <row r="7" spans="1:6" x14ac:dyDescent="0.25">
      <c r="A7" s="4" t="s">
        <v>5</v>
      </c>
      <c r="B7" s="4" t="s">
        <v>9</v>
      </c>
      <c r="C7" s="4" t="s">
        <v>19</v>
      </c>
      <c r="D7" s="5">
        <v>8869</v>
      </c>
      <c r="E7" s="6">
        <v>432</v>
      </c>
    </row>
    <row r="8" spans="1:6" x14ac:dyDescent="0.25">
      <c r="A8" s="4" t="s">
        <v>16</v>
      </c>
      <c r="B8" s="4" t="s">
        <v>20</v>
      </c>
      <c r="C8" s="4" t="s">
        <v>21</v>
      </c>
      <c r="D8" s="5">
        <v>2681</v>
      </c>
      <c r="E8" s="6">
        <v>54</v>
      </c>
    </row>
    <row r="9" spans="1:6" x14ac:dyDescent="0.25">
      <c r="A9" s="4" t="s">
        <v>8</v>
      </c>
      <c r="B9" s="4" t="s">
        <v>9</v>
      </c>
      <c r="C9" s="4" t="s">
        <v>22</v>
      </c>
      <c r="D9" s="5">
        <v>5012</v>
      </c>
      <c r="E9" s="6">
        <v>210</v>
      </c>
    </row>
    <row r="10" spans="1:6" x14ac:dyDescent="0.25">
      <c r="A10" s="4" t="s">
        <v>23</v>
      </c>
      <c r="B10" s="4" t="s">
        <v>20</v>
      </c>
      <c r="C10" s="4" t="s">
        <v>24</v>
      </c>
      <c r="D10" s="5">
        <v>1281</v>
      </c>
      <c r="E10" s="6">
        <v>75</v>
      </c>
    </row>
    <row r="11" spans="1:6" x14ac:dyDescent="0.25">
      <c r="A11" s="4" t="s">
        <v>25</v>
      </c>
      <c r="B11" s="4" t="s">
        <v>6</v>
      </c>
      <c r="C11" s="4" t="s">
        <v>24</v>
      </c>
      <c r="D11" s="5">
        <v>4991</v>
      </c>
      <c r="E11" s="6">
        <v>12</v>
      </c>
    </row>
    <row r="12" spans="1:6" x14ac:dyDescent="0.25">
      <c r="A12" s="4" t="s">
        <v>26</v>
      </c>
      <c r="B12" s="4" t="s">
        <v>17</v>
      </c>
      <c r="C12" s="4" t="s">
        <v>18</v>
      </c>
      <c r="D12" s="5">
        <v>1785</v>
      </c>
      <c r="E12" s="6">
        <v>462</v>
      </c>
    </row>
    <row r="13" spans="1:6" x14ac:dyDescent="0.25">
      <c r="A13" s="4" t="s">
        <v>27</v>
      </c>
      <c r="B13" s="4" t="s">
        <v>6</v>
      </c>
      <c r="C13" s="4" t="s">
        <v>28</v>
      </c>
      <c r="D13" s="5">
        <v>3983</v>
      </c>
      <c r="E13" s="6">
        <v>144</v>
      </c>
    </row>
    <row r="14" spans="1:6" x14ac:dyDescent="0.25">
      <c r="A14" s="4" t="s">
        <v>11</v>
      </c>
      <c r="B14" s="4" t="s">
        <v>20</v>
      </c>
      <c r="C14" s="4" t="s">
        <v>29</v>
      </c>
      <c r="D14" s="5">
        <v>2646</v>
      </c>
      <c r="E14" s="6">
        <v>120</v>
      </c>
    </row>
    <row r="15" spans="1:6" x14ac:dyDescent="0.25">
      <c r="A15" s="4" t="s">
        <v>26</v>
      </c>
      <c r="B15" s="4" t="s">
        <v>30</v>
      </c>
      <c r="C15" s="4" t="s">
        <v>31</v>
      </c>
      <c r="D15" s="5">
        <v>252</v>
      </c>
      <c r="E15" s="6">
        <v>54</v>
      </c>
    </row>
    <row r="16" spans="1:6" x14ac:dyDescent="0.25">
      <c r="A16" s="4" t="s">
        <v>27</v>
      </c>
      <c r="B16" s="4" t="s">
        <v>9</v>
      </c>
      <c r="C16" s="4" t="s">
        <v>18</v>
      </c>
      <c r="D16" s="5">
        <v>2464</v>
      </c>
      <c r="E16" s="6">
        <v>234</v>
      </c>
    </row>
    <row r="17" spans="1:5" x14ac:dyDescent="0.25">
      <c r="A17" s="4" t="s">
        <v>27</v>
      </c>
      <c r="B17" s="4" t="s">
        <v>9</v>
      </c>
      <c r="C17" s="4" t="s">
        <v>32</v>
      </c>
      <c r="D17" s="5">
        <v>2114</v>
      </c>
      <c r="E17" s="6">
        <v>66</v>
      </c>
    </row>
    <row r="18" spans="1:5" x14ac:dyDescent="0.25">
      <c r="A18" s="4" t="s">
        <v>16</v>
      </c>
      <c r="B18" s="4" t="s">
        <v>6</v>
      </c>
      <c r="C18" s="4" t="s">
        <v>21</v>
      </c>
      <c r="D18" s="5">
        <v>7693</v>
      </c>
      <c r="E18" s="6">
        <v>87</v>
      </c>
    </row>
    <row r="19" spans="1:5" x14ac:dyDescent="0.25">
      <c r="A19" s="4" t="s">
        <v>25</v>
      </c>
      <c r="B19" s="4" t="s">
        <v>30</v>
      </c>
      <c r="C19" s="4" t="s">
        <v>33</v>
      </c>
      <c r="D19" s="5">
        <v>15610</v>
      </c>
      <c r="E19" s="6">
        <v>339</v>
      </c>
    </row>
    <row r="20" spans="1:5" x14ac:dyDescent="0.25">
      <c r="A20" s="4" t="s">
        <v>13</v>
      </c>
      <c r="B20" s="4" t="s">
        <v>30</v>
      </c>
      <c r="C20" s="4" t="s">
        <v>22</v>
      </c>
      <c r="D20" s="5">
        <v>336</v>
      </c>
      <c r="E20" s="6">
        <v>144</v>
      </c>
    </row>
    <row r="21" spans="1:5" x14ac:dyDescent="0.25">
      <c r="A21" s="4" t="s">
        <v>26</v>
      </c>
      <c r="B21" s="4" t="s">
        <v>17</v>
      </c>
      <c r="C21" s="4" t="s">
        <v>33</v>
      </c>
      <c r="D21" s="5">
        <v>9443</v>
      </c>
      <c r="E21" s="6">
        <v>162</v>
      </c>
    </row>
    <row r="22" spans="1:5" x14ac:dyDescent="0.25">
      <c r="A22" s="4" t="s">
        <v>11</v>
      </c>
      <c r="B22" s="4" t="s">
        <v>30</v>
      </c>
      <c r="C22" s="4" t="s">
        <v>34</v>
      </c>
      <c r="D22" s="5">
        <v>8155</v>
      </c>
      <c r="E22" s="6">
        <v>90</v>
      </c>
    </row>
    <row r="23" spans="1:5" x14ac:dyDescent="0.25">
      <c r="A23" s="4" t="s">
        <v>8</v>
      </c>
      <c r="B23" s="4" t="s">
        <v>20</v>
      </c>
      <c r="C23" s="4" t="s">
        <v>34</v>
      </c>
      <c r="D23" s="5">
        <v>1701</v>
      </c>
      <c r="E23" s="6">
        <v>234</v>
      </c>
    </row>
    <row r="24" spans="1:5" x14ac:dyDescent="0.25">
      <c r="A24" s="4" t="s">
        <v>35</v>
      </c>
      <c r="B24" s="4" t="s">
        <v>20</v>
      </c>
      <c r="C24" s="4" t="s">
        <v>22</v>
      </c>
      <c r="D24" s="5">
        <v>2205</v>
      </c>
      <c r="E24" s="6">
        <v>141</v>
      </c>
    </row>
    <row r="25" spans="1:5" x14ac:dyDescent="0.25">
      <c r="A25" s="4" t="s">
        <v>8</v>
      </c>
      <c r="B25" s="4" t="s">
        <v>6</v>
      </c>
      <c r="C25" s="4" t="s">
        <v>36</v>
      </c>
      <c r="D25" s="5">
        <v>1771</v>
      </c>
      <c r="E25" s="6">
        <v>204</v>
      </c>
    </row>
    <row r="26" spans="1:5" x14ac:dyDescent="0.25">
      <c r="A26" s="4" t="s">
        <v>13</v>
      </c>
      <c r="B26" s="4" t="s">
        <v>9</v>
      </c>
      <c r="C26" s="4" t="s">
        <v>37</v>
      </c>
      <c r="D26" s="5">
        <v>2114</v>
      </c>
      <c r="E26" s="6">
        <v>186</v>
      </c>
    </row>
    <row r="27" spans="1:5" x14ac:dyDescent="0.25">
      <c r="A27" s="4" t="s">
        <v>13</v>
      </c>
      <c r="B27" s="4" t="s">
        <v>14</v>
      </c>
      <c r="C27" s="4" t="s">
        <v>31</v>
      </c>
      <c r="D27" s="5">
        <v>10311</v>
      </c>
      <c r="E27" s="6">
        <v>231</v>
      </c>
    </row>
    <row r="28" spans="1:5" x14ac:dyDescent="0.25">
      <c r="A28" s="4" t="s">
        <v>27</v>
      </c>
      <c r="B28" s="4" t="s">
        <v>17</v>
      </c>
      <c r="C28" s="4" t="s">
        <v>29</v>
      </c>
      <c r="D28" s="5">
        <v>21</v>
      </c>
      <c r="E28" s="6">
        <v>168</v>
      </c>
    </row>
    <row r="29" spans="1:5" x14ac:dyDescent="0.25">
      <c r="A29" s="4" t="s">
        <v>35</v>
      </c>
      <c r="B29" s="4" t="s">
        <v>9</v>
      </c>
      <c r="C29" s="4" t="s">
        <v>33</v>
      </c>
      <c r="D29" s="5">
        <v>1974</v>
      </c>
      <c r="E29" s="6">
        <v>195</v>
      </c>
    </row>
    <row r="30" spans="1:5" x14ac:dyDescent="0.25">
      <c r="A30" s="4" t="s">
        <v>25</v>
      </c>
      <c r="B30" s="4" t="s">
        <v>14</v>
      </c>
      <c r="C30" s="4" t="s">
        <v>34</v>
      </c>
      <c r="D30" s="5">
        <v>6314</v>
      </c>
      <c r="E30" s="6">
        <v>15</v>
      </c>
    </row>
    <row r="31" spans="1:5" x14ac:dyDescent="0.25">
      <c r="A31" s="4" t="s">
        <v>35</v>
      </c>
      <c r="B31" s="4" t="s">
        <v>6</v>
      </c>
      <c r="C31" s="4" t="s">
        <v>34</v>
      </c>
      <c r="D31" s="5">
        <v>4683</v>
      </c>
      <c r="E31" s="6">
        <v>30</v>
      </c>
    </row>
    <row r="32" spans="1:5" x14ac:dyDescent="0.25">
      <c r="A32" s="4" t="s">
        <v>13</v>
      </c>
      <c r="B32" s="4" t="s">
        <v>6</v>
      </c>
      <c r="C32" s="4" t="s">
        <v>38</v>
      </c>
      <c r="D32" s="5">
        <v>6398</v>
      </c>
      <c r="E32" s="6">
        <v>102</v>
      </c>
    </row>
    <row r="33" spans="1:5" x14ac:dyDescent="0.25">
      <c r="A33" s="4" t="s">
        <v>26</v>
      </c>
      <c r="B33" s="4" t="s">
        <v>9</v>
      </c>
      <c r="C33" s="4" t="s">
        <v>36</v>
      </c>
      <c r="D33" s="5">
        <v>553</v>
      </c>
      <c r="E33" s="6">
        <v>15</v>
      </c>
    </row>
    <row r="34" spans="1:5" x14ac:dyDescent="0.25">
      <c r="A34" s="4" t="s">
        <v>8</v>
      </c>
      <c r="B34" s="4" t="s">
        <v>17</v>
      </c>
      <c r="C34" s="4" t="s">
        <v>7</v>
      </c>
      <c r="D34" s="5">
        <v>7021</v>
      </c>
      <c r="E34" s="6">
        <v>183</v>
      </c>
    </row>
    <row r="35" spans="1:5" x14ac:dyDescent="0.25">
      <c r="A35" s="4" t="s">
        <v>5</v>
      </c>
      <c r="B35" s="4" t="s">
        <v>17</v>
      </c>
      <c r="C35" s="4" t="s">
        <v>22</v>
      </c>
      <c r="D35" s="5">
        <v>5817</v>
      </c>
      <c r="E35" s="6">
        <v>12</v>
      </c>
    </row>
    <row r="36" spans="1:5" x14ac:dyDescent="0.25">
      <c r="A36" s="4" t="s">
        <v>13</v>
      </c>
      <c r="B36" s="4" t="s">
        <v>17</v>
      </c>
      <c r="C36" s="4" t="s">
        <v>24</v>
      </c>
      <c r="D36" s="5">
        <v>3976</v>
      </c>
      <c r="E36" s="6">
        <v>72</v>
      </c>
    </row>
    <row r="37" spans="1:5" x14ac:dyDescent="0.25">
      <c r="A37" s="4" t="s">
        <v>16</v>
      </c>
      <c r="B37" s="4" t="s">
        <v>20</v>
      </c>
      <c r="C37" s="4" t="s">
        <v>39</v>
      </c>
      <c r="D37" s="5">
        <v>1134</v>
      </c>
      <c r="E37" s="6">
        <v>282</v>
      </c>
    </row>
    <row r="38" spans="1:5" x14ac:dyDescent="0.25">
      <c r="A38" s="4" t="s">
        <v>26</v>
      </c>
      <c r="B38" s="4" t="s">
        <v>17</v>
      </c>
      <c r="C38" s="4" t="s">
        <v>40</v>
      </c>
      <c r="D38" s="5">
        <v>6027</v>
      </c>
      <c r="E38" s="6">
        <v>144</v>
      </c>
    </row>
    <row r="39" spans="1:5" x14ac:dyDescent="0.25">
      <c r="A39" s="4" t="s">
        <v>16</v>
      </c>
      <c r="B39" s="4" t="s">
        <v>6</v>
      </c>
      <c r="C39" s="4" t="s">
        <v>29</v>
      </c>
      <c r="D39" s="5">
        <v>1904</v>
      </c>
      <c r="E39" s="6">
        <v>405</v>
      </c>
    </row>
    <row r="40" spans="1:5" x14ac:dyDescent="0.25">
      <c r="A40" s="4" t="s">
        <v>23</v>
      </c>
      <c r="B40" s="4" t="s">
        <v>30</v>
      </c>
      <c r="C40" s="4" t="s">
        <v>10</v>
      </c>
      <c r="D40" s="5">
        <v>3262</v>
      </c>
      <c r="E40" s="6">
        <v>75</v>
      </c>
    </row>
    <row r="41" spans="1:5" x14ac:dyDescent="0.25">
      <c r="A41" s="4" t="s">
        <v>5</v>
      </c>
      <c r="B41" s="4" t="s">
        <v>30</v>
      </c>
      <c r="C41" s="4" t="s">
        <v>39</v>
      </c>
      <c r="D41" s="5">
        <v>2289</v>
      </c>
      <c r="E41" s="6">
        <v>135</v>
      </c>
    </row>
    <row r="42" spans="1:5" x14ac:dyDescent="0.25">
      <c r="A42" s="4" t="s">
        <v>25</v>
      </c>
      <c r="B42" s="4" t="s">
        <v>30</v>
      </c>
      <c r="C42" s="4" t="s">
        <v>39</v>
      </c>
      <c r="D42" s="5">
        <v>6986</v>
      </c>
      <c r="E42" s="6">
        <v>21</v>
      </c>
    </row>
    <row r="43" spans="1:5" x14ac:dyDescent="0.25">
      <c r="A43" s="4" t="s">
        <v>26</v>
      </c>
      <c r="B43" s="4" t="s">
        <v>20</v>
      </c>
      <c r="C43" s="4" t="s">
        <v>34</v>
      </c>
      <c r="D43" s="5">
        <v>4417</v>
      </c>
      <c r="E43" s="6">
        <v>153</v>
      </c>
    </row>
    <row r="44" spans="1:5" x14ac:dyDescent="0.25">
      <c r="A44" s="4" t="s">
        <v>16</v>
      </c>
      <c r="B44" s="4" t="s">
        <v>30</v>
      </c>
      <c r="C44" s="4" t="s">
        <v>37</v>
      </c>
      <c r="D44" s="5">
        <v>1442</v>
      </c>
      <c r="E44" s="6">
        <v>15</v>
      </c>
    </row>
    <row r="45" spans="1:5" x14ac:dyDescent="0.25">
      <c r="A45" s="4" t="s">
        <v>27</v>
      </c>
      <c r="B45" s="4" t="s">
        <v>9</v>
      </c>
      <c r="C45" s="4" t="s">
        <v>24</v>
      </c>
      <c r="D45" s="5">
        <v>2415</v>
      </c>
      <c r="E45" s="6">
        <v>255</v>
      </c>
    </row>
    <row r="46" spans="1:5" x14ac:dyDescent="0.25">
      <c r="A46" s="4" t="s">
        <v>26</v>
      </c>
      <c r="B46" s="4" t="s">
        <v>6</v>
      </c>
      <c r="C46" s="4" t="s">
        <v>36</v>
      </c>
      <c r="D46" s="5">
        <v>238</v>
      </c>
      <c r="E46" s="6">
        <v>18</v>
      </c>
    </row>
    <row r="47" spans="1:5" x14ac:dyDescent="0.25">
      <c r="A47" s="4" t="s">
        <v>16</v>
      </c>
      <c r="B47" s="4" t="s">
        <v>6</v>
      </c>
      <c r="C47" s="4" t="s">
        <v>34</v>
      </c>
      <c r="D47" s="5">
        <v>4949</v>
      </c>
      <c r="E47" s="6">
        <v>189</v>
      </c>
    </row>
    <row r="48" spans="1:5" x14ac:dyDescent="0.25">
      <c r="A48" s="4" t="s">
        <v>25</v>
      </c>
      <c r="B48" s="4" t="s">
        <v>20</v>
      </c>
      <c r="C48" s="4" t="s">
        <v>10</v>
      </c>
      <c r="D48" s="5">
        <v>5075</v>
      </c>
      <c r="E48" s="6">
        <v>21</v>
      </c>
    </row>
    <row r="49" spans="1:5" x14ac:dyDescent="0.25">
      <c r="A49" s="4" t="s">
        <v>27</v>
      </c>
      <c r="B49" s="4" t="s">
        <v>14</v>
      </c>
      <c r="C49" s="4" t="s">
        <v>29</v>
      </c>
      <c r="D49" s="5">
        <v>9198</v>
      </c>
      <c r="E49" s="6">
        <v>36</v>
      </c>
    </row>
    <row r="50" spans="1:5" x14ac:dyDescent="0.25">
      <c r="A50" s="4" t="s">
        <v>16</v>
      </c>
      <c r="B50" s="4" t="s">
        <v>30</v>
      </c>
      <c r="C50" s="4" t="s">
        <v>32</v>
      </c>
      <c r="D50" s="5">
        <v>3339</v>
      </c>
      <c r="E50" s="6">
        <v>75</v>
      </c>
    </row>
    <row r="51" spans="1:5" x14ac:dyDescent="0.25">
      <c r="A51" s="4" t="s">
        <v>5</v>
      </c>
      <c r="B51" s="4" t="s">
        <v>30</v>
      </c>
      <c r="C51" s="4" t="s">
        <v>28</v>
      </c>
      <c r="D51" s="5">
        <v>5019</v>
      </c>
      <c r="E51" s="6">
        <v>156</v>
      </c>
    </row>
    <row r="52" spans="1:5" x14ac:dyDescent="0.25">
      <c r="A52" s="4" t="s">
        <v>25</v>
      </c>
      <c r="B52" s="4" t="s">
        <v>14</v>
      </c>
      <c r="C52" s="4" t="s">
        <v>29</v>
      </c>
      <c r="D52" s="5">
        <v>16184</v>
      </c>
      <c r="E52" s="6">
        <v>39</v>
      </c>
    </row>
    <row r="53" spans="1:5" x14ac:dyDescent="0.25">
      <c r="A53" s="4" t="s">
        <v>16</v>
      </c>
      <c r="B53" s="4" t="s">
        <v>14</v>
      </c>
      <c r="C53" s="4" t="s">
        <v>41</v>
      </c>
      <c r="D53" s="5">
        <v>497</v>
      </c>
      <c r="E53" s="6">
        <v>63</v>
      </c>
    </row>
    <row r="54" spans="1:5" x14ac:dyDescent="0.25">
      <c r="A54" s="4" t="s">
        <v>26</v>
      </c>
      <c r="B54" s="4" t="s">
        <v>14</v>
      </c>
      <c r="C54" s="4" t="s">
        <v>32</v>
      </c>
      <c r="D54" s="5">
        <v>8211</v>
      </c>
      <c r="E54" s="6">
        <v>75</v>
      </c>
    </row>
    <row r="55" spans="1:5" x14ac:dyDescent="0.25">
      <c r="A55" s="4" t="s">
        <v>26</v>
      </c>
      <c r="B55" s="4" t="s">
        <v>20</v>
      </c>
      <c r="C55" s="4" t="s">
        <v>40</v>
      </c>
      <c r="D55" s="5">
        <v>6580</v>
      </c>
      <c r="E55" s="6">
        <v>183</v>
      </c>
    </row>
    <row r="56" spans="1:5" x14ac:dyDescent="0.25">
      <c r="A56" s="4" t="s">
        <v>13</v>
      </c>
      <c r="B56" s="4" t="s">
        <v>9</v>
      </c>
      <c r="C56" s="4" t="s">
        <v>31</v>
      </c>
      <c r="D56" s="5">
        <v>4760</v>
      </c>
      <c r="E56" s="6">
        <v>69</v>
      </c>
    </row>
    <row r="57" spans="1:5" x14ac:dyDescent="0.25">
      <c r="A57" s="4" t="s">
        <v>5</v>
      </c>
      <c r="B57" s="4" t="s">
        <v>14</v>
      </c>
      <c r="C57" s="4" t="s">
        <v>18</v>
      </c>
      <c r="D57" s="5">
        <v>5439</v>
      </c>
      <c r="E57" s="6">
        <v>30</v>
      </c>
    </row>
    <row r="58" spans="1:5" x14ac:dyDescent="0.25">
      <c r="A58" s="4" t="s">
        <v>13</v>
      </c>
      <c r="B58" s="4" t="s">
        <v>30</v>
      </c>
      <c r="C58" s="4" t="s">
        <v>28</v>
      </c>
      <c r="D58" s="5">
        <v>1463</v>
      </c>
      <c r="E58" s="6">
        <v>39</v>
      </c>
    </row>
    <row r="59" spans="1:5" x14ac:dyDescent="0.25">
      <c r="A59" s="4" t="s">
        <v>27</v>
      </c>
      <c r="B59" s="4" t="s">
        <v>30</v>
      </c>
      <c r="C59" s="4" t="s">
        <v>10</v>
      </c>
      <c r="D59" s="5">
        <v>7777</v>
      </c>
      <c r="E59" s="6">
        <v>504</v>
      </c>
    </row>
    <row r="60" spans="1:5" x14ac:dyDescent="0.25">
      <c r="A60" s="4" t="s">
        <v>11</v>
      </c>
      <c r="B60" s="4" t="s">
        <v>6</v>
      </c>
      <c r="C60" s="4" t="s">
        <v>32</v>
      </c>
      <c r="D60" s="5">
        <v>1085</v>
      </c>
      <c r="E60" s="6">
        <v>273</v>
      </c>
    </row>
    <row r="61" spans="1:5" x14ac:dyDescent="0.25">
      <c r="A61" s="4" t="s">
        <v>25</v>
      </c>
      <c r="B61" s="4" t="s">
        <v>6</v>
      </c>
      <c r="C61" s="4" t="s">
        <v>21</v>
      </c>
      <c r="D61" s="5">
        <v>182</v>
      </c>
      <c r="E61" s="6">
        <v>48</v>
      </c>
    </row>
    <row r="62" spans="1:5" x14ac:dyDescent="0.25">
      <c r="A62" s="4" t="s">
        <v>16</v>
      </c>
      <c r="B62" s="4" t="s">
        <v>30</v>
      </c>
      <c r="C62" s="4" t="s">
        <v>39</v>
      </c>
      <c r="D62" s="5">
        <v>4242</v>
      </c>
      <c r="E62" s="6">
        <v>207</v>
      </c>
    </row>
    <row r="63" spans="1:5" x14ac:dyDescent="0.25">
      <c r="A63" s="4" t="s">
        <v>16</v>
      </c>
      <c r="B63" s="4" t="s">
        <v>14</v>
      </c>
      <c r="C63" s="4" t="s">
        <v>10</v>
      </c>
      <c r="D63" s="5">
        <v>6118</v>
      </c>
      <c r="E63" s="6">
        <v>9</v>
      </c>
    </row>
    <row r="64" spans="1:5" x14ac:dyDescent="0.25">
      <c r="A64" s="4" t="s">
        <v>35</v>
      </c>
      <c r="B64" s="4" t="s">
        <v>14</v>
      </c>
      <c r="C64" s="4" t="s">
        <v>34</v>
      </c>
      <c r="D64" s="5">
        <v>2317</v>
      </c>
      <c r="E64" s="6">
        <v>261</v>
      </c>
    </row>
    <row r="65" spans="1:5" x14ac:dyDescent="0.25">
      <c r="A65" s="4" t="s">
        <v>16</v>
      </c>
      <c r="B65" s="4" t="s">
        <v>20</v>
      </c>
      <c r="C65" s="4" t="s">
        <v>29</v>
      </c>
      <c r="D65" s="5">
        <v>938</v>
      </c>
      <c r="E65" s="6">
        <v>6</v>
      </c>
    </row>
    <row r="66" spans="1:5" x14ac:dyDescent="0.25">
      <c r="A66" s="4" t="s">
        <v>8</v>
      </c>
      <c r="B66" s="4" t="s">
        <v>6</v>
      </c>
      <c r="C66" s="4" t="s">
        <v>37</v>
      </c>
      <c r="D66" s="5">
        <v>9709</v>
      </c>
      <c r="E66" s="6">
        <v>30</v>
      </c>
    </row>
    <row r="67" spans="1:5" x14ac:dyDescent="0.25">
      <c r="A67" s="4" t="s">
        <v>23</v>
      </c>
      <c r="B67" s="4" t="s">
        <v>30</v>
      </c>
      <c r="C67" s="4" t="s">
        <v>33</v>
      </c>
      <c r="D67" s="5">
        <v>2205</v>
      </c>
      <c r="E67" s="6">
        <v>138</v>
      </c>
    </row>
    <row r="68" spans="1:5" x14ac:dyDescent="0.25">
      <c r="A68" s="4" t="s">
        <v>23</v>
      </c>
      <c r="B68" s="4" t="s">
        <v>6</v>
      </c>
      <c r="C68" s="4" t="s">
        <v>28</v>
      </c>
      <c r="D68" s="5">
        <v>4487</v>
      </c>
      <c r="E68" s="6">
        <v>111</v>
      </c>
    </row>
    <row r="69" spans="1:5" x14ac:dyDescent="0.25">
      <c r="A69" s="4" t="s">
        <v>25</v>
      </c>
      <c r="B69" s="4" t="s">
        <v>9</v>
      </c>
      <c r="C69" s="4" t="s">
        <v>15</v>
      </c>
      <c r="D69" s="5">
        <v>2415</v>
      </c>
      <c r="E69" s="6">
        <v>15</v>
      </c>
    </row>
    <row r="70" spans="1:5" x14ac:dyDescent="0.25">
      <c r="A70" s="4" t="s">
        <v>5</v>
      </c>
      <c r="B70" s="4" t="s">
        <v>30</v>
      </c>
      <c r="C70" s="4" t="s">
        <v>36</v>
      </c>
      <c r="D70" s="5">
        <v>4018</v>
      </c>
      <c r="E70" s="6">
        <v>162</v>
      </c>
    </row>
    <row r="71" spans="1:5" x14ac:dyDescent="0.25">
      <c r="A71" s="4" t="s">
        <v>25</v>
      </c>
      <c r="B71" s="4" t="s">
        <v>30</v>
      </c>
      <c r="C71" s="4" t="s">
        <v>36</v>
      </c>
      <c r="D71" s="5">
        <v>861</v>
      </c>
      <c r="E71" s="6">
        <v>195</v>
      </c>
    </row>
    <row r="72" spans="1:5" x14ac:dyDescent="0.25">
      <c r="A72" s="4" t="s">
        <v>35</v>
      </c>
      <c r="B72" s="4" t="s">
        <v>20</v>
      </c>
      <c r="C72" s="4" t="s">
        <v>24</v>
      </c>
      <c r="D72" s="5">
        <v>5586</v>
      </c>
      <c r="E72" s="6">
        <v>525</v>
      </c>
    </row>
    <row r="73" spans="1:5" x14ac:dyDescent="0.25">
      <c r="A73" s="4" t="s">
        <v>23</v>
      </c>
      <c r="B73" s="4" t="s">
        <v>30</v>
      </c>
      <c r="C73" s="4" t="s">
        <v>19</v>
      </c>
      <c r="D73" s="5">
        <v>2226</v>
      </c>
      <c r="E73" s="6">
        <v>48</v>
      </c>
    </row>
    <row r="74" spans="1:5" x14ac:dyDescent="0.25">
      <c r="A74" s="4" t="s">
        <v>11</v>
      </c>
      <c r="B74" s="4" t="s">
        <v>30</v>
      </c>
      <c r="C74" s="4" t="s">
        <v>40</v>
      </c>
      <c r="D74" s="5">
        <v>14329</v>
      </c>
      <c r="E74" s="6">
        <v>150</v>
      </c>
    </row>
    <row r="75" spans="1:5" x14ac:dyDescent="0.25">
      <c r="A75" s="4" t="s">
        <v>11</v>
      </c>
      <c r="B75" s="4" t="s">
        <v>30</v>
      </c>
      <c r="C75" s="4" t="s">
        <v>33</v>
      </c>
      <c r="D75" s="5">
        <v>8463</v>
      </c>
      <c r="E75" s="6">
        <v>492</v>
      </c>
    </row>
    <row r="76" spans="1:5" x14ac:dyDescent="0.25">
      <c r="A76" s="4" t="s">
        <v>25</v>
      </c>
      <c r="B76" s="4" t="s">
        <v>30</v>
      </c>
      <c r="C76" s="4" t="s">
        <v>32</v>
      </c>
      <c r="D76" s="5">
        <v>2891</v>
      </c>
      <c r="E76" s="6">
        <v>102</v>
      </c>
    </row>
    <row r="77" spans="1:5" x14ac:dyDescent="0.25">
      <c r="A77" s="4" t="s">
        <v>27</v>
      </c>
      <c r="B77" s="4" t="s">
        <v>14</v>
      </c>
      <c r="C77" s="4" t="s">
        <v>34</v>
      </c>
      <c r="D77" s="5">
        <v>3773</v>
      </c>
      <c r="E77" s="6">
        <v>165</v>
      </c>
    </row>
    <row r="78" spans="1:5" x14ac:dyDescent="0.25">
      <c r="A78" s="4" t="s">
        <v>13</v>
      </c>
      <c r="B78" s="4" t="s">
        <v>14</v>
      </c>
      <c r="C78" s="4" t="s">
        <v>40</v>
      </c>
      <c r="D78" s="5">
        <v>854</v>
      </c>
      <c r="E78" s="6">
        <v>309</v>
      </c>
    </row>
    <row r="79" spans="1:5" x14ac:dyDescent="0.25">
      <c r="A79" s="4" t="s">
        <v>16</v>
      </c>
      <c r="B79" s="4" t="s">
        <v>14</v>
      </c>
      <c r="C79" s="4" t="s">
        <v>28</v>
      </c>
      <c r="D79" s="5">
        <v>4970</v>
      </c>
      <c r="E79" s="6">
        <v>156</v>
      </c>
    </row>
    <row r="80" spans="1:5" x14ac:dyDescent="0.25">
      <c r="A80" s="4" t="s">
        <v>11</v>
      </c>
      <c r="B80" s="4" t="s">
        <v>9</v>
      </c>
      <c r="C80" s="4" t="s">
        <v>42</v>
      </c>
      <c r="D80" s="5">
        <v>98</v>
      </c>
      <c r="E80" s="6">
        <v>159</v>
      </c>
    </row>
    <row r="81" spans="1:5" x14ac:dyDescent="0.25">
      <c r="A81" s="4" t="s">
        <v>25</v>
      </c>
      <c r="B81" s="4" t="s">
        <v>9</v>
      </c>
      <c r="C81" s="4" t="s">
        <v>37</v>
      </c>
      <c r="D81" s="5">
        <v>13391</v>
      </c>
      <c r="E81" s="6">
        <v>201</v>
      </c>
    </row>
    <row r="82" spans="1:5" x14ac:dyDescent="0.25">
      <c r="A82" s="4" t="s">
        <v>8</v>
      </c>
      <c r="B82" s="4" t="s">
        <v>17</v>
      </c>
      <c r="C82" s="4" t="s">
        <v>21</v>
      </c>
      <c r="D82" s="5">
        <v>8890</v>
      </c>
      <c r="E82" s="6">
        <v>210</v>
      </c>
    </row>
    <row r="83" spans="1:5" x14ac:dyDescent="0.25">
      <c r="A83" s="4" t="s">
        <v>26</v>
      </c>
      <c r="B83" s="4" t="s">
        <v>20</v>
      </c>
      <c r="C83" s="4" t="s">
        <v>31</v>
      </c>
      <c r="D83" s="5">
        <v>56</v>
      </c>
      <c r="E83" s="6">
        <v>51</v>
      </c>
    </row>
    <row r="84" spans="1:5" x14ac:dyDescent="0.25">
      <c r="A84" s="4" t="s">
        <v>27</v>
      </c>
      <c r="B84" s="4" t="s">
        <v>14</v>
      </c>
      <c r="C84" s="4" t="s">
        <v>18</v>
      </c>
      <c r="D84" s="5">
        <v>3339</v>
      </c>
      <c r="E84" s="6">
        <v>39</v>
      </c>
    </row>
    <row r="85" spans="1:5" x14ac:dyDescent="0.25">
      <c r="A85" s="4" t="s">
        <v>35</v>
      </c>
      <c r="B85" s="4" t="s">
        <v>9</v>
      </c>
      <c r="C85" s="4" t="s">
        <v>15</v>
      </c>
      <c r="D85" s="5">
        <v>3808</v>
      </c>
      <c r="E85" s="6">
        <v>279</v>
      </c>
    </row>
    <row r="86" spans="1:5" x14ac:dyDescent="0.25">
      <c r="A86" s="4" t="s">
        <v>35</v>
      </c>
      <c r="B86" s="4" t="s">
        <v>20</v>
      </c>
      <c r="C86" s="4" t="s">
        <v>31</v>
      </c>
      <c r="D86" s="5">
        <v>63</v>
      </c>
      <c r="E86" s="6">
        <v>123</v>
      </c>
    </row>
    <row r="87" spans="1:5" x14ac:dyDescent="0.25">
      <c r="A87" s="4" t="s">
        <v>26</v>
      </c>
      <c r="B87" s="4" t="s">
        <v>17</v>
      </c>
      <c r="C87" s="4" t="s">
        <v>39</v>
      </c>
      <c r="D87" s="5">
        <v>7812</v>
      </c>
      <c r="E87" s="6">
        <v>81</v>
      </c>
    </row>
    <row r="88" spans="1:5" x14ac:dyDescent="0.25">
      <c r="A88" s="4" t="s">
        <v>5</v>
      </c>
      <c r="B88" s="4" t="s">
        <v>6</v>
      </c>
      <c r="C88" s="4" t="s">
        <v>36</v>
      </c>
      <c r="D88" s="5">
        <v>7693</v>
      </c>
      <c r="E88" s="6">
        <v>21</v>
      </c>
    </row>
    <row r="89" spans="1:5" x14ac:dyDescent="0.25">
      <c r="A89" s="4" t="s">
        <v>27</v>
      </c>
      <c r="B89" s="4" t="s">
        <v>14</v>
      </c>
      <c r="C89" s="4" t="s">
        <v>40</v>
      </c>
      <c r="D89" s="5">
        <v>973</v>
      </c>
      <c r="E89" s="6">
        <v>162</v>
      </c>
    </row>
    <row r="90" spans="1:5" x14ac:dyDescent="0.25">
      <c r="A90" s="4" t="s">
        <v>35</v>
      </c>
      <c r="B90" s="4" t="s">
        <v>9</v>
      </c>
      <c r="C90" s="4" t="s">
        <v>41</v>
      </c>
      <c r="D90" s="5">
        <v>567</v>
      </c>
      <c r="E90" s="6">
        <v>228</v>
      </c>
    </row>
    <row r="91" spans="1:5" x14ac:dyDescent="0.25">
      <c r="A91" s="4" t="s">
        <v>35</v>
      </c>
      <c r="B91" s="4" t="s">
        <v>14</v>
      </c>
      <c r="C91" s="4" t="s">
        <v>32</v>
      </c>
      <c r="D91" s="5">
        <v>2471</v>
      </c>
      <c r="E91" s="6">
        <v>342</v>
      </c>
    </row>
    <row r="92" spans="1:5" x14ac:dyDescent="0.25">
      <c r="A92" s="4" t="s">
        <v>25</v>
      </c>
      <c r="B92" s="4" t="s">
        <v>20</v>
      </c>
      <c r="C92" s="4" t="s">
        <v>31</v>
      </c>
      <c r="D92" s="5">
        <v>7189</v>
      </c>
      <c r="E92" s="6">
        <v>54</v>
      </c>
    </row>
    <row r="93" spans="1:5" x14ac:dyDescent="0.25">
      <c r="A93" s="4" t="s">
        <v>13</v>
      </c>
      <c r="B93" s="4" t="s">
        <v>9</v>
      </c>
      <c r="C93" s="4" t="s">
        <v>40</v>
      </c>
      <c r="D93" s="5">
        <v>7455</v>
      </c>
      <c r="E93" s="6">
        <v>216</v>
      </c>
    </row>
    <row r="94" spans="1:5" x14ac:dyDescent="0.25">
      <c r="A94" s="4" t="s">
        <v>27</v>
      </c>
      <c r="B94" s="4" t="s">
        <v>30</v>
      </c>
      <c r="C94" s="4" t="s">
        <v>42</v>
      </c>
      <c r="D94" s="5">
        <v>3108</v>
      </c>
      <c r="E94" s="6">
        <v>54</v>
      </c>
    </row>
    <row r="95" spans="1:5" x14ac:dyDescent="0.25">
      <c r="A95" s="4" t="s">
        <v>16</v>
      </c>
      <c r="B95" s="4" t="s">
        <v>20</v>
      </c>
      <c r="C95" s="4" t="s">
        <v>18</v>
      </c>
      <c r="D95" s="5">
        <v>469</v>
      </c>
      <c r="E95" s="6">
        <v>75</v>
      </c>
    </row>
    <row r="96" spans="1:5" x14ac:dyDescent="0.25">
      <c r="A96" s="4" t="s">
        <v>11</v>
      </c>
      <c r="B96" s="4" t="s">
        <v>6</v>
      </c>
      <c r="C96" s="4" t="s">
        <v>34</v>
      </c>
      <c r="D96" s="5">
        <v>2737</v>
      </c>
      <c r="E96" s="6">
        <v>93</v>
      </c>
    </row>
    <row r="97" spans="1:5" x14ac:dyDescent="0.25">
      <c r="A97" s="4" t="s">
        <v>11</v>
      </c>
      <c r="B97" s="4" t="s">
        <v>6</v>
      </c>
      <c r="C97" s="4" t="s">
        <v>18</v>
      </c>
      <c r="D97" s="5">
        <v>4305</v>
      </c>
      <c r="E97" s="6">
        <v>156</v>
      </c>
    </row>
    <row r="98" spans="1:5" x14ac:dyDescent="0.25">
      <c r="A98" s="4" t="s">
        <v>11</v>
      </c>
      <c r="B98" s="4" t="s">
        <v>20</v>
      </c>
      <c r="C98" s="4" t="s">
        <v>28</v>
      </c>
      <c r="D98" s="5">
        <v>2408</v>
      </c>
      <c r="E98" s="6">
        <v>9</v>
      </c>
    </row>
    <row r="99" spans="1:5" x14ac:dyDescent="0.25">
      <c r="A99" s="4" t="s">
        <v>27</v>
      </c>
      <c r="B99" s="4" t="s">
        <v>14</v>
      </c>
      <c r="C99" s="4" t="s">
        <v>36</v>
      </c>
      <c r="D99" s="5">
        <v>1281</v>
      </c>
      <c r="E99" s="6">
        <v>18</v>
      </c>
    </row>
    <row r="100" spans="1:5" x14ac:dyDescent="0.25">
      <c r="A100" s="4" t="s">
        <v>5</v>
      </c>
      <c r="B100" s="4" t="s">
        <v>9</v>
      </c>
      <c r="C100" s="4" t="s">
        <v>10</v>
      </c>
      <c r="D100" s="5">
        <v>12348</v>
      </c>
      <c r="E100" s="6">
        <v>234</v>
      </c>
    </row>
    <row r="101" spans="1:5" x14ac:dyDescent="0.25">
      <c r="A101" s="4" t="s">
        <v>27</v>
      </c>
      <c r="B101" s="4" t="s">
        <v>30</v>
      </c>
      <c r="C101" s="4" t="s">
        <v>40</v>
      </c>
      <c r="D101" s="5">
        <v>3689</v>
      </c>
      <c r="E101" s="6">
        <v>312</v>
      </c>
    </row>
    <row r="102" spans="1:5" x14ac:dyDescent="0.25">
      <c r="A102" s="4" t="s">
        <v>23</v>
      </c>
      <c r="B102" s="4" t="s">
        <v>14</v>
      </c>
      <c r="C102" s="4" t="s">
        <v>36</v>
      </c>
      <c r="D102" s="5">
        <v>2870</v>
      </c>
      <c r="E102" s="6">
        <v>300</v>
      </c>
    </row>
    <row r="103" spans="1:5" x14ac:dyDescent="0.25">
      <c r="A103" s="4" t="s">
        <v>26</v>
      </c>
      <c r="B103" s="4" t="s">
        <v>14</v>
      </c>
      <c r="C103" s="4" t="s">
        <v>39</v>
      </c>
      <c r="D103" s="5">
        <v>798</v>
      </c>
      <c r="E103" s="6">
        <v>519</v>
      </c>
    </row>
    <row r="104" spans="1:5" x14ac:dyDescent="0.25">
      <c r="A104" s="4" t="s">
        <v>13</v>
      </c>
      <c r="B104" s="4" t="s">
        <v>6</v>
      </c>
      <c r="C104" s="4" t="s">
        <v>41</v>
      </c>
      <c r="D104" s="5">
        <v>2933</v>
      </c>
      <c r="E104" s="6">
        <v>9</v>
      </c>
    </row>
    <row r="105" spans="1:5" x14ac:dyDescent="0.25">
      <c r="A105" s="4" t="s">
        <v>25</v>
      </c>
      <c r="B105" s="4" t="s">
        <v>9</v>
      </c>
      <c r="C105" s="4" t="s">
        <v>12</v>
      </c>
      <c r="D105" s="5">
        <v>2744</v>
      </c>
      <c r="E105" s="6">
        <v>9</v>
      </c>
    </row>
    <row r="106" spans="1:5" x14ac:dyDescent="0.25">
      <c r="A106" s="4" t="s">
        <v>5</v>
      </c>
      <c r="B106" s="4" t="s">
        <v>14</v>
      </c>
      <c r="C106" s="4" t="s">
        <v>19</v>
      </c>
      <c r="D106" s="5">
        <v>9772</v>
      </c>
      <c r="E106" s="6">
        <v>90</v>
      </c>
    </row>
    <row r="107" spans="1:5" x14ac:dyDescent="0.25">
      <c r="A107" s="4" t="s">
        <v>23</v>
      </c>
      <c r="B107" s="4" t="s">
        <v>30</v>
      </c>
      <c r="C107" s="4" t="s">
        <v>18</v>
      </c>
      <c r="D107" s="5">
        <v>1568</v>
      </c>
      <c r="E107" s="6">
        <v>96</v>
      </c>
    </row>
    <row r="108" spans="1:5" x14ac:dyDescent="0.25">
      <c r="A108" s="4" t="s">
        <v>26</v>
      </c>
      <c r="B108" s="4" t="s">
        <v>14</v>
      </c>
      <c r="C108" s="4" t="s">
        <v>29</v>
      </c>
      <c r="D108" s="5">
        <v>11417</v>
      </c>
      <c r="E108" s="6">
        <v>21</v>
      </c>
    </row>
    <row r="109" spans="1:5" x14ac:dyDescent="0.25">
      <c r="A109" s="4" t="s">
        <v>5</v>
      </c>
      <c r="B109" s="4" t="s">
        <v>30</v>
      </c>
      <c r="C109" s="4" t="s">
        <v>42</v>
      </c>
      <c r="D109" s="5">
        <v>6748</v>
      </c>
      <c r="E109" s="6">
        <v>48</v>
      </c>
    </row>
    <row r="110" spans="1:5" x14ac:dyDescent="0.25">
      <c r="A110" s="4" t="s">
        <v>35</v>
      </c>
      <c r="B110" s="4" t="s">
        <v>14</v>
      </c>
      <c r="C110" s="4" t="s">
        <v>39</v>
      </c>
      <c r="D110" s="5">
        <v>1407</v>
      </c>
      <c r="E110" s="6">
        <v>72</v>
      </c>
    </row>
    <row r="111" spans="1:5" x14ac:dyDescent="0.25">
      <c r="A111" s="4" t="s">
        <v>8</v>
      </c>
      <c r="B111" s="4" t="s">
        <v>9</v>
      </c>
      <c r="C111" s="4" t="s">
        <v>32</v>
      </c>
      <c r="D111" s="5">
        <v>2023</v>
      </c>
      <c r="E111" s="6">
        <v>168</v>
      </c>
    </row>
    <row r="112" spans="1:5" x14ac:dyDescent="0.25">
      <c r="A112" s="4" t="s">
        <v>25</v>
      </c>
      <c r="B112" s="4" t="s">
        <v>17</v>
      </c>
      <c r="C112" s="4" t="s">
        <v>42</v>
      </c>
      <c r="D112" s="5">
        <v>5236</v>
      </c>
      <c r="E112" s="6">
        <v>51</v>
      </c>
    </row>
    <row r="113" spans="1:5" x14ac:dyDescent="0.25">
      <c r="A113" s="4" t="s">
        <v>13</v>
      </c>
      <c r="B113" s="4" t="s">
        <v>14</v>
      </c>
      <c r="C113" s="4" t="s">
        <v>36</v>
      </c>
      <c r="D113" s="5">
        <v>1925</v>
      </c>
      <c r="E113" s="6">
        <v>192</v>
      </c>
    </row>
    <row r="114" spans="1:5" x14ac:dyDescent="0.25">
      <c r="A114" s="4" t="s">
        <v>23</v>
      </c>
      <c r="B114" s="4" t="s">
        <v>6</v>
      </c>
      <c r="C114" s="4" t="s">
        <v>24</v>
      </c>
      <c r="D114" s="5">
        <v>6608</v>
      </c>
      <c r="E114" s="6">
        <v>225</v>
      </c>
    </row>
    <row r="115" spans="1:5" x14ac:dyDescent="0.25">
      <c r="A115" s="4" t="s">
        <v>16</v>
      </c>
      <c r="B115" s="4" t="s">
        <v>30</v>
      </c>
      <c r="C115" s="4" t="s">
        <v>42</v>
      </c>
      <c r="D115" s="5">
        <v>8008</v>
      </c>
      <c r="E115" s="6">
        <v>456</v>
      </c>
    </row>
    <row r="116" spans="1:5" x14ac:dyDescent="0.25">
      <c r="A116" s="4" t="s">
        <v>35</v>
      </c>
      <c r="B116" s="4" t="s">
        <v>30</v>
      </c>
      <c r="C116" s="4" t="s">
        <v>18</v>
      </c>
      <c r="D116" s="5">
        <v>1428</v>
      </c>
      <c r="E116" s="6">
        <v>93</v>
      </c>
    </row>
    <row r="117" spans="1:5" x14ac:dyDescent="0.25">
      <c r="A117" s="4" t="s">
        <v>16</v>
      </c>
      <c r="B117" s="4" t="s">
        <v>30</v>
      </c>
      <c r="C117" s="4" t="s">
        <v>12</v>
      </c>
      <c r="D117" s="5">
        <v>525</v>
      </c>
      <c r="E117" s="6">
        <v>48</v>
      </c>
    </row>
    <row r="118" spans="1:5" x14ac:dyDescent="0.25">
      <c r="A118" s="4" t="s">
        <v>16</v>
      </c>
      <c r="B118" s="4" t="s">
        <v>6</v>
      </c>
      <c r="C118" s="4" t="s">
        <v>15</v>
      </c>
      <c r="D118" s="5">
        <v>1505</v>
      </c>
      <c r="E118" s="6">
        <v>102</v>
      </c>
    </row>
    <row r="119" spans="1:5" x14ac:dyDescent="0.25">
      <c r="A119" s="4" t="s">
        <v>23</v>
      </c>
      <c r="B119" s="4" t="s">
        <v>9</v>
      </c>
      <c r="C119" s="4" t="s">
        <v>7</v>
      </c>
      <c r="D119" s="5">
        <v>6755</v>
      </c>
      <c r="E119" s="6">
        <v>252</v>
      </c>
    </row>
    <row r="120" spans="1:5" x14ac:dyDescent="0.25">
      <c r="A120" s="4" t="s">
        <v>26</v>
      </c>
      <c r="B120" s="4" t="s">
        <v>6</v>
      </c>
      <c r="C120" s="4" t="s">
        <v>15</v>
      </c>
      <c r="D120" s="5">
        <v>11571</v>
      </c>
      <c r="E120" s="6">
        <v>138</v>
      </c>
    </row>
    <row r="121" spans="1:5" x14ac:dyDescent="0.25">
      <c r="A121" s="4" t="s">
        <v>5</v>
      </c>
      <c r="B121" s="4" t="s">
        <v>20</v>
      </c>
      <c r="C121" s="4" t="s">
        <v>18</v>
      </c>
      <c r="D121" s="5">
        <v>2541</v>
      </c>
      <c r="E121" s="6">
        <v>90</v>
      </c>
    </row>
    <row r="122" spans="1:5" x14ac:dyDescent="0.25">
      <c r="A122" s="4" t="s">
        <v>13</v>
      </c>
      <c r="B122" s="4" t="s">
        <v>6</v>
      </c>
      <c r="C122" s="4" t="s">
        <v>7</v>
      </c>
      <c r="D122" s="5">
        <v>1526</v>
      </c>
      <c r="E122" s="6">
        <v>240</v>
      </c>
    </row>
    <row r="123" spans="1:5" x14ac:dyDescent="0.25">
      <c r="A123" s="4" t="s">
        <v>5</v>
      </c>
      <c r="B123" s="4" t="s">
        <v>20</v>
      </c>
      <c r="C123" s="4" t="s">
        <v>12</v>
      </c>
      <c r="D123" s="5">
        <v>6125</v>
      </c>
      <c r="E123" s="6">
        <v>102</v>
      </c>
    </row>
    <row r="124" spans="1:5" x14ac:dyDescent="0.25">
      <c r="A124" s="4" t="s">
        <v>13</v>
      </c>
      <c r="B124" s="4" t="s">
        <v>9</v>
      </c>
      <c r="C124" s="4" t="s">
        <v>39</v>
      </c>
      <c r="D124" s="5">
        <v>847</v>
      </c>
      <c r="E124" s="6">
        <v>129</v>
      </c>
    </row>
    <row r="125" spans="1:5" x14ac:dyDescent="0.25">
      <c r="A125" s="4" t="s">
        <v>8</v>
      </c>
      <c r="B125" s="4" t="s">
        <v>9</v>
      </c>
      <c r="C125" s="4" t="s">
        <v>39</v>
      </c>
      <c r="D125" s="5">
        <v>4753</v>
      </c>
      <c r="E125" s="6">
        <v>300</v>
      </c>
    </row>
    <row r="126" spans="1:5" x14ac:dyDescent="0.25">
      <c r="A126" s="4" t="s">
        <v>16</v>
      </c>
      <c r="B126" s="4" t="s">
        <v>20</v>
      </c>
      <c r="C126" s="4" t="s">
        <v>19</v>
      </c>
      <c r="D126" s="5">
        <v>959</v>
      </c>
      <c r="E126" s="6">
        <v>135</v>
      </c>
    </row>
    <row r="127" spans="1:5" x14ac:dyDescent="0.25">
      <c r="A127" s="4" t="s">
        <v>23</v>
      </c>
      <c r="B127" s="4" t="s">
        <v>9</v>
      </c>
      <c r="C127" s="4" t="s">
        <v>38</v>
      </c>
      <c r="D127" s="5">
        <v>2793</v>
      </c>
      <c r="E127" s="6">
        <v>114</v>
      </c>
    </row>
    <row r="128" spans="1:5" x14ac:dyDescent="0.25">
      <c r="A128" s="4" t="s">
        <v>23</v>
      </c>
      <c r="B128" s="4" t="s">
        <v>9</v>
      </c>
      <c r="C128" s="4" t="s">
        <v>24</v>
      </c>
      <c r="D128" s="5">
        <v>4606</v>
      </c>
      <c r="E128" s="6">
        <v>63</v>
      </c>
    </row>
    <row r="129" spans="1:5" x14ac:dyDescent="0.25">
      <c r="A129" s="4" t="s">
        <v>23</v>
      </c>
      <c r="B129" s="4" t="s">
        <v>14</v>
      </c>
      <c r="C129" s="4" t="s">
        <v>32</v>
      </c>
      <c r="D129" s="5">
        <v>5551</v>
      </c>
      <c r="E129" s="6">
        <v>252</v>
      </c>
    </row>
    <row r="130" spans="1:5" x14ac:dyDescent="0.25">
      <c r="A130" s="4" t="s">
        <v>35</v>
      </c>
      <c r="B130" s="4" t="s">
        <v>14</v>
      </c>
      <c r="C130" s="4" t="s">
        <v>10</v>
      </c>
      <c r="D130" s="5">
        <v>6657</v>
      </c>
      <c r="E130" s="6">
        <v>303</v>
      </c>
    </row>
    <row r="131" spans="1:5" x14ac:dyDescent="0.25">
      <c r="A131" s="4" t="s">
        <v>23</v>
      </c>
      <c r="B131" s="4" t="s">
        <v>17</v>
      </c>
      <c r="C131" s="4" t="s">
        <v>28</v>
      </c>
      <c r="D131" s="5">
        <v>4438</v>
      </c>
      <c r="E131" s="6">
        <v>246</v>
      </c>
    </row>
    <row r="132" spans="1:5" x14ac:dyDescent="0.25">
      <c r="A132" s="4" t="s">
        <v>8</v>
      </c>
      <c r="B132" s="4" t="s">
        <v>20</v>
      </c>
      <c r="C132" s="4" t="s">
        <v>22</v>
      </c>
      <c r="D132" s="5">
        <v>168</v>
      </c>
      <c r="E132" s="6">
        <v>84</v>
      </c>
    </row>
    <row r="133" spans="1:5" x14ac:dyDescent="0.25">
      <c r="A133" s="4" t="s">
        <v>23</v>
      </c>
      <c r="B133" s="4" t="s">
        <v>30</v>
      </c>
      <c r="C133" s="4" t="s">
        <v>28</v>
      </c>
      <c r="D133" s="5">
        <v>7777</v>
      </c>
      <c r="E133" s="6">
        <v>39</v>
      </c>
    </row>
    <row r="134" spans="1:5" x14ac:dyDescent="0.25">
      <c r="A134" s="4" t="s">
        <v>25</v>
      </c>
      <c r="B134" s="4" t="s">
        <v>14</v>
      </c>
      <c r="C134" s="4" t="s">
        <v>28</v>
      </c>
      <c r="D134" s="5">
        <v>3339</v>
      </c>
      <c r="E134" s="6">
        <v>348</v>
      </c>
    </row>
    <row r="135" spans="1:5" x14ac:dyDescent="0.25">
      <c r="A135" s="4" t="s">
        <v>23</v>
      </c>
      <c r="B135" s="4" t="s">
        <v>6</v>
      </c>
      <c r="C135" s="4" t="s">
        <v>19</v>
      </c>
      <c r="D135" s="5">
        <v>6391</v>
      </c>
      <c r="E135" s="6">
        <v>48</v>
      </c>
    </row>
    <row r="136" spans="1:5" x14ac:dyDescent="0.25">
      <c r="A136" s="4" t="s">
        <v>25</v>
      </c>
      <c r="B136" s="4" t="s">
        <v>6</v>
      </c>
      <c r="C136" s="4" t="s">
        <v>22</v>
      </c>
      <c r="D136" s="5">
        <v>518</v>
      </c>
      <c r="E136" s="6">
        <v>75</v>
      </c>
    </row>
    <row r="137" spans="1:5" x14ac:dyDescent="0.25">
      <c r="A137" s="4" t="s">
        <v>23</v>
      </c>
      <c r="B137" s="4" t="s">
        <v>20</v>
      </c>
      <c r="C137" s="4" t="s">
        <v>40</v>
      </c>
      <c r="D137" s="5">
        <v>5677</v>
      </c>
      <c r="E137" s="6">
        <v>258</v>
      </c>
    </row>
    <row r="138" spans="1:5" x14ac:dyDescent="0.25">
      <c r="A138" s="4" t="s">
        <v>16</v>
      </c>
      <c r="B138" s="4" t="s">
        <v>17</v>
      </c>
      <c r="C138" s="4" t="s">
        <v>28</v>
      </c>
      <c r="D138" s="5">
        <v>6048</v>
      </c>
      <c r="E138" s="6">
        <v>27</v>
      </c>
    </row>
    <row r="139" spans="1:5" x14ac:dyDescent="0.25">
      <c r="A139" s="4" t="s">
        <v>8</v>
      </c>
      <c r="B139" s="4" t="s">
        <v>20</v>
      </c>
      <c r="C139" s="4" t="s">
        <v>10</v>
      </c>
      <c r="D139" s="5">
        <v>3752</v>
      </c>
      <c r="E139" s="6">
        <v>213</v>
      </c>
    </row>
    <row r="140" spans="1:5" x14ac:dyDescent="0.25">
      <c r="A140" s="4" t="s">
        <v>25</v>
      </c>
      <c r="B140" s="4" t="s">
        <v>9</v>
      </c>
      <c r="C140" s="4" t="s">
        <v>32</v>
      </c>
      <c r="D140" s="5">
        <v>4480</v>
      </c>
      <c r="E140" s="6">
        <v>357</v>
      </c>
    </row>
    <row r="141" spans="1:5" x14ac:dyDescent="0.25">
      <c r="A141" s="4" t="s">
        <v>11</v>
      </c>
      <c r="B141" s="4" t="s">
        <v>6</v>
      </c>
      <c r="C141" s="4" t="s">
        <v>12</v>
      </c>
      <c r="D141" s="5">
        <v>259</v>
      </c>
      <c r="E141" s="6">
        <v>207</v>
      </c>
    </row>
    <row r="142" spans="1:5" x14ac:dyDescent="0.25">
      <c r="A142" s="4" t="s">
        <v>8</v>
      </c>
      <c r="B142" s="4" t="s">
        <v>6</v>
      </c>
      <c r="C142" s="4" t="s">
        <v>7</v>
      </c>
      <c r="D142" s="5">
        <v>42</v>
      </c>
      <c r="E142" s="6">
        <v>150</v>
      </c>
    </row>
    <row r="143" spans="1:5" x14ac:dyDescent="0.25">
      <c r="A143" s="4" t="s">
        <v>13</v>
      </c>
      <c r="B143" s="4" t="s">
        <v>14</v>
      </c>
      <c r="C143" s="4" t="s">
        <v>42</v>
      </c>
      <c r="D143" s="5">
        <v>98</v>
      </c>
      <c r="E143" s="6">
        <v>204</v>
      </c>
    </row>
    <row r="144" spans="1:5" x14ac:dyDescent="0.25">
      <c r="A144" s="4" t="s">
        <v>23</v>
      </c>
      <c r="B144" s="4" t="s">
        <v>9</v>
      </c>
      <c r="C144" s="4" t="s">
        <v>39</v>
      </c>
      <c r="D144" s="5">
        <v>2478</v>
      </c>
      <c r="E144" s="6">
        <v>21</v>
      </c>
    </row>
    <row r="145" spans="1:5" x14ac:dyDescent="0.25">
      <c r="A145" s="4" t="s">
        <v>13</v>
      </c>
      <c r="B145" s="4" t="s">
        <v>30</v>
      </c>
      <c r="C145" s="4" t="s">
        <v>19</v>
      </c>
      <c r="D145" s="5">
        <v>7847</v>
      </c>
      <c r="E145" s="6">
        <v>174</v>
      </c>
    </row>
    <row r="146" spans="1:5" x14ac:dyDescent="0.25">
      <c r="A146" s="4" t="s">
        <v>26</v>
      </c>
      <c r="B146" s="4" t="s">
        <v>6</v>
      </c>
      <c r="C146" s="4" t="s">
        <v>28</v>
      </c>
      <c r="D146" s="5">
        <v>9926</v>
      </c>
      <c r="E146" s="6">
        <v>201</v>
      </c>
    </row>
    <row r="147" spans="1:5" x14ac:dyDescent="0.25">
      <c r="A147" s="4" t="s">
        <v>8</v>
      </c>
      <c r="B147" s="4" t="s">
        <v>20</v>
      </c>
      <c r="C147" s="4" t="s">
        <v>31</v>
      </c>
      <c r="D147" s="5">
        <v>819</v>
      </c>
      <c r="E147" s="6">
        <v>510</v>
      </c>
    </row>
    <row r="148" spans="1:5" x14ac:dyDescent="0.25">
      <c r="A148" s="4" t="s">
        <v>16</v>
      </c>
      <c r="B148" s="4" t="s">
        <v>17</v>
      </c>
      <c r="C148" s="4" t="s">
        <v>32</v>
      </c>
      <c r="D148" s="5">
        <v>3052</v>
      </c>
      <c r="E148" s="6">
        <v>378</v>
      </c>
    </row>
    <row r="149" spans="1:5" x14ac:dyDescent="0.25">
      <c r="A149" s="4" t="s">
        <v>11</v>
      </c>
      <c r="B149" s="4" t="s">
        <v>30</v>
      </c>
      <c r="C149" s="4" t="s">
        <v>41</v>
      </c>
      <c r="D149" s="5">
        <v>6832</v>
      </c>
      <c r="E149" s="6">
        <v>27</v>
      </c>
    </row>
    <row r="150" spans="1:5" x14ac:dyDescent="0.25">
      <c r="A150" s="4" t="s">
        <v>26</v>
      </c>
      <c r="B150" s="4" t="s">
        <v>17</v>
      </c>
      <c r="C150" s="4" t="s">
        <v>29</v>
      </c>
      <c r="D150" s="5">
        <v>2016</v>
      </c>
      <c r="E150" s="6">
        <v>117</v>
      </c>
    </row>
    <row r="151" spans="1:5" x14ac:dyDescent="0.25">
      <c r="A151" s="4" t="s">
        <v>16</v>
      </c>
      <c r="B151" s="4" t="s">
        <v>20</v>
      </c>
      <c r="C151" s="4" t="s">
        <v>41</v>
      </c>
      <c r="D151" s="5">
        <v>7322</v>
      </c>
      <c r="E151" s="6">
        <v>36</v>
      </c>
    </row>
    <row r="152" spans="1:5" x14ac:dyDescent="0.25">
      <c r="A152" s="4" t="s">
        <v>8</v>
      </c>
      <c r="B152" s="4" t="s">
        <v>9</v>
      </c>
      <c r="C152" s="4" t="s">
        <v>19</v>
      </c>
      <c r="D152" s="5">
        <v>357</v>
      </c>
      <c r="E152" s="6">
        <v>126</v>
      </c>
    </row>
    <row r="153" spans="1:5" x14ac:dyDescent="0.25">
      <c r="A153" s="4" t="s">
        <v>11</v>
      </c>
      <c r="B153" s="4" t="s">
        <v>17</v>
      </c>
      <c r="C153" s="4" t="s">
        <v>18</v>
      </c>
      <c r="D153" s="5">
        <v>3192</v>
      </c>
      <c r="E153" s="6">
        <v>72</v>
      </c>
    </row>
    <row r="154" spans="1:5" x14ac:dyDescent="0.25">
      <c r="A154" s="4" t="s">
        <v>23</v>
      </c>
      <c r="B154" s="4" t="s">
        <v>14</v>
      </c>
      <c r="C154" s="4" t="s">
        <v>22</v>
      </c>
      <c r="D154" s="5">
        <v>8435</v>
      </c>
      <c r="E154" s="6">
        <v>42</v>
      </c>
    </row>
    <row r="155" spans="1:5" x14ac:dyDescent="0.25">
      <c r="A155" s="4" t="s">
        <v>5</v>
      </c>
      <c r="B155" s="4" t="s">
        <v>17</v>
      </c>
      <c r="C155" s="4" t="s">
        <v>32</v>
      </c>
      <c r="D155" s="5">
        <v>0</v>
      </c>
      <c r="E155" s="6">
        <v>135</v>
      </c>
    </row>
    <row r="156" spans="1:5" x14ac:dyDescent="0.25">
      <c r="A156" s="4" t="s">
        <v>23</v>
      </c>
      <c r="B156" s="4" t="s">
        <v>30</v>
      </c>
      <c r="C156" s="4" t="s">
        <v>38</v>
      </c>
      <c r="D156" s="5">
        <v>8862</v>
      </c>
      <c r="E156" s="6">
        <v>189</v>
      </c>
    </row>
    <row r="157" spans="1:5" x14ac:dyDescent="0.25">
      <c r="A157" s="4" t="s">
        <v>16</v>
      </c>
      <c r="B157" s="4" t="s">
        <v>6</v>
      </c>
      <c r="C157" s="4" t="s">
        <v>40</v>
      </c>
      <c r="D157" s="5">
        <v>3556</v>
      </c>
      <c r="E157" s="6">
        <v>459</v>
      </c>
    </row>
    <row r="158" spans="1:5" x14ac:dyDescent="0.25">
      <c r="A158" s="4" t="s">
        <v>25</v>
      </c>
      <c r="B158" s="4" t="s">
        <v>30</v>
      </c>
      <c r="C158" s="4" t="s">
        <v>37</v>
      </c>
      <c r="D158" s="5">
        <v>7280</v>
      </c>
      <c r="E158" s="6">
        <v>201</v>
      </c>
    </row>
    <row r="159" spans="1:5" x14ac:dyDescent="0.25">
      <c r="A159" s="4" t="s">
        <v>16</v>
      </c>
      <c r="B159" s="4" t="s">
        <v>30</v>
      </c>
      <c r="C159" s="4" t="s">
        <v>7</v>
      </c>
      <c r="D159" s="5">
        <v>3402</v>
      </c>
      <c r="E159" s="6">
        <v>366</v>
      </c>
    </row>
    <row r="160" spans="1:5" x14ac:dyDescent="0.25">
      <c r="A160" s="4" t="s">
        <v>27</v>
      </c>
      <c r="B160" s="4" t="s">
        <v>6</v>
      </c>
      <c r="C160" s="4" t="s">
        <v>32</v>
      </c>
      <c r="D160" s="5">
        <v>4592</v>
      </c>
      <c r="E160" s="6">
        <v>324</v>
      </c>
    </row>
    <row r="161" spans="1:5" x14ac:dyDescent="0.25">
      <c r="A161" s="4" t="s">
        <v>11</v>
      </c>
      <c r="B161" s="4" t="s">
        <v>9</v>
      </c>
      <c r="C161" s="4" t="s">
        <v>37</v>
      </c>
      <c r="D161" s="5">
        <v>7833</v>
      </c>
      <c r="E161" s="6">
        <v>243</v>
      </c>
    </row>
    <row r="162" spans="1:5" x14ac:dyDescent="0.25">
      <c r="A162" s="4" t="s">
        <v>26</v>
      </c>
      <c r="B162" s="4" t="s">
        <v>17</v>
      </c>
      <c r="C162" s="4" t="s">
        <v>41</v>
      </c>
      <c r="D162" s="5">
        <v>7651</v>
      </c>
      <c r="E162" s="6">
        <v>213</v>
      </c>
    </row>
    <row r="163" spans="1:5" x14ac:dyDescent="0.25">
      <c r="A163" s="4" t="s">
        <v>5</v>
      </c>
      <c r="B163" s="4" t="s">
        <v>9</v>
      </c>
      <c r="C163" s="4" t="s">
        <v>7</v>
      </c>
      <c r="D163" s="5">
        <v>2275</v>
      </c>
      <c r="E163" s="6">
        <v>447</v>
      </c>
    </row>
    <row r="164" spans="1:5" x14ac:dyDescent="0.25">
      <c r="A164" s="4" t="s">
        <v>5</v>
      </c>
      <c r="B164" s="4" t="s">
        <v>20</v>
      </c>
      <c r="C164" s="4" t="s">
        <v>31</v>
      </c>
      <c r="D164" s="5">
        <v>5670</v>
      </c>
      <c r="E164" s="6">
        <v>297</v>
      </c>
    </row>
    <row r="165" spans="1:5" x14ac:dyDescent="0.25">
      <c r="A165" s="4" t="s">
        <v>23</v>
      </c>
      <c r="B165" s="4" t="s">
        <v>9</v>
      </c>
      <c r="C165" s="4" t="s">
        <v>29</v>
      </c>
      <c r="D165" s="5">
        <v>2135</v>
      </c>
      <c r="E165" s="6">
        <v>27</v>
      </c>
    </row>
    <row r="166" spans="1:5" x14ac:dyDescent="0.25">
      <c r="A166" s="4" t="s">
        <v>5</v>
      </c>
      <c r="B166" s="4" t="s">
        <v>30</v>
      </c>
      <c r="C166" s="4" t="s">
        <v>34</v>
      </c>
      <c r="D166" s="5">
        <v>2779</v>
      </c>
      <c r="E166" s="6">
        <v>75</v>
      </c>
    </row>
    <row r="167" spans="1:5" x14ac:dyDescent="0.25">
      <c r="A167" s="4" t="s">
        <v>35</v>
      </c>
      <c r="B167" s="4" t="s">
        <v>17</v>
      </c>
      <c r="C167" s="4" t="s">
        <v>19</v>
      </c>
      <c r="D167" s="5">
        <v>12950</v>
      </c>
      <c r="E167" s="6">
        <v>30</v>
      </c>
    </row>
    <row r="168" spans="1:5" x14ac:dyDescent="0.25">
      <c r="A168" s="4" t="s">
        <v>23</v>
      </c>
      <c r="B168" s="4" t="s">
        <v>14</v>
      </c>
      <c r="C168" s="4" t="s">
        <v>15</v>
      </c>
      <c r="D168" s="5">
        <v>2646</v>
      </c>
      <c r="E168" s="6">
        <v>177</v>
      </c>
    </row>
    <row r="169" spans="1:5" x14ac:dyDescent="0.25">
      <c r="A169" s="4" t="s">
        <v>5</v>
      </c>
      <c r="B169" s="4" t="s">
        <v>30</v>
      </c>
      <c r="C169" s="4" t="s">
        <v>19</v>
      </c>
      <c r="D169" s="5">
        <v>3794</v>
      </c>
      <c r="E169" s="6">
        <v>159</v>
      </c>
    </row>
    <row r="170" spans="1:5" x14ac:dyDescent="0.25">
      <c r="A170" s="4" t="s">
        <v>27</v>
      </c>
      <c r="B170" s="4" t="s">
        <v>9</v>
      </c>
      <c r="C170" s="4" t="s">
        <v>19</v>
      </c>
      <c r="D170" s="5">
        <v>819</v>
      </c>
      <c r="E170" s="6">
        <v>306</v>
      </c>
    </row>
    <row r="171" spans="1:5" x14ac:dyDescent="0.25">
      <c r="A171" s="4" t="s">
        <v>27</v>
      </c>
      <c r="B171" s="4" t="s">
        <v>30</v>
      </c>
      <c r="C171" s="4" t="s">
        <v>33</v>
      </c>
      <c r="D171" s="5">
        <v>2583</v>
      </c>
      <c r="E171" s="6">
        <v>18</v>
      </c>
    </row>
    <row r="172" spans="1:5" x14ac:dyDescent="0.25">
      <c r="A172" s="4" t="s">
        <v>23</v>
      </c>
      <c r="B172" s="4" t="s">
        <v>9</v>
      </c>
      <c r="C172" s="4" t="s">
        <v>36</v>
      </c>
      <c r="D172" s="5">
        <v>4585</v>
      </c>
      <c r="E172" s="6">
        <v>240</v>
      </c>
    </row>
    <row r="173" spans="1:5" x14ac:dyDescent="0.25">
      <c r="A173" s="4" t="s">
        <v>25</v>
      </c>
      <c r="B173" s="4" t="s">
        <v>30</v>
      </c>
      <c r="C173" s="4" t="s">
        <v>19</v>
      </c>
      <c r="D173" s="5">
        <v>1652</v>
      </c>
      <c r="E173" s="6">
        <v>93</v>
      </c>
    </row>
    <row r="174" spans="1:5" x14ac:dyDescent="0.25">
      <c r="A174" s="4" t="s">
        <v>35</v>
      </c>
      <c r="B174" s="4" t="s">
        <v>30</v>
      </c>
      <c r="C174" s="4" t="s">
        <v>42</v>
      </c>
      <c r="D174" s="5">
        <v>4991</v>
      </c>
      <c r="E174" s="6">
        <v>9</v>
      </c>
    </row>
    <row r="175" spans="1:5" x14ac:dyDescent="0.25">
      <c r="A175" s="4" t="s">
        <v>8</v>
      </c>
      <c r="B175" s="4" t="s">
        <v>30</v>
      </c>
      <c r="C175" s="4" t="s">
        <v>29</v>
      </c>
      <c r="D175" s="5">
        <v>2009</v>
      </c>
      <c r="E175" s="6">
        <v>219</v>
      </c>
    </row>
    <row r="176" spans="1:5" x14ac:dyDescent="0.25">
      <c r="A176" s="4" t="s">
        <v>26</v>
      </c>
      <c r="B176" s="4" t="s">
        <v>17</v>
      </c>
      <c r="C176" s="4" t="s">
        <v>22</v>
      </c>
      <c r="D176" s="5">
        <v>1568</v>
      </c>
      <c r="E176" s="6">
        <v>141</v>
      </c>
    </row>
    <row r="177" spans="1:5" x14ac:dyDescent="0.25">
      <c r="A177" s="4" t="s">
        <v>13</v>
      </c>
      <c r="B177" s="4" t="s">
        <v>6</v>
      </c>
      <c r="C177" s="4" t="s">
        <v>33</v>
      </c>
      <c r="D177" s="5">
        <v>3388</v>
      </c>
      <c r="E177" s="6">
        <v>123</v>
      </c>
    </row>
    <row r="178" spans="1:5" x14ac:dyDescent="0.25">
      <c r="A178" s="4" t="s">
        <v>5</v>
      </c>
      <c r="B178" s="4" t="s">
        <v>20</v>
      </c>
      <c r="C178" s="4" t="s">
        <v>38</v>
      </c>
      <c r="D178" s="5">
        <v>623</v>
      </c>
      <c r="E178" s="6">
        <v>51</v>
      </c>
    </row>
    <row r="179" spans="1:5" x14ac:dyDescent="0.25">
      <c r="A179" s="4" t="s">
        <v>16</v>
      </c>
      <c r="B179" s="4" t="s">
        <v>14</v>
      </c>
      <c r="C179" s="4" t="s">
        <v>12</v>
      </c>
      <c r="D179" s="5">
        <v>10073</v>
      </c>
      <c r="E179" s="6">
        <v>120</v>
      </c>
    </row>
    <row r="180" spans="1:5" x14ac:dyDescent="0.25">
      <c r="A180" s="4" t="s">
        <v>8</v>
      </c>
      <c r="B180" s="4" t="s">
        <v>17</v>
      </c>
      <c r="C180" s="4" t="s">
        <v>42</v>
      </c>
      <c r="D180" s="5">
        <v>1561</v>
      </c>
      <c r="E180" s="6">
        <v>27</v>
      </c>
    </row>
    <row r="181" spans="1:5" x14ac:dyDescent="0.25">
      <c r="A181" s="4" t="s">
        <v>11</v>
      </c>
      <c r="B181" s="4" t="s">
        <v>14</v>
      </c>
      <c r="C181" s="4" t="s">
        <v>39</v>
      </c>
      <c r="D181" s="5">
        <v>11522</v>
      </c>
      <c r="E181" s="6">
        <v>204</v>
      </c>
    </row>
    <row r="182" spans="1:5" x14ac:dyDescent="0.25">
      <c r="A182" s="4" t="s">
        <v>16</v>
      </c>
      <c r="B182" s="4" t="s">
        <v>20</v>
      </c>
      <c r="C182" s="4" t="s">
        <v>31</v>
      </c>
      <c r="D182" s="5">
        <v>2317</v>
      </c>
      <c r="E182" s="6">
        <v>123</v>
      </c>
    </row>
    <row r="183" spans="1:5" x14ac:dyDescent="0.25">
      <c r="A183" s="4" t="s">
        <v>35</v>
      </c>
      <c r="B183" s="4" t="s">
        <v>6</v>
      </c>
      <c r="C183" s="4" t="s">
        <v>40</v>
      </c>
      <c r="D183" s="5">
        <v>3059</v>
      </c>
      <c r="E183" s="6">
        <v>27</v>
      </c>
    </row>
    <row r="184" spans="1:5" x14ac:dyDescent="0.25">
      <c r="A184" s="4" t="s">
        <v>13</v>
      </c>
      <c r="B184" s="4" t="s">
        <v>6</v>
      </c>
      <c r="C184" s="4" t="s">
        <v>42</v>
      </c>
      <c r="D184" s="5">
        <v>2324</v>
      </c>
      <c r="E184" s="6">
        <v>177</v>
      </c>
    </row>
    <row r="185" spans="1:5" x14ac:dyDescent="0.25">
      <c r="A185" s="4" t="s">
        <v>27</v>
      </c>
      <c r="B185" s="4" t="s">
        <v>17</v>
      </c>
      <c r="C185" s="4" t="s">
        <v>42</v>
      </c>
      <c r="D185" s="5">
        <v>4956</v>
      </c>
      <c r="E185" s="6">
        <v>171</v>
      </c>
    </row>
    <row r="186" spans="1:5" x14ac:dyDescent="0.25">
      <c r="A186" s="4" t="s">
        <v>35</v>
      </c>
      <c r="B186" s="4" t="s">
        <v>30</v>
      </c>
      <c r="C186" s="4" t="s">
        <v>36</v>
      </c>
      <c r="D186" s="5">
        <v>5355</v>
      </c>
      <c r="E186" s="6">
        <v>204</v>
      </c>
    </row>
    <row r="187" spans="1:5" x14ac:dyDescent="0.25">
      <c r="A187" s="4" t="s">
        <v>27</v>
      </c>
      <c r="B187" s="4" t="s">
        <v>30</v>
      </c>
      <c r="C187" s="4" t="s">
        <v>24</v>
      </c>
      <c r="D187" s="5">
        <v>7259</v>
      </c>
      <c r="E187" s="6">
        <v>276</v>
      </c>
    </row>
    <row r="188" spans="1:5" x14ac:dyDescent="0.25">
      <c r="A188" s="4" t="s">
        <v>8</v>
      </c>
      <c r="B188" s="4" t="s">
        <v>6</v>
      </c>
      <c r="C188" s="4" t="s">
        <v>42</v>
      </c>
      <c r="D188" s="5">
        <v>6279</v>
      </c>
      <c r="E188" s="6">
        <v>45</v>
      </c>
    </row>
    <row r="189" spans="1:5" x14ac:dyDescent="0.25">
      <c r="A189" s="4" t="s">
        <v>5</v>
      </c>
      <c r="B189" s="4" t="s">
        <v>20</v>
      </c>
      <c r="C189" s="4" t="s">
        <v>32</v>
      </c>
      <c r="D189" s="5">
        <v>2541</v>
      </c>
      <c r="E189" s="6">
        <v>45</v>
      </c>
    </row>
    <row r="190" spans="1:5" x14ac:dyDescent="0.25">
      <c r="A190" s="4" t="s">
        <v>16</v>
      </c>
      <c r="B190" s="4" t="s">
        <v>9</v>
      </c>
      <c r="C190" s="4" t="s">
        <v>39</v>
      </c>
      <c r="D190" s="5">
        <v>3864</v>
      </c>
      <c r="E190" s="6">
        <v>177</v>
      </c>
    </row>
    <row r="191" spans="1:5" x14ac:dyDescent="0.25">
      <c r="A191" s="4" t="s">
        <v>25</v>
      </c>
      <c r="B191" s="4" t="s">
        <v>14</v>
      </c>
      <c r="C191" s="4" t="s">
        <v>31</v>
      </c>
      <c r="D191" s="5">
        <v>6146</v>
      </c>
      <c r="E191" s="6">
        <v>63</v>
      </c>
    </row>
    <row r="192" spans="1:5" x14ac:dyDescent="0.25">
      <c r="A192" s="4" t="s">
        <v>11</v>
      </c>
      <c r="B192" s="4" t="s">
        <v>17</v>
      </c>
      <c r="C192" s="4" t="s">
        <v>15</v>
      </c>
      <c r="D192" s="5">
        <v>2639</v>
      </c>
      <c r="E192" s="6">
        <v>204</v>
      </c>
    </row>
    <row r="193" spans="1:5" x14ac:dyDescent="0.25">
      <c r="A193" s="4" t="s">
        <v>8</v>
      </c>
      <c r="B193" s="4" t="s">
        <v>6</v>
      </c>
      <c r="C193" s="4" t="s">
        <v>22</v>
      </c>
      <c r="D193" s="5">
        <v>1890</v>
      </c>
      <c r="E193" s="6">
        <v>195</v>
      </c>
    </row>
    <row r="194" spans="1:5" x14ac:dyDescent="0.25">
      <c r="A194" s="4" t="s">
        <v>23</v>
      </c>
      <c r="B194" s="4" t="s">
        <v>30</v>
      </c>
      <c r="C194" s="4" t="s">
        <v>24</v>
      </c>
      <c r="D194" s="5">
        <v>1932</v>
      </c>
      <c r="E194" s="6">
        <v>369</v>
      </c>
    </row>
    <row r="195" spans="1:5" x14ac:dyDescent="0.25">
      <c r="A195" s="4" t="s">
        <v>27</v>
      </c>
      <c r="B195" s="4" t="s">
        <v>30</v>
      </c>
      <c r="C195" s="4" t="s">
        <v>18</v>
      </c>
      <c r="D195" s="5">
        <v>6300</v>
      </c>
      <c r="E195" s="6">
        <v>42</v>
      </c>
    </row>
    <row r="196" spans="1:5" x14ac:dyDescent="0.25">
      <c r="A196" s="4" t="s">
        <v>16</v>
      </c>
      <c r="B196" s="4" t="s">
        <v>6</v>
      </c>
      <c r="C196" s="4" t="s">
        <v>7</v>
      </c>
      <c r="D196" s="5">
        <v>560</v>
      </c>
      <c r="E196" s="6">
        <v>81</v>
      </c>
    </row>
    <row r="197" spans="1:5" x14ac:dyDescent="0.25">
      <c r="A197" s="4" t="s">
        <v>11</v>
      </c>
      <c r="B197" s="4" t="s">
        <v>6</v>
      </c>
      <c r="C197" s="4" t="s">
        <v>42</v>
      </c>
      <c r="D197" s="5">
        <v>2856</v>
      </c>
      <c r="E197" s="6">
        <v>246</v>
      </c>
    </row>
    <row r="198" spans="1:5" x14ac:dyDescent="0.25">
      <c r="A198" s="4" t="s">
        <v>11</v>
      </c>
      <c r="B198" s="4" t="s">
        <v>30</v>
      </c>
      <c r="C198" s="4" t="s">
        <v>28</v>
      </c>
      <c r="D198" s="5">
        <v>707</v>
      </c>
      <c r="E198" s="6">
        <v>174</v>
      </c>
    </row>
    <row r="199" spans="1:5" x14ac:dyDescent="0.25">
      <c r="A199" s="4" t="s">
        <v>8</v>
      </c>
      <c r="B199" s="4" t="s">
        <v>9</v>
      </c>
      <c r="C199" s="4" t="s">
        <v>7</v>
      </c>
      <c r="D199" s="5">
        <v>3598</v>
      </c>
      <c r="E199" s="6">
        <v>81</v>
      </c>
    </row>
    <row r="200" spans="1:5" x14ac:dyDescent="0.25">
      <c r="A200" s="4" t="s">
        <v>5</v>
      </c>
      <c r="B200" s="4" t="s">
        <v>9</v>
      </c>
      <c r="C200" s="4" t="s">
        <v>22</v>
      </c>
      <c r="D200" s="5">
        <v>6853</v>
      </c>
      <c r="E200" s="6">
        <v>372</v>
      </c>
    </row>
    <row r="201" spans="1:5" x14ac:dyDescent="0.25">
      <c r="A201" s="4" t="s">
        <v>5</v>
      </c>
      <c r="B201" s="4" t="s">
        <v>9</v>
      </c>
      <c r="C201" s="4" t="s">
        <v>29</v>
      </c>
      <c r="D201" s="5">
        <v>4725</v>
      </c>
      <c r="E201" s="6">
        <v>174</v>
      </c>
    </row>
    <row r="202" spans="1:5" x14ac:dyDescent="0.25">
      <c r="A202" s="4" t="s">
        <v>13</v>
      </c>
      <c r="B202" s="4" t="s">
        <v>14</v>
      </c>
      <c r="C202" s="4" t="s">
        <v>10</v>
      </c>
      <c r="D202" s="5">
        <v>10304</v>
      </c>
      <c r="E202" s="6">
        <v>84</v>
      </c>
    </row>
    <row r="203" spans="1:5" x14ac:dyDescent="0.25">
      <c r="A203" s="4" t="s">
        <v>13</v>
      </c>
      <c r="B203" s="4" t="s">
        <v>30</v>
      </c>
      <c r="C203" s="4" t="s">
        <v>29</v>
      </c>
      <c r="D203" s="5">
        <v>1274</v>
      </c>
      <c r="E203" s="6">
        <v>225</v>
      </c>
    </row>
    <row r="204" spans="1:5" x14ac:dyDescent="0.25">
      <c r="A204" s="4" t="s">
        <v>25</v>
      </c>
      <c r="B204" s="4" t="s">
        <v>14</v>
      </c>
      <c r="C204" s="4" t="s">
        <v>7</v>
      </c>
      <c r="D204" s="5">
        <v>1526</v>
      </c>
      <c r="E204" s="6">
        <v>105</v>
      </c>
    </row>
    <row r="205" spans="1:5" x14ac:dyDescent="0.25">
      <c r="A205" s="4" t="s">
        <v>5</v>
      </c>
      <c r="B205" s="4" t="s">
        <v>17</v>
      </c>
      <c r="C205" s="4" t="s">
        <v>40</v>
      </c>
      <c r="D205" s="5">
        <v>3101</v>
      </c>
      <c r="E205" s="6">
        <v>225</v>
      </c>
    </row>
    <row r="206" spans="1:5" x14ac:dyDescent="0.25">
      <c r="A206" s="4" t="s">
        <v>26</v>
      </c>
      <c r="B206" s="4" t="s">
        <v>6</v>
      </c>
      <c r="C206" s="4" t="s">
        <v>24</v>
      </c>
      <c r="D206" s="5">
        <v>1057</v>
      </c>
      <c r="E206" s="6">
        <v>54</v>
      </c>
    </row>
    <row r="207" spans="1:5" x14ac:dyDescent="0.25">
      <c r="A207" s="4" t="s">
        <v>23</v>
      </c>
      <c r="B207" s="4" t="s">
        <v>6</v>
      </c>
      <c r="C207" s="4" t="s">
        <v>42</v>
      </c>
      <c r="D207" s="5">
        <v>5306</v>
      </c>
      <c r="E207" s="6">
        <v>0</v>
      </c>
    </row>
    <row r="208" spans="1:5" x14ac:dyDescent="0.25">
      <c r="A208" s="4" t="s">
        <v>25</v>
      </c>
      <c r="B208" s="4" t="s">
        <v>17</v>
      </c>
      <c r="C208" s="4" t="s">
        <v>38</v>
      </c>
      <c r="D208" s="5">
        <v>4018</v>
      </c>
      <c r="E208" s="6">
        <v>171</v>
      </c>
    </row>
    <row r="209" spans="1:5" x14ac:dyDescent="0.25">
      <c r="A209" s="4" t="s">
        <v>11</v>
      </c>
      <c r="B209" s="4" t="s">
        <v>30</v>
      </c>
      <c r="C209" s="4" t="s">
        <v>29</v>
      </c>
      <c r="D209" s="5">
        <v>938</v>
      </c>
      <c r="E209" s="6">
        <v>189</v>
      </c>
    </row>
    <row r="210" spans="1:5" x14ac:dyDescent="0.25">
      <c r="A210" s="4" t="s">
        <v>23</v>
      </c>
      <c r="B210" s="4" t="s">
        <v>20</v>
      </c>
      <c r="C210" s="4" t="s">
        <v>15</v>
      </c>
      <c r="D210" s="5">
        <v>1778</v>
      </c>
      <c r="E210" s="6">
        <v>270</v>
      </c>
    </row>
    <row r="211" spans="1:5" x14ac:dyDescent="0.25">
      <c r="A211" s="4" t="s">
        <v>16</v>
      </c>
      <c r="B211" s="4" t="s">
        <v>17</v>
      </c>
      <c r="C211" s="4" t="s">
        <v>7</v>
      </c>
      <c r="D211" s="5">
        <v>1638</v>
      </c>
      <c r="E211" s="6">
        <v>63</v>
      </c>
    </row>
    <row r="212" spans="1:5" x14ac:dyDescent="0.25">
      <c r="A212" s="4" t="s">
        <v>13</v>
      </c>
      <c r="B212" s="4" t="s">
        <v>20</v>
      </c>
      <c r="C212" s="4" t="s">
        <v>18</v>
      </c>
      <c r="D212" s="5">
        <v>154</v>
      </c>
      <c r="E212" s="6">
        <v>21</v>
      </c>
    </row>
    <row r="213" spans="1:5" x14ac:dyDescent="0.25">
      <c r="A213" s="4" t="s">
        <v>23</v>
      </c>
      <c r="B213" s="4" t="s">
        <v>6</v>
      </c>
      <c r="C213" s="4" t="s">
        <v>22</v>
      </c>
      <c r="D213" s="5">
        <v>9835</v>
      </c>
      <c r="E213" s="6">
        <v>207</v>
      </c>
    </row>
    <row r="214" spans="1:5" x14ac:dyDescent="0.25">
      <c r="A214" s="4" t="s">
        <v>11</v>
      </c>
      <c r="B214" s="4" t="s">
        <v>6</v>
      </c>
      <c r="C214" s="4" t="s">
        <v>33</v>
      </c>
      <c r="D214" s="5">
        <v>7273</v>
      </c>
      <c r="E214" s="6">
        <v>96</v>
      </c>
    </row>
    <row r="215" spans="1:5" x14ac:dyDescent="0.25">
      <c r="A215" s="4" t="s">
        <v>25</v>
      </c>
      <c r="B215" s="4" t="s">
        <v>17</v>
      </c>
      <c r="C215" s="4" t="s">
        <v>22</v>
      </c>
      <c r="D215" s="5">
        <v>6909</v>
      </c>
      <c r="E215" s="6">
        <v>81</v>
      </c>
    </row>
    <row r="216" spans="1:5" x14ac:dyDescent="0.25">
      <c r="A216" s="4" t="s">
        <v>11</v>
      </c>
      <c r="B216" s="4" t="s">
        <v>17</v>
      </c>
      <c r="C216" s="4" t="s">
        <v>38</v>
      </c>
      <c r="D216" s="5">
        <v>3920</v>
      </c>
      <c r="E216" s="6">
        <v>306</v>
      </c>
    </row>
    <row r="217" spans="1:5" x14ac:dyDescent="0.25">
      <c r="A217" s="4" t="s">
        <v>35</v>
      </c>
      <c r="B217" s="4" t="s">
        <v>17</v>
      </c>
      <c r="C217" s="4" t="s">
        <v>41</v>
      </c>
      <c r="D217" s="5">
        <v>4858</v>
      </c>
      <c r="E217" s="6">
        <v>279</v>
      </c>
    </row>
    <row r="218" spans="1:5" x14ac:dyDescent="0.25">
      <c r="A218" s="4" t="s">
        <v>26</v>
      </c>
      <c r="B218" s="4" t="s">
        <v>20</v>
      </c>
      <c r="C218" s="4" t="s">
        <v>12</v>
      </c>
      <c r="D218" s="5">
        <v>3549</v>
      </c>
      <c r="E218" s="6">
        <v>3</v>
      </c>
    </row>
    <row r="219" spans="1:5" x14ac:dyDescent="0.25">
      <c r="A219" s="4" t="s">
        <v>23</v>
      </c>
      <c r="B219" s="4" t="s">
        <v>17</v>
      </c>
      <c r="C219" s="4" t="s">
        <v>39</v>
      </c>
      <c r="D219" s="5">
        <v>966</v>
      </c>
      <c r="E219" s="6">
        <v>198</v>
      </c>
    </row>
    <row r="220" spans="1:5" x14ac:dyDescent="0.25">
      <c r="A220" s="4" t="s">
        <v>25</v>
      </c>
      <c r="B220" s="4" t="s">
        <v>17</v>
      </c>
      <c r="C220" s="4" t="s">
        <v>15</v>
      </c>
      <c r="D220" s="5">
        <v>385</v>
      </c>
      <c r="E220" s="6">
        <v>249</v>
      </c>
    </row>
    <row r="221" spans="1:5" x14ac:dyDescent="0.25">
      <c r="A221" s="4" t="s">
        <v>16</v>
      </c>
      <c r="B221" s="4" t="s">
        <v>30</v>
      </c>
      <c r="C221" s="4" t="s">
        <v>29</v>
      </c>
      <c r="D221" s="5">
        <v>2219</v>
      </c>
      <c r="E221" s="6">
        <v>75</v>
      </c>
    </row>
    <row r="222" spans="1:5" x14ac:dyDescent="0.25">
      <c r="A222" s="4" t="s">
        <v>11</v>
      </c>
      <c r="B222" s="4" t="s">
        <v>14</v>
      </c>
      <c r="C222" s="4" t="s">
        <v>10</v>
      </c>
      <c r="D222" s="5">
        <v>2954</v>
      </c>
      <c r="E222" s="6">
        <v>189</v>
      </c>
    </row>
    <row r="223" spans="1:5" x14ac:dyDescent="0.25">
      <c r="A223" s="4" t="s">
        <v>23</v>
      </c>
      <c r="B223" s="4" t="s">
        <v>14</v>
      </c>
      <c r="C223" s="4" t="s">
        <v>10</v>
      </c>
      <c r="D223" s="5">
        <v>280</v>
      </c>
      <c r="E223" s="6">
        <v>87</v>
      </c>
    </row>
    <row r="224" spans="1:5" x14ac:dyDescent="0.25">
      <c r="A224" s="4" t="s">
        <v>13</v>
      </c>
      <c r="B224" s="4" t="s">
        <v>14</v>
      </c>
      <c r="C224" s="4" t="s">
        <v>7</v>
      </c>
      <c r="D224" s="5">
        <v>6118</v>
      </c>
      <c r="E224" s="6">
        <v>174</v>
      </c>
    </row>
    <row r="225" spans="1:5" x14ac:dyDescent="0.25">
      <c r="A225" s="4" t="s">
        <v>26</v>
      </c>
      <c r="B225" s="4" t="s">
        <v>17</v>
      </c>
      <c r="C225" s="4" t="s">
        <v>37</v>
      </c>
      <c r="D225" s="5">
        <v>4802</v>
      </c>
      <c r="E225" s="6">
        <v>36</v>
      </c>
    </row>
    <row r="226" spans="1:5" x14ac:dyDescent="0.25">
      <c r="A226" s="4" t="s">
        <v>11</v>
      </c>
      <c r="B226" s="4" t="s">
        <v>20</v>
      </c>
      <c r="C226" s="4" t="s">
        <v>38</v>
      </c>
      <c r="D226" s="5">
        <v>4137</v>
      </c>
      <c r="E226" s="6">
        <v>60</v>
      </c>
    </row>
    <row r="227" spans="1:5" x14ac:dyDescent="0.25">
      <c r="A227" s="4" t="s">
        <v>27</v>
      </c>
      <c r="B227" s="4" t="s">
        <v>9</v>
      </c>
      <c r="C227" s="4" t="s">
        <v>34</v>
      </c>
      <c r="D227" s="5">
        <v>2023</v>
      </c>
      <c r="E227" s="6">
        <v>78</v>
      </c>
    </row>
    <row r="228" spans="1:5" x14ac:dyDescent="0.25">
      <c r="A228" s="4" t="s">
        <v>11</v>
      </c>
      <c r="B228" s="4" t="s">
        <v>14</v>
      </c>
      <c r="C228" s="4" t="s">
        <v>7</v>
      </c>
      <c r="D228" s="5">
        <v>9051</v>
      </c>
      <c r="E228" s="6">
        <v>57</v>
      </c>
    </row>
    <row r="229" spans="1:5" x14ac:dyDescent="0.25">
      <c r="A229" s="4" t="s">
        <v>11</v>
      </c>
      <c r="B229" s="4" t="s">
        <v>6</v>
      </c>
      <c r="C229" s="4" t="s">
        <v>40</v>
      </c>
      <c r="D229" s="5">
        <v>2919</v>
      </c>
      <c r="E229" s="6">
        <v>45</v>
      </c>
    </row>
    <row r="230" spans="1:5" x14ac:dyDescent="0.25">
      <c r="A230" s="4" t="s">
        <v>13</v>
      </c>
      <c r="B230" s="4" t="s">
        <v>20</v>
      </c>
      <c r="C230" s="4" t="s">
        <v>22</v>
      </c>
      <c r="D230" s="5">
        <v>5915</v>
      </c>
      <c r="E230" s="6">
        <v>3</v>
      </c>
    </row>
    <row r="231" spans="1:5" x14ac:dyDescent="0.25">
      <c r="A231" s="4" t="s">
        <v>35</v>
      </c>
      <c r="B231" s="4" t="s">
        <v>9</v>
      </c>
      <c r="C231" s="4" t="s">
        <v>37</v>
      </c>
      <c r="D231" s="5">
        <v>2562</v>
      </c>
      <c r="E231" s="6">
        <v>6</v>
      </c>
    </row>
    <row r="232" spans="1:5" x14ac:dyDescent="0.25">
      <c r="A232" s="4" t="s">
        <v>25</v>
      </c>
      <c r="B232" s="4" t="s">
        <v>6</v>
      </c>
      <c r="C232" s="4" t="s">
        <v>18</v>
      </c>
      <c r="D232" s="5">
        <v>8813</v>
      </c>
      <c r="E232" s="6">
        <v>21</v>
      </c>
    </row>
    <row r="233" spans="1:5" x14ac:dyDescent="0.25">
      <c r="A233" s="4" t="s">
        <v>25</v>
      </c>
      <c r="B233" s="4" t="s">
        <v>14</v>
      </c>
      <c r="C233" s="4" t="s">
        <v>15</v>
      </c>
      <c r="D233" s="5">
        <v>6111</v>
      </c>
      <c r="E233" s="6">
        <v>3</v>
      </c>
    </row>
    <row r="234" spans="1:5" x14ac:dyDescent="0.25">
      <c r="A234" s="4" t="s">
        <v>8</v>
      </c>
      <c r="B234" s="4" t="s">
        <v>30</v>
      </c>
      <c r="C234" s="4" t="s">
        <v>21</v>
      </c>
      <c r="D234" s="5">
        <v>3507</v>
      </c>
      <c r="E234" s="6">
        <v>288</v>
      </c>
    </row>
    <row r="235" spans="1:5" x14ac:dyDescent="0.25">
      <c r="A235" s="4" t="s">
        <v>16</v>
      </c>
      <c r="B235" s="4" t="s">
        <v>14</v>
      </c>
      <c r="C235" s="4" t="s">
        <v>31</v>
      </c>
      <c r="D235" s="5">
        <v>4319</v>
      </c>
      <c r="E235" s="6">
        <v>30</v>
      </c>
    </row>
    <row r="236" spans="1:5" x14ac:dyDescent="0.25">
      <c r="A236" s="4" t="s">
        <v>5</v>
      </c>
      <c r="B236" s="4" t="s">
        <v>20</v>
      </c>
      <c r="C236" s="4" t="s">
        <v>42</v>
      </c>
      <c r="D236" s="5">
        <v>609</v>
      </c>
      <c r="E236" s="6">
        <v>87</v>
      </c>
    </row>
    <row r="237" spans="1:5" x14ac:dyDescent="0.25">
      <c r="A237" s="4" t="s">
        <v>5</v>
      </c>
      <c r="B237" s="4" t="s">
        <v>17</v>
      </c>
      <c r="C237" s="4" t="s">
        <v>39</v>
      </c>
      <c r="D237" s="5">
        <v>6370</v>
      </c>
      <c r="E237" s="6">
        <v>30</v>
      </c>
    </row>
    <row r="238" spans="1:5" x14ac:dyDescent="0.25">
      <c r="A238" s="4" t="s">
        <v>25</v>
      </c>
      <c r="B238" s="4" t="s">
        <v>20</v>
      </c>
      <c r="C238" s="4" t="s">
        <v>36</v>
      </c>
      <c r="D238" s="5">
        <v>5474</v>
      </c>
      <c r="E238" s="6">
        <v>168</v>
      </c>
    </row>
    <row r="239" spans="1:5" x14ac:dyDescent="0.25">
      <c r="A239" s="4" t="s">
        <v>5</v>
      </c>
      <c r="B239" s="4" t="s">
        <v>14</v>
      </c>
      <c r="C239" s="4" t="s">
        <v>39</v>
      </c>
      <c r="D239" s="5">
        <v>3164</v>
      </c>
      <c r="E239" s="6">
        <v>306</v>
      </c>
    </row>
    <row r="240" spans="1:5" x14ac:dyDescent="0.25">
      <c r="A240" s="4" t="s">
        <v>16</v>
      </c>
      <c r="B240" s="4" t="s">
        <v>9</v>
      </c>
      <c r="C240" s="4" t="s">
        <v>12</v>
      </c>
      <c r="D240" s="5">
        <v>1302</v>
      </c>
      <c r="E240" s="6">
        <v>402</v>
      </c>
    </row>
    <row r="241" spans="1:5" x14ac:dyDescent="0.25">
      <c r="A241" s="4" t="s">
        <v>27</v>
      </c>
      <c r="B241" s="4" t="s">
        <v>6</v>
      </c>
      <c r="C241" s="4" t="s">
        <v>40</v>
      </c>
      <c r="D241" s="5">
        <v>7308</v>
      </c>
      <c r="E241" s="6">
        <v>327</v>
      </c>
    </row>
    <row r="242" spans="1:5" x14ac:dyDescent="0.25">
      <c r="A242" s="4" t="s">
        <v>5</v>
      </c>
      <c r="B242" s="4" t="s">
        <v>6</v>
      </c>
      <c r="C242" s="4" t="s">
        <v>39</v>
      </c>
      <c r="D242" s="5">
        <v>6132</v>
      </c>
      <c r="E242" s="6">
        <v>93</v>
      </c>
    </row>
    <row r="243" spans="1:5" x14ac:dyDescent="0.25">
      <c r="A243" s="4" t="s">
        <v>35</v>
      </c>
      <c r="B243" s="4" t="s">
        <v>9</v>
      </c>
      <c r="C243" s="4" t="s">
        <v>24</v>
      </c>
      <c r="D243" s="5">
        <v>3472</v>
      </c>
      <c r="E243" s="6">
        <v>96</v>
      </c>
    </row>
    <row r="244" spans="1:5" x14ac:dyDescent="0.25">
      <c r="A244" s="4" t="s">
        <v>8</v>
      </c>
      <c r="B244" s="4" t="s">
        <v>17</v>
      </c>
      <c r="C244" s="4" t="s">
        <v>15</v>
      </c>
      <c r="D244" s="5">
        <v>9660</v>
      </c>
      <c r="E244" s="6">
        <v>27</v>
      </c>
    </row>
    <row r="245" spans="1:5" x14ac:dyDescent="0.25">
      <c r="A245" s="4" t="s">
        <v>11</v>
      </c>
      <c r="B245" s="4" t="s">
        <v>20</v>
      </c>
      <c r="C245" s="4" t="s">
        <v>42</v>
      </c>
      <c r="D245" s="5">
        <v>2436</v>
      </c>
      <c r="E245" s="6">
        <v>99</v>
      </c>
    </row>
    <row r="246" spans="1:5" x14ac:dyDescent="0.25">
      <c r="A246" s="4" t="s">
        <v>11</v>
      </c>
      <c r="B246" s="4" t="s">
        <v>20</v>
      </c>
      <c r="C246" s="4" t="s">
        <v>19</v>
      </c>
      <c r="D246" s="5">
        <v>9506</v>
      </c>
      <c r="E246" s="6">
        <v>87</v>
      </c>
    </row>
    <row r="247" spans="1:5" x14ac:dyDescent="0.25">
      <c r="A247" s="4" t="s">
        <v>35</v>
      </c>
      <c r="B247" s="4" t="s">
        <v>6</v>
      </c>
      <c r="C247" s="4" t="s">
        <v>41</v>
      </c>
      <c r="D247" s="5">
        <v>245</v>
      </c>
      <c r="E247" s="6">
        <v>288</v>
      </c>
    </row>
    <row r="248" spans="1:5" x14ac:dyDescent="0.25">
      <c r="A248" s="4" t="s">
        <v>8</v>
      </c>
      <c r="B248" s="4" t="s">
        <v>9</v>
      </c>
      <c r="C248" s="4" t="s">
        <v>33</v>
      </c>
      <c r="D248" s="5">
        <v>2702</v>
      </c>
      <c r="E248" s="6">
        <v>363</v>
      </c>
    </row>
    <row r="249" spans="1:5" x14ac:dyDescent="0.25">
      <c r="A249" s="4" t="s">
        <v>35</v>
      </c>
      <c r="B249" s="4" t="s">
        <v>30</v>
      </c>
      <c r="C249" s="4" t="s">
        <v>28</v>
      </c>
      <c r="D249" s="5">
        <v>700</v>
      </c>
      <c r="E249" s="6">
        <v>87</v>
      </c>
    </row>
    <row r="250" spans="1:5" x14ac:dyDescent="0.25">
      <c r="A250" s="4" t="s">
        <v>16</v>
      </c>
      <c r="B250" s="4" t="s">
        <v>30</v>
      </c>
      <c r="C250" s="4" t="s">
        <v>28</v>
      </c>
      <c r="D250" s="5">
        <v>3759</v>
      </c>
      <c r="E250" s="6">
        <v>150</v>
      </c>
    </row>
    <row r="251" spans="1:5" x14ac:dyDescent="0.25">
      <c r="A251" s="4" t="s">
        <v>26</v>
      </c>
      <c r="B251" s="4" t="s">
        <v>9</v>
      </c>
      <c r="C251" s="4" t="s">
        <v>28</v>
      </c>
      <c r="D251" s="5">
        <v>1589</v>
      </c>
      <c r="E251" s="6">
        <v>303</v>
      </c>
    </row>
    <row r="252" spans="1:5" x14ac:dyDescent="0.25">
      <c r="A252" s="4" t="s">
        <v>23</v>
      </c>
      <c r="B252" s="4" t="s">
        <v>9</v>
      </c>
      <c r="C252" s="4" t="s">
        <v>40</v>
      </c>
      <c r="D252" s="5">
        <v>5194</v>
      </c>
      <c r="E252" s="6">
        <v>288</v>
      </c>
    </row>
    <row r="253" spans="1:5" x14ac:dyDescent="0.25">
      <c r="A253" s="4" t="s">
        <v>35</v>
      </c>
      <c r="B253" s="4" t="s">
        <v>14</v>
      </c>
      <c r="C253" s="4" t="s">
        <v>31</v>
      </c>
      <c r="D253" s="5">
        <v>945</v>
      </c>
      <c r="E253" s="6">
        <v>75</v>
      </c>
    </row>
    <row r="254" spans="1:5" x14ac:dyDescent="0.25">
      <c r="A254" s="4" t="s">
        <v>5</v>
      </c>
      <c r="B254" s="4" t="s">
        <v>20</v>
      </c>
      <c r="C254" s="4" t="s">
        <v>21</v>
      </c>
      <c r="D254" s="5">
        <v>1988</v>
      </c>
      <c r="E254" s="6">
        <v>39</v>
      </c>
    </row>
    <row r="255" spans="1:5" x14ac:dyDescent="0.25">
      <c r="A255" s="4" t="s">
        <v>16</v>
      </c>
      <c r="B255" s="4" t="s">
        <v>30</v>
      </c>
      <c r="C255" s="4" t="s">
        <v>10</v>
      </c>
      <c r="D255" s="5">
        <v>6734</v>
      </c>
      <c r="E255" s="6">
        <v>123</v>
      </c>
    </row>
    <row r="256" spans="1:5" x14ac:dyDescent="0.25">
      <c r="A256" s="4" t="s">
        <v>5</v>
      </c>
      <c r="B256" s="4" t="s">
        <v>14</v>
      </c>
      <c r="C256" s="4" t="s">
        <v>12</v>
      </c>
      <c r="D256" s="5">
        <v>217</v>
      </c>
      <c r="E256" s="6">
        <v>36</v>
      </c>
    </row>
    <row r="257" spans="1:5" x14ac:dyDescent="0.25">
      <c r="A257" s="4" t="s">
        <v>25</v>
      </c>
      <c r="B257" s="4" t="s">
        <v>30</v>
      </c>
      <c r="C257" s="4" t="s">
        <v>22</v>
      </c>
      <c r="D257" s="5">
        <v>6279</v>
      </c>
      <c r="E257" s="6">
        <v>237</v>
      </c>
    </row>
    <row r="258" spans="1:5" x14ac:dyDescent="0.25">
      <c r="A258" s="4" t="s">
        <v>5</v>
      </c>
      <c r="B258" s="4" t="s">
        <v>14</v>
      </c>
      <c r="C258" s="4" t="s">
        <v>31</v>
      </c>
      <c r="D258" s="5">
        <v>4424</v>
      </c>
      <c r="E258" s="6">
        <v>201</v>
      </c>
    </row>
    <row r="259" spans="1:5" x14ac:dyDescent="0.25">
      <c r="A259" s="4" t="s">
        <v>26</v>
      </c>
      <c r="B259" s="4" t="s">
        <v>14</v>
      </c>
      <c r="C259" s="4" t="s">
        <v>28</v>
      </c>
      <c r="D259" s="5">
        <v>189</v>
      </c>
      <c r="E259" s="6">
        <v>48</v>
      </c>
    </row>
    <row r="260" spans="1:5" x14ac:dyDescent="0.25">
      <c r="A260" s="4" t="s">
        <v>25</v>
      </c>
      <c r="B260" s="4" t="s">
        <v>9</v>
      </c>
      <c r="C260" s="4" t="s">
        <v>22</v>
      </c>
      <c r="D260" s="5">
        <v>490</v>
      </c>
      <c r="E260" s="6">
        <v>84</v>
      </c>
    </row>
    <row r="261" spans="1:5" x14ac:dyDescent="0.25">
      <c r="A261" s="4" t="s">
        <v>8</v>
      </c>
      <c r="B261" s="4" t="s">
        <v>6</v>
      </c>
      <c r="C261" s="4" t="s">
        <v>41</v>
      </c>
      <c r="D261" s="5">
        <v>434</v>
      </c>
      <c r="E261" s="6">
        <v>87</v>
      </c>
    </row>
    <row r="262" spans="1:5" x14ac:dyDescent="0.25">
      <c r="A262" s="4" t="s">
        <v>23</v>
      </c>
      <c r="B262" s="4" t="s">
        <v>20</v>
      </c>
      <c r="C262" s="4" t="s">
        <v>7</v>
      </c>
      <c r="D262" s="5">
        <v>10129</v>
      </c>
      <c r="E262" s="6">
        <v>312</v>
      </c>
    </row>
    <row r="263" spans="1:5" x14ac:dyDescent="0.25">
      <c r="A263" s="4" t="s">
        <v>27</v>
      </c>
      <c r="B263" s="4" t="s">
        <v>17</v>
      </c>
      <c r="C263" s="4" t="s">
        <v>40</v>
      </c>
      <c r="D263" s="5">
        <v>1652</v>
      </c>
      <c r="E263" s="6">
        <v>102</v>
      </c>
    </row>
    <row r="264" spans="1:5" x14ac:dyDescent="0.25">
      <c r="A264" s="4" t="s">
        <v>8</v>
      </c>
      <c r="B264" s="4" t="s">
        <v>20</v>
      </c>
      <c r="C264" s="4" t="s">
        <v>41</v>
      </c>
      <c r="D264" s="5">
        <v>6433</v>
      </c>
      <c r="E264" s="6">
        <v>78</v>
      </c>
    </row>
    <row r="265" spans="1:5" x14ac:dyDescent="0.25">
      <c r="A265" s="4" t="s">
        <v>27</v>
      </c>
      <c r="B265" s="4" t="s">
        <v>30</v>
      </c>
      <c r="C265" s="4" t="s">
        <v>34</v>
      </c>
      <c r="D265" s="5">
        <v>2212</v>
      </c>
      <c r="E265" s="6">
        <v>117</v>
      </c>
    </row>
    <row r="266" spans="1:5" x14ac:dyDescent="0.25">
      <c r="A266" s="4" t="s">
        <v>13</v>
      </c>
      <c r="B266" s="4" t="s">
        <v>9</v>
      </c>
      <c r="C266" s="4" t="s">
        <v>36</v>
      </c>
      <c r="D266" s="5">
        <v>609</v>
      </c>
      <c r="E266" s="6">
        <v>99</v>
      </c>
    </row>
    <row r="267" spans="1:5" x14ac:dyDescent="0.25">
      <c r="A267" s="4" t="s">
        <v>5</v>
      </c>
      <c r="B267" s="4" t="s">
        <v>9</v>
      </c>
      <c r="C267" s="4" t="s">
        <v>38</v>
      </c>
      <c r="D267" s="5">
        <v>1638</v>
      </c>
      <c r="E267" s="6">
        <v>48</v>
      </c>
    </row>
    <row r="268" spans="1:5" x14ac:dyDescent="0.25">
      <c r="A268" s="4" t="s">
        <v>23</v>
      </c>
      <c r="B268" s="4" t="s">
        <v>30</v>
      </c>
      <c r="C268" s="4" t="s">
        <v>37</v>
      </c>
      <c r="D268" s="5">
        <v>3829</v>
      </c>
      <c r="E268" s="6">
        <v>24</v>
      </c>
    </row>
    <row r="269" spans="1:5" x14ac:dyDescent="0.25">
      <c r="A269" s="4" t="s">
        <v>5</v>
      </c>
      <c r="B269" s="4" t="s">
        <v>17</v>
      </c>
      <c r="C269" s="4" t="s">
        <v>37</v>
      </c>
      <c r="D269" s="5">
        <v>5775</v>
      </c>
      <c r="E269" s="6">
        <v>42</v>
      </c>
    </row>
    <row r="270" spans="1:5" x14ac:dyDescent="0.25">
      <c r="A270" s="4" t="s">
        <v>16</v>
      </c>
      <c r="B270" s="4" t="s">
        <v>9</v>
      </c>
      <c r="C270" s="4" t="s">
        <v>33</v>
      </c>
      <c r="D270" s="5">
        <v>1071</v>
      </c>
      <c r="E270" s="6">
        <v>270</v>
      </c>
    </row>
    <row r="271" spans="1:5" x14ac:dyDescent="0.25">
      <c r="A271" s="4" t="s">
        <v>8</v>
      </c>
      <c r="B271" s="4" t="s">
        <v>14</v>
      </c>
      <c r="C271" s="4" t="s">
        <v>34</v>
      </c>
      <c r="D271" s="5">
        <v>5019</v>
      </c>
      <c r="E271" s="6">
        <v>150</v>
      </c>
    </row>
    <row r="272" spans="1:5" x14ac:dyDescent="0.25">
      <c r="A272" s="4" t="s">
        <v>26</v>
      </c>
      <c r="B272" s="4" t="s">
        <v>6</v>
      </c>
      <c r="C272" s="4" t="s">
        <v>37</v>
      </c>
      <c r="D272" s="5">
        <v>2863</v>
      </c>
      <c r="E272" s="6">
        <v>42</v>
      </c>
    </row>
    <row r="273" spans="1:5" x14ac:dyDescent="0.25">
      <c r="A273" s="4" t="s">
        <v>5</v>
      </c>
      <c r="B273" s="4" t="s">
        <v>9</v>
      </c>
      <c r="C273" s="4" t="s">
        <v>32</v>
      </c>
      <c r="D273" s="5">
        <v>1617</v>
      </c>
      <c r="E273" s="6">
        <v>126</v>
      </c>
    </row>
    <row r="274" spans="1:5" x14ac:dyDescent="0.25">
      <c r="A274" s="4" t="s">
        <v>16</v>
      </c>
      <c r="B274" s="4" t="s">
        <v>6</v>
      </c>
      <c r="C274" s="4" t="s">
        <v>42</v>
      </c>
      <c r="D274" s="5">
        <v>6818</v>
      </c>
      <c r="E274" s="6">
        <v>6</v>
      </c>
    </row>
    <row r="275" spans="1:5" x14ac:dyDescent="0.25">
      <c r="A275" s="4" t="s">
        <v>27</v>
      </c>
      <c r="B275" s="4" t="s">
        <v>9</v>
      </c>
      <c r="C275" s="4" t="s">
        <v>37</v>
      </c>
      <c r="D275" s="5">
        <v>6657</v>
      </c>
      <c r="E275" s="6">
        <v>276</v>
      </c>
    </row>
    <row r="276" spans="1:5" x14ac:dyDescent="0.25">
      <c r="A276" s="4" t="s">
        <v>27</v>
      </c>
      <c r="B276" s="4" t="s">
        <v>30</v>
      </c>
      <c r="C276" s="4" t="s">
        <v>28</v>
      </c>
      <c r="D276" s="5">
        <v>2919</v>
      </c>
      <c r="E276" s="6">
        <v>93</v>
      </c>
    </row>
    <row r="277" spans="1:5" x14ac:dyDescent="0.25">
      <c r="A277" s="4" t="s">
        <v>26</v>
      </c>
      <c r="B277" s="4" t="s">
        <v>14</v>
      </c>
      <c r="C277" s="4" t="s">
        <v>21</v>
      </c>
      <c r="D277" s="5">
        <v>3094</v>
      </c>
      <c r="E277" s="6">
        <v>246</v>
      </c>
    </row>
    <row r="278" spans="1:5" x14ac:dyDescent="0.25">
      <c r="A278" s="4" t="s">
        <v>16</v>
      </c>
      <c r="B278" s="4" t="s">
        <v>17</v>
      </c>
      <c r="C278" s="4" t="s">
        <v>38</v>
      </c>
      <c r="D278" s="5">
        <v>2989</v>
      </c>
      <c r="E278" s="6">
        <v>3</v>
      </c>
    </row>
    <row r="279" spans="1:5" x14ac:dyDescent="0.25">
      <c r="A279" s="4" t="s">
        <v>8</v>
      </c>
      <c r="B279" s="4" t="s">
        <v>20</v>
      </c>
      <c r="C279" s="4" t="s">
        <v>39</v>
      </c>
      <c r="D279" s="5">
        <v>2268</v>
      </c>
      <c r="E279" s="6">
        <v>63</v>
      </c>
    </row>
    <row r="280" spans="1:5" x14ac:dyDescent="0.25">
      <c r="A280" s="4" t="s">
        <v>25</v>
      </c>
      <c r="B280" s="4" t="s">
        <v>9</v>
      </c>
      <c r="C280" s="4" t="s">
        <v>21</v>
      </c>
      <c r="D280" s="5">
        <v>4753</v>
      </c>
      <c r="E280" s="6">
        <v>246</v>
      </c>
    </row>
    <row r="281" spans="1:5" x14ac:dyDescent="0.25">
      <c r="A281" s="4" t="s">
        <v>26</v>
      </c>
      <c r="B281" s="4" t="s">
        <v>30</v>
      </c>
      <c r="C281" s="4" t="s">
        <v>36</v>
      </c>
      <c r="D281" s="5">
        <v>7511</v>
      </c>
      <c r="E281" s="6">
        <v>120</v>
      </c>
    </row>
    <row r="282" spans="1:5" x14ac:dyDescent="0.25">
      <c r="A282" s="4" t="s">
        <v>26</v>
      </c>
      <c r="B282" s="4" t="s">
        <v>20</v>
      </c>
      <c r="C282" s="4" t="s">
        <v>21</v>
      </c>
      <c r="D282" s="5">
        <v>4326</v>
      </c>
      <c r="E282" s="6">
        <v>348</v>
      </c>
    </row>
    <row r="283" spans="1:5" x14ac:dyDescent="0.25">
      <c r="A283" s="4" t="s">
        <v>13</v>
      </c>
      <c r="B283" s="4" t="s">
        <v>30</v>
      </c>
      <c r="C283" s="4" t="s">
        <v>34</v>
      </c>
      <c r="D283" s="5">
        <v>4935</v>
      </c>
      <c r="E283" s="6">
        <v>126</v>
      </c>
    </row>
    <row r="284" spans="1:5" x14ac:dyDescent="0.25">
      <c r="A284" s="4" t="s">
        <v>16</v>
      </c>
      <c r="B284" s="4" t="s">
        <v>9</v>
      </c>
      <c r="C284" s="4" t="s">
        <v>7</v>
      </c>
      <c r="D284" s="5">
        <v>4781</v>
      </c>
      <c r="E284" s="6">
        <v>123</v>
      </c>
    </row>
    <row r="285" spans="1:5" x14ac:dyDescent="0.25">
      <c r="A285" s="4" t="s">
        <v>25</v>
      </c>
      <c r="B285" s="4" t="s">
        <v>20</v>
      </c>
      <c r="C285" s="4" t="s">
        <v>18</v>
      </c>
      <c r="D285" s="5">
        <v>7483</v>
      </c>
      <c r="E285" s="6">
        <v>45</v>
      </c>
    </row>
    <row r="286" spans="1:5" x14ac:dyDescent="0.25">
      <c r="A286" s="4" t="s">
        <v>35</v>
      </c>
      <c r="B286" s="4" t="s">
        <v>20</v>
      </c>
      <c r="C286" s="4" t="s">
        <v>12</v>
      </c>
      <c r="D286" s="5">
        <v>6860</v>
      </c>
      <c r="E286" s="6">
        <v>126</v>
      </c>
    </row>
    <row r="287" spans="1:5" x14ac:dyDescent="0.25">
      <c r="A287" s="4" t="s">
        <v>5</v>
      </c>
      <c r="B287" s="4" t="s">
        <v>6</v>
      </c>
      <c r="C287" s="4" t="s">
        <v>32</v>
      </c>
      <c r="D287" s="5">
        <v>9002</v>
      </c>
      <c r="E287" s="6">
        <v>72</v>
      </c>
    </row>
    <row r="288" spans="1:5" x14ac:dyDescent="0.25">
      <c r="A288" s="4" t="s">
        <v>16</v>
      </c>
      <c r="B288" s="4" t="s">
        <v>14</v>
      </c>
      <c r="C288" s="4" t="s">
        <v>32</v>
      </c>
      <c r="D288" s="5">
        <v>1400</v>
      </c>
      <c r="E288" s="6">
        <v>135</v>
      </c>
    </row>
    <row r="289" spans="1:5" x14ac:dyDescent="0.25">
      <c r="A289" s="4" t="s">
        <v>35</v>
      </c>
      <c r="B289" s="4" t="s">
        <v>30</v>
      </c>
      <c r="C289" s="4" t="s">
        <v>22</v>
      </c>
      <c r="D289" s="5">
        <v>4053</v>
      </c>
      <c r="E289" s="6">
        <v>24</v>
      </c>
    </row>
    <row r="290" spans="1:5" x14ac:dyDescent="0.25">
      <c r="A290" s="4" t="s">
        <v>23</v>
      </c>
      <c r="B290" s="4" t="s">
        <v>14</v>
      </c>
      <c r="C290" s="4" t="s">
        <v>21</v>
      </c>
      <c r="D290" s="5">
        <v>2149</v>
      </c>
      <c r="E290" s="6">
        <v>117</v>
      </c>
    </row>
    <row r="291" spans="1:5" x14ac:dyDescent="0.25">
      <c r="A291" s="4" t="s">
        <v>27</v>
      </c>
      <c r="B291" s="4" t="s">
        <v>17</v>
      </c>
      <c r="C291" s="4" t="s">
        <v>32</v>
      </c>
      <c r="D291" s="5">
        <v>3640</v>
      </c>
      <c r="E291" s="6">
        <v>51</v>
      </c>
    </row>
    <row r="292" spans="1:5" x14ac:dyDescent="0.25">
      <c r="A292" s="4" t="s">
        <v>26</v>
      </c>
      <c r="B292" s="4" t="s">
        <v>17</v>
      </c>
      <c r="C292" s="4" t="s">
        <v>34</v>
      </c>
      <c r="D292" s="5">
        <v>630</v>
      </c>
      <c r="E292" s="6">
        <v>36</v>
      </c>
    </row>
    <row r="293" spans="1:5" x14ac:dyDescent="0.25">
      <c r="A293" s="4" t="s">
        <v>11</v>
      </c>
      <c r="B293" s="4" t="s">
        <v>9</v>
      </c>
      <c r="C293" s="4" t="s">
        <v>39</v>
      </c>
      <c r="D293" s="5">
        <v>2429</v>
      </c>
      <c r="E293" s="6">
        <v>144</v>
      </c>
    </row>
    <row r="294" spans="1:5" x14ac:dyDescent="0.25">
      <c r="A294" s="4" t="s">
        <v>11</v>
      </c>
      <c r="B294" s="4" t="s">
        <v>14</v>
      </c>
      <c r="C294" s="4" t="s">
        <v>18</v>
      </c>
      <c r="D294" s="5">
        <v>2142</v>
      </c>
      <c r="E294" s="6">
        <v>114</v>
      </c>
    </row>
    <row r="295" spans="1:5" x14ac:dyDescent="0.25">
      <c r="A295" s="4" t="s">
        <v>23</v>
      </c>
      <c r="B295" s="4" t="s">
        <v>6</v>
      </c>
      <c r="C295" s="4" t="s">
        <v>7</v>
      </c>
      <c r="D295" s="5">
        <v>6454</v>
      </c>
      <c r="E295" s="6">
        <v>54</v>
      </c>
    </row>
    <row r="296" spans="1:5" x14ac:dyDescent="0.25">
      <c r="A296" s="4" t="s">
        <v>23</v>
      </c>
      <c r="B296" s="4" t="s">
        <v>6</v>
      </c>
      <c r="C296" s="4" t="s">
        <v>29</v>
      </c>
      <c r="D296" s="5">
        <v>4487</v>
      </c>
      <c r="E296" s="6">
        <v>333</v>
      </c>
    </row>
    <row r="297" spans="1:5" x14ac:dyDescent="0.25">
      <c r="A297" s="4" t="s">
        <v>27</v>
      </c>
      <c r="B297" s="4" t="s">
        <v>6</v>
      </c>
      <c r="C297" s="4" t="s">
        <v>12</v>
      </c>
      <c r="D297" s="5">
        <v>938</v>
      </c>
      <c r="E297" s="6">
        <v>366</v>
      </c>
    </row>
    <row r="298" spans="1:5" x14ac:dyDescent="0.25">
      <c r="A298" s="4" t="s">
        <v>27</v>
      </c>
      <c r="B298" s="4" t="s">
        <v>20</v>
      </c>
      <c r="C298" s="4" t="s">
        <v>42</v>
      </c>
      <c r="D298" s="5">
        <v>8841</v>
      </c>
      <c r="E298" s="6">
        <v>303</v>
      </c>
    </row>
    <row r="299" spans="1:5" x14ac:dyDescent="0.25">
      <c r="A299" s="4" t="s">
        <v>26</v>
      </c>
      <c r="B299" s="4" t="s">
        <v>17</v>
      </c>
      <c r="C299" s="4" t="s">
        <v>19</v>
      </c>
      <c r="D299" s="5">
        <v>4018</v>
      </c>
      <c r="E299" s="6">
        <v>126</v>
      </c>
    </row>
    <row r="300" spans="1:5" x14ac:dyDescent="0.25">
      <c r="A300" s="4" t="s">
        <v>13</v>
      </c>
      <c r="B300" s="4" t="s">
        <v>6</v>
      </c>
      <c r="C300" s="4" t="s">
        <v>37</v>
      </c>
      <c r="D300" s="5">
        <v>714</v>
      </c>
      <c r="E300" s="6">
        <v>231</v>
      </c>
    </row>
    <row r="301" spans="1:5" x14ac:dyDescent="0.25">
      <c r="A301" s="4" t="s">
        <v>11</v>
      </c>
      <c r="B301" s="4" t="s">
        <v>20</v>
      </c>
      <c r="C301" s="4" t="s">
        <v>18</v>
      </c>
      <c r="D301" s="5">
        <v>3850</v>
      </c>
      <c r="E301" s="6">
        <v>102</v>
      </c>
    </row>
    <row r="302" spans="1:5" x14ac:dyDescent="0.25">
      <c r="A302" s="1"/>
      <c r="B302" s="1"/>
      <c r="C302" s="1"/>
      <c r="D302" s="2"/>
      <c r="E302" s="3"/>
    </row>
    <row r="303" spans="1:5" x14ac:dyDescent="0.25">
      <c r="A303" s="1"/>
      <c r="B303" s="1"/>
      <c r="C303" s="1"/>
      <c r="D303" s="2"/>
      <c r="E303" s="3"/>
    </row>
    <row r="304" spans="1:5" x14ac:dyDescent="0.25">
      <c r="A304" s="1"/>
      <c r="B304" s="1"/>
      <c r="C304" s="1"/>
      <c r="D304" s="2"/>
      <c r="E304" s="3"/>
    </row>
    <row r="305" spans="1:5" x14ac:dyDescent="0.25">
      <c r="A305" s="1"/>
      <c r="B305" s="1"/>
      <c r="C305" s="1"/>
      <c r="D305" s="2"/>
      <c r="E305" s="3"/>
    </row>
    <row r="306" spans="1:5" x14ac:dyDescent="0.25">
      <c r="A306" s="1"/>
      <c r="B306" s="1"/>
      <c r="C306" s="1"/>
      <c r="D306" s="2"/>
      <c r="E306" s="3"/>
    </row>
    <row r="307" spans="1:5" x14ac:dyDescent="0.25">
      <c r="A307" s="1"/>
      <c r="B307" s="1"/>
      <c r="C307" s="1"/>
      <c r="D307" s="2"/>
      <c r="E307" s="3"/>
    </row>
    <row r="308" spans="1:5" x14ac:dyDescent="0.25">
      <c r="A308" s="1"/>
      <c r="B308" s="1"/>
      <c r="C308" s="1"/>
      <c r="D308" s="2"/>
      <c r="E308" s="3"/>
    </row>
    <row r="309" spans="1:5" x14ac:dyDescent="0.25">
      <c r="A309" s="1"/>
      <c r="B309" s="1"/>
      <c r="C309" s="1"/>
      <c r="D309" s="2"/>
      <c r="E309" s="3"/>
    </row>
    <row r="310" spans="1:5" x14ac:dyDescent="0.25">
      <c r="A310" s="1"/>
      <c r="B310" s="1"/>
      <c r="C310" s="1"/>
      <c r="D310" s="2"/>
      <c r="E310" s="3"/>
    </row>
    <row r="311" spans="1:5" x14ac:dyDescent="0.25">
      <c r="A311" s="1"/>
      <c r="B311" s="1"/>
      <c r="C311" s="1"/>
      <c r="D311" s="2"/>
      <c r="E311" s="3"/>
    </row>
    <row r="312" spans="1:5" x14ac:dyDescent="0.25">
      <c r="A312" s="1"/>
      <c r="B312" s="1"/>
      <c r="C312" s="1"/>
      <c r="D312" s="2"/>
      <c r="E312" s="3"/>
    </row>
    <row r="313" spans="1:5" x14ac:dyDescent="0.25">
      <c r="A313" s="1"/>
      <c r="B313" s="1"/>
      <c r="C313" s="1"/>
      <c r="D313" s="2"/>
      <c r="E313" s="3"/>
    </row>
    <row r="314" spans="1:5" x14ac:dyDescent="0.25">
      <c r="A314" s="1"/>
      <c r="B314" s="1"/>
      <c r="C314" s="1"/>
      <c r="D314" s="2"/>
      <c r="E314" s="3"/>
    </row>
    <row r="315" spans="1:5" x14ac:dyDescent="0.25">
      <c r="A315" s="1"/>
      <c r="B315" s="1"/>
      <c r="C315" s="1"/>
      <c r="D315" s="2"/>
      <c r="E315" s="3"/>
    </row>
    <row r="316" spans="1:5" x14ac:dyDescent="0.25">
      <c r="A316" s="1"/>
      <c r="B316" s="1"/>
      <c r="C316" s="1"/>
      <c r="D316" s="2"/>
      <c r="E316" s="3"/>
    </row>
    <row r="317" spans="1:5" x14ac:dyDescent="0.25">
      <c r="A317" s="1"/>
      <c r="B317" s="1"/>
      <c r="C317" s="1"/>
      <c r="D317" s="2"/>
      <c r="E317" s="3"/>
    </row>
    <row r="318" spans="1:5" x14ac:dyDescent="0.25">
      <c r="A318" s="1"/>
      <c r="B318" s="1"/>
      <c r="C318" s="1"/>
      <c r="D318" s="2"/>
      <c r="E318" s="3"/>
    </row>
    <row r="319" spans="1:5" x14ac:dyDescent="0.25">
      <c r="A319" s="1"/>
      <c r="B319" s="1"/>
      <c r="C319" s="1"/>
      <c r="D319" s="2"/>
      <c r="E319" s="3"/>
    </row>
    <row r="320" spans="1:5" x14ac:dyDescent="0.25">
      <c r="A320" s="1"/>
      <c r="B320" s="1"/>
      <c r="C320" s="1"/>
      <c r="D320" s="2"/>
      <c r="E320" s="3"/>
    </row>
    <row r="321" spans="1:5" x14ac:dyDescent="0.25">
      <c r="A321" s="1"/>
      <c r="B321" s="1"/>
      <c r="C321" s="1"/>
      <c r="D321" s="2"/>
      <c r="E321" s="3"/>
    </row>
    <row r="322" spans="1:5" x14ac:dyDescent="0.25">
      <c r="A322" s="1"/>
      <c r="B322" s="1"/>
      <c r="C322" s="1"/>
      <c r="D322" s="2"/>
      <c r="E322" s="3"/>
    </row>
    <row r="323" spans="1:5" x14ac:dyDescent="0.25">
      <c r="A323" s="1"/>
      <c r="B323" s="1"/>
      <c r="C323" s="1"/>
      <c r="D323" s="2"/>
      <c r="E323" s="3"/>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F49F-106E-411D-80B4-5872FFADD3A7}">
  <dimension ref="A1:C11"/>
  <sheetViews>
    <sheetView tabSelected="1" workbookViewId="0">
      <selection activeCell="P12" sqref="P12"/>
    </sheetView>
  </sheetViews>
  <sheetFormatPr defaultRowHeight="15" x14ac:dyDescent="0.25"/>
  <cols>
    <col min="3" max="3" width="17.85546875" customWidth="1"/>
  </cols>
  <sheetData>
    <row r="1" spans="1:3" x14ac:dyDescent="0.25">
      <c r="A1" s="30" t="s">
        <v>76</v>
      </c>
      <c r="B1" s="30" t="s">
        <v>77</v>
      </c>
      <c r="C1" s="30" t="s">
        <v>78</v>
      </c>
    </row>
    <row r="2" spans="1:3" x14ac:dyDescent="0.25">
      <c r="A2" t="s">
        <v>79</v>
      </c>
      <c r="B2" s="31">
        <v>44583</v>
      </c>
      <c r="C2">
        <v>5</v>
      </c>
    </row>
    <row r="3" spans="1:3" x14ac:dyDescent="0.25">
      <c r="A3" s="20" t="s">
        <v>80</v>
      </c>
      <c r="B3" s="31">
        <v>44592</v>
      </c>
      <c r="C3">
        <v>14</v>
      </c>
    </row>
    <row r="4" spans="1:3" x14ac:dyDescent="0.25">
      <c r="A4" s="20" t="s">
        <v>81</v>
      </c>
      <c r="B4" s="31">
        <v>44597</v>
      </c>
      <c r="C4">
        <v>8</v>
      </c>
    </row>
    <row r="5" spans="1:3" x14ac:dyDescent="0.25">
      <c r="A5" s="20" t="s">
        <v>82</v>
      </c>
      <c r="B5" s="31">
        <v>44607</v>
      </c>
      <c r="C5">
        <v>7</v>
      </c>
    </row>
    <row r="6" spans="1:3" x14ac:dyDescent="0.25">
      <c r="A6" s="20" t="s">
        <v>83</v>
      </c>
      <c r="B6" s="31">
        <v>44613</v>
      </c>
      <c r="C6">
        <v>11</v>
      </c>
    </row>
    <row r="7" spans="1:3" x14ac:dyDescent="0.25">
      <c r="A7" s="20" t="s">
        <v>84</v>
      </c>
      <c r="B7" s="31">
        <v>44621</v>
      </c>
      <c r="C7">
        <v>9</v>
      </c>
    </row>
    <row r="8" spans="1:3" x14ac:dyDescent="0.25">
      <c r="A8" s="20" t="s">
        <v>85</v>
      </c>
      <c r="B8" s="31">
        <v>44628</v>
      </c>
      <c r="C8">
        <v>7</v>
      </c>
    </row>
    <row r="9" spans="1:3" x14ac:dyDescent="0.25">
      <c r="A9" s="20" t="s">
        <v>86</v>
      </c>
      <c r="B9" s="31">
        <v>44635</v>
      </c>
      <c r="C9">
        <v>10</v>
      </c>
    </row>
    <row r="10" spans="1:3" x14ac:dyDescent="0.25">
      <c r="A10" s="20"/>
    </row>
    <row r="11" spans="1:3" x14ac:dyDescent="0.25">
      <c r="A11" s="20"/>
      <c r="B11" s="32">
        <v>44583</v>
      </c>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4B47-4EA0-4266-8BF4-587C1FF63E50}">
  <dimension ref="A1:K10"/>
  <sheetViews>
    <sheetView zoomScale="112" zoomScaleNormal="112" workbookViewId="0">
      <selection sqref="A1:K2"/>
    </sheetView>
  </sheetViews>
  <sheetFormatPr defaultRowHeight="15" x14ac:dyDescent="0.25"/>
  <cols>
    <col min="1" max="1" width="2.85546875" style="4" customWidth="1"/>
    <col min="2" max="2" width="11.42578125" customWidth="1"/>
  </cols>
  <sheetData>
    <row r="1" spans="1:11" ht="33.75" x14ac:dyDescent="0.5">
      <c r="A1" s="9"/>
      <c r="B1" s="33" t="s">
        <v>43</v>
      </c>
      <c r="C1" s="33"/>
      <c r="D1" s="33"/>
      <c r="E1" s="33"/>
      <c r="F1" s="33"/>
      <c r="G1" s="33"/>
      <c r="H1" s="33"/>
      <c r="I1" s="33"/>
      <c r="J1" s="33"/>
      <c r="K1" s="33"/>
    </row>
    <row r="2" spans="1:11" x14ac:dyDescent="0.25">
      <c r="A2" s="10"/>
      <c r="B2" s="34" t="s">
        <v>51</v>
      </c>
      <c r="C2" s="34"/>
      <c r="D2" s="34"/>
      <c r="E2" s="34"/>
      <c r="F2" s="34"/>
      <c r="G2" s="34"/>
      <c r="H2" s="34"/>
      <c r="I2" s="34"/>
      <c r="J2" s="34"/>
      <c r="K2" s="34"/>
    </row>
    <row r="3" spans="1:11" x14ac:dyDescent="0.25">
      <c r="C3" t="s">
        <v>3</v>
      </c>
      <c r="D3" t="s">
        <v>52</v>
      </c>
    </row>
    <row r="4" spans="1:11" x14ac:dyDescent="0.25">
      <c r="B4" t="s">
        <v>44</v>
      </c>
      <c r="C4">
        <f>AVERAGE(data[Amount])</f>
        <v>4136.2299999999996</v>
      </c>
      <c r="D4" s="4">
        <f>AVERAGE(data[Units])</f>
        <v>152.19999999999999</v>
      </c>
    </row>
    <row r="5" spans="1:11" x14ac:dyDescent="0.25">
      <c r="B5" t="s">
        <v>45</v>
      </c>
      <c r="C5">
        <f>MEDIAN(data[Amount])</f>
        <v>3437</v>
      </c>
      <c r="D5" s="4">
        <f>MEDIAN(data[Units])</f>
        <v>124.5</v>
      </c>
    </row>
    <row r="6" spans="1:11" x14ac:dyDescent="0.25">
      <c r="B6" t="s">
        <v>46</v>
      </c>
      <c r="C6">
        <f>MIN(data[Amount])</f>
        <v>0</v>
      </c>
      <c r="D6" s="4">
        <f>MIN(data[Units])</f>
        <v>0</v>
      </c>
    </row>
    <row r="7" spans="1:11" x14ac:dyDescent="0.25">
      <c r="B7" t="s">
        <v>47</v>
      </c>
      <c r="C7">
        <f>MAX(data[Amount])</f>
        <v>16184</v>
      </c>
      <c r="D7" s="4">
        <f>MAX(data[Units])</f>
        <v>525</v>
      </c>
    </row>
    <row r="8" spans="1:11" x14ac:dyDescent="0.25">
      <c r="B8" t="s">
        <v>48</v>
      </c>
      <c r="C8">
        <f>C7-C6</f>
        <v>16184</v>
      </c>
      <c r="D8" s="4">
        <f>D7-D6</f>
        <v>525</v>
      </c>
    </row>
    <row r="9" spans="1:11" x14ac:dyDescent="0.25">
      <c r="B9" t="s">
        <v>49</v>
      </c>
      <c r="C9">
        <f>_xlfn.PERCENTILE.EXC(data[Amount],0.25)</f>
        <v>1652</v>
      </c>
      <c r="D9" s="4">
        <f>_xlfn.PERCENTILE.EXC(data[Units],0.25)</f>
        <v>54</v>
      </c>
    </row>
    <row r="10" spans="1:11" x14ac:dyDescent="0.25">
      <c r="B10" t="s">
        <v>50</v>
      </c>
      <c r="C10" s="4">
        <f>_xlfn.PERCENTILE.EXC(data[Amount],0.75)</f>
        <v>6245.75</v>
      </c>
      <c r="D10" s="4">
        <f>_xlfn.PERCENTILE.EXC(data[Units],0.75)</f>
        <v>223.5</v>
      </c>
    </row>
  </sheetData>
  <mergeCells count="2">
    <mergeCell ref="B1:K1"/>
    <mergeCell ref="B2:K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F610-E1B1-45E9-8DD0-8E512E3B2606}">
  <dimension ref="A1:K304"/>
  <sheetViews>
    <sheetView topLeftCell="B1" workbookViewId="0">
      <selection activeCell="E5" sqref="E5"/>
    </sheetView>
  </sheetViews>
  <sheetFormatPr defaultRowHeight="15" x14ac:dyDescent="0.25"/>
  <cols>
    <col min="1" max="1" width="9.140625" customWidth="1"/>
    <col min="2" max="2" width="16.140625" customWidth="1"/>
    <col min="3" max="3" width="14.7109375" customWidth="1"/>
    <col min="4" max="4" width="22.42578125" customWidth="1"/>
    <col min="5" max="5" width="10.85546875" customWidth="1"/>
  </cols>
  <sheetData>
    <row r="1" spans="1:11" ht="33.75" x14ac:dyDescent="0.5">
      <c r="A1" s="9"/>
      <c r="B1" s="35" t="s">
        <v>53</v>
      </c>
      <c r="C1" s="35"/>
      <c r="D1" s="35"/>
      <c r="E1" s="35"/>
      <c r="F1" s="35"/>
      <c r="G1" s="35"/>
      <c r="H1" s="35"/>
      <c r="I1" s="35"/>
      <c r="J1" s="35"/>
      <c r="K1" s="35"/>
    </row>
    <row r="2" spans="1:11" x14ac:dyDescent="0.25">
      <c r="A2" s="10"/>
      <c r="B2" s="36"/>
      <c r="C2" s="36"/>
      <c r="D2" s="36"/>
      <c r="E2" s="36"/>
      <c r="F2" s="36"/>
      <c r="G2" s="36"/>
      <c r="H2" s="36"/>
      <c r="I2" s="36"/>
      <c r="J2" s="36"/>
      <c r="K2" s="36"/>
    </row>
    <row r="4" spans="1:11" x14ac:dyDescent="0.25">
      <c r="B4" s="7" t="s">
        <v>0</v>
      </c>
      <c r="C4" s="7" t="s">
        <v>1</v>
      </c>
      <c r="D4" s="7" t="s">
        <v>2</v>
      </c>
      <c r="E4" s="8" t="s">
        <v>3</v>
      </c>
      <c r="F4" s="8" t="s">
        <v>4</v>
      </c>
    </row>
    <row r="5" spans="1:11" x14ac:dyDescent="0.25">
      <c r="B5" s="4" t="s">
        <v>35</v>
      </c>
      <c r="C5" s="4" t="s">
        <v>20</v>
      </c>
      <c r="D5" s="4" t="s">
        <v>24</v>
      </c>
      <c r="E5" s="5">
        <v>5586</v>
      </c>
      <c r="F5" s="6">
        <v>525</v>
      </c>
    </row>
    <row r="6" spans="1:11" x14ac:dyDescent="0.25">
      <c r="B6" s="4" t="s">
        <v>26</v>
      </c>
      <c r="C6" s="4" t="s">
        <v>14</v>
      </c>
      <c r="D6" s="4" t="s">
        <v>39</v>
      </c>
      <c r="E6" s="5">
        <v>798</v>
      </c>
      <c r="F6" s="6">
        <v>519</v>
      </c>
    </row>
    <row r="7" spans="1:11" x14ac:dyDescent="0.25">
      <c r="B7" s="4" t="s">
        <v>8</v>
      </c>
      <c r="C7" s="4" t="s">
        <v>20</v>
      </c>
      <c r="D7" s="4" t="s">
        <v>31</v>
      </c>
      <c r="E7" s="5">
        <v>819</v>
      </c>
      <c r="F7" s="6">
        <v>510</v>
      </c>
    </row>
    <row r="8" spans="1:11" x14ac:dyDescent="0.25">
      <c r="B8" s="4" t="s">
        <v>27</v>
      </c>
      <c r="C8" s="4" t="s">
        <v>30</v>
      </c>
      <c r="D8" s="4" t="s">
        <v>10</v>
      </c>
      <c r="E8" s="5">
        <v>7777</v>
      </c>
      <c r="F8" s="6">
        <v>504</v>
      </c>
    </row>
    <row r="9" spans="1:11" x14ac:dyDescent="0.25">
      <c r="B9" s="4" t="s">
        <v>11</v>
      </c>
      <c r="C9" s="4" t="s">
        <v>30</v>
      </c>
      <c r="D9" s="4" t="s">
        <v>33</v>
      </c>
      <c r="E9" s="5">
        <v>8463</v>
      </c>
      <c r="F9" s="6">
        <v>492</v>
      </c>
    </row>
    <row r="10" spans="1:11" x14ac:dyDescent="0.25">
      <c r="B10" s="4" t="s">
        <v>26</v>
      </c>
      <c r="C10" s="4" t="s">
        <v>17</v>
      </c>
      <c r="D10" s="4" t="s">
        <v>18</v>
      </c>
      <c r="E10" s="5">
        <v>1785</v>
      </c>
      <c r="F10" s="6">
        <v>462</v>
      </c>
    </row>
    <row r="11" spans="1:11" x14ac:dyDescent="0.25">
      <c r="B11" s="4" t="s">
        <v>8</v>
      </c>
      <c r="C11" s="4" t="s">
        <v>9</v>
      </c>
      <c r="D11" s="4" t="s">
        <v>10</v>
      </c>
      <c r="E11" s="5">
        <v>6706</v>
      </c>
      <c r="F11" s="6">
        <v>459</v>
      </c>
    </row>
    <row r="12" spans="1:11" x14ac:dyDescent="0.25">
      <c r="B12" s="4" t="s">
        <v>16</v>
      </c>
      <c r="C12" s="4" t="s">
        <v>6</v>
      </c>
      <c r="D12" s="4" t="s">
        <v>40</v>
      </c>
      <c r="E12" s="5">
        <v>3556</v>
      </c>
      <c r="F12" s="6">
        <v>459</v>
      </c>
    </row>
    <row r="13" spans="1:11" x14ac:dyDescent="0.25">
      <c r="B13" s="4" t="s">
        <v>16</v>
      </c>
      <c r="C13" s="4" t="s">
        <v>30</v>
      </c>
      <c r="D13" s="4" t="s">
        <v>42</v>
      </c>
      <c r="E13" s="5">
        <v>8008</v>
      </c>
      <c r="F13" s="6">
        <v>456</v>
      </c>
    </row>
    <row r="14" spans="1:11" x14ac:dyDescent="0.25">
      <c r="B14" s="4" t="s">
        <v>5</v>
      </c>
      <c r="C14" s="4" t="s">
        <v>9</v>
      </c>
      <c r="D14" s="4" t="s">
        <v>7</v>
      </c>
      <c r="E14" s="5">
        <v>2275</v>
      </c>
      <c r="F14" s="6">
        <v>447</v>
      </c>
    </row>
    <row r="15" spans="1:11" x14ac:dyDescent="0.25">
      <c r="B15" s="4" t="s">
        <v>5</v>
      </c>
      <c r="C15" s="4" t="s">
        <v>9</v>
      </c>
      <c r="D15" s="4" t="s">
        <v>19</v>
      </c>
      <c r="E15" s="5">
        <v>8869</v>
      </c>
      <c r="F15" s="6">
        <v>432</v>
      </c>
    </row>
    <row r="16" spans="1:11" x14ac:dyDescent="0.25">
      <c r="B16" s="4" t="s">
        <v>16</v>
      </c>
      <c r="C16" s="4" t="s">
        <v>17</v>
      </c>
      <c r="D16" s="4" t="s">
        <v>18</v>
      </c>
      <c r="E16" s="5">
        <v>2100</v>
      </c>
      <c r="F16" s="6">
        <v>414</v>
      </c>
    </row>
    <row r="17" spans="2:6" x14ac:dyDescent="0.25">
      <c r="B17" s="4" t="s">
        <v>16</v>
      </c>
      <c r="C17" s="4" t="s">
        <v>6</v>
      </c>
      <c r="D17" s="4" t="s">
        <v>29</v>
      </c>
      <c r="E17" s="5">
        <v>1904</v>
      </c>
      <c r="F17" s="6">
        <v>405</v>
      </c>
    </row>
    <row r="18" spans="2:6" x14ac:dyDescent="0.25">
      <c r="B18" s="4" t="s">
        <v>16</v>
      </c>
      <c r="C18" s="4" t="s">
        <v>9</v>
      </c>
      <c r="D18" s="4" t="s">
        <v>12</v>
      </c>
      <c r="E18" s="5">
        <v>1302</v>
      </c>
      <c r="F18" s="6">
        <v>402</v>
      </c>
    </row>
    <row r="19" spans="2:6" x14ac:dyDescent="0.25">
      <c r="B19" s="4" t="s">
        <v>16</v>
      </c>
      <c r="C19" s="4" t="s">
        <v>17</v>
      </c>
      <c r="D19" s="4" t="s">
        <v>32</v>
      </c>
      <c r="E19" s="5">
        <v>3052</v>
      </c>
      <c r="F19" s="6">
        <v>378</v>
      </c>
    </row>
    <row r="20" spans="2:6" x14ac:dyDescent="0.25">
      <c r="B20" s="4" t="s">
        <v>5</v>
      </c>
      <c r="C20" s="4" t="s">
        <v>9</v>
      </c>
      <c r="D20" s="4" t="s">
        <v>22</v>
      </c>
      <c r="E20" s="5">
        <v>6853</v>
      </c>
      <c r="F20" s="6">
        <v>372</v>
      </c>
    </row>
    <row r="21" spans="2:6" x14ac:dyDescent="0.25">
      <c r="B21" s="4" t="s">
        <v>23</v>
      </c>
      <c r="C21" s="4" t="s">
        <v>30</v>
      </c>
      <c r="D21" s="4" t="s">
        <v>24</v>
      </c>
      <c r="E21" s="5">
        <v>1932</v>
      </c>
      <c r="F21" s="6">
        <v>369</v>
      </c>
    </row>
    <row r="22" spans="2:6" x14ac:dyDescent="0.25">
      <c r="B22" s="4" t="s">
        <v>16</v>
      </c>
      <c r="C22" s="4" t="s">
        <v>30</v>
      </c>
      <c r="D22" s="4" t="s">
        <v>7</v>
      </c>
      <c r="E22" s="5">
        <v>3402</v>
      </c>
      <c r="F22" s="6">
        <v>366</v>
      </c>
    </row>
    <row r="23" spans="2:6" x14ac:dyDescent="0.25">
      <c r="B23" s="4" t="s">
        <v>27</v>
      </c>
      <c r="C23" s="4" t="s">
        <v>6</v>
      </c>
      <c r="D23" s="4" t="s">
        <v>12</v>
      </c>
      <c r="E23" s="5">
        <v>938</v>
      </c>
      <c r="F23" s="6">
        <v>366</v>
      </c>
    </row>
    <row r="24" spans="2:6" x14ac:dyDescent="0.25">
      <c r="B24" s="4" t="s">
        <v>8</v>
      </c>
      <c r="C24" s="4" t="s">
        <v>9</v>
      </c>
      <c r="D24" s="4" t="s">
        <v>33</v>
      </c>
      <c r="E24" s="5">
        <v>2702</v>
      </c>
      <c r="F24" s="6">
        <v>363</v>
      </c>
    </row>
    <row r="25" spans="2:6" x14ac:dyDescent="0.25">
      <c r="B25" s="4" t="s">
        <v>25</v>
      </c>
      <c r="C25" s="4" t="s">
        <v>9</v>
      </c>
      <c r="D25" s="4" t="s">
        <v>32</v>
      </c>
      <c r="E25" s="5">
        <v>4480</v>
      </c>
      <c r="F25" s="6">
        <v>357</v>
      </c>
    </row>
    <row r="26" spans="2:6" x14ac:dyDescent="0.25">
      <c r="B26" s="4" t="s">
        <v>26</v>
      </c>
      <c r="C26" s="4" t="s">
        <v>20</v>
      </c>
      <c r="D26" s="4" t="s">
        <v>21</v>
      </c>
      <c r="E26" s="5">
        <v>4326</v>
      </c>
      <c r="F26" s="6">
        <v>348</v>
      </c>
    </row>
    <row r="27" spans="2:6" x14ac:dyDescent="0.25">
      <c r="B27" s="4" t="s">
        <v>25</v>
      </c>
      <c r="C27" s="4" t="s">
        <v>14</v>
      </c>
      <c r="D27" s="4" t="s">
        <v>28</v>
      </c>
      <c r="E27" s="5">
        <v>3339</v>
      </c>
      <c r="F27" s="6">
        <v>348</v>
      </c>
    </row>
    <row r="28" spans="2:6" x14ac:dyDescent="0.25">
      <c r="B28" s="4" t="s">
        <v>35</v>
      </c>
      <c r="C28" s="4" t="s">
        <v>14</v>
      </c>
      <c r="D28" s="4" t="s">
        <v>32</v>
      </c>
      <c r="E28" s="5">
        <v>2471</v>
      </c>
      <c r="F28" s="6">
        <v>342</v>
      </c>
    </row>
    <row r="29" spans="2:6" x14ac:dyDescent="0.25">
      <c r="B29" s="4" t="s">
        <v>25</v>
      </c>
      <c r="C29" s="4" t="s">
        <v>30</v>
      </c>
      <c r="D29" s="4" t="s">
        <v>33</v>
      </c>
      <c r="E29" s="5">
        <v>15610</v>
      </c>
      <c r="F29" s="6">
        <v>339</v>
      </c>
    </row>
    <row r="30" spans="2:6" x14ac:dyDescent="0.25">
      <c r="B30" s="4" t="s">
        <v>23</v>
      </c>
      <c r="C30" s="4" t="s">
        <v>6</v>
      </c>
      <c r="D30" s="4" t="s">
        <v>29</v>
      </c>
      <c r="E30" s="5">
        <v>4487</v>
      </c>
      <c r="F30" s="6">
        <v>333</v>
      </c>
    </row>
    <row r="31" spans="2:6" x14ac:dyDescent="0.25">
      <c r="B31" s="4" t="s">
        <v>27</v>
      </c>
      <c r="C31" s="4" t="s">
        <v>6</v>
      </c>
      <c r="D31" s="4" t="s">
        <v>40</v>
      </c>
      <c r="E31" s="5">
        <v>7308</v>
      </c>
      <c r="F31" s="6">
        <v>327</v>
      </c>
    </row>
    <row r="32" spans="2:6" x14ac:dyDescent="0.25">
      <c r="B32" s="4" t="s">
        <v>27</v>
      </c>
      <c r="C32" s="4" t="s">
        <v>6</v>
      </c>
      <c r="D32" s="4" t="s">
        <v>32</v>
      </c>
      <c r="E32" s="5">
        <v>4592</v>
      </c>
      <c r="F32" s="6">
        <v>324</v>
      </c>
    </row>
    <row r="33" spans="2:6" x14ac:dyDescent="0.25">
      <c r="B33" s="4" t="s">
        <v>23</v>
      </c>
      <c r="C33" s="4" t="s">
        <v>20</v>
      </c>
      <c r="D33" s="4" t="s">
        <v>7</v>
      </c>
      <c r="E33" s="5">
        <v>10129</v>
      </c>
      <c r="F33" s="6">
        <v>312</v>
      </c>
    </row>
    <row r="34" spans="2:6" x14ac:dyDescent="0.25">
      <c r="B34" s="4" t="s">
        <v>27</v>
      </c>
      <c r="C34" s="4" t="s">
        <v>30</v>
      </c>
      <c r="D34" s="4" t="s">
        <v>40</v>
      </c>
      <c r="E34" s="5">
        <v>3689</v>
      </c>
      <c r="F34" s="6">
        <v>312</v>
      </c>
    </row>
    <row r="35" spans="2:6" x14ac:dyDescent="0.25">
      <c r="B35" s="4" t="s">
        <v>13</v>
      </c>
      <c r="C35" s="4" t="s">
        <v>14</v>
      </c>
      <c r="D35" s="4" t="s">
        <v>40</v>
      </c>
      <c r="E35" s="5">
        <v>854</v>
      </c>
      <c r="F35" s="6">
        <v>309</v>
      </c>
    </row>
    <row r="36" spans="2:6" x14ac:dyDescent="0.25">
      <c r="B36" s="4" t="s">
        <v>11</v>
      </c>
      <c r="C36" s="4" t="s">
        <v>17</v>
      </c>
      <c r="D36" s="4" t="s">
        <v>38</v>
      </c>
      <c r="E36" s="5">
        <v>3920</v>
      </c>
      <c r="F36" s="6">
        <v>306</v>
      </c>
    </row>
    <row r="37" spans="2:6" x14ac:dyDescent="0.25">
      <c r="B37" s="4" t="s">
        <v>5</v>
      </c>
      <c r="C37" s="4" t="s">
        <v>14</v>
      </c>
      <c r="D37" s="4" t="s">
        <v>39</v>
      </c>
      <c r="E37" s="5">
        <v>3164</v>
      </c>
      <c r="F37" s="6">
        <v>306</v>
      </c>
    </row>
    <row r="38" spans="2:6" x14ac:dyDescent="0.25">
      <c r="B38" s="4" t="s">
        <v>27</v>
      </c>
      <c r="C38" s="4" t="s">
        <v>9</v>
      </c>
      <c r="D38" s="4" t="s">
        <v>19</v>
      </c>
      <c r="E38" s="5">
        <v>819</v>
      </c>
      <c r="F38" s="6">
        <v>306</v>
      </c>
    </row>
    <row r="39" spans="2:6" x14ac:dyDescent="0.25">
      <c r="B39" s="4" t="s">
        <v>27</v>
      </c>
      <c r="C39" s="4" t="s">
        <v>20</v>
      </c>
      <c r="D39" s="4" t="s">
        <v>42</v>
      </c>
      <c r="E39" s="5">
        <v>8841</v>
      </c>
      <c r="F39" s="6">
        <v>303</v>
      </c>
    </row>
    <row r="40" spans="2:6" x14ac:dyDescent="0.25">
      <c r="B40" s="4" t="s">
        <v>35</v>
      </c>
      <c r="C40" s="4" t="s">
        <v>14</v>
      </c>
      <c r="D40" s="4" t="s">
        <v>10</v>
      </c>
      <c r="E40" s="5">
        <v>6657</v>
      </c>
      <c r="F40" s="6">
        <v>303</v>
      </c>
    </row>
    <row r="41" spans="2:6" x14ac:dyDescent="0.25">
      <c r="B41" s="4" t="s">
        <v>26</v>
      </c>
      <c r="C41" s="4" t="s">
        <v>9</v>
      </c>
      <c r="D41" s="4" t="s">
        <v>28</v>
      </c>
      <c r="E41" s="5">
        <v>1589</v>
      </c>
      <c r="F41" s="6">
        <v>303</v>
      </c>
    </row>
    <row r="42" spans="2:6" x14ac:dyDescent="0.25">
      <c r="B42" s="4" t="s">
        <v>8</v>
      </c>
      <c r="C42" s="4" t="s">
        <v>9</v>
      </c>
      <c r="D42" s="4" t="s">
        <v>39</v>
      </c>
      <c r="E42" s="5">
        <v>4753</v>
      </c>
      <c r="F42" s="6">
        <v>300</v>
      </c>
    </row>
    <row r="43" spans="2:6" x14ac:dyDescent="0.25">
      <c r="B43" s="4" t="s">
        <v>23</v>
      </c>
      <c r="C43" s="4" t="s">
        <v>14</v>
      </c>
      <c r="D43" s="4" t="s">
        <v>36</v>
      </c>
      <c r="E43" s="5">
        <v>2870</v>
      </c>
      <c r="F43" s="6">
        <v>300</v>
      </c>
    </row>
    <row r="44" spans="2:6" x14ac:dyDescent="0.25">
      <c r="B44" s="4" t="s">
        <v>5</v>
      </c>
      <c r="C44" s="4" t="s">
        <v>20</v>
      </c>
      <c r="D44" s="4" t="s">
        <v>31</v>
      </c>
      <c r="E44" s="5">
        <v>5670</v>
      </c>
      <c r="F44" s="6">
        <v>297</v>
      </c>
    </row>
    <row r="45" spans="2:6" x14ac:dyDescent="0.25">
      <c r="B45" s="4" t="s">
        <v>13</v>
      </c>
      <c r="C45" s="4" t="s">
        <v>14</v>
      </c>
      <c r="D45" s="4" t="s">
        <v>15</v>
      </c>
      <c r="E45" s="5">
        <v>9632</v>
      </c>
      <c r="F45" s="6">
        <v>288</v>
      </c>
    </row>
    <row r="46" spans="2:6" x14ac:dyDescent="0.25">
      <c r="B46" s="4" t="s">
        <v>23</v>
      </c>
      <c r="C46" s="4" t="s">
        <v>9</v>
      </c>
      <c r="D46" s="4" t="s">
        <v>40</v>
      </c>
      <c r="E46" s="5">
        <v>5194</v>
      </c>
      <c r="F46" s="6">
        <v>288</v>
      </c>
    </row>
    <row r="47" spans="2:6" x14ac:dyDescent="0.25">
      <c r="B47" s="4" t="s">
        <v>8</v>
      </c>
      <c r="C47" s="4" t="s">
        <v>30</v>
      </c>
      <c r="D47" s="4" t="s">
        <v>21</v>
      </c>
      <c r="E47" s="5">
        <v>3507</v>
      </c>
      <c r="F47" s="6">
        <v>288</v>
      </c>
    </row>
    <row r="48" spans="2:6" x14ac:dyDescent="0.25">
      <c r="B48" s="4" t="s">
        <v>35</v>
      </c>
      <c r="C48" s="4" t="s">
        <v>6</v>
      </c>
      <c r="D48" s="4" t="s">
        <v>41</v>
      </c>
      <c r="E48" s="5">
        <v>245</v>
      </c>
      <c r="F48" s="6">
        <v>288</v>
      </c>
    </row>
    <row r="49" spans="2:6" x14ac:dyDescent="0.25">
      <c r="B49" s="4" t="s">
        <v>16</v>
      </c>
      <c r="C49" s="4" t="s">
        <v>20</v>
      </c>
      <c r="D49" s="4" t="s">
        <v>39</v>
      </c>
      <c r="E49" s="5">
        <v>1134</v>
      </c>
      <c r="F49" s="6">
        <v>282</v>
      </c>
    </row>
    <row r="50" spans="2:6" x14ac:dyDescent="0.25">
      <c r="B50" s="4" t="s">
        <v>35</v>
      </c>
      <c r="C50" s="4" t="s">
        <v>17</v>
      </c>
      <c r="D50" s="4" t="s">
        <v>41</v>
      </c>
      <c r="E50" s="5">
        <v>4858</v>
      </c>
      <c r="F50" s="6">
        <v>279</v>
      </c>
    </row>
    <row r="51" spans="2:6" x14ac:dyDescent="0.25">
      <c r="B51" s="4" t="s">
        <v>35</v>
      </c>
      <c r="C51" s="4" t="s">
        <v>9</v>
      </c>
      <c r="D51" s="4" t="s">
        <v>15</v>
      </c>
      <c r="E51" s="5">
        <v>3808</v>
      </c>
      <c r="F51" s="6">
        <v>279</v>
      </c>
    </row>
    <row r="52" spans="2:6" x14ac:dyDescent="0.25">
      <c r="B52" s="4" t="s">
        <v>27</v>
      </c>
      <c r="C52" s="4" t="s">
        <v>30</v>
      </c>
      <c r="D52" s="4" t="s">
        <v>24</v>
      </c>
      <c r="E52" s="5">
        <v>7259</v>
      </c>
      <c r="F52" s="6">
        <v>276</v>
      </c>
    </row>
    <row r="53" spans="2:6" x14ac:dyDescent="0.25">
      <c r="B53" s="4" t="s">
        <v>27</v>
      </c>
      <c r="C53" s="4" t="s">
        <v>9</v>
      </c>
      <c r="D53" s="4" t="s">
        <v>37</v>
      </c>
      <c r="E53" s="5">
        <v>6657</v>
      </c>
      <c r="F53" s="6">
        <v>276</v>
      </c>
    </row>
    <row r="54" spans="2:6" x14ac:dyDescent="0.25">
      <c r="B54" s="4" t="s">
        <v>11</v>
      </c>
      <c r="C54" s="4" t="s">
        <v>6</v>
      </c>
      <c r="D54" s="4" t="s">
        <v>32</v>
      </c>
      <c r="E54" s="5">
        <v>1085</v>
      </c>
      <c r="F54" s="6">
        <v>273</v>
      </c>
    </row>
    <row r="55" spans="2:6" x14ac:dyDescent="0.25">
      <c r="B55" s="4" t="s">
        <v>23</v>
      </c>
      <c r="C55" s="4" t="s">
        <v>20</v>
      </c>
      <c r="D55" s="4" t="s">
        <v>15</v>
      </c>
      <c r="E55" s="5">
        <v>1778</v>
      </c>
      <c r="F55" s="6">
        <v>270</v>
      </c>
    </row>
    <row r="56" spans="2:6" x14ac:dyDescent="0.25">
      <c r="B56" s="4" t="s">
        <v>16</v>
      </c>
      <c r="C56" s="4" t="s">
        <v>9</v>
      </c>
      <c r="D56" s="4" t="s">
        <v>33</v>
      </c>
      <c r="E56" s="5">
        <v>1071</v>
      </c>
      <c r="F56" s="6">
        <v>270</v>
      </c>
    </row>
    <row r="57" spans="2:6" x14ac:dyDescent="0.25">
      <c r="B57" s="4" t="s">
        <v>35</v>
      </c>
      <c r="C57" s="4" t="s">
        <v>14</v>
      </c>
      <c r="D57" s="4" t="s">
        <v>34</v>
      </c>
      <c r="E57" s="5">
        <v>2317</v>
      </c>
      <c r="F57" s="6">
        <v>261</v>
      </c>
    </row>
    <row r="58" spans="2:6" x14ac:dyDescent="0.25">
      <c r="B58" s="4" t="s">
        <v>23</v>
      </c>
      <c r="C58" s="4" t="s">
        <v>20</v>
      </c>
      <c r="D58" s="4" t="s">
        <v>40</v>
      </c>
      <c r="E58" s="5">
        <v>5677</v>
      </c>
      <c r="F58" s="6">
        <v>258</v>
      </c>
    </row>
    <row r="59" spans="2:6" x14ac:dyDescent="0.25">
      <c r="B59" s="4" t="s">
        <v>27</v>
      </c>
      <c r="C59" s="4" t="s">
        <v>9</v>
      </c>
      <c r="D59" s="4" t="s">
        <v>24</v>
      </c>
      <c r="E59" s="5">
        <v>2415</v>
      </c>
      <c r="F59" s="6">
        <v>255</v>
      </c>
    </row>
    <row r="60" spans="2:6" x14ac:dyDescent="0.25">
      <c r="B60" s="4" t="s">
        <v>23</v>
      </c>
      <c r="C60" s="4" t="s">
        <v>9</v>
      </c>
      <c r="D60" s="4" t="s">
        <v>7</v>
      </c>
      <c r="E60" s="5">
        <v>6755</v>
      </c>
      <c r="F60" s="6">
        <v>252</v>
      </c>
    </row>
    <row r="61" spans="2:6" x14ac:dyDescent="0.25">
      <c r="B61" s="4" t="s">
        <v>23</v>
      </c>
      <c r="C61" s="4" t="s">
        <v>14</v>
      </c>
      <c r="D61" s="4" t="s">
        <v>32</v>
      </c>
      <c r="E61" s="5">
        <v>5551</v>
      </c>
      <c r="F61" s="6">
        <v>252</v>
      </c>
    </row>
    <row r="62" spans="2:6" x14ac:dyDescent="0.25">
      <c r="B62" s="4" t="s">
        <v>25</v>
      </c>
      <c r="C62" s="4" t="s">
        <v>17</v>
      </c>
      <c r="D62" s="4" t="s">
        <v>15</v>
      </c>
      <c r="E62" s="5">
        <v>385</v>
      </c>
      <c r="F62" s="6">
        <v>249</v>
      </c>
    </row>
    <row r="63" spans="2:6" x14ac:dyDescent="0.25">
      <c r="B63" s="4" t="s">
        <v>25</v>
      </c>
      <c r="C63" s="4" t="s">
        <v>9</v>
      </c>
      <c r="D63" s="4" t="s">
        <v>21</v>
      </c>
      <c r="E63" s="5">
        <v>4753</v>
      </c>
      <c r="F63" s="6">
        <v>246</v>
      </c>
    </row>
    <row r="64" spans="2:6" x14ac:dyDescent="0.25">
      <c r="B64" s="4" t="s">
        <v>23</v>
      </c>
      <c r="C64" s="4" t="s">
        <v>17</v>
      </c>
      <c r="D64" s="4" t="s">
        <v>28</v>
      </c>
      <c r="E64" s="5">
        <v>4438</v>
      </c>
      <c r="F64" s="6">
        <v>246</v>
      </c>
    </row>
    <row r="65" spans="2:6" x14ac:dyDescent="0.25">
      <c r="B65" s="4" t="s">
        <v>26</v>
      </c>
      <c r="C65" s="4" t="s">
        <v>14</v>
      </c>
      <c r="D65" s="4" t="s">
        <v>21</v>
      </c>
      <c r="E65" s="5">
        <v>3094</v>
      </c>
      <c r="F65" s="6">
        <v>246</v>
      </c>
    </row>
    <row r="66" spans="2:6" x14ac:dyDescent="0.25">
      <c r="B66" s="4" t="s">
        <v>11</v>
      </c>
      <c r="C66" s="4" t="s">
        <v>6</v>
      </c>
      <c r="D66" s="4" t="s">
        <v>42</v>
      </c>
      <c r="E66" s="5">
        <v>2856</v>
      </c>
      <c r="F66" s="6">
        <v>246</v>
      </c>
    </row>
    <row r="67" spans="2:6" x14ac:dyDescent="0.25">
      <c r="B67" s="4" t="s">
        <v>11</v>
      </c>
      <c r="C67" s="4" t="s">
        <v>9</v>
      </c>
      <c r="D67" s="4" t="s">
        <v>37</v>
      </c>
      <c r="E67" s="5">
        <v>7833</v>
      </c>
      <c r="F67" s="6">
        <v>243</v>
      </c>
    </row>
    <row r="68" spans="2:6" x14ac:dyDescent="0.25">
      <c r="B68" s="4" t="s">
        <v>23</v>
      </c>
      <c r="C68" s="4" t="s">
        <v>9</v>
      </c>
      <c r="D68" s="4" t="s">
        <v>36</v>
      </c>
      <c r="E68" s="5">
        <v>4585</v>
      </c>
      <c r="F68" s="6">
        <v>240</v>
      </c>
    </row>
    <row r="69" spans="2:6" x14ac:dyDescent="0.25">
      <c r="B69" s="4" t="s">
        <v>13</v>
      </c>
      <c r="C69" s="4" t="s">
        <v>6</v>
      </c>
      <c r="D69" s="4" t="s">
        <v>7</v>
      </c>
      <c r="E69" s="5">
        <v>1526</v>
      </c>
      <c r="F69" s="6">
        <v>240</v>
      </c>
    </row>
    <row r="70" spans="2:6" x14ac:dyDescent="0.25">
      <c r="B70" s="4" t="s">
        <v>25</v>
      </c>
      <c r="C70" s="4" t="s">
        <v>30</v>
      </c>
      <c r="D70" s="4" t="s">
        <v>22</v>
      </c>
      <c r="E70" s="5">
        <v>6279</v>
      </c>
      <c r="F70" s="6">
        <v>237</v>
      </c>
    </row>
    <row r="71" spans="2:6" x14ac:dyDescent="0.25">
      <c r="B71" s="4" t="s">
        <v>5</v>
      </c>
      <c r="C71" s="4" t="s">
        <v>9</v>
      </c>
      <c r="D71" s="4" t="s">
        <v>10</v>
      </c>
      <c r="E71" s="5">
        <v>12348</v>
      </c>
      <c r="F71" s="6">
        <v>234</v>
      </c>
    </row>
    <row r="72" spans="2:6" x14ac:dyDescent="0.25">
      <c r="B72" s="4" t="s">
        <v>27</v>
      </c>
      <c r="C72" s="4" t="s">
        <v>9</v>
      </c>
      <c r="D72" s="4" t="s">
        <v>18</v>
      </c>
      <c r="E72" s="5">
        <v>2464</v>
      </c>
      <c r="F72" s="6">
        <v>234</v>
      </c>
    </row>
    <row r="73" spans="2:6" x14ac:dyDescent="0.25">
      <c r="B73" s="4" t="s">
        <v>8</v>
      </c>
      <c r="C73" s="4" t="s">
        <v>20</v>
      </c>
      <c r="D73" s="4" t="s">
        <v>34</v>
      </c>
      <c r="E73" s="5">
        <v>1701</v>
      </c>
      <c r="F73" s="6">
        <v>234</v>
      </c>
    </row>
    <row r="74" spans="2:6" x14ac:dyDescent="0.25">
      <c r="B74" s="4" t="s">
        <v>13</v>
      </c>
      <c r="C74" s="4" t="s">
        <v>14</v>
      </c>
      <c r="D74" s="4" t="s">
        <v>31</v>
      </c>
      <c r="E74" s="5">
        <v>10311</v>
      </c>
      <c r="F74" s="6">
        <v>231</v>
      </c>
    </row>
    <row r="75" spans="2:6" x14ac:dyDescent="0.25">
      <c r="B75" s="4" t="s">
        <v>13</v>
      </c>
      <c r="C75" s="4" t="s">
        <v>6</v>
      </c>
      <c r="D75" s="4" t="s">
        <v>37</v>
      </c>
      <c r="E75" s="5">
        <v>714</v>
      </c>
      <c r="F75" s="6">
        <v>231</v>
      </c>
    </row>
    <row r="76" spans="2:6" x14ac:dyDescent="0.25">
      <c r="B76" s="4" t="s">
        <v>35</v>
      </c>
      <c r="C76" s="4" t="s">
        <v>9</v>
      </c>
      <c r="D76" s="4" t="s">
        <v>41</v>
      </c>
      <c r="E76" s="5">
        <v>567</v>
      </c>
      <c r="F76" s="6">
        <v>228</v>
      </c>
    </row>
    <row r="77" spans="2:6" x14ac:dyDescent="0.25">
      <c r="B77" s="4" t="s">
        <v>23</v>
      </c>
      <c r="C77" s="4" t="s">
        <v>6</v>
      </c>
      <c r="D77" s="4" t="s">
        <v>24</v>
      </c>
      <c r="E77" s="5">
        <v>6608</v>
      </c>
      <c r="F77" s="6">
        <v>225</v>
      </c>
    </row>
    <row r="78" spans="2:6" x14ac:dyDescent="0.25">
      <c r="B78" s="4" t="s">
        <v>5</v>
      </c>
      <c r="C78" s="4" t="s">
        <v>17</v>
      </c>
      <c r="D78" s="4" t="s">
        <v>40</v>
      </c>
      <c r="E78" s="5">
        <v>3101</v>
      </c>
      <c r="F78" s="6">
        <v>225</v>
      </c>
    </row>
    <row r="79" spans="2:6" x14ac:dyDescent="0.25">
      <c r="B79" s="4" t="s">
        <v>13</v>
      </c>
      <c r="C79" s="4" t="s">
        <v>30</v>
      </c>
      <c r="D79" s="4" t="s">
        <v>29</v>
      </c>
      <c r="E79" s="5">
        <v>1274</v>
      </c>
      <c r="F79" s="6">
        <v>225</v>
      </c>
    </row>
    <row r="80" spans="2:6" x14ac:dyDescent="0.25">
      <c r="B80" s="4" t="s">
        <v>8</v>
      </c>
      <c r="C80" s="4" t="s">
        <v>30</v>
      </c>
      <c r="D80" s="4" t="s">
        <v>29</v>
      </c>
      <c r="E80" s="5">
        <v>2009</v>
      </c>
      <c r="F80" s="6">
        <v>219</v>
      </c>
    </row>
    <row r="81" spans="2:6" x14ac:dyDescent="0.25">
      <c r="B81" s="4" t="s">
        <v>13</v>
      </c>
      <c r="C81" s="4" t="s">
        <v>9</v>
      </c>
      <c r="D81" s="4" t="s">
        <v>40</v>
      </c>
      <c r="E81" s="5">
        <v>7455</v>
      </c>
      <c r="F81" s="6">
        <v>216</v>
      </c>
    </row>
    <row r="82" spans="2:6" x14ac:dyDescent="0.25">
      <c r="B82" s="4" t="s">
        <v>26</v>
      </c>
      <c r="C82" s="4" t="s">
        <v>17</v>
      </c>
      <c r="D82" s="4" t="s">
        <v>41</v>
      </c>
      <c r="E82" s="5">
        <v>7651</v>
      </c>
      <c r="F82" s="6">
        <v>213</v>
      </c>
    </row>
    <row r="83" spans="2:6" x14ac:dyDescent="0.25">
      <c r="B83" s="4" t="s">
        <v>8</v>
      </c>
      <c r="C83" s="4" t="s">
        <v>20</v>
      </c>
      <c r="D83" s="4" t="s">
        <v>10</v>
      </c>
      <c r="E83" s="5">
        <v>3752</v>
      </c>
      <c r="F83" s="6">
        <v>213</v>
      </c>
    </row>
    <row r="84" spans="2:6" x14ac:dyDescent="0.25">
      <c r="B84" s="4" t="s">
        <v>8</v>
      </c>
      <c r="C84" s="4" t="s">
        <v>17</v>
      </c>
      <c r="D84" s="4" t="s">
        <v>21</v>
      </c>
      <c r="E84" s="5">
        <v>8890</v>
      </c>
      <c r="F84" s="6">
        <v>210</v>
      </c>
    </row>
    <row r="85" spans="2:6" x14ac:dyDescent="0.25">
      <c r="B85" s="4" t="s">
        <v>8</v>
      </c>
      <c r="C85" s="4" t="s">
        <v>9</v>
      </c>
      <c r="D85" s="4" t="s">
        <v>22</v>
      </c>
      <c r="E85" s="5">
        <v>5012</v>
      </c>
      <c r="F85" s="6">
        <v>210</v>
      </c>
    </row>
    <row r="86" spans="2:6" x14ac:dyDescent="0.25">
      <c r="B86" s="4" t="s">
        <v>23</v>
      </c>
      <c r="C86" s="4" t="s">
        <v>6</v>
      </c>
      <c r="D86" s="4" t="s">
        <v>22</v>
      </c>
      <c r="E86" s="5">
        <v>9835</v>
      </c>
      <c r="F86" s="6">
        <v>207</v>
      </c>
    </row>
    <row r="87" spans="2:6" x14ac:dyDescent="0.25">
      <c r="B87" s="4" t="s">
        <v>16</v>
      </c>
      <c r="C87" s="4" t="s">
        <v>30</v>
      </c>
      <c r="D87" s="4" t="s">
        <v>39</v>
      </c>
      <c r="E87" s="5">
        <v>4242</v>
      </c>
      <c r="F87" s="6">
        <v>207</v>
      </c>
    </row>
    <row r="88" spans="2:6" x14ac:dyDescent="0.25">
      <c r="B88" s="4" t="s">
        <v>11</v>
      </c>
      <c r="C88" s="4" t="s">
        <v>6</v>
      </c>
      <c r="D88" s="4" t="s">
        <v>12</v>
      </c>
      <c r="E88" s="5">
        <v>259</v>
      </c>
      <c r="F88" s="6">
        <v>207</v>
      </c>
    </row>
    <row r="89" spans="2:6" x14ac:dyDescent="0.25">
      <c r="B89" s="4" t="s">
        <v>11</v>
      </c>
      <c r="C89" s="4" t="s">
        <v>14</v>
      </c>
      <c r="D89" s="4" t="s">
        <v>39</v>
      </c>
      <c r="E89" s="5">
        <v>11522</v>
      </c>
      <c r="F89" s="6">
        <v>204</v>
      </c>
    </row>
    <row r="90" spans="2:6" x14ac:dyDescent="0.25">
      <c r="B90" s="4" t="s">
        <v>35</v>
      </c>
      <c r="C90" s="4" t="s">
        <v>30</v>
      </c>
      <c r="D90" s="4" t="s">
        <v>36</v>
      </c>
      <c r="E90" s="5">
        <v>5355</v>
      </c>
      <c r="F90" s="6">
        <v>204</v>
      </c>
    </row>
    <row r="91" spans="2:6" x14ac:dyDescent="0.25">
      <c r="B91" s="4" t="s">
        <v>11</v>
      </c>
      <c r="C91" s="4" t="s">
        <v>17</v>
      </c>
      <c r="D91" s="4" t="s">
        <v>15</v>
      </c>
      <c r="E91" s="5">
        <v>2639</v>
      </c>
      <c r="F91" s="6">
        <v>204</v>
      </c>
    </row>
    <row r="92" spans="2:6" x14ac:dyDescent="0.25">
      <c r="B92" s="4" t="s">
        <v>8</v>
      </c>
      <c r="C92" s="4" t="s">
        <v>6</v>
      </c>
      <c r="D92" s="4" t="s">
        <v>36</v>
      </c>
      <c r="E92" s="5">
        <v>1771</v>
      </c>
      <c r="F92" s="6">
        <v>204</v>
      </c>
    </row>
    <row r="93" spans="2:6" x14ac:dyDescent="0.25">
      <c r="B93" s="4" t="s">
        <v>13</v>
      </c>
      <c r="C93" s="4" t="s">
        <v>14</v>
      </c>
      <c r="D93" s="4" t="s">
        <v>42</v>
      </c>
      <c r="E93" s="5">
        <v>98</v>
      </c>
      <c r="F93" s="6">
        <v>204</v>
      </c>
    </row>
    <row r="94" spans="2:6" x14ac:dyDescent="0.25">
      <c r="B94" s="4" t="s">
        <v>25</v>
      </c>
      <c r="C94" s="4" t="s">
        <v>9</v>
      </c>
      <c r="D94" s="4" t="s">
        <v>37</v>
      </c>
      <c r="E94" s="5">
        <v>13391</v>
      </c>
      <c r="F94" s="6">
        <v>201</v>
      </c>
    </row>
    <row r="95" spans="2:6" x14ac:dyDescent="0.25">
      <c r="B95" s="4" t="s">
        <v>26</v>
      </c>
      <c r="C95" s="4" t="s">
        <v>6</v>
      </c>
      <c r="D95" s="4" t="s">
        <v>28</v>
      </c>
      <c r="E95" s="5">
        <v>9926</v>
      </c>
      <c r="F95" s="6">
        <v>201</v>
      </c>
    </row>
    <row r="96" spans="2:6" x14ac:dyDescent="0.25">
      <c r="B96" s="4" t="s">
        <v>25</v>
      </c>
      <c r="C96" s="4" t="s">
        <v>30</v>
      </c>
      <c r="D96" s="4" t="s">
        <v>37</v>
      </c>
      <c r="E96" s="5">
        <v>7280</v>
      </c>
      <c r="F96" s="6">
        <v>201</v>
      </c>
    </row>
    <row r="97" spans="2:6" x14ac:dyDescent="0.25">
      <c r="B97" s="4" t="s">
        <v>5</v>
      </c>
      <c r="C97" s="4" t="s">
        <v>14</v>
      </c>
      <c r="D97" s="4" t="s">
        <v>31</v>
      </c>
      <c r="E97" s="5">
        <v>4424</v>
      </c>
      <c r="F97" s="6">
        <v>201</v>
      </c>
    </row>
    <row r="98" spans="2:6" x14ac:dyDescent="0.25">
      <c r="B98" s="4" t="s">
        <v>23</v>
      </c>
      <c r="C98" s="4" t="s">
        <v>17</v>
      </c>
      <c r="D98" s="4" t="s">
        <v>39</v>
      </c>
      <c r="E98" s="5">
        <v>966</v>
      </c>
      <c r="F98" s="6">
        <v>198</v>
      </c>
    </row>
    <row r="99" spans="2:6" x14ac:dyDescent="0.25">
      <c r="B99" s="4" t="s">
        <v>35</v>
      </c>
      <c r="C99" s="4" t="s">
        <v>9</v>
      </c>
      <c r="D99" s="4" t="s">
        <v>33</v>
      </c>
      <c r="E99" s="5">
        <v>1974</v>
      </c>
      <c r="F99" s="6">
        <v>195</v>
      </c>
    </row>
    <row r="100" spans="2:6" x14ac:dyDescent="0.25">
      <c r="B100" s="4" t="s">
        <v>8</v>
      </c>
      <c r="C100" s="4" t="s">
        <v>6</v>
      </c>
      <c r="D100" s="4" t="s">
        <v>22</v>
      </c>
      <c r="E100" s="5">
        <v>1890</v>
      </c>
      <c r="F100" s="6">
        <v>195</v>
      </c>
    </row>
    <row r="101" spans="2:6" x14ac:dyDescent="0.25">
      <c r="B101" s="4" t="s">
        <v>25</v>
      </c>
      <c r="C101" s="4" t="s">
        <v>30</v>
      </c>
      <c r="D101" s="4" t="s">
        <v>36</v>
      </c>
      <c r="E101" s="5">
        <v>861</v>
      </c>
      <c r="F101" s="6">
        <v>195</v>
      </c>
    </row>
    <row r="102" spans="2:6" x14ac:dyDescent="0.25">
      <c r="B102" s="4" t="s">
        <v>13</v>
      </c>
      <c r="C102" s="4" t="s">
        <v>14</v>
      </c>
      <c r="D102" s="4" t="s">
        <v>36</v>
      </c>
      <c r="E102" s="5">
        <v>1925</v>
      </c>
      <c r="F102" s="6">
        <v>192</v>
      </c>
    </row>
    <row r="103" spans="2:6" x14ac:dyDescent="0.25">
      <c r="B103" s="4" t="s">
        <v>23</v>
      </c>
      <c r="C103" s="4" t="s">
        <v>30</v>
      </c>
      <c r="D103" s="4" t="s">
        <v>38</v>
      </c>
      <c r="E103" s="5">
        <v>8862</v>
      </c>
      <c r="F103" s="6">
        <v>189</v>
      </c>
    </row>
    <row r="104" spans="2:6" x14ac:dyDescent="0.25">
      <c r="B104" s="4" t="s">
        <v>16</v>
      </c>
      <c r="C104" s="4" t="s">
        <v>6</v>
      </c>
      <c r="D104" s="4" t="s">
        <v>34</v>
      </c>
      <c r="E104" s="5">
        <v>4949</v>
      </c>
      <c r="F104" s="6">
        <v>189</v>
      </c>
    </row>
    <row r="105" spans="2:6" x14ac:dyDescent="0.25">
      <c r="B105" s="4" t="s">
        <v>11</v>
      </c>
      <c r="C105" s="4" t="s">
        <v>14</v>
      </c>
      <c r="D105" s="4" t="s">
        <v>10</v>
      </c>
      <c r="E105" s="5">
        <v>2954</v>
      </c>
      <c r="F105" s="6">
        <v>189</v>
      </c>
    </row>
    <row r="106" spans="2:6" x14ac:dyDescent="0.25">
      <c r="B106" s="4" t="s">
        <v>11</v>
      </c>
      <c r="C106" s="4" t="s">
        <v>30</v>
      </c>
      <c r="D106" s="4" t="s">
        <v>29</v>
      </c>
      <c r="E106" s="5">
        <v>938</v>
      </c>
      <c r="F106" s="6">
        <v>189</v>
      </c>
    </row>
    <row r="107" spans="2:6" x14ac:dyDescent="0.25">
      <c r="B107" s="4" t="s">
        <v>13</v>
      </c>
      <c r="C107" s="4" t="s">
        <v>9</v>
      </c>
      <c r="D107" s="4" t="s">
        <v>37</v>
      </c>
      <c r="E107" s="5">
        <v>2114</v>
      </c>
      <c r="F107" s="6">
        <v>186</v>
      </c>
    </row>
    <row r="108" spans="2:6" x14ac:dyDescent="0.25">
      <c r="B108" s="4" t="s">
        <v>8</v>
      </c>
      <c r="C108" s="4" t="s">
        <v>17</v>
      </c>
      <c r="D108" s="4" t="s">
        <v>7</v>
      </c>
      <c r="E108" s="5">
        <v>7021</v>
      </c>
      <c r="F108" s="6">
        <v>183</v>
      </c>
    </row>
    <row r="109" spans="2:6" x14ac:dyDescent="0.25">
      <c r="B109" s="4" t="s">
        <v>26</v>
      </c>
      <c r="C109" s="4" t="s">
        <v>20</v>
      </c>
      <c r="D109" s="4" t="s">
        <v>40</v>
      </c>
      <c r="E109" s="5">
        <v>6580</v>
      </c>
      <c r="F109" s="6">
        <v>183</v>
      </c>
    </row>
    <row r="110" spans="2:6" x14ac:dyDescent="0.25">
      <c r="B110" s="4" t="s">
        <v>16</v>
      </c>
      <c r="C110" s="4" t="s">
        <v>9</v>
      </c>
      <c r="D110" s="4" t="s">
        <v>39</v>
      </c>
      <c r="E110" s="5">
        <v>3864</v>
      </c>
      <c r="F110" s="6">
        <v>177</v>
      </c>
    </row>
    <row r="111" spans="2:6" x14ac:dyDescent="0.25">
      <c r="B111" s="4" t="s">
        <v>23</v>
      </c>
      <c r="C111" s="4" t="s">
        <v>14</v>
      </c>
      <c r="D111" s="4" t="s">
        <v>15</v>
      </c>
      <c r="E111" s="5">
        <v>2646</v>
      </c>
      <c r="F111" s="6">
        <v>177</v>
      </c>
    </row>
    <row r="112" spans="2:6" x14ac:dyDescent="0.25">
      <c r="B112" s="4" t="s">
        <v>13</v>
      </c>
      <c r="C112" s="4" t="s">
        <v>6</v>
      </c>
      <c r="D112" s="4" t="s">
        <v>42</v>
      </c>
      <c r="E112" s="5">
        <v>2324</v>
      </c>
      <c r="F112" s="6">
        <v>177</v>
      </c>
    </row>
    <row r="113" spans="2:6" x14ac:dyDescent="0.25">
      <c r="B113" s="4" t="s">
        <v>13</v>
      </c>
      <c r="C113" s="4" t="s">
        <v>30</v>
      </c>
      <c r="D113" s="4" t="s">
        <v>19</v>
      </c>
      <c r="E113" s="5">
        <v>7847</v>
      </c>
      <c r="F113" s="6">
        <v>174</v>
      </c>
    </row>
    <row r="114" spans="2:6" x14ac:dyDescent="0.25">
      <c r="B114" s="4" t="s">
        <v>13</v>
      </c>
      <c r="C114" s="4" t="s">
        <v>14</v>
      </c>
      <c r="D114" s="4" t="s">
        <v>7</v>
      </c>
      <c r="E114" s="5">
        <v>6118</v>
      </c>
      <c r="F114" s="6">
        <v>174</v>
      </c>
    </row>
    <row r="115" spans="2:6" x14ac:dyDescent="0.25">
      <c r="B115" s="4" t="s">
        <v>5</v>
      </c>
      <c r="C115" s="4" t="s">
        <v>9</v>
      </c>
      <c r="D115" s="4" t="s">
        <v>29</v>
      </c>
      <c r="E115" s="5">
        <v>4725</v>
      </c>
      <c r="F115" s="6">
        <v>174</v>
      </c>
    </row>
    <row r="116" spans="2:6" x14ac:dyDescent="0.25">
      <c r="B116" s="4" t="s">
        <v>11</v>
      </c>
      <c r="C116" s="4" t="s">
        <v>30</v>
      </c>
      <c r="D116" s="4" t="s">
        <v>28</v>
      </c>
      <c r="E116" s="5">
        <v>707</v>
      </c>
      <c r="F116" s="6">
        <v>174</v>
      </c>
    </row>
    <row r="117" spans="2:6" x14ac:dyDescent="0.25">
      <c r="B117" s="4" t="s">
        <v>27</v>
      </c>
      <c r="C117" s="4" t="s">
        <v>17</v>
      </c>
      <c r="D117" s="4" t="s">
        <v>42</v>
      </c>
      <c r="E117" s="5">
        <v>4956</v>
      </c>
      <c r="F117" s="6">
        <v>171</v>
      </c>
    </row>
    <row r="118" spans="2:6" x14ac:dyDescent="0.25">
      <c r="B118" s="4" t="s">
        <v>25</v>
      </c>
      <c r="C118" s="4" t="s">
        <v>17</v>
      </c>
      <c r="D118" s="4" t="s">
        <v>38</v>
      </c>
      <c r="E118" s="5">
        <v>4018</v>
      </c>
      <c r="F118" s="6">
        <v>171</v>
      </c>
    </row>
    <row r="119" spans="2:6" x14ac:dyDescent="0.25">
      <c r="B119" s="4" t="s">
        <v>25</v>
      </c>
      <c r="C119" s="4" t="s">
        <v>20</v>
      </c>
      <c r="D119" s="4" t="s">
        <v>36</v>
      </c>
      <c r="E119" s="5">
        <v>5474</v>
      </c>
      <c r="F119" s="6">
        <v>168</v>
      </c>
    </row>
    <row r="120" spans="2:6" x14ac:dyDescent="0.25">
      <c r="B120" s="4" t="s">
        <v>8</v>
      </c>
      <c r="C120" s="4" t="s">
        <v>9</v>
      </c>
      <c r="D120" s="4" t="s">
        <v>32</v>
      </c>
      <c r="E120" s="5">
        <v>2023</v>
      </c>
      <c r="F120" s="6">
        <v>168</v>
      </c>
    </row>
    <row r="121" spans="2:6" x14ac:dyDescent="0.25">
      <c r="B121" s="4" t="s">
        <v>27</v>
      </c>
      <c r="C121" s="4" t="s">
        <v>17</v>
      </c>
      <c r="D121" s="4" t="s">
        <v>29</v>
      </c>
      <c r="E121" s="5">
        <v>21</v>
      </c>
      <c r="F121" s="6">
        <v>168</v>
      </c>
    </row>
    <row r="122" spans="2:6" x14ac:dyDescent="0.25">
      <c r="B122" s="4" t="s">
        <v>27</v>
      </c>
      <c r="C122" s="4" t="s">
        <v>14</v>
      </c>
      <c r="D122" s="4" t="s">
        <v>34</v>
      </c>
      <c r="E122" s="5">
        <v>3773</v>
      </c>
      <c r="F122" s="6">
        <v>165</v>
      </c>
    </row>
    <row r="123" spans="2:6" x14ac:dyDescent="0.25">
      <c r="B123" s="4" t="s">
        <v>26</v>
      </c>
      <c r="C123" s="4" t="s">
        <v>17</v>
      </c>
      <c r="D123" s="4" t="s">
        <v>33</v>
      </c>
      <c r="E123" s="5">
        <v>9443</v>
      </c>
      <c r="F123" s="6">
        <v>162</v>
      </c>
    </row>
    <row r="124" spans="2:6" x14ac:dyDescent="0.25">
      <c r="B124" s="4" t="s">
        <v>5</v>
      </c>
      <c r="C124" s="4" t="s">
        <v>30</v>
      </c>
      <c r="D124" s="4" t="s">
        <v>36</v>
      </c>
      <c r="E124" s="5">
        <v>4018</v>
      </c>
      <c r="F124" s="6">
        <v>162</v>
      </c>
    </row>
    <row r="125" spans="2:6" x14ac:dyDescent="0.25">
      <c r="B125" s="4" t="s">
        <v>27</v>
      </c>
      <c r="C125" s="4" t="s">
        <v>14</v>
      </c>
      <c r="D125" s="4" t="s">
        <v>40</v>
      </c>
      <c r="E125" s="5">
        <v>973</v>
      </c>
      <c r="F125" s="6">
        <v>162</v>
      </c>
    </row>
    <row r="126" spans="2:6" x14ac:dyDescent="0.25">
      <c r="B126" s="4" t="s">
        <v>5</v>
      </c>
      <c r="C126" s="4" t="s">
        <v>30</v>
      </c>
      <c r="D126" s="4" t="s">
        <v>19</v>
      </c>
      <c r="E126" s="5">
        <v>3794</v>
      </c>
      <c r="F126" s="6">
        <v>159</v>
      </c>
    </row>
    <row r="127" spans="2:6" x14ac:dyDescent="0.25">
      <c r="B127" s="4" t="s">
        <v>11</v>
      </c>
      <c r="C127" s="4" t="s">
        <v>9</v>
      </c>
      <c r="D127" s="4" t="s">
        <v>42</v>
      </c>
      <c r="E127" s="5">
        <v>98</v>
      </c>
      <c r="F127" s="6">
        <v>159</v>
      </c>
    </row>
    <row r="128" spans="2:6" x14ac:dyDescent="0.25">
      <c r="B128" s="4" t="s">
        <v>5</v>
      </c>
      <c r="C128" s="4" t="s">
        <v>30</v>
      </c>
      <c r="D128" s="4" t="s">
        <v>28</v>
      </c>
      <c r="E128" s="5">
        <v>5019</v>
      </c>
      <c r="F128" s="6">
        <v>156</v>
      </c>
    </row>
    <row r="129" spans="2:6" x14ac:dyDescent="0.25">
      <c r="B129" s="4" t="s">
        <v>16</v>
      </c>
      <c r="C129" s="4" t="s">
        <v>14</v>
      </c>
      <c r="D129" s="4" t="s">
        <v>28</v>
      </c>
      <c r="E129" s="5">
        <v>4970</v>
      </c>
      <c r="F129" s="6">
        <v>156</v>
      </c>
    </row>
    <row r="130" spans="2:6" x14ac:dyDescent="0.25">
      <c r="B130" s="4" t="s">
        <v>11</v>
      </c>
      <c r="C130" s="4" t="s">
        <v>6</v>
      </c>
      <c r="D130" s="4" t="s">
        <v>18</v>
      </c>
      <c r="E130" s="5">
        <v>4305</v>
      </c>
      <c r="F130" s="6">
        <v>156</v>
      </c>
    </row>
    <row r="131" spans="2:6" x14ac:dyDescent="0.25">
      <c r="B131" s="4" t="s">
        <v>26</v>
      </c>
      <c r="C131" s="4" t="s">
        <v>20</v>
      </c>
      <c r="D131" s="4" t="s">
        <v>34</v>
      </c>
      <c r="E131" s="5">
        <v>4417</v>
      </c>
      <c r="F131" s="6">
        <v>153</v>
      </c>
    </row>
    <row r="132" spans="2:6" x14ac:dyDescent="0.25">
      <c r="B132" s="4" t="s">
        <v>11</v>
      </c>
      <c r="C132" s="4" t="s">
        <v>30</v>
      </c>
      <c r="D132" s="4" t="s">
        <v>40</v>
      </c>
      <c r="E132" s="5">
        <v>14329</v>
      </c>
      <c r="F132" s="6">
        <v>150</v>
      </c>
    </row>
    <row r="133" spans="2:6" x14ac:dyDescent="0.25">
      <c r="B133" s="4" t="s">
        <v>8</v>
      </c>
      <c r="C133" s="4" t="s">
        <v>14</v>
      </c>
      <c r="D133" s="4" t="s">
        <v>34</v>
      </c>
      <c r="E133" s="5">
        <v>5019</v>
      </c>
      <c r="F133" s="6">
        <v>150</v>
      </c>
    </row>
    <row r="134" spans="2:6" x14ac:dyDescent="0.25">
      <c r="B134" s="4" t="s">
        <v>16</v>
      </c>
      <c r="C134" s="4" t="s">
        <v>30</v>
      </c>
      <c r="D134" s="4" t="s">
        <v>28</v>
      </c>
      <c r="E134" s="5">
        <v>3759</v>
      </c>
      <c r="F134" s="6">
        <v>150</v>
      </c>
    </row>
    <row r="135" spans="2:6" x14ac:dyDescent="0.25">
      <c r="B135" s="4" t="s">
        <v>8</v>
      </c>
      <c r="C135" s="4" t="s">
        <v>6</v>
      </c>
      <c r="D135" s="4" t="s">
        <v>7</v>
      </c>
      <c r="E135" s="5">
        <v>42</v>
      </c>
      <c r="F135" s="6">
        <v>150</v>
      </c>
    </row>
    <row r="136" spans="2:6" x14ac:dyDescent="0.25">
      <c r="B136" s="4" t="s">
        <v>11</v>
      </c>
      <c r="C136" s="4" t="s">
        <v>9</v>
      </c>
      <c r="D136" s="4" t="s">
        <v>12</v>
      </c>
      <c r="E136" s="5">
        <v>959</v>
      </c>
      <c r="F136" s="6">
        <v>147</v>
      </c>
    </row>
    <row r="137" spans="2:6" x14ac:dyDescent="0.25">
      <c r="B137" s="4" t="s">
        <v>26</v>
      </c>
      <c r="C137" s="4" t="s">
        <v>17</v>
      </c>
      <c r="D137" s="4" t="s">
        <v>40</v>
      </c>
      <c r="E137" s="5">
        <v>6027</v>
      </c>
      <c r="F137" s="6">
        <v>144</v>
      </c>
    </row>
    <row r="138" spans="2:6" x14ac:dyDescent="0.25">
      <c r="B138" s="4" t="s">
        <v>27</v>
      </c>
      <c r="C138" s="4" t="s">
        <v>6</v>
      </c>
      <c r="D138" s="4" t="s">
        <v>28</v>
      </c>
      <c r="E138" s="5">
        <v>3983</v>
      </c>
      <c r="F138" s="6">
        <v>144</v>
      </c>
    </row>
    <row r="139" spans="2:6" x14ac:dyDescent="0.25">
      <c r="B139" s="4" t="s">
        <v>11</v>
      </c>
      <c r="C139" s="4" t="s">
        <v>9</v>
      </c>
      <c r="D139" s="4" t="s">
        <v>39</v>
      </c>
      <c r="E139" s="5">
        <v>2429</v>
      </c>
      <c r="F139" s="6">
        <v>144</v>
      </c>
    </row>
    <row r="140" spans="2:6" x14ac:dyDescent="0.25">
      <c r="B140" s="4" t="s">
        <v>13</v>
      </c>
      <c r="C140" s="4" t="s">
        <v>30</v>
      </c>
      <c r="D140" s="4" t="s">
        <v>22</v>
      </c>
      <c r="E140" s="5">
        <v>336</v>
      </c>
      <c r="F140" s="6">
        <v>144</v>
      </c>
    </row>
    <row r="141" spans="2:6" x14ac:dyDescent="0.25">
      <c r="B141" s="4" t="s">
        <v>35</v>
      </c>
      <c r="C141" s="4" t="s">
        <v>20</v>
      </c>
      <c r="D141" s="4" t="s">
        <v>22</v>
      </c>
      <c r="E141" s="5">
        <v>2205</v>
      </c>
      <c r="F141" s="6">
        <v>141</v>
      </c>
    </row>
    <row r="142" spans="2:6" x14ac:dyDescent="0.25">
      <c r="B142" s="4" t="s">
        <v>26</v>
      </c>
      <c r="C142" s="4" t="s">
        <v>17</v>
      </c>
      <c r="D142" s="4" t="s">
        <v>22</v>
      </c>
      <c r="E142" s="5">
        <v>1568</v>
      </c>
      <c r="F142" s="6">
        <v>141</v>
      </c>
    </row>
    <row r="143" spans="2:6" x14ac:dyDescent="0.25">
      <c r="B143" s="4" t="s">
        <v>26</v>
      </c>
      <c r="C143" s="4" t="s">
        <v>6</v>
      </c>
      <c r="D143" s="4" t="s">
        <v>15</v>
      </c>
      <c r="E143" s="5">
        <v>11571</v>
      </c>
      <c r="F143" s="6">
        <v>138</v>
      </c>
    </row>
    <row r="144" spans="2:6" x14ac:dyDescent="0.25">
      <c r="B144" s="4" t="s">
        <v>23</v>
      </c>
      <c r="C144" s="4" t="s">
        <v>30</v>
      </c>
      <c r="D144" s="4" t="s">
        <v>33</v>
      </c>
      <c r="E144" s="5">
        <v>2205</v>
      </c>
      <c r="F144" s="6">
        <v>138</v>
      </c>
    </row>
    <row r="145" spans="2:6" x14ac:dyDescent="0.25">
      <c r="B145" s="4" t="s">
        <v>5</v>
      </c>
      <c r="C145" s="4" t="s">
        <v>30</v>
      </c>
      <c r="D145" s="4" t="s">
        <v>39</v>
      </c>
      <c r="E145" s="5">
        <v>2289</v>
      </c>
      <c r="F145" s="6">
        <v>135</v>
      </c>
    </row>
    <row r="146" spans="2:6" x14ac:dyDescent="0.25">
      <c r="B146" s="4" t="s">
        <v>16</v>
      </c>
      <c r="C146" s="4" t="s">
        <v>14</v>
      </c>
      <c r="D146" s="4" t="s">
        <v>32</v>
      </c>
      <c r="E146" s="5">
        <v>1400</v>
      </c>
      <c r="F146" s="6">
        <v>135</v>
      </c>
    </row>
    <row r="147" spans="2:6" x14ac:dyDescent="0.25">
      <c r="B147" s="4" t="s">
        <v>16</v>
      </c>
      <c r="C147" s="4" t="s">
        <v>20</v>
      </c>
      <c r="D147" s="4" t="s">
        <v>19</v>
      </c>
      <c r="E147" s="5">
        <v>959</v>
      </c>
      <c r="F147" s="6">
        <v>135</v>
      </c>
    </row>
    <row r="148" spans="2:6" x14ac:dyDescent="0.25">
      <c r="B148" s="4" t="s">
        <v>5</v>
      </c>
      <c r="C148" s="4" t="s">
        <v>17</v>
      </c>
      <c r="D148" s="4" t="s">
        <v>32</v>
      </c>
      <c r="E148" s="5">
        <v>0</v>
      </c>
      <c r="F148" s="6">
        <v>135</v>
      </c>
    </row>
    <row r="149" spans="2:6" x14ac:dyDescent="0.25">
      <c r="B149" s="4" t="s">
        <v>13</v>
      </c>
      <c r="C149" s="4" t="s">
        <v>9</v>
      </c>
      <c r="D149" s="4" t="s">
        <v>39</v>
      </c>
      <c r="E149" s="5">
        <v>847</v>
      </c>
      <c r="F149" s="6">
        <v>129</v>
      </c>
    </row>
    <row r="150" spans="2:6" x14ac:dyDescent="0.25">
      <c r="B150" s="4" t="s">
        <v>35</v>
      </c>
      <c r="C150" s="4" t="s">
        <v>20</v>
      </c>
      <c r="D150" s="4" t="s">
        <v>12</v>
      </c>
      <c r="E150" s="5">
        <v>6860</v>
      </c>
      <c r="F150" s="6">
        <v>126</v>
      </c>
    </row>
    <row r="151" spans="2:6" x14ac:dyDescent="0.25">
      <c r="B151" s="4" t="s">
        <v>13</v>
      </c>
      <c r="C151" s="4" t="s">
        <v>30</v>
      </c>
      <c r="D151" s="4" t="s">
        <v>34</v>
      </c>
      <c r="E151" s="5">
        <v>4935</v>
      </c>
      <c r="F151" s="6">
        <v>126</v>
      </c>
    </row>
    <row r="152" spans="2:6" x14ac:dyDescent="0.25">
      <c r="B152" s="4" t="s">
        <v>26</v>
      </c>
      <c r="C152" s="4" t="s">
        <v>17</v>
      </c>
      <c r="D152" s="4" t="s">
        <v>19</v>
      </c>
      <c r="E152" s="5">
        <v>4018</v>
      </c>
      <c r="F152" s="6">
        <v>126</v>
      </c>
    </row>
    <row r="153" spans="2:6" x14ac:dyDescent="0.25">
      <c r="B153" s="4" t="s">
        <v>5</v>
      </c>
      <c r="C153" s="4" t="s">
        <v>9</v>
      </c>
      <c r="D153" s="4" t="s">
        <v>32</v>
      </c>
      <c r="E153" s="5">
        <v>1617</v>
      </c>
      <c r="F153" s="6">
        <v>126</v>
      </c>
    </row>
    <row r="154" spans="2:6" x14ac:dyDescent="0.25">
      <c r="B154" s="4" t="s">
        <v>8</v>
      </c>
      <c r="C154" s="4" t="s">
        <v>9</v>
      </c>
      <c r="D154" s="4" t="s">
        <v>19</v>
      </c>
      <c r="E154" s="5">
        <v>357</v>
      </c>
      <c r="F154" s="6">
        <v>126</v>
      </c>
    </row>
    <row r="155" spans="2:6" x14ac:dyDescent="0.25">
      <c r="B155" s="4" t="s">
        <v>16</v>
      </c>
      <c r="C155" s="4" t="s">
        <v>30</v>
      </c>
      <c r="D155" s="4" t="s">
        <v>10</v>
      </c>
      <c r="E155" s="5">
        <v>6734</v>
      </c>
      <c r="F155" s="6">
        <v>123</v>
      </c>
    </row>
    <row r="156" spans="2:6" x14ac:dyDescent="0.25">
      <c r="B156" s="4" t="s">
        <v>16</v>
      </c>
      <c r="C156" s="4" t="s">
        <v>9</v>
      </c>
      <c r="D156" s="4" t="s">
        <v>7</v>
      </c>
      <c r="E156" s="5">
        <v>4781</v>
      </c>
      <c r="F156" s="6">
        <v>123</v>
      </c>
    </row>
    <row r="157" spans="2:6" x14ac:dyDescent="0.25">
      <c r="B157" s="4" t="s">
        <v>13</v>
      </c>
      <c r="C157" s="4" t="s">
        <v>6</v>
      </c>
      <c r="D157" s="4" t="s">
        <v>33</v>
      </c>
      <c r="E157" s="5">
        <v>3388</v>
      </c>
      <c r="F157" s="6">
        <v>123</v>
      </c>
    </row>
    <row r="158" spans="2:6" x14ac:dyDescent="0.25">
      <c r="B158" s="4" t="s">
        <v>16</v>
      </c>
      <c r="C158" s="4" t="s">
        <v>20</v>
      </c>
      <c r="D158" s="4" t="s">
        <v>31</v>
      </c>
      <c r="E158" s="5">
        <v>2317</v>
      </c>
      <c r="F158" s="6">
        <v>123</v>
      </c>
    </row>
    <row r="159" spans="2:6" x14ac:dyDescent="0.25">
      <c r="B159" s="4" t="s">
        <v>35</v>
      </c>
      <c r="C159" s="4" t="s">
        <v>20</v>
      </c>
      <c r="D159" s="4" t="s">
        <v>31</v>
      </c>
      <c r="E159" s="5">
        <v>63</v>
      </c>
      <c r="F159" s="6">
        <v>123</v>
      </c>
    </row>
    <row r="160" spans="2:6" x14ac:dyDescent="0.25">
      <c r="B160" s="4" t="s">
        <v>16</v>
      </c>
      <c r="C160" s="4" t="s">
        <v>14</v>
      </c>
      <c r="D160" s="4" t="s">
        <v>12</v>
      </c>
      <c r="E160" s="5">
        <v>10073</v>
      </c>
      <c r="F160" s="6">
        <v>120</v>
      </c>
    </row>
    <row r="161" spans="2:6" x14ac:dyDescent="0.25">
      <c r="B161" s="4" t="s">
        <v>26</v>
      </c>
      <c r="C161" s="4" t="s">
        <v>30</v>
      </c>
      <c r="D161" s="4" t="s">
        <v>36</v>
      </c>
      <c r="E161" s="5">
        <v>7511</v>
      </c>
      <c r="F161" s="6">
        <v>120</v>
      </c>
    </row>
    <row r="162" spans="2:6" x14ac:dyDescent="0.25">
      <c r="B162" s="4" t="s">
        <v>11</v>
      </c>
      <c r="C162" s="4" t="s">
        <v>20</v>
      </c>
      <c r="D162" s="4" t="s">
        <v>29</v>
      </c>
      <c r="E162" s="5">
        <v>2646</v>
      </c>
      <c r="F162" s="6">
        <v>120</v>
      </c>
    </row>
    <row r="163" spans="2:6" x14ac:dyDescent="0.25">
      <c r="B163" s="4" t="s">
        <v>27</v>
      </c>
      <c r="C163" s="4" t="s">
        <v>30</v>
      </c>
      <c r="D163" s="4" t="s">
        <v>34</v>
      </c>
      <c r="E163" s="5">
        <v>2212</v>
      </c>
      <c r="F163" s="6">
        <v>117</v>
      </c>
    </row>
    <row r="164" spans="2:6" x14ac:dyDescent="0.25">
      <c r="B164" s="4" t="s">
        <v>23</v>
      </c>
      <c r="C164" s="4" t="s">
        <v>14</v>
      </c>
      <c r="D164" s="4" t="s">
        <v>21</v>
      </c>
      <c r="E164" s="5">
        <v>2149</v>
      </c>
      <c r="F164" s="6">
        <v>117</v>
      </c>
    </row>
    <row r="165" spans="2:6" x14ac:dyDescent="0.25">
      <c r="B165" s="4" t="s">
        <v>26</v>
      </c>
      <c r="C165" s="4" t="s">
        <v>17</v>
      </c>
      <c r="D165" s="4" t="s">
        <v>29</v>
      </c>
      <c r="E165" s="5">
        <v>2016</v>
      </c>
      <c r="F165" s="6">
        <v>117</v>
      </c>
    </row>
    <row r="166" spans="2:6" x14ac:dyDescent="0.25">
      <c r="B166" s="4" t="s">
        <v>23</v>
      </c>
      <c r="C166" s="4" t="s">
        <v>9</v>
      </c>
      <c r="D166" s="4" t="s">
        <v>38</v>
      </c>
      <c r="E166" s="5">
        <v>2793</v>
      </c>
      <c r="F166" s="6">
        <v>114</v>
      </c>
    </row>
    <row r="167" spans="2:6" x14ac:dyDescent="0.25">
      <c r="B167" s="4" t="s">
        <v>11</v>
      </c>
      <c r="C167" s="4" t="s">
        <v>14</v>
      </c>
      <c r="D167" s="4" t="s">
        <v>18</v>
      </c>
      <c r="E167" s="5">
        <v>2142</v>
      </c>
      <c r="F167" s="6">
        <v>114</v>
      </c>
    </row>
    <row r="168" spans="2:6" x14ac:dyDescent="0.25">
      <c r="B168" s="4" t="s">
        <v>5</v>
      </c>
      <c r="C168" s="4" t="s">
        <v>6</v>
      </c>
      <c r="D168" s="4" t="s">
        <v>7</v>
      </c>
      <c r="E168" s="5">
        <v>1624</v>
      </c>
      <c r="F168" s="6">
        <v>114</v>
      </c>
    </row>
    <row r="169" spans="2:6" x14ac:dyDescent="0.25">
      <c r="B169" s="4" t="s">
        <v>23</v>
      </c>
      <c r="C169" s="4" t="s">
        <v>6</v>
      </c>
      <c r="D169" s="4" t="s">
        <v>28</v>
      </c>
      <c r="E169" s="5">
        <v>4487</v>
      </c>
      <c r="F169" s="6">
        <v>111</v>
      </c>
    </row>
    <row r="170" spans="2:6" x14ac:dyDescent="0.25">
      <c r="B170" s="4" t="s">
        <v>25</v>
      </c>
      <c r="C170" s="4" t="s">
        <v>14</v>
      </c>
      <c r="D170" s="4" t="s">
        <v>7</v>
      </c>
      <c r="E170" s="5">
        <v>1526</v>
      </c>
      <c r="F170" s="6">
        <v>105</v>
      </c>
    </row>
    <row r="171" spans="2:6" x14ac:dyDescent="0.25">
      <c r="B171" s="4" t="s">
        <v>13</v>
      </c>
      <c r="C171" s="4" t="s">
        <v>6</v>
      </c>
      <c r="D171" s="4" t="s">
        <v>38</v>
      </c>
      <c r="E171" s="5">
        <v>6398</v>
      </c>
      <c r="F171" s="6">
        <v>102</v>
      </c>
    </row>
    <row r="172" spans="2:6" x14ac:dyDescent="0.25">
      <c r="B172" s="4" t="s">
        <v>5</v>
      </c>
      <c r="C172" s="4" t="s">
        <v>20</v>
      </c>
      <c r="D172" s="4" t="s">
        <v>12</v>
      </c>
      <c r="E172" s="5">
        <v>6125</v>
      </c>
      <c r="F172" s="6">
        <v>102</v>
      </c>
    </row>
    <row r="173" spans="2:6" x14ac:dyDescent="0.25">
      <c r="B173" s="4" t="s">
        <v>11</v>
      </c>
      <c r="C173" s="4" t="s">
        <v>20</v>
      </c>
      <c r="D173" s="4" t="s">
        <v>18</v>
      </c>
      <c r="E173" s="5">
        <v>3850</v>
      </c>
      <c r="F173" s="6">
        <v>102</v>
      </c>
    </row>
    <row r="174" spans="2:6" x14ac:dyDescent="0.25">
      <c r="B174" s="4" t="s">
        <v>25</v>
      </c>
      <c r="C174" s="4" t="s">
        <v>30</v>
      </c>
      <c r="D174" s="4" t="s">
        <v>32</v>
      </c>
      <c r="E174" s="5">
        <v>2891</v>
      </c>
      <c r="F174" s="6">
        <v>102</v>
      </c>
    </row>
    <row r="175" spans="2:6" x14ac:dyDescent="0.25">
      <c r="B175" s="4" t="s">
        <v>27</v>
      </c>
      <c r="C175" s="4" t="s">
        <v>17</v>
      </c>
      <c r="D175" s="4" t="s">
        <v>40</v>
      </c>
      <c r="E175" s="5">
        <v>1652</v>
      </c>
      <c r="F175" s="6">
        <v>102</v>
      </c>
    </row>
    <row r="176" spans="2:6" x14ac:dyDescent="0.25">
      <c r="B176" s="4" t="s">
        <v>16</v>
      </c>
      <c r="C176" s="4" t="s">
        <v>6</v>
      </c>
      <c r="D176" s="4" t="s">
        <v>15</v>
      </c>
      <c r="E176" s="5">
        <v>1505</v>
      </c>
      <c r="F176" s="6">
        <v>102</v>
      </c>
    </row>
    <row r="177" spans="2:6" x14ac:dyDescent="0.25">
      <c r="B177" s="4" t="s">
        <v>11</v>
      </c>
      <c r="C177" s="4" t="s">
        <v>20</v>
      </c>
      <c r="D177" s="4" t="s">
        <v>42</v>
      </c>
      <c r="E177" s="5">
        <v>2436</v>
      </c>
      <c r="F177" s="6">
        <v>99</v>
      </c>
    </row>
    <row r="178" spans="2:6" x14ac:dyDescent="0.25">
      <c r="B178" s="4" t="s">
        <v>13</v>
      </c>
      <c r="C178" s="4" t="s">
        <v>9</v>
      </c>
      <c r="D178" s="4" t="s">
        <v>36</v>
      </c>
      <c r="E178" s="5">
        <v>609</v>
      </c>
      <c r="F178" s="6">
        <v>99</v>
      </c>
    </row>
    <row r="179" spans="2:6" x14ac:dyDescent="0.25">
      <c r="B179" s="4" t="s">
        <v>11</v>
      </c>
      <c r="C179" s="4" t="s">
        <v>6</v>
      </c>
      <c r="D179" s="4" t="s">
        <v>33</v>
      </c>
      <c r="E179" s="5">
        <v>7273</v>
      </c>
      <c r="F179" s="6">
        <v>96</v>
      </c>
    </row>
    <row r="180" spans="2:6" x14ac:dyDescent="0.25">
      <c r="B180" s="4" t="s">
        <v>35</v>
      </c>
      <c r="C180" s="4" t="s">
        <v>9</v>
      </c>
      <c r="D180" s="4" t="s">
        <v>24</v>
      </c>
      <c r="E180" s="5">
        <v>3472</v>
      </c>
      <c r="F180" s="6">
        <v>96</v>
      </c>
    </row>
    <row r="181" spans="2:6" x14ac:dyDescent="0.25">
      <c r="B181" s="4" t="s">
        <v>23</v>
      </c>
      <c r="C181" s="4" t="s">
        <v>30</v>
      </c>
      <c r="D181" s="4" t="s">
        <v>18</v>
      </c>
      <c r="E181" s="5">
        <v>1568</v>
      </c>
      <c r="F181" s="6">
        <v>96</v>
      </c>
    </row>
    <row r="182" spans="2:6" x14ac:dyDescent="0.25">
      <c r="B182" s="4" t="s">
        <v>5</v>
      </c>
      <c r="C182" s="4" t="s">
        <v>6</v>
      </c>
      <c r="D182" s="4" t="s">
        <v>39</v>
      </c>
      <c r="E182" s="5">
        <v>6132</v>
      </c>
      <c r="F182" s="6">
        <v>93</v>
      </c>
    </row>
    <row r="183" spans="2:6" x14ac:dyDescent="0.25">
      <c r="B183" s="4" t="s">
        <v>27</v>
      </c>
      <c r="C183" s="4" t="s">
        <v>30</v>
      </c>
      <c r="D183" s="4" t="s">
        <v>28</v>
      </c>
      <c r="E183" s="5">
        <v>2919</v>
      </c>
      <c r="F183" s="6">
        <v>93</v>
      </c>
    </row>
    <row r="184" spans="2:6" x14ac:dyDescent="0.25">
      <c r="B184" s="4" t="s">
        <v>11</v>
      </c>
      <c r="C184" s="4" t="s">
        <v>6</v>
      </c>
      <c r="D184" s="4" t="s">
        <v>34</v>
      </c>
      <c r="E184" s="5">
        <v>2737</v>
      </c>
      <c r="F184" s="6">
        <v>93</v>
      </c>
    </row>
    <row r="185" spans="2:6" x14ac:dyDescent="0.25">
      <c r="B185" s="4" t="s">
        <v>25</v>
      </c>
      <c r="C185" s="4" t="s">
        <v>30</v>
      </c>
      <c r="D185" s="4" t="s">
        <v>19</v>
      </c>
      <c r="E185" s="5">
        <v>1652</v>
      </c>
      <c r="F185" s="6">
        <v>93</v>
      </c>
    </row>
    <row r="186" spans="2:6" x14ac:dyDescent="0.25">
      <c r="B186" s="4" t="s">
        <v>35</v>
      </c>
      <c r="C186" s="4" t="s">
        <v>30</v>
      </c>
      <c r="D186" s="4" t="s">
        <v>18</v>
      </c>
      <c r="E186" s="5">
        <v>1428</v>
      </c>
      <c r="F186" s="6">
        <v>93</v>
      </c>
    </row>
    <row r="187" spans="2:6" x14ac:dyDescent="0.25">
      <c r="B187" s="4" t="s">
        <v>5</v>
      </c>
      <c r="C187" s="4" t="s">
        <v>14</v>
      </c>
      <c r="D187" s="4" t="s">
        <v>19</v>
      </c>
      <c r="E187" s="5">
        <v>9772</v>
      </c>
      <c r="F187" s="6">
        <v>90</v>
      </c>
    </row>
    <row r="188" spans="2:6" x14ac:dyDescent="0.25">
      <c r="B188" s="4" t="s">
        <v>11</v>
      </c>
      <c r="C188" s="4" t="s">
        <v>30</v>
      </c>
      <c r="D188" s="4" t="s">
        <v>34</v>
      </c>
      <c r="E188" s="5">
        <v>8155</v>
      </c>
      <c r="F188" s="6">
        <v>90</v>
      </c>
    </row>
    <row r="189" spans="2:6" x14ac:dyDescent="0.25">
      <c r="B189" s="4" t="s">
        <v>5</v>
      </c>
      <c r="C189" s="4" t="s">
        <v>20</v>
      </c>
      <c r="D189" s="4" t="s">
        <v>18</v>
      </c>
      <c r="E189" s="5">
        <v>2541</v>
      </c>
      <c r="F189" s="6">
        <v>90</v>
      </c>
    </row>
    <row r="190" spans="2:6" x14ac:dyDescent="0.25">
      <c r="B190" s="4" t="s">
        <v>11</v>
      </c>
      <c r="C190" s="4" t="s">
        <v>20</v>
      </c>
      <c r="D190" s="4" t="s">
        <v>19</v>
      </c>
      <c r="E190" s="5">
        <v>9506</v>
      </c>
      <c r="F190" s="6">
        <v>87</v>
      </c>
    </row>
    <row r="191" spans="2:6" x14ac:dyDescent="0.25">
      <c r="B191" s="4" t="s">
        <v>16</v>
      </c>
      <c r="C191" s="4" t="s">
        <v>6</v>
      </c>
      <c r="D191" s="4" t="s">
        <v>21</v>
      </c>
      <c r="E191" s="5">
        <v>7693</v>
      </c>
      <c r="F191" s="6">
        <v>87</v>
      </c>
    </row>
    <row r="192" spans="2:6" x14ac:dyDescent="0.25">
      <c r="B192" s="4" t="s">
        <v>35</v>
      </c>
      <c r="C192" s="4" t="s">
        <v>30</v>
      </c>
      <c r="D192" s="4" t="s">
        <v>28</v>
      </c>
      <c r="E192" s="5">
        <v>700</v>
      </c>
      <c r="F192" s="6">
        <v>87</v>
      </c>
    </row>
    <row r="193" spans="2:6" x14ac:dyDescent="0.25">
      <c r="B193" s="4" t="s">
        <v>5</v>
      </c>
      <c r="C193" s="4" t="s">
        <v>20</v>
      </c>
      <c r="D193" s="4" t="s">
        <v>42</v>
      </c>
      <c r="E193" s="5">
        <v>609</v>
      </c>
      <c r="F193" s="6">
        <v>87</v>
      </c>
    </row>
    <row r="194" spans="2:6" x14ac:dyDescent="0.25">
      <c r="B194" s="4" t="s">
        <v>8</v>
      </c>
      <c r="C194" s="4" t="s">
        <v>6</v>
      </c>
      <c r="D194" s="4" t="s">
        <v>41</v>
      </c>
      <c r="E194" s="5">
        <v>434</v>
      </c>
      <c r="F194" s="6">
        <v>87</v>
      </c>
    </row>
    <row r="195" spans="2:6" x14ac:dyDescent="0.25">
      <c r="B195" s="4" t="s">
        <v>23</v>
      </c>
      <c r="C195" s="4" t="s">
        <v>14</v>
      </c>
      <c r="D195" s="4" t="s">
        <v>10</v>
      </c>
      <c r="E195" s="5">
        <v>280</v>
      </c>
      <c r="F195" s="6">
        <v>87</v>
      </c>
    </row>
    <row r="196" spans="2:6" x14ac:dyDescent="0.25">
      <c r="B196" s="4" t="s">
        <v>13</v>
      </c>
      <c r="C196" s="4" t="s">
        <v>14</v>
      </c>
      <c r="D196" s="4" t="s">
        <v>10</v>
      </c>
      <c r="E196" s="5">
        <v>10304</v>
      </c>
      <c r="F196" s="6">
        <v>84</v>
      </c>
    </row>
    <row r="197" spans="2:6" x14ac:dyDescent="0.25">
      <c r="B197" s="4" t="s">
        <v>25</v>
      </c>
      <c r="C197" s="4" t="s">
        <v>9</v>
      </c>
      <c r="D197" s="4" t="s">
        <v>22</v>
      </c>
      <c r="E197" s="5">
        <v>490</v>
      </c>
      <c r="F197" s="6">
        <v>84</v>
      </c>
    </row>
    <row r="198" spans="2:6" x14ac:dyDescent="0.25">
      <c r="B198" s="4" t="s">
        <v>8</v>
      </c>
      <c r="C198" s="4" t="s">
        <v>20</v>
      </c>
      <c r="D198" s="4" t="s">
        <v>22</v>
      </c>
      <c r="E198" s="5">
        <v>168</v>
      </c>
      <c r="F198" s="6">
        <v>84</v>
      </c>
    </row>
    <row r="199" spans="2:6" x14ac:dyDescent="0.25">
      <c r="B199" s="4" t="s">
        <v>26</v>
      </c>
      <c r="C199" s="4" t="s">
        <v>17</v>
      </c>
      <c r="D199" s="4" t="s">
        <v>39</v>
      </c>
      <c r="E199" s="5">
        <v>7812</v>
      </c>
      <c r="F199" s="6">
        <v>81</v>
      </c>
    </row>
    <row r="200" spans="2:6" x14ac:dyDescent="0.25">
      <c r="B200" s="4" t="s">
        <v>25</v>
      </c>
      <c r="C200" s="4" t="s">
        <v>17</v>
      </c>
      <c r="D200" s="4" t="s">
        <v>22</v>
      </c>
      <c r="E200" s="5">
        <v>6909</v>
      </c>
      <c r="F200" s="6">
        <v>81</v>
      </c>
    </row>
    <row r="201" spans="2:6" x14ac:dyDescent="0.25">
      <c r="B201" s="4" t="s">
        <v>8</v>
      </c>
      <c r="C201" s="4" t="s">
        <v>9</v>
      </c>
      <c r="D201" s="4" t="s">
        <v>7</v>
      </c>
      <c r="E201" s="5">
        <v>3598</v>
      </c>
      <c r="F201" s="6">
        <v>81</v>
      </c>
    </row>
    <row r="202" spans="2:6" x14ac:dyDescent="0.25">
      <c r="B202" s="4" t="s">
        <v>16</v>
      </c>
      <c r="C202" s="4" t="s">
        <v>6</v>
      </c>
      <c r="D202" s="4" t="s">
        <v>7</v>
      </c>
      <c r="E202" s="5">
        <v>560</v>
      </c>
      <c r="F202" s="6">
        <v>81</v>
      </c>
    </row>
    <row r="203" spans="2:6" x14ac:dyDescent="0.25">
      <c r="B203" s="4" t="s">
        <v>8</v>
      </c>
      <c r="C203" s="4" t="s">
        <v>20</v>
      </c>
      <c r="D203" s="4" t="s">
        <v>41</v>
      </c>
      <c r="E203" s="5">
        <v>6433</v>
      </c>
      <c r="F203" s="6">
        <v>78</v>
      </c>
    </row>
    <row r="204" spans="2:6" x14ac:dyDescent="0.25">
      <c r="B204" s="4" t="s">
        <v>27</v>
      </c>
      <c r="C204" s="4" t="s">
        <v>9</v>
      </c>
      <c r="D204" s="4" t="s">
        <v>34</v>
      </c>
      <c r="E204" s="5">
        <v>2023</v>
      </c>
      <c r="F204" s="6">
        <v>78</v>
      </c>
    </row>
    <row r="205" spans="2:6" x14ac:dyDescent="0.25">
      <c r="B205" s="4" t="s">
        <v>26</v>
      </c>
      <c r="C205" s="4" t="s">
        <v>14</v>
      </c>
      <c r="D205" s="4" t="s">
        <v>32</v>
      </c>
      <c r="E205" s="5">
        <v>8211</v>
      </c>
      <c r="F205" s="6">
        <v>75</v>
      </c>
    </row>
    <row r="206" spans="2:6" x14ac:dyDescent="0.25">
      <c r="B206" s="4" t="s">
        <v>16</v>
      </c>
      <c r="C206" s="4" t="s">
        <v>30</v>
      </c>
      <c r="D206" s="4" t="s">
        <v>32</v>
      </c>
      <c r="E206" s="5">
        <v>3339</v>
      </c>
      <c r="F206" s="6">
        <v>75</v>
      </c>
    </row>
    <row r="207" spans="2:6" x14ac:dyDescent="0.25">
      <c r="B207" s="4" t="s">
        <v>23</v>
      </c>
      <c r="C207" s="4" t="s">
        <v>30</v>
      </c>
      <c r="D207" s="4" t="s">
        <v>10</v>
      </c>
      <c r="E207" s="5">
        <v>3262</v>
      </c>
      <c r="F207" s="6">
        <v>75</v>
      </c>
    </row>
    <row r="208" spans="2:6" x14ac:dyDescent="0.25">
      <c r="B208" s="4" t="s">
        <v>5</v>
      </c>
      <c r="C208" s="4" t="s">
        <v>30</v>
      </c>
      <c r="D208" s="4" t="s">
        <v>34</v>
      </c>
      <c r="E208" s="5">
        <v>2779</v>
      </c>
      <c r="F208" s="6">
        <v>75</v>
      </c>
    </row>
    <row r="209" spans="2:6" x14ac:dyDescent="0.25">
      <c r="B209" s="4" t="s">
        <v>16</v>
      </c>
      <c r="C209" s="4" t="s">
        <v>30</v>
      </c>
      <c r="D209" s="4" t="s">
        <v>29</v>
      </c>
      <c r="E209" s="5">
        <v>2219</v>
      </c>
      <c r="F209" s="6">
        <v>75</v>
      </c>
    </row>
    <row r="210" spans="2:6" x14ac:dyDescent="0.25">
      <c r="B210" s="4" t="s">
        <v>23</v>
      </c>
      <c r="C210" s="4" t="s">
        <v>20</v>
      </c>
      <c r="D210" s="4" t="s">
        <v>24</v>
      </c>
      <c r="E210" s="5">
        <v>1281</v>
      </c>
      <c r="F210" s="6">
        <v>75</v>
      </c>
    </row>
    <row r="211" spans="2:6" x14ac:dyDescent="0.25">
      <c r="B211" s="4" t="s">
        <v>35</v>
      </c>
      <c r="C211" s="4" t="s">
        <v>14</v>
      </c>
      <c r="D211" s="4" t="s">
        <v>31</v>
      </c>
      <c r="E211" s="5">
        <v>945</v>
      </c>
      <c r="F211" s="6">
        <v>75</v>
      </c>
    </row>
    <row r="212" spans="2:6" x14ac:dyDescent="0.25">
      <c r="B212" s="4" t="s">
        <v>25</v>
      </c>
      <c r="C212" s="4" t="s">
        <v>6</v>
      </c>
      <c r="D212" s="4" t="s">
        <v>22</v>
      </c>
      <c r="E212" s="5">
        <v>518</v>
      </c>
      <c r="F212" s="6">
        <v>75</v>
      </c>
    </row>
    <row r="213" spans="2:6" x14ac:dyDescent="0.25">
      <c r="B213" s="4" t="s">
        <v>16</v>
      </c>
      <c r="C213" s="4" t="s">
        <v>20</v>
      </c>
      <c r="D213" s="4" t="s">
        <v>18</v>
      </c>
      <c r="E213" s="5">
        <v>469</v>
      </c>
      <c r="F213" s="6">
        <v>75</v>
      </c>
    </row>
    <row r="214" spans="2:6" x14ac:dyDescent="0.25">
      <c r="B214" s="4" t="s">
        <v>5</v>
      </c>
      <c r="C214" s="4" t="s">
        <v>6</v>
      </c>
      <c r="D214" s="4" t="s">
        <v>32</v>
      </c>
      <c r="E214" s="5">
        <v>9002</v>
      </c>
      <c r="F214" s="6">
        <v>72</v>
      </c>
    </row>
    <row r="215" spans="2:6" x14ac:dyDescent="0.25">
      <c r="B215" s="4" t="s">
        <v>13</v>
      </c>
      <c r="C215" s="4" t="s">
        <v>17</v>
      </c>
      <c r="D215" s="4" t="s">
        <v>24</v>
      </c>
      <c r="E215" s="5">
        <v>3976</v>
      </c>
      <c r="F215" s="6">
        <v>72</v>
      </c>
    </row>
    <row r="216" spans="2:6" x14ac:dyDescent="0.25">
      <c r="B216" s="4" t="s">
        <v>11</v>
      </c>
      <c r="C216" s="4" t="s">
        <v>17</v>
      </c>
      <c r="D216" s="4" t="s">
        <v>18</v>
      </c>
      <c r="E216" s="5">
        <v>3192</v>
      </c>
      <c r="F216" s="6">
        <v>72</v>
      </c>
    </row>
    <row r="217" spans="2:6" x14ac:dyDescent="0.25">
      <c r="B217" s="4" t="s">
        <v>35</v>
      </c>
      <c r="C217" s="4" t="s">
        <v>14</v>
      </c>
      <c r="D217" s="4" t="s">
        <v>39</v>
      </c>
      <c r="E217" s="5">
        <v>1407</v>
      </c>
      <c r="F217" s="6">
        <v>72</v>
      </c>
    </row>
    <row r="218" spans="2:6" x14ac:dyDescent="0.25">
      <c r="B218" s="4" t="s">
        <v>13</v>
      </c>
      <c r="C218" s="4" t="s">
        <v>9</v>
      </c>
      <c r="D218" s="4" t="s">
        <v>31</v>
      </c>
      <c r="E218" s="5">
        <v>4760</v>
      </c>
      <c r="F218" s="6">
        <v>69</v>
      </c>
    </row>
    <row r="219" spans="2:6" x14ac:dyDescent="0.25">
      <c r="B219" s="4" t="s">
        <v>27</v>
      </c>
      <c r="C219" s="4" t="s">
        <v>9</v>
      </c>
      <c r="D219" s="4" t="s">
        <v>32</v>
      </c>
      <c r="E219" s="5">
        <v>2114</v>
      </c>
      <c r="F219" s="6">
        <v>66</v>
      </c>
    </row>
    <row r="220" spans="2:6" x14ac:dyDescent="0.25">
      <c r="B220" s="4" t="s">
        <v>25</v>
      </c>
      <c r="C220" s="4" t="s">
        <v>14</v>
      </c>
      <c r="D220" s="4" t="s">
        <v>31</v>
      </c>
      <c r="E220" s="5">
        <v>6146</v>
      </c>
      <c r="F220" s="6">
        <v>63</v>
      </c>
    </row>
    <row r="221" spans="2:6" x14ac:dyDescent="0.25">
      <c r="B221" s="4" t="s">
        <v>23</v>
      </c>
      <c r="C221" s="4" t="s">
        <v>9</v>
      </c>
      <c r="D221" s="4" t="s">
        <v>24</v>
      </c>
      <c r="E221" s="5">
        <v>4606</v>
      </c>
      <c r="F221" s="6">
        <v>63</v>
      </c>
    </row>
    <row r="222" spans="2:6" x14ac:dyDescent="0.25">
      <c r="B222" s="4" t="s">
        <v>8</v>
      </c>
      <c r="C222" s="4" t="s">
        <v>20</v>
      </c>
      <c r="D222" s="4" t="s">
        <v>39</v>
      </c>
      <c r="E222" s="5">
        <v>2268</v>
      </c>
      <c r="F222" s="6">
        <v>63</v>
      </c>
    </row>
    <row r="223" spans="2:6" x14ac:dyDescent="0.25">
      <c r="B223" s="4" t="s">
        <v>16</v>
      </c>
      <c r="C223" s="4" t="s">
        <v>17</v>
      </c>
      <c r="D223" s="4" t="s">
        <v>7</v>
      </c>
      <c r="E223" s="5">
        <v>1638</v>
      </c>
      <c r="F223" s="6">
        <v>63</v>
      </c>
    </row>
    <row r="224" spans="2:6" x14ac:dyDescent="0.25">
      <c r="B224" s="4" t="s">
        <v>16</v>
      </c>
      <c r="C224" s="4" t="s">
        <v>14</v>
      </c>
      <c r="D224" s="4" t="s">
        <v>41</v>
      </c>
      <c r="E224" s="5">
        <v>497</v>
      </c>
      <c r="F224" s="6">
        <v>63</v>
      </c>
    </row>
    <row r="225" spans="2:6" x14ac:dyDescent="0.25">
      <c r="B225" s="4" t="s">
        <v>11</v>
      </c>
      <c r="C225" s="4" t="s">
        <v>20</v>
      </c>
      <c r="D225" s="4" t="s">
        <v>38</v>
      </c>
      <c r="E225" s="5">
        <v>4137</v>
      </c>
      <c r="F225" s="6">
        <v>60</v>
      </c>
    </row>
    <row r="226" spans="2:6" x14ac:dyDescent="0.25">
      <c r="B226" s="4" t="s">
        <v>11</v>
      </c>
      <c r="C226" s="4" t="s">
        <v>14</v>
      </c>
      <c r="D226" s="4" t="s">
        <v>7</v>
      </c>
      <c r="E226" s="5">
        <v>9051</v>
      </c>
      <c r="F226" s="6">
        <v>57</v>
      </c>
    </row>
    <row r="227" spans="2:6" x14ac:dyDescent="0.25">
      <c r="B227" s="4" t="s">
        <v>25</v>
      </c>
      <c r="C227" s="4" t="s">
        <v>20</v>
      </c>
      <c r="D227" s="4" t="s">
        <v>31</v>
      </c>
      <c r="E227" s="5">
        <v>7189</v>
      </c>
      <c r="F227" s="6">
        <v>54</v>
      </c>
    </row>
    <row r="228" spans="2:6" x14ac:dyDescent="0.25">
      <c r="B228" s="4" t="s">
        <v>23</v>
      </c>
      <c r="C228" s="4" t="s">
        <v>6</v>
      </c>
      <c r="D228" s="4" t="s">
        <v>7</v>
      </c>
      <c r="E228" s="5">
        <v>6454</v>
      </c>
      <c r="F228" s="6">
        <v>54</v>
      </c>
    </row>
    <row r="229" spans="2:6" x14ac:dyDescent="0.25">
      <c r="B229" s="4" t="s">
        <v>27</v>
      </c>
      <c r="C229" s="4" t="s">
        <v>30</v>
      </c>
      <c r="D229" s="4" t="s">
        <v>42</v>
      </c>
      <c r="E229" s="5">
        <v>3108</v>
      </c>
      <c r="F229" s="6">
        <v>54</v>
      </c>
    </row>
    <row r="230" spans="2:6" x14ac:dyDescent="0.25">
      <c r="B230" s="4" t="s">
        <v>16</v>
      </c>
      <c r="C230" s="4" t="s">
        <v>20</v>
      </c>
      <c r="D230" s="4" t="s">
        <v>21</v>
      </c>
      <c r="E230" s="5">
        <v>2681</v>
      </c>
      <c r="F230" s="6">
        <v>54</v>
      </c>
    </row>
    <row r="231" spans="2:6" x14ac:dyDescent="0.25">
      <c r="B231" s="4" t="s">
        <v>26</v>
      </c>
      <c r="C231" s="4" t="s">
        <v>6</v>
      </c>
      <c r="D231" s="4" t="s">
        <v>24</v>
      </c>
      <c r="E231" s="5">
        <v>1057</v>
      </c>
      <c r="F231" s="6">
        <v>54</v>
      </c>
    </row>
    <row r="232" spans="2:6" x14ac:dyDescent="0.25">
      <c r="B232" s="4" t="s">
        <v>26</v>
      </c>
      <c r="C232" s="4" t="s">
        <v>30</v>
      </c>
      <c r="D232" s="4" t="s">
        <v>31</v>
      </c>
      <c r="E232" s="5">
        <v>252</v>
      </c>
      <c r="F232" s="6">
        <v>54</v>
      </c>
    </row>
    <row r="233" spans="2:6" x14ac:dyDescent="0.25">
      <c r="B233" s="4" t="s">
        <v>25</v>
      </c>
      <c r="C233" s="4" t="s">
        <v>17</v>
      </c>
      <c r="D233" s="4" t="s">
        <v>42</v>
      </c>
      <c r="E233" s="5">
        <v>5236</v>
      </c>
      <c r="F233" s="6">
        <v>51</v>
      </c>
    </row>
    <row r="234" spans="2:6" x14ac:dyDescent="0.25">
      <c r="B234" s="4" t="s">
        <v>27</v>
      </c>
      <c r="C234" s="4" t="s">
        <v>17</v>
      </c>
      <c r="D234" s="4" t="s">
        <v>32</v>
      </c>
      <c r="E234" s="5">
        <v>3640</v>
      </c>
      <c r="F234" s="6">
        <v>51</v>
      </c>
    </row>
    <row r="235" spans="2:6" x14ac:dyDescent="0.25">
      <c r="B235" s="4" t="s">
        <v>5</v>
      </c>
      <c r="C235" s="4" t="s">
        <v>20</v>
      </c>
      <c r="D235" s="4" t="s">
        <v>38</v>
      </c>
      <c r="E235" s="5">
        <v>623</v>
      </c>
      <c r="F235" s="6">
        <v>51</v>
      </c>
    </row>
    <row r="236" spans="2:6" x14ac:dyDescent="0.25">
      <c r="B236" s="4" t="s">
        <v>26</v>
      </c>
      <c r="C236" s="4" t="s">
        <v>20</v>
      </c>
      <c r="D236" s="4" t="s">
        <v>31</v>
      </c>
      <c r="E236" s="5">
        <v>56</v>
      </c>
      <c r="F236" s="6">
        <v>51</v>
      </c>
    </row>
    <row r="237" spans="2:6" x14ac:dyDescent="0.25">
      <c r="B237" s="4" t="s">
        <v>5</v>
      </c>
      <c r="C237" s="4" t="s">
        <v>30</v>
      </c>
      <c r="D237" s="4" t="s">
        <v>42</v>
      </c>
      <c r="E237" s="5">
        <v>6748</v>
      </c>
      <c r="F237" s="6">
        <v>48</v>
      </c>
    </row>
    <row r="238" spans="2:6" x14ac:dyDescent="0.25">
      <c r="B238" s="4" t="s">
        <v>23</v>
      </c>
      <c r="C238" s="4" t="s">
        <v>6</v>
      </c>
      <c r="D238" s="4" t="s">
        <v>19</v>
      </c>
      <c r="E238" s="5">
        <v>6391</v>
      </c>
      <c r="F238" s="6">
        <v>48</v>
      </c>
    </row>
    <row r="239" spans="2:6" x14ac:dyDescent="0.25">
      <c r="B239" s="4" t="s">
        <v>23</v>
      </c>
      <c r="C239" s="4" t="s">
        <v>30</v>
      </c>
      <c r="D239" s="4" t="s">
        <v>19</v>
      </c>
      <c r="E239" s="5">
        <v>2226</v>
      </c>
      <c r="F239" s="6">
        <v>48</v>
      </c>
    </row>
    <row r="240" spans="2:6" x14ac:dyDescent="0.25">
      <c r="B240" s="4" t="s">
        <v>5</v>
      </c>
      <c r="C240" s="4" t="s">
        <v>9</v>
      </c>
      <c r="D240" s="4" t="s">
        <v>38</v>
      </c>
      <c r="E240" s="5">
        <v>1638</v>
      </c>
      <c r="F240" s="6">
        <v>48</v>
      </c>
    </row>
    <row r="241" spans="2:6" x14ac:dyDescent="0.25">
      <c r="B241" s="4" t="s">
        <v>16</v>
      </c>
      <c r="C241" s="4" t="s">
        <v>30</v>
      </c>
      <c r="D241" s="4" t="s">
        <v>12</v>
      </c>
      <c r="E241" s="5">
        <v>525</v>
      </c>
      <c r="F241" s="6">
        <v>48</v>
      </c>
    </row>
    <row r="242" spans="2:6" x14ac:dyDescent="0.25">
      <c r="B242" s="4" t="s">
        <v>26</v>
      </c>
      <c r="C242" s="4" t="s">
        <v>14</v>
      </c>
      <c r="D242" s="4" t="s">
        <v>28</v>
      </c>
      <c r="E242" s="5">
        <v>189</v>
      </c>
      <c r="F242" s="6">
        <v>48</v>
      </c>
    </row>
    <row r="243" spans="2:6" x14ac:dyDescent="0.25">
      <c r="B243" s="4" t="s">
        <v>25</v>
      </c>
      <c r="C243" s="4" t="s">
        <v>6</v>
      </c>
      <c r="D243" s="4" t="s">
        <v>21</v>
      </c>
      <c r="E243" s="5">
        <v>182</v>
      </c>
      <c r="F243" s="6">
        <v>48</v>
      </c>
    </row>
    <row r="244" spans="2:6" x14ac:dyDescent="0.25">
      <c r="B244" s="4" t="s">
        <v>25</v>
      </c>
      <c r="C244" s="4" t="s">
        <v>20</v>
      </c>
      <c r="D244" s="4" t="s">
        <v>18</v>
      </c>
      <c r="E244" s="5">
        <v>7483</v>
      </c>
      <c r="F244" s="6">
        <v>45</v>
      </c>
    </row>
    <row r="245" spans="2:6" x14ac:dyDescent="0.25">
      <c r="B245" s="4" t="s">
        <v>8</v>
      </c>
      <c r="C245" s="4" t="s">
        <v>6</v>
      </c>
      <c r="D245" s="4" t="s">
        <v>42</v>
      </c>
      <c r="E245" s="5">
        <v>6279</v>
      </c>
      <c r="F245" s="6">
        <v>45</v>
      </c>
    </row>
    <row r="246" spans="2:6" x14ac:dyDescent="0.25">
      <c r="B246" s="4" t="s">
        <v>11</v>
      </c>
      <c r="C246" s="4" t="s">
        <v>6</v>
      </c>
      <c r="D246" s="4" t="s">
        <v>40</v>
      </c>
      <c r="E246" s="5">
        <v>2919</v>
      </c>
      <c r="F246" s="6">
        <v>45</v>
      </c>
    </row>
    <row r="247" spans="2:6" x14ac:dyDescent="0.25">
      <c r="B247" s="4" t="s">
        <v>5</v>
      </c>
      <c r="C247" s="4" t="s">
        <v>20</v>
      </c>
      <c r="D247" s="4" t="s">
        <v>32</v>
      </c>
      <c r="E247" s="5">
        <v>2541</v>
      </c>
      <c r="F247" s="6">
        <v>45</v>
      </c>
    </row>
    <row r="248" spans="2:6" x14ac:dyDescent="0.25">
      <c r="B248" s="4" t="s">
        <v>23</v>
      </c>
      <c r="C248" s="4" t="s">
        <v>14</v>
      </c>
      <c r="D248" s="4" t="s">
        <v>22</v>
      </c>
      <c r="E248" s="5">
        <v>8435</v>
      </c>
      <c r="F248" s="6">
        <v>42</v>
      </c>
    </row>
    <row r="249" spans="2:6" x14ac:dyDescent="0.25">
      <c r="B249" s="4" t="s">
        <v>27</v>
      </c>
      <c r="C249" s="4" t="s">
        <v>30</v>
      </c>
      <c r="D249" s="4" t="s">
        <v>18</v>
      </c>
      <c r="E249" s="5">
        <v>6300</v>
      </c>
      <c r="F249" s="6">
        <v>42</v>
      </c>
    </row>
    <row r="250" spans="2:6" x14ac:dyDescent="0.25">
      <c r="B250" s="4" t="s">
        <v>5</v>
      </c>
      <c r="C250" s="4" t="s">
        <v>17</v>
      </c>
      <c r="D250" s="4" t="s">
        <v>37</v>
      </c>
      <c r="E250" s="5">
        <v>5775</v>
      </c>
      <c r="F250" s="6">
        <v>42</v>
      </c>
    </row>
    <row r="251" spans="2:6" x14ac:dyDescent="0.25">
      <c r="B251" s="4" t="s">
        <v>26</v>
      </c>
      <c r="C251" s="4" t="s">
        <v>6</v>
      </c>
      <c r="D251" s="4" t="s">
        <v>37</v>
      </c>
      <c r="E251" s="5">
        <v>2863</v>
      </c>
      <c r="F251" s="6">
        <v>42</v>
      </c>
    </row>
    <row r="252" spans="2:6" x14ac:dyDescent="0.25">
      <c r="B252" s="4" t="s">
        <v>25</v>
      </c>
      <c r="C252" s="4" t="s">
        <v>14</v>
      </c>
      <c r="D252" s="4" t="s">
        <v>29</v>
      </c>
      <c r="E252" s="5">
        <v>16184</v>
      </c>
      <c r="F252" s="6">
        <v>39</v>
      </c>
    </row>
    <row r="253" spans="2:6" x14ac:dyDescent="0.25">
      <c r="B253" s="4" t="s">
        <v>23</v>
      </c>
      <c r="C253" s="4" t="s">
        <v>30</v>
      </c>
      <c r="D253" s="4" t="s">
        <v>28</v>
      </c>
      <c r="E253" s="5">
        <v>7777</v>
      </c>
      <c r="F253" s="6">
        <v>39</v>
      </c>
    </row>
    <row r="254" spans="2:6" x14ac:dyDescent="0.25">
      <c r="B254" s="4" t="s">
        <v>27</v>
      </c>
      <c r="C254" s="4" t="s">
        <v>14</v>
      </c>
      <c r="D254" s="4" t="s">
        <v>18</v>
      </c>
      <c r="E254" s="5">
        <v>3339</v>
      </c>
      <c r="F254" s="6">
        <v>39</v>
      </c>
    </row>
    <row r="255" spans="2:6" x14ac:dyDescent="0.25">
      <c r="B255" s="4" t="s">
        <v>5</v>
      </c>
      <c r="C255" s="4" t="s">
        <v>20</v>
      </c>
      <c r="D255" s="4" t="s">
        <v>21</v>
      </c>
      <c r="E255" s="5">
        <v>1988</v>
      </c>
      <c r="F255" s="6">
        <v>39</v>
      </c>
    </row>
    <row r="256" spans="2:6" x14ac:dyDescent="0.25">
      <c r="B256" s="4" t="s">
        <v>13</v>
      </c>
      <c r="C256" s="4" t="s">
        <v>30</v>
      </c>
      <c r="D256" s="4" t="s">
        <v>28</v>
      </c>
      <c r="E256" s="5">
        <v>1463</v>
      </c>
      <c r="F256" s="6">
        <v>39</v>
      </c>
    </row>
    <row r="257" spans="2:6" x14ac:dyDescent="0.25">
      <c r="B257" s="4" t="s">
        <v>27</v>
      </c>
      <c r="C257" s="4" t="s">
        <v>14</v>
      </c>
      <c r="D257" s="4" t="s">
        <v>29</v>
      </c>
      <c r="E257" s="5">
        <v>9198</v>
      </c>
      <c r="F257" s="6">
        <v>36</v>
      </c>
    </row>
    <row r="258" spans="2:6" x14ac:dyDescent="0.25">
      <c r="B258" s="4" t="s">
        <v>16</v>
      </c>
      <c r="C258" s="4" t="s">
        <v>20</v>
      </c>
      <c r="D258" s="4" t="s">
        <v>41</v>
      </c>
      <c r="E258" s="5">
        <v>7322</v>
      </c>
      <c r="F258" s="6">
        <v>36</v>
      </c>
    </row>
    <row r="259" spans="2:6" x14ac:dyDescent="0.25">
      <c r="B259" s="4" t="s">
        <v>26</v>
      </c>
      <c r="C259" s="4" t="s">
        <v>17</v>
      </c>
      <c r="D259" s="4" t="s">
        <v>37</v>
      </c>
      <c r="E259" s="5">
        <v>4802</v>
      </c>
      <c r="F259" s="6">
        <v>36</v>
      </c>
    </row>
    <row r="260" spans="2:6" x14ac:dyDescent="0.25">
      <c r="B260" s="4" t="s">
        <v>26</v>
      </c>
      <c r="C260" s="4" t="s">
        <v>17</v>
      </c>
      <c r="D260" s="4" t="s">
        <v>34</v>
      </c>
      <c r="E260" s="5">
        <v>630</v>
      </c>
      <c r="F260" s="6">
        <v>36</v>
      </c>
    </row>
    <row r="261" spans="2:6" x14ac:dyDescent="0.25">
      <c r="B261" s="4" t="s">
        <v>5</v>
      </c>
      <c r="C261" s="4" t="s">
        <v>14</v>
      </c>
      <c r="D261" s="4" t="s">
        <v>12</v>
      </c>
      <c r="E261" s="5">
        <v>217</v>
      </c>
      <c r="F261" s="6">
        <v>36</v>
      </c>
    </row>
    <row r="262" spans="2:6" x14ac:dyDescent="0.25">
      <c r="B262" s="4" t="s">
        <v>35</v>
      </c>
      <c r="C262" s="4" t="s">
        <v>17</v>
      </c>
      <c r="D262" s="4" t="s">
        <v>19</v>
      </c>
      <c r="E262" s="5">
        <v>12950</v>
      </c>
      <c r="F262" s="6">
        <v>30</v>
      </c>
    </row>
    <row r="263" spans="2:6" x14ac:dyDescent="0.25">
      <c r="B263" s="4" t="s">
        <v>8</v>
      </c>
      <c r="C263" s="4" t="s">
        <v>6</v>
      </c>
      <c r="D263" s="4" t="s">
        <v>37</v>
      </c>
      <c r="E263" s="5">
        <v>9709</v>
      </c>
      <c r="F263" s="6">
        <v>30</v>
      </c>
    </row>
    <row r="264" spans="2:6" x14ac:dyDescent="0.25">
      <c r="B264" s="4" t="s">
        <v>5</v>
      </c>
      <c r="C264" s="4" t="s">
        <v>17</v>
      </c>
      <c r="D264" s="4" t="s">
        <v>39</v>
      </c>
      <c r="E264" s="5">
        <v>6370</v>
      </c>
      <c r="F264" s="6">
        <v>30</v>
      </c>
    </row>
    <row r="265" spans="2:6" x14ac:dyDescent="0.25">
      <c r="B265" s="4" t="s">
        <v>5</v>
      </c>
      <c r="C265" s="4" t="s">
        <v>14</v>
      </c>
      <c r="D265" s="4" t="s">
        <v>18</v>
      </c>
      <c r="E265" s="5">
        <v>5439</v>
      </c>
      <c r="F265" s="6">
        <v>30</v>
      </c>
    </row>
    <row r="266" spans="2:6" x14ac:dyDescent="0.25">
      <c r="B266" s="4" t="s">
        <v>35</v>
      </c>
      <c r="C266" s="4" t="s">
        <v>6</v>
      </c>
      <c r="D266" s="4" t="s">
        <v>34</v>
      </c>
      <c r="E266" s="5">
        <v>4683</v>
      </c>
      <c r="F266" s="6">
        <v>30</v>
      </c>
    </row>
    <row r="267" spans="2:6" x14ac:dyDescent="0.25">
      <c r="B267" s="4" t="s">
        <v>16</v>
      </c>
      <c r="C267" s="4" t="s">
        <v>14</v>
      </c>
      <c r="D267" s="4" t="s">
        <v>31</v>
      </c>
      <c r="E267" s="5">
        <v>4319</v>
      </c>
      <c r="F267" s="6">
        <v>30</v>
      </c>
    </row>
    <row r="268" spans="2:6" x14ac:dyDescent="0.25">
      <c r="B268" s="4" t="s">
        <v>8</v>
      </c>
      <c r="C268" s="4" t="s">
        <v>17</v>
      </c>
      <c r="D268" s="4" t="s">
        <v>15</v>
      </c>
      <c r="E268" s="5">
        <v>9660</v>
      </c>
      <c r="F268" s="6">
        <v>27</v>
      </c>
    </row>
    <row r="269" spans="2:6" x14ac:dyDescent="0.25">
      <c r="B269" s="4" t="s">
        <v>11</v>
      </c>
      <c r="C269" s="4" t="s">
        <v>30</v>
      </c>
      <c r="D269" s="4" t="s">
        <v>41</v>
      </c>
      <c r="E269" s="5">
        <v>6832</v>
      </c>
      <c r="F269" s="6">
        <v>27</v>
      </c>
    </row>
    <row r="270" spans="2:6" x14ac:dyDescent="0.25">
      <c r="B270" s="4" t="s">
        <v>16</v>
      </c>
      <c r="C270" s="4" t="s">
        <v>17</v>
      </c>
      <c r="D270" s="4" t="s">
        <v>28</v>
      </c>
      <c r="E270" s="5">
        <v>6048</v>
      </c>
      <c r="F270" s="6">
        <v>27</v>
      </c>
    </row>
    <row r="271" spans="2:6" x14ac:dyDescent="0.25">
      <c r="B271" s="4" t="s">
        <v>35</v>
      </c>
      <c r="C271" s="4" t="s">
        <v>6</v>
      </c>
      <c r="D271" s="4" t="s">
        <v>40</v>
      </c>
      <c r="E271" s="5">
        <v>3059</v>
      </c>
      <c r="F271" s="6">
        <v>27</v>
      </c>
    </row>
    <row r="272" spans="2:6" x14ac:dyDescent="0.25">
      <c r="B272" s="4" t="s">
        <v>23</v>
      </c>
      <c r="C272" s="4" t="s">
        <v>9</v>
      </c>
      <c r="D272" s="4" t="s">
        <v>29</v>
      </c>
      <c r="E272" s="5">
        <v>2135</v>
      </c>
      <c r="F272" s="6">
        <v>27</v>
      </c>
    </row>
    <row r="273" spans="2:6" x14ac:dyDescent="0.25">
      <c r="B273" s="4" t="s">
        <v>8</v>
      </c>
      <c r="C273" s="4" t="s">
        <v>17</v>
      </c>
      <c r="D273" s="4" t="s">
        <v>42</v>
      </c>
      <c r="E273" s="5">
        <v>1561</v>
      </c>
      <c r="F273" s="6">
        <v>27</v>
      </c>
    </row>
    <row r="274" spans="2:6" x14ac:dyDescent="0.25">
      <c r="B274" s="4" t="s">
        <v>35</v>
      </c>
      <c r="C274" s="4" t="s">
        <v>30</v>
      </c>
      <c r="D274" s="4" t="s">
        <v>22</v>
      </c>
      <c r="E274" s="5">
        <v>4053</v>
      </c>
      <c r="F274" s="6">
        <v>24</v>
      </c>
    </row>
    <row r="275" spans="2:6" x14ac:dyDescent="0.25">
      <c r="B275" s="4" t="s">
        <v>23</v>
      </c>
      <c r="C275" s="4" t="s">
        <v>30</v>
      </c>
      <c r="D275" s="4" t="s">
        <v>37</v>
      </c>
      <c r="E275" s="5">
        <v>3829</v>
      </c>
      <c r="F275" s="6">
        <v>24</v>
      </c>
    </row>
    <row r="276" spans="2:6" x14ac:dyDescent="0.25">
      <c r="B276" s="4" t="s">
        <v>26</v>
      </c>
      <c r="C276" s="4" t="s">
        <v>14</v>
      </c>
      <c r="D276" s="4" t="s">
        <v>29</v>
      </c>
      <c r="E276" s="5">
        <v>11417</v>
      </c>
      <c r="F276" s="6">
        <v>21</v>
      </c>
    </row>
    <row r="277" spans="2:6" x14ac:dyDescent="0.25">
      <c r="B277" s="4" t="s">
        <v>25</v>
      </c>
      <c r="C277" s="4" t="s">
        <v>6</v>
      </c>
      <c r="D277" s="4" t="s">
        <v>18</v>
      </c>
      <c r="E277" s="5">
        <v>8813</v>
      </c>
      <c r="F277" s="6">
        <v>21</v>
      </c>
    </row>
    <row r="278" spans="2:6" x14ac:dyDescent="0.25">
      <c r="B278" s="4" t="s">
        <v>5</v>
      </c>
      <c r="C278" s="4" t="s">
        <v>6</v>
      </c>
      <c r="D278" s="4" t="s">
        <v>36</v>
      </c>
      <c r="E278" s="5">
        <v>7693</v>
      </c>
      <c r="F278" s="6">
        <v>21</v>
      </c>
    </row>
    <row r="279" spans="2:6" x14ac:dyDescent="0.25">
      <c r="B279" s="4" t="s">
        <v>25</v>
      </c>
      <c r="C279" s="4" t="s">
        <v>30</v>
      </c>
      <c r="D279" s="4" t="s">
        <v>39</v>
      </c>
      <c r="E279" s="5">
        <v>6986</v>
      </c>
      <c r="F279" s="6">
        <v>21</v>
      </c>
    </row>
    <row r="280" spans="2:6" x14ac:dyDescent="0.25">
      <c r="B280" s="4" t="s">
        <v>25</v>
      </c>
      <c r="C280" s="4" t="s">
        <v>20</v>
      </c>
      <c r="D280" s="4" t="s">
        <v>10</v>
      </c>
      <c r="E280" s="5">
        <v>5075</v>
      </c>
      <c r="F280" s="6">
        <v>21</v>
      </c>
    </row>
    <row r="281" spans="2:6" x14ac:dyDescent="0.25">
      <c r="B281" s="4" t="s">
        <v>23</v>
      </c>
      <c r="C281" s="4" t="s">
        <v>9</v>
      </c>
      <c r="D281" s="4" t="s">
        <v>39</v>
      </c>
      <c r="E281" s="5">
        <v>2478</v>
      </c>
      <c r="F281" s="6">
        <v>21</v>
      </c>
    </row>
    <row r="282" spans="2:6" x14ac:dyDescent="0.25">
      <c r="B282" s="4" t="s">
        <v>13</v>
      </c>
      <c r="C282" s="4" t="s">
        <v>20</v>
      </c>
      <c r="D282" s="4" t="s">
        <v>18</v>
      </c>
      <c r="E282" s="5">
        <v>154</v>
      </c>
      <c r="F282" s="6">
        <v>21</v>
      </c>
    </row>
    <row r="283" spans="2:6" x14ac:dyDescent="0.25">
      <c r="B283" s="4" t="s">
        <v>27</v>
      </c>
      <c r="C283" s="4" t="s">
        <v>30</v>
      </c>
      <c r="D283" s="4" t="s">
        <v>33</v>
      </c>
      <c r="E283" s="5">
        <v>2583</v>
      </c>
      <c r="F283" s="6">
        <v>18</v>
      </c>
    </row>
    <row r="284" spans="2:6" x14ac:dyDescent="0.25">
      <c r="B284" s="4" t="s">
        <v>27</v>
      </c>
      <c r="C284" s="4" t="s">
        <v>14</v>
      </c>
      <c r="D284" s="4" t="s">
        <v>36</v>
      </c>
      <c r="E284" s="5">
        <v>1281</v>
      </c>
      <c r="F284" s="6">
        <v>18</v>
      </c>
    </row>
    <row r="285" spans="2:6" x14ac:dyDescent="0.25">
      <c r="B285" s="4" t="s">
        <v>26</v>
      </c>
      <c r="C285" s="4" t="s">
        <v>6</v>
      </c>
      <c r="D285" s="4" t="s">
        <v>36</v>
      </c>
      <c r="E285" s="5">
        <v>238</v>
      </c>
      <c r="F285" s="6">
        <v>18</v>
      </c>
    </row>
    <row r="286" spans="2:6" x14ac:dyDescent="0.25">
      <c r="B286" s="4" t="s">
        <v>25</v>
      </c>
      <c r="C286" s="4" t="s">
        <v>14</v>
      </c>
      <c r="D286" s="4" t="s">
        <v>34</v>
      </c>
      <c r="E286" s="5">
        <v>6314</v>
      </c>
      <c r="F286" s="6">
        <v>15</v>
      </c>
    </row>
    <row r="287" spans="2:6" x14ac:dyDescent="0.25">
      <c r="B287" s="4" t="s">
        <v>25</v>
      </c>
      <c r="C287" s="4" t="s">
        <v>9</v>
      </c>
      <c r="D287" s="4" t="s">
        <v>15</v>
      </c>
      <c r="E287" s="5">
        <v>2415</v>
      </c>
      <c r="F287" s="6">
        <v>15</v>
      </c>
    </row>
    <row r="288" spans="2:6" x14ac:dyDescent="0.25">
      <c r="B288" s="4" t="s">
        <v>16</v>
      </c>
      <c r="C288" s="4" t="s">
        <v>30</v>
      </c>
      <c r="D288" s="4" t="s">
        <v>37</v>
      </c>
      <c r="E288" s="5">
        <v>1442</v>
      </c>
      <c r="F288" s="6">
        <v>15</v>
      </c>
    </row>
    <row r="289" spans="2:6" x14ac:dyDescent="0.25">
      <c r="B289" s="4" t="s">
        <v>26</v>
      </c>
      <c r="C289" s="4" t="s">
        <v>9</v>
      </c>
      <c r="D289" s="4" t="s">
        <v>36</v>
      </c>
      <c r="E289" s="5">
        <v>553</v>
      </c>
      <c r="F289" s="6">
        <v>15</v>
      </c>
    </row>
    <row r="290" spans="2:6" x14ac:dyDescent="0.25">
      <c r="B290" s="4" t="s">
        <v>5</v>
      </c>
      <c r="C290" s="4" t="s">
        <v>17</v>
      </c>
      <c r="D290" s="4" t="s">
        <v>22</v>
      </c>
      <c r="E290" s="5">
        <v>5817</v>
      </c>
      <c r="F290" s="6">
        <v>12</v>
      </c>
    </row>
    <row r="291" spans="2:6" x14ac:dyDescent="0.25">
      <c r="B291" s="4" t="s">
        <v>25</v>
      </c>
      <c r="C291" s="4" t="s">
        <v>6</v>
      </c>
      <c r="D291" s="4" t="s">
        <v>24</v>
      </c>
      <c r="E291" s="5">
        <v>4991</v>
      </c>
      <c r="F291" s="6">
        <v>12</v>
      </c>
    </row>
    <row r="292" spans="2:6" x14ac:dyDescent="0.25">
      <c r="B292" s="4" t="s">
        <v>16</v>
      </c>
      <c r="C292" s="4" t="s">
        <v>14</v>
      </c>
      <c r="D292" s="4" t="s">
        <v>10</v>
      </c>
      <c r="E292" s="5">
        <v>6118</v>
      </c>
      <c r="F292" s="6">
        <v>9</v>
      </c>
    </row>
    <row r="293" spans="2:6" x14ac:dyDescent="0.25">
      <c r="B293" s="4" t="s">
        <v>35</v>
      </c>
      <c r="C293" s="4" t="s">
        <v>30</v>
      </c>
      <c r="D293" s="4" t="s">
        <v>42</v>
      </c>
      <c r="E293" s="5">
        <v>4991</v>
      </c>
      <c r="F293" s="6">
        <v>9</v>
      </c>
    </row>
    <row r="294" spans="2:6" x14ac:dyDescent="0.25">
      <c r="B294" s="4" t="s">
        <v>13</v>
      </c>
      <c r="C294" s="4" t="s">
        <v>6</v>
      </c>
      <c r="D294" s="4" t="s">
        <v>41</v>
      </c>
      <c r="E294" s="5">
        <v>2933</v>
      </c>
      <c r="F294" s="6">
        <v>9</v>
      </c>
    </row>
    <row r="295" spans="2:6" x14ac:dyDescent="0.25">
      <c r="B295" s="4" t="s">
        <v>25</v>
      </c>
      <c r="C295" s="4" t="s">
        <v>9</v>
      </c>
      <c r="D295" s="4" t="s">
        <v>12</v>
      </c>
      <c r="E295" s="5">
        <v>2744</v>
      </c>
      <c r="F295" s="6">
        <v>9</v>
      </c>
    </row>
    <row r="296" spans="2:6" x14ac:dyDescent="0.25">
      <c r="B296" s="4" t="s">
        <v>11</v>
      </c>
      <c r="C296" s="4" t="s">
        <v>20</v>
      </c>
      <c r="D296" s="4" t="s">
        <v>28</v>
      </c>
      <c r="E296" s="5">
        <v>2408</v>
      </c>
      <c r="F296" s="6">
        <v>9</v>
      </c>
    </row>
    <row r="297" spans="2:6" x14ac:dyDescent="0.25">
      <c r="B297" s="4" t="s">
        <v>16</v>
      </c>
      <c r="C297" s="4" t="s">
        <v>6</v>
      </c>
      <c r="D297" s="4" t="s">
        <v>42</v>
      </c>
      <c r="E297" s="5">
        <v>6818</v>
      </c>
      <c r="F297" s="6">
        <v>6</v>
      </c>
    </row>
    <row r="298" spans="2:6" x14ac:dyDescent="0.25">
      <c r="B298" s="4" t="s">
        <v>35</v>
      </c>
      <c r="C298" s="4" t="s">
        <v>9</v>
      </c>
      <c r="D298" s="4" t="s">
        <v>37</v>
      </c>
      <c r="E298" s="5">
        <v>2562</v>
      </c>
      <c r="F298" s="6">
        <v>6</v>
      </c>
    </row>
    <row r="299" spans="2:6" x14ac:dyDescent="0.25">
      <c r="B299" s="4" t="s">
        <v>16</v>
      </c>
      <c r="C299" s="4" t="s">
        <v>20</v>
      </c>
      <c r="D299" s="4" t="s">
        <v>29</v>
      </c>
      <c r="E299" s="5">
        <v>938</v>
      </c>
      <c r="F299" s="6">
        <v>6</v>
      </c>
    </row>
    <row r="300" spans="2:6" x14ac:dyDescent="0.25">
      <c r="B300" s="4" t="s">
        <v>25</v>
      </c>
      <c r="C300" s="4" t="s">
        <v>14</v>
      </c>
      <c r="D300" s="4" t="s">
        <v>15</v>
      </c>
      <c r="E300" s="5">
        <v>6111</v>
      </c>
      <c r="F300" s="6">
        <v>3</v>
      </c>
    </row>
    <row r="301" spans="2:6" x14ac:dyDescent="0.25">
      <c r="B301" s="4" t="s">
        <v>13</v>
      </c>
      <c r="C301" s="4" t="s">
        <v>20</v>
      </c>
      <c r="D301" s="4" t="s">
        <v>22</v>
      </c>
      <c r="E301" s="5">
        <v>5915</v>
      </c>
      <c r="F301" s="6">
        <v>3</v>
      </c>
    </row>
    <row r="302" spans="2:6" x14ac:dyDescent="0.25">
      <c r="B302" s="4" t="s">
        <v>26</v>
      </c>
      <c r="C302" s="4" t="s">
        <v>20</v>
      </c>
      <c r="D302" s="4" t="s">
        <v>12</v>
      </c>
      <c r="E302" s="5">
        <v>3549</v>
      </c>
      <c r="F302" s="6">
        <v>3</v>
      </c>
    </row>
    <row r="303" spans="2:6" x14ac:dyDescent="0.25">
      <c r="B303" s="4" t="s">
        <v>16</v>
      </c>
      <c r="C303" s="4" t="s">
        <v>17</v>
      </c>
      <c r="D303" s="4" t="s">
        <v>38</v>
      </c>
      <c r="E303" s="5">
        <v>2989</v>
      </c>
      <c r="F303" s="6">
        <v>3</v>
      </c>
    </row>
    <row r="304" spans="2:6" x14ac:dyDescent="0.25">
      <c r="B304" s="4" t="s">
        <v>23</v>
      </c>
      <c r="C304" s="4" t="s">
        <v>6</v>
      </c>
      <c r="D304" s="4" t="s">
        <v>42</v>
      </c>
      <c r="E304" s="5">
        <v>5306</v>
      </c>
      <c r="F304" s="6">
        <v>0</v>
      </c>
    </row>
  </sheetData>
  <mergeCells count="2">
    <mergeCell ref="B1:K1"/>
    <mergeCell ref="B2:K2"/>
  </mergeCells>
  <conditionalFormatting sqref="E5:E304">
    <cfRule type="top10" dxfId="7" priority="2" rank="10"/>
  </conditionalFormatting>
  <conditionalFormatting sqref="F5:F304">
    <cfRule type="duplicateValues" dxfId="6"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A9FB1-234E-44A4-A934-99563410A5AE}">
  <dimension ref="A1:AC31"/>
  <sheetViews>
    <sheetView workbookViewId="0">
      <selection activeCell="B3" sqref="B3:B9"/>
    </sheetView>
  </sheetViews>
  <sheetFormatPr defaultRowHeight="15" x14ac:dyDescent="0.25"/>
  <cols>
    <col min="2" max="2" width="13.85546875" customWidth="1"/>
    <col min="3" max="3" width="11.85546875" bestFit="1" customWidth="1"/>
  </cols>
  <sheetData>
    <row r="1" spans="1:11" ht="33.75" x14ac:dyDescent="0.5">
      <c r="A1" s="9"/>
      <c r="B1" s="35" t="s">
        <v>54</v>
      </c>
      <c r="C1" s="35"/>
      <c r="D1" s="35"/>
      <c r="E1" s="35"/>
      <c r="F1" s="35"/>
      <c r="G1" s="35"/>
      <c r="H1" s="35"/>
      <c r="I1" s="35"/>
      <c r="J1" s="35"/>
      <c r="K1" s="35"/>
    </row>
    <row r="2" spans="1:11" x14ac:dyDescent="0.25">
      <c r="A2" s="10"/>
      <c r="B2" s="36"/>
      <c r="C2" s="36"/>
      <c r="D2" s="36"/>
      <c r="E2" s="36"/>
      <c r="F2" s="36"/>
      <c r="G2" s="36"/>
      <c r="H2" s="36"/>
      <c r="I2" s="36"/>
      <c r="J2" s="36"/>
      <c r="K2" s="36"/>
    </row>
    <row r="3" spans="1:11" x14ac:dyDescent="0.25">
      <c r="B3" t="s">
        <v>55</v>
      </c>
      <c r="C3" t="s">
        <v>3</v>
      </c>
      <c r="D3" t="s">
        <v>4</v>
      </c>
    </row>
    <row r="4" spans="1:11" x14ac:dyDescent="0.25">
      <c r="B4" s="12" t="s">
        <v>6</v>
      </c>
      <c r="C4" s="5">
        <f>SUMIFS(data[Amount],data[Geography],B4)</f>
        <v>218813</v>
      </c>
      <c r="D4" s="4">
        <f>SUMIFS(data[Units],data[Geography],B4)</f>
        <v>7431</v>
      </c>
      <c r="E4" s="8"/>
      <c r="F4" s="8"/>
    </row>
    <row r="5" spans="1:11" x14ac:dyDescent="0.25">
      <c r="B5" s="13" t="s">
        <v>9</v>
      </c>
      <c r="C5" s="5">
        <f>SUMIFS(data[Amount],data[Geography],B5)</f>
        <v>189434</v>
      </c>
      <c r="D5" s="4">
        <f>SUMIFS(data[Units],data[Geography],B5)</f>
        <v>10158</v>
      </c>
      <c r="E5" s="5"/>
      <c r="F5" s="6"/>
    </row>
    <row r="6" spans="1:11" ht="15.75" customHeight="1" x14ac:dyDescent="0.25">
      <c r="B6" s="13" t="s">
        <v>14</v>
      </c>
      <c r="C6" s="5">
        <f>SUMIFS(data[Amount],data[Geography],B6)</f>
        <v>237944</v>
      </c>
      <c r="D6" s="4">
        <f>SUMIFS(data[Units],data[Geography],B6)</f>
        <v>7302</v>
      </c>
      <c r="E6" s="5"/>
      <c r="F6" s="6"/>
    </row>
    <row r="7" spans="1:11" x14ac:dyDescent="0.25">
      <c r="B7" s="12" t="s">
        <v>17</v>
      </c>
      <c r="C7" s="5">
        <f>SUMIFS(data[Amount],data[Geography],B7)</f>
        <v>173530</v>
      </c>
      <c r="D7" s="4">
        <f>SUMIFS(data[Units],data[Geography],B7)</f>
        <v>5745</v>
      </c>
      <c r="E7" s="5"/>
      <c r="F7" s="6"/>
    </row>
    <row r="8" spans="1:11" x14ac:dyDescent="0.25">
      <c r="B8" s="12" t="s">
        <v>20</v>
      </c>
      <c r="C8" s="5">
        <f>SUMIFS(data[Amount],data[Geography],B8)</f>
        <v>168679</v>
      </c>
      <c r="D8" s="4">
        <f>SUMIFS(data[Units],data[Geography],B8)</f>
        <v>6264</v>
      </c>
      <c r="E8" s="5"/>
      <c r="F8" s="6"/>
    </row>
    <row r="9" spans="1:11" x14ac:dyDescent="0.25">
      <c r="B9" s="13" t="s">
        <v>30</v>
      </c>
      <c r="C9" s="5">
        <f>SUMIFS(data[Amount],data[Geography],B9)</f>
        <v>252469</v>
      </c>
      <c r="D9" s="4">
        <f>SUMIFS(data[Units],data[Geography],B9)</f>
        <v>8760</v>
      </c>
      <c r="E9" s="5"/>
      <c r="F9" s="6"/>
    </row>
    <row r="10" spans="1:11" x14ac:dyDescent="0.25">
      <c r="E10" s="5"/>
      <c r="F10" s="6"/>
    </row>
    <row r="30" spans="19:29" x14ac:dyDescent="0.25">
      <c r="S30" s="11"/>
      <c r="T30" s="11"/>
      <c r="U30" s="11"/>
      <c r="V30" s="11"/>
      <c r="W30" s="11"/>
      <c r="X30" s="11"/>
      <c r="Y30" s="11"/>
      <c r="Z30" s="11"/>
      <c r="AA30" s="11"/>
      <c r="AB30" s="11"/>
      <c r="AC30" s="11"/>
    </row>
    <row r="31" spans="19:29" x14ac:dyDescent="0.25">
      <c r="S31" s="11"/>
      <c r="T31" s="11"/>
      <c r="U31" s="11"/>
      <c r="V31" s="11"/>
      <c r="W31" s="11"/>
      <c r="X31" s="11"/>
      <c r="Y31" s="11"/>
      <c r="Z31" s="11"/>
      <c r="AA31" s="11"/>
      <c r="AB31" s="11"/>
      <c r="AC31" s="11"/>
    </row>
  </sheetData>
  <mergeCells count="2">
    <mergeCell ref="B1:K1"/>
    <mergeCell ref="B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BC5B-73A9-47CF-9ECC-83C8CB051BD6}">
  <dimension ref="A1:K10"/>
  <sheetViews>
    <sheetView topLeftCell="B1" workbookViewId="0">
      <selection sqref="A1:K2"/>
    </sheetView>
  </sheetViews>
  <sheetFormatPr defaultRowHeight="15" x14ac:dyDescent="0.25"/>
  <cols>
    <col min="2" max="2" width="13.140625" bestFit="1" customWidth="1"/>
    <col min="3" max="3" width="14.85546875" bestFit="1" customWidth="1"/>
    <col min="4" max="4" width="1.42578125" bestFit="1" customWidth="1"/>
    <col min="5" max="5" width="12.28515625" bestFit="1" customWidth="1"/>
  </cols>
  <sheetData>
    <row r="1" spans="1:11" ht="33.75" x14ac:dyDescent="0.5">
      <c r="A1" s="9"/>
      <c r="B1" s="35" t="s">
        <v>56</v>
      </c>
      <c r="C1" s="35"/>
      <c r="D1" s="35"/>
      <c r="E1" s="35"/>
      <c r="F1" s="35"/>
      <c r="G1" s="35"/>
      <c r="H1" s="35"/>
      <c r="I1" s="35"/>
      <c r="J1" s="35"/>
      <c r="K1" s="35"/>
    </row>
    <row r="2" spans="1:11" x14ac:dyDescent="0.25">
      <c r="A2" s="10"/>
      <c r="B2" s="36"/>
      <c r="C2" s="36"/>
      <c r="D2" s="36"/>
      <c r="E2" s="36"/>
      <c r="F2" s="36"/>
      <c r="G2" s="36"/>
      <c r="H2" s="36"/>
      <c r="I2" s="36"/>
      <c r="J2" s="36"/>
      <c r="K2" s="36"/>
    </row>
    <row r="4" spans="1:11" x14ac:dyDescent="0.25">
      <c r="B4" s="14" t="s">
        <v>57</v>
      </c>
      <c r="C4" s="4" t="s">
        <v>59</v>
      </c>
      <c r="D4" s="4" t="s">
        <v>61</v>
      </c>
      <c r="E4" s="4" t="s">
        <v>60</v>
      </c>
    </row>
    <row r="5" spans="1:11" x14ac:dyDescent="0.25">
      <c r="B5" s="15" t="s">
        <v>6</v>
      </c>
      <c r="C5" s="17">
        <v>43568</v>
      </c>
      <c r="D5" s="16">
        <v>43568</v>
      </c>
      <c r="E5" s="16">
        <v>978</v>
      </c>
    </row>
    <row r="6" spans="1:11" x14ac:dyDescent="0.25">
      <c r="B6" s="15" t="s">
        <v>30</v>
      </c>
      <c r="C6" s="17">
        <v>31661</v>
      </c>
      <c r="D6" s="16">
        <v>31661</v>
      </c>
      <c r="E6" s="16">
        <v>978</v>
      </c>
    </row>
    <row r="7" spans="1:11" x14ac:dyDescent="0.25">
      <c r="B7" s="15" t="s">
        <v>9</v>
      </c>
      <c r="C7" s="17">
        <v>28546</v>
      </c>
      <c r="D7" s="16">
        <v>28546</v>
      </c>
      <c r="E7" s="16">
        <v>1005</v>
      </c>
    </row>
    <row r="8" spans="1:11" x14ac:dyDescent="0.25">
      <c r="B8" s="15" t="s">
        <v>14</v>
      </c>
      <c r="C8" s="17">
        <v>21931</v>
      </c>
      <c r="D8" s="16">
        <v>21931</v>
      </c>
      <c r="E8" s="16">
        <v>975</v>
      </c>
    </row>
    <row r="9" spans="1:11" x14ac:dyDescent="0.25">
      <c r="B9" s="15" t="s">
        <v>20</v>
      </c>
      <c r="C9" s="17">
        <v>18865</v>
      </c>
      <c r="D9" s="16">
        <v>18865</v>
      </c>
      <c r="E9" s="16">
        <v>915</v>
      </c>
    </row>
    <row r="10" spans="1:11" x14ac:dyDescent="0.25">
      <c r="B10" s="15" t="s">
        <v>17</v>
      </c>
      <c r="C10" s="17">
        <v>5404</v>
      </c>
      <c r="D10" s="16">
        <v>5404</v>
      </c>
      <c r="E10" s="16">
        <v>444</v>
      </c>
    </row>
  </sheetData>
  <mergeCells count="2">
    <mergeCell ref="B1:K1"/>
    <mergeCell ref="B2:K2"/>
  </mergeCells>
  <conditionalFormatting pivot="1" sqref="D5:D10">
    <cfRule type="dataBar" priority="3">
      <dataBar>
        <cfvo type="min"/>
        <cfvo type="max"/>
        <color rgb="FF638EC6"/>
      </dataBar>
      <extLst>
        <ext xmlns:x14="http://schemas.microsoft.com/office/spreadsheetml/2009/9/main" uri="{B025F937-C7B1-47D3-B67F-A62EFF666E3E}">
          <x14:id>{9E31EE3B-7A0C-4FBE-811F-1F00495A2904}</x14:id>
        </ext>
      </extLst>
    </cfRule>
  </conditionalFormatting>
  <conditionalFormatting pivot="1" sqref="D5:D10">
    <cfRule type="dataBar" priority="2">
      <dataBar showValue="0">
        <cfvo type="min"/>
        <cfvo type="max"/>
        <color rgb="FF638EC6"/>
      </dataBar>
      <extLst>
        <ext xmlns:x14="http://schemas.microsoft.com/office/spreadsheetml/2009/9/main" uri="{B025F937-C7B1-47D3-B67F-A62EFF666E3E}">
          <x14:id>{4C5557E6-47AA-40F3-91B4-C191FEE99D85}</x14:id>
        </ext>
      </extLst>
    </cfRule>
  </conditionalFormatting>
  <conditionalFormatting pivot="1" sqref="D8">
    <cfRule type="dataBar" priority="1">
      <dataBar showValue="0">
        <cfvo type="min"/>
        <cfvo type="max"/>
        <color rgb="FF638EC6"/>
      </dataBar>
      <extLst>
        <ext xmlns:x14="http://schemas.microsoft.com/office/spreadsheetml/2009/9/main" uri="{B025F937-C7B1-47D3-B67F-A62EFF666E3E}">
          <x14:id>{B1B2B1C5-F222-4235-ADD4-761FBE869FB6}</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9E31EE3B-7A0C-4FBE-811F-1F00495A2904}">
            <x14:dataBar minLength="0" maxLength="100" gradient="0">
              <x14:cfvo type="autoMin"/>
              <x14:cfvo type="autoMax"/>
              <x14:negativeFillColor rgb="FFFF0000"/>
              <x14:axisColor rgb="FF000000"/>
            </x14:dataBar>
          </x14:cfRule>
          <xm:sqref>D5:D10</xm:sqref>
        </x14:conditionalFormatting>
        <x14:conditionalFormatting xmlns:xm="http://schemas.microsoft.com/office/excel/2006/main" pivot="1">
          <x14:cfRule type="dataBar" id="{4C5557E6-47AA-40F3-91B4-C191FEE99D85}">
            <x14:dataBar minLength="0" maxLength="100" gradient="0">
              <x14:cfvo type="autoMin"/>
              <x14:cfvo type="autoMax"/>
              <x14:negativeFillColor rgb="FFFF0000"/>
              <x14:axisColor rgb="FF000000"/>
            </x14:dataBar>
          </x14:cfRule>
          <xm:sqref>D5:D10</xm:sqref>
        </x14:conditionalFormatting>
        <x14:conditionalFormatting xmlns:xm="http://schemas.microsoft.com/office/excel/2006/main" pivot="1">
          <x14:cfRule type="dataBar" id="{B1B2B1C5-F222-4235-ADD4-761FBE869FB6}">
            <x14:dataBar minLength="0" maxLength="100" gradient="0">
              <x14:cfvo type="autoMin"/>
              <x14:cfvo type="autoMax"/>
              <x14:negativeFillColor rgb="FFFF0000"/>
              <x14:axisColor rgb="FF000000"/>
            </x14:dataBar>
          </x14:cfRule>
          <xm:sqref>D8</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492A3-C8C5-4F1B-A92A-184232A0B1EE}">
  <dimension ref="A1:K28"/>
  <sheetViews>
    <sheetView topLeftCell="C1" workbookViewId="0">
      <selection sqref="A1:K2"/>
    </sheetView>
  </sheetViews>
  <sheetFormatPr defaultRowHeight="15" x14ac:dyDescent="0.25"/>
  <cols>
    <col min="2" max="2" width="21.85546875" bestFit="1" customWidth="1"/>
    <col min="3" max="4" width="12.85546875" bestFit="1" customWidth="1"/>
    <col min="5" max="5" width="12.28515625" bestFit="1" customWidth="1"/>
    <col min="6" max="6" width="14" bestFit="1" customWidth="1"/>
  </cols>
  <sheetData>
    <row r="1" spans="1:11" ht="33.75" x14ac:dyDescent="0.5">
      <c r="A1" s="9"/>
      <c r="B1" s="35" t="s">
        <v>62</v>
      </c>
      <c r="C1" s="35"/>
      <c r="D1" s="35"/>
      <c r="E1" s="35"/>
      <c r="F1" s="35"/>
      <c r="G1" s="35"/>
      <c r="H1" s="35"/>
      <c r="I1" s="35"/>
      <c r="J1" s="35"/>
      <c r="K1" s="35"/>
    </row>
    <row r="2" spans="1:11" x14ac:dyDescent="0.25">
      <c r="A2" s="10"/>
      <c r="B2" s="36"/>
      <c r="C2" s="36"/>
      <c r="D2" s="36"/>
      <c r="E2" s="36"/>
      <c r="F2" s="36"/>
      <c r="G2" s="36"/>
      <c r="H2" s="36"/>
      <c r="I2" s="36"/>
      <c r="J2" s="36"/>
      <c r="K2" s="36"/>
    </row>
    <row r="5" spans="1:11" x14ac:dyDescent="0.25">
      <c r="B5" s="14" t="s">
        <v>57</v>
      </c>
      <c r="C5" t="s">
        <v>63</v>
      </c>
    </row>
    <row r="6" spans="1:11" x14ac:dyDescent="0.25">
      <c r="B6" s="15" t="s">
        <v>24</v>
      </c>
      <c r="C6" s="18">
        <v>21.356577645895154</v>
      </c>
    </row>
    <row r="7" spans="1:11" x14ac:dyDescent="0.25">
      <c r="B7" s="15" t="s">
        <v>7</v>
      </c>
      <c r="C7" s="18">
        <v>23.733047822983583</v>
      </c>
    </row>
    <row r="8" spans="1:11" x14ac:dyDescent="0.25">
      <c r="B8" s="15" t="s">
        <v>38</v>
      </c>
      <c r="C8" s="18">
        <v>33.88697318007663</v>
      </c>
    </row>
    <row r="9" spans="1:11" x14ac:dyDescent="0.25">
      <c r="B9" s="15" t="s">
        <v>36</v>
      </c>
      <c r="C9" s="18">
        <v>22.87525562372188</v>
      </c>
    </row>
    <row r="10" spans="1:11" x14ac:dyDescent="0.25">
      <c r="B10" s="15" t="s">
        <v>22</v>
      </c>
      <c r="C10" s="18">
        <v>32.301656920077974</v>
      </c>
    </row>
    <row r="11" spans="1:11" x14ac:dyDescent="0.25">
      <c r="B11" s="15" t="s">
        <v>12</v>
      </c>
      <c r="C11" s="18">
        <v>21.424648786717754</v>
      </c>
    </row>
    <row r="12" spans="1:11" x14ac:dyDescent="0.25">
      <c r="B12" s="15" t="s">
        <v>42</v>
      </c>
      <c r="C12" s="18">
        <v>32.807189542483663</v>
      </c>
    </row>
    <row r="13" spans="1:11" x14ac:dyDescent="0.25">
      <c r="B13" s="15" t="s">
        <v>40</v>
      </c>
      <c r="C13" s="18">
        <v>22.567196757093857</v>
      </c>
    </row>
    <row r="14" spans="1:11" x14ac:dyDescent="0.25">
      <c r="B14" s="15" t="s">
        <v>10</v>
      </c>
      <c r="C14" s="18">
        <v>31.276401564537156</v>
      </c>
    </row>
    <row r="15" spans="1:11" x14ac:dyDescent="0.25">
      <c r="B15" s="15" t="s">
        <v>15</v>
      </c>
      <c r="C15" s="18">
        <v>29.765981735159816</v>
      </c>
    </row>
    <row r="16" spans="1:11" x14ac:dyDescent="0.25">
      <c r="B16" s="15" t="s">
        <v>28</v>
      </c>
      <c r="C16" s="18">
        <v>27.336336336336338</v>
      </c>
    </row>
    <row r="17" spans="2:3" x14ac:dyDescent="0.25">
      <c r="B17" s="15" t="s">
        <v>34</v>
      </c>
      <c r="C17" s="18">
        <v>31.260485651214129</v>
      </c>
    </row>
    <row r="18" spans="2:3" x14ac:dyDescent="0.25">
      <c r="B18" s="15" t="s">
        <v>32</v>
      </c>
      <c r="C18" s="18">
        <v>19.492271505376344</v>
      </c>
    </row>
    <row r="19" spans="2:3" x14ac:dyDescent="0.25">
      <c r="B19" s="15" t="s">
        <v>31</v>
      </c>
      <c r="C19" s="18">
        <v>25.130781499202552</v>
      </c>
    </row>
    <row r="20" spans="2:3" x14ac:dyDescent="0.25">
      <c r="B20" s="15" t="s">
        <v>29</v>
      </c>
      <c r="C20" s="18">
        <v>28.835190343546891</v>
      </c>
    </row>
    <row r="21" spans="2:3" x14ac:dyDescent="0.25">
      <c r="B21" s="15" t="s">
        <v>33</v>
      </c>
      <c r="C21" s="18">
        <v>24.9143897996357</v>
      </c>
    </row>
    <row r="22" spans="2:3" x14ac:dyDescent="0.25">
      <c r="B22" s="15" t="s">
        <v>39</v>
      </c>
      <c r="C22" s="18">
        <v>23.293427230046948</v>
      </c>
    </row>
    <row r="23" spans="2:3" x14ac:dyDescent="0.25">
      <c r="B23" s="15" t="s">
        <v>19</v>
      </c>
      <c r="C23" s="18">
        <v>37.303128371089535</v>
      </c>
    </row>
    <row r="24" spans="2:3" x14ac:dyDescent="0.25">
      <c r="B24" s="15" t="s">
        <v>37</v>
      </c>
      <c r="C24" s="18">
        <v>44.990867579908674</v>
      </c>
    </row>
    <row r="25" spans="2:3" x14ac:dyDescent="0.25">
      <c r="B25" s="15" t="s">
        <v>21</v>
      </c>
      <c r="C25" s="18">
        <v>23.329174093879978</v>
      </c>
    </row>
    <row r="26" spans="2:3" x14ac:dyDescent="0.25">
      <c r="B26" s="15" t="s">
        <v>41</v>
      </c>
      <c r="C26" s="18">
        <v>28.877675840978593</v>
      </c>
    </row>
    <row r="27" spans="2:3" x14ac:dyDescent="0.25">
      <c r="B27" s="15" t="s">
        <v>18</v>
      </c>
      <c r="C27" s="18">
        <v>27.242165242165242</v>
      </c>
    </row>
    <row r="28" spans="2:3" x14ac:dyDescent="0.25">
      <c r="B28" s="15" t="s">
        <v>58</v>
      </c>
      <c r="C28" s="18">
        <v>27.17628120893561</v>
      </c>
    </row>
  </sheetData>
  <mergeCells count="2">
    <mergeCell ref="B1:K1"/>
    <mergeCell ref="B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D004-61C4-495D-AAC0-2D9716D78BBB}">
  <dimension ref="A1:O305"/>
  <sheetViews>
    <sheetView topLeftCell="B1" workbookViewId="0">
      <selection sqref="A1:K2"/>
    </sheetView>
  </sheetViews>
  <sheetFormatPr defaultRowHeight="15" x14ac:dyDescent="0.25"/>
  <sheetData>
    <row r="1" spans="1:15" ht="33.75" x14ac:dyDescent="0.5">
      <c r="A1" s="9"/>
      <c r="B1" s="35" t="s">
        <v>64</v>
      </c>
      <c r="C1" s="35"/>
      <c r="D1" s="35"/>
      <c r="E1" s="35"/>
      <c r="F1" s="35"/>
      <c r="G1" s="35"/>
      <c r="H1" s="35"/>
      <c r="I1" s="35"/>
      <c r="J1" s="35"/>
      <c r="K1" s="35"/>
    </row>
    <row r="2" spans="1:15" x14ac:dyDescent="0.25">
      <c r="A2" s="10"/>
      <c r="B2" s="36"/>
      <c r="C2" s="36"/>
      <c r="D2" s="36"/>
      <c r="E2" s="36"/>
      <c r="F2" s="36"/>
      <c r="G2" s="36"/>
      <c r="H2" s="36"/>
      <c r="I2" s="36"/>
      <c r="J2" s="36"/>
      <c r="K2" s="36"/>
    </row>
    <row r="5" spans="1:15" x14ac:dyDescent="0.25">
      <c r="K5" s="7" t="s">
        <v>0</v>
      </c>
      <c r="L5" s="7" t="s">
        <v>1</v>
      </c>
      <c r="M5" s="7" t="s">
        <v>2</v>
      </c>
      <c r="N5" s="8" t="s">
        <v>3</v>
      </c>
      <c r="O5" s="8" t="s">
        <v>4</v>
      </c>
    </row>
    <row r="6" spans="1:15" x14ac:dyDescent="0.25">
      <c r="K6" s="4" t="s">
        <v>5</v>
      </c>
      <c r="L6" s="4" t="s">
        <v>6</v>
      </c>
      <c r="M6" s="4" t="s">
        <v>7</v>
      </c>
      <c r="N6" s="5">
        <v>1624</v>
      </c>
      <c r="O6" s="6">
        <v>114</v>
      </c>
    </row>
    <row r="7" spans="1:15" x14ac:dyDescent="0.25">
      <c r="K7" s="4" t="s">
        <v>8</v>
      </c>
      <c r="L7" s="4" t="s">
        <v>9</v>
      </c>
      <c r="M7" s="4" t="s">
        <v>10</v>
      </c>
      <c r="N7" s="5">
        <v>6706</v>
      </c>
      <c r="O7" s="6">
        <v>459</v>
      </c>
    </row>
    <row r="8" spans="1:15" x14ac:dyDescent="0.25">
      <c r="K8" s="4" t="s">
        <v>11</v>
      </c>
      <c r="L8" s="4" t="s">
        <v>9</v>
      </c>
      <c r="M8" s="4" t="s">
        <v>12</v>
      </c>
      <c r="N8" s="5">
        <v>959</v>
      </c>
      <c r="O8" s="6">
        <v>147</v>
      </c>
    </row>
    <row r="9" spans="1:15" x14ac:dyDescent="0.25">
      <c r="K9" s="4" t="s">
        <v>13</v>
      </c>
      <c r="L9" s="4" t="s">
        <v>14</v>
      </c>
      <c r="M9" s="4" t="s">
        <v>15</v>
      </c>
      <c r="N9" s="5">
        <v>9632</v>
      </c>
      <c r="O9" s="6">
        <v>288</v>
      </c>
    </row>
    <row r="10" spans="1:15" x14ac:dyDescent="0.25">
      <c r="K10" s="4" t="s">
        <v>16</v>
      </c>
      <c r="L10" s="4" t="s">
        <v>17</v>
      </c>
      <c r="M10" s="4" t="s">
        <v>18</v>
      </c>
      <c r="N10" s="5">
        <v>2100</v>
      </c>
      <c r="O10" s="6">
        <v>414</v>
      </c>
    </row>
    <row r="11" spans="1:15" x14ac:dyDescent="0.25">
      <c r="K11" s="4" t="s">
        <v>5</v>
      </c>
      <c r="L11" s="4" t="s">
        <v>9</v>
      </c>
      <c r="M11" s="4" t="s">
        <v>19</v>
      </c>
      <c r="N11" s="5">
        <v>8869</v>
      </c>
      <c r="O11" s="6">
        <v>432</v>
      </c>
    </row>
    <row r="12" spans="1:15" x14ac:dyDescent="0.25">
      <c r="K12" s="4" t="s">
        <v>16</v>
      </c>
      <c r="L12" s="4" t="s">
        <v>20</v>
      </c>
      <c r="M12" s="4" t="s">
        <v>21</v>
      </c>
      <c r="N12" s="5">
        <v>2681</v>
      </c>
      <c r="O12" s="6">
        <v>54</v>
      </c>
    </row>
    <row r="13" spans="1:15" x14ac:dyDescent="0.25">
      <c r="K13" s="4" t="s">
        <v>8</v>
      </c>
      <c r="L13" s="4" t="s">
        <v>9</v>
      </c>
      <c r="M13" s="4" t="s">
        <v>22</v>
      </c>
      <c r="N13" s="5">
        <v>5012</v>
      </c>
      <c r="O13" s="6">
        <v>210</v>
      </c>
    </row>
    <row r="14" spans="1:15" x14ac:dyDescent="0.25">
      <c r="K14" s="4" t="s">
        <v>23</v>
      </c>
      <c r="L14" s="4" t="s">
        <v>20</v>
      </c>
      <c r="M14" s="4" t="s">
        <v>24</v>
      </c>
      <c r="N14" s="5">
        <v>1281</v>
      </c>
      <c r="O14" s="6">
        <v>75</v>
      </c>
    </row>
    <row r="15" spans="1:15" x14ac:dyDescent="0.25">
      <c r="K15" s="4" t="s">
        <v>25</v>
      </c>
      <c r="L15" s="4" t="s">
        <v>6</v>
      </c>
      <c r="M15" s="4" t="s">
        <v>24</v>
      </c>
      <c r="N15" s="5">
        <v>4991</v>
      </c>
      <c r="O15" s="6">
        <v>12</v>
      </c>
    </row>
    <row r="16" spans="1:15" x14ac:dyDescent="0.25">
      <c r="K16" s="4" t="s">
        <v>26</v>
      </c>
      <c r="L16" s="4" t="s">
        <v>17</v>
      </c>
      <c r="M16" s="4" t="s">
        <v>18</v>
      </c>
      <c r="N16" s="5">
        <v>1785</v>
      </c>
      <c r="O16" s="6">
        <v>462</v>
      </c>
    </row>
    <row r="17" spans="11:15" x14ac:dyDescent="0.25">
      <c r="K17" s="4" t="s">
        <v>27</v>
      </c>
      <c r="L17" s="4" t="s">
        <v>6</v>
      </c>
      <c r="M17" s="4" t="s">
        <v>28</v>
      </c>
      <c r="N17" s="5">
        <v>3983</v>
      </c>
      <c r="O17" s="6">
        <v>144</v>
      </c>
    </row>
    <row r="18" spans="11:15" x14ac:dyDescent="0.25">
      <c r="K18" s="4" t="s">
        <v>11</v>
      </c>
      <c r="L18" s="4" t="s">
        <v>20</v>
      </c>
      <c r="M18" s="4" t="s">
        <v>29</v>
      </c>
      <c r="N18" s="5">
        <v>2646</v>
      </c>
      <c r="O18" s="6">
        <v>120</v>
      </c>
    </row>
    <row r="19" spans="11:15" x14ac:dyDescent="0.25">
      <c r="K19" s="4" t="s">
        <v>26</v>
      </c>
      <c r="L19" s="4" t="s">
        <v>30</v>
      </c>
      <c r="M19" s="4" t="s">
        <v>31</v>
      </c>
      <c r="N19" s="5">
        <v>252</v>
      </c>
      <c r="O19" s="6">
        <v>54</v>
      </c>
    </row>
    <row r="20" spans="11:15" x14ac:dyDescent="0.25">
      <c r="K20" s="4" t="s">
        <v>27</v>
      </c>
      <c r="L20" s="4" t="s">
        <v>9</v>
      </c>
      <c r="M20" s="4" t="s">
        <v>18</v>
      </c>
      <c r="N20" s="5">
        <v>2464</v>
      </c>
      <c r="O20" s="6">
        <v>234</v>
      </c>
    </row>
    <row r="21" spans="11:15" x14ac:dyDescent="0.25">
      <c r="K21" s="4" t="s">
        <v>27</v>
      </c>
      <c r="L21" s="4" t="s">
        <v>9</v>
      </c>
      <c r="M21" s="4" t="s">
        <v>32</v>
      </c>
      <c r="N21" s="5">
        <v>2114</v>
      </c>
      <c r="O21" s="6">
        <v>66</v>
      </c>
    </row>
    <row r="22" spans="11:15" x14ac:dyDescent="0.25">
      <c r="K22" s="4" t="s">
        <v>16</v>
      </c>
      <c r="L22" s="4" t="s">
        <v>6</v>
      </c>
      <c r="M22" s="4" t="s">
        <v>21</v>
      </c>
      <c r="N22" s="5">
        <v>7693</v>
      </c>
      <c r="O22" s="6">
        <v>87</v>
      </c>
    </row>
    <row r="23" spans="11:15" x14ac:dyDescent="0.25">
      <c r="K23" s="4" t="s">
        <v>25</v>
      </c>
      <c r="L23" s="4" t="s">
        <v>30</v>
      </c>
      <c r="M23" s="4" t="s">
        <v>33</v>
      </c>
      <c r="N23" s="5">
        <v>15610</v>
      </c>
      <c r="O23" s="6">
        <v>339</v>
      </c>
    </row>
    <row r="24" spans="11:15" x14ac:dyDescent="0.25">
      <c r="K24" s="4" t="s">
        <v>13</v>
      </c>
      <c r="L24" s="4" t="s">
        <v>30</v>
      </c>
      <c r="M24" s="4" t="s">
        <v>22</v>
      </c>
      <c r="N24" s="5">
        <v>336</v>
      </c>
      <c r="O24" s="6">
        <v>144</v>
      </c>
    </row>
    <row r="25" spans="11:15" x14ac:dyDescent="0.25">
      <c r="K25" s="4" t="s">
        <v>26</v>
      </c>
      <c r="L25" s="4" t="s">
        <v>17</v>
      </c>
      <c r="M25" s="4" t="s">
        <v>33</v>
      </c>
      <c r="N25" s="5">
        <v>9443</v>
      </c>
      <c r="O25" s="6">
        <v>162</v>
      </c>
    </row>
    <row r="26" spans="11:15" x14ac:dyDescent="0.25">
      <c r="K26" s="4" t="s">
        <v>11</v>
      </c>
      <c r="L26" s="4" t="s">
        <v>30</v>
      </c>
      <c r="M26" s="4" t="s">
        <v>34</v>
      </c>
      <c r="N26" s="5">
        <v>8155</v>
      </c>
      <c r="O26" s="6">
        <v>90</v>
      </c>
    </row>
    <row r="27" spans="11:15" x14ac:dyDescent="0.25">
      <c r="K27" s="4" t="s">
        <v>8</v>
      </c>
      <c r="L27" s="4" t="s">
        <v>20</v>
      </c>
      <c r="M27" s="4" t="s">
        <v>34</v>
      </c>
      <c r="N27" s="5">
        <v>1701</v>
      </c>
      <c r="O27" s="6">
        <v>234</v>
      </c>
    </row>
    <row r="28" spans="11:15" x14ac:dyDescent="0.25">
      <c r="K28" s="4" t="s">
        <v>35</v>
      </c>
      <c r="L28" s="4" t="s">
        <v>20</v>
      </c>
      <c r="M28" s="4" t="s">
        <v>22</v>
      </c>
      <c r="N28" s="5">
        <v>2205</v>
      </c>
      <c r="O28" s="6">
        <v>141</v>
      </c>
    </row>
    <row r="29" spans="11:15" x14ac:dyDescent="0.25">
      <c r="K29" s="4" t="s">
        <v>8</v>
      </c>
      <c r="L29" s="4" t="s">
        <v>6</v>
      </c>
      <c r="M29" s="4" t="s">
        <v>36</v>
      </c>
      <c r="N29" s="5">
        <v>1771</v>
      </c>
      <c r="O29" s="6">
        <v>204</v>
      </c>
    </row>
    <row r="30" spans="11:15" x14ac:dyDescent="0.25">
      <c r="K30" s="4" t="s">
        <v>13</v>
      </c>
      <c r="L30" s="4" t="s">
        <v>9</v>
      </c>
      <c r="M30" s="4" t="s">
        <v>37</v>
      </c>
      <c r="N30" s="5">
        <v>2114</v>
      </c>
      <c r="O30" s="6">
        <v>186</v>
      </c>
    </row>
    <row r="31" spans="11:15" x14ac:dyDescent="0.25">
      <c r="K31" s="4" t="s">
        <v>13</v>
      </c>
      <c r="L31" s="4" t="s">
        <v>14</v>
      </c>
      <c r="M31" s="4" t="s">
        <v>31</v>
      </c>
      <c r="N31" s="5">
        <v>10311</v>
      </c>
      <c r="O31" s="6">
        <v>231</v>
      </c>
    </row>
    <row r="32" spans="11:15" x14ac:dyDescent="0.25">
      <c r="K32" s="4" t="s">
        <v>27</v>
      </c>
      <c r="L32" s="4" t="s">
        <v>17</v>
      </c>
      <c r="M32" s="4" t="s">
        <v>29</v>
      </c>
      <c r="N32" s="5">
        <v>21</v>
      </c>
      <c r="O32" s="6">
        <v>168</v>
      </c>
    </row>
    <row r="33" spans="11:15" x14ac:dyDescent="0.25">
      <c r="K33" s="4" t="s">
        <v>35</v>
      </c>
      <c r="L33" s="4" t="s">
        <v>9</v>
      </c>
      <c r="M33" s="4" t="s">
        <v>33</v>
      </c>
      <c r="N33" s="5">
        <v>1974</v>
      </c>
      <c r="O33" s="6">
        <v>195</v>
      </c>
    </row>
    <row r="34" spans="11:15" x14ac:dyDescent="0.25">
      <c r="K34" s="4" t="s">
        <v>25</v>
      </c>
      <c r="L34" s="4" t="s">
        <v>14</v>
      </c>
      <c r="M34" s="4" t="s">
        <v>34</v>
      </c>
      <c r="N34" s="5">
        <v>6314</v>
      </c>
      <c r="O34" s="6">
        <v>15</v>
      </c>
    </row>
    <row r="35" spans="11:15" x14ac:dyDescent="0.25">
      <c r="K35" s="4" t="s">
        <v>35</v>
      </c>
      <c r="L35" s="4" t="s">
        <v>6</v>
      </c>
      <c r="M35" s="4" t="s">
        <v>34</v>
      </c>
      <c r="N35" s="5">
        <v>4683</v>
      </c>
      <c r="O35" s="6">
        <v>30</v>
      </c>
    </row>
    <row r="36" spans="11:15" x14ac:dyDescent="0.25">
      <c r="K36" s="4" t="s">
        <v>13</v>
      </c>
      <c r="L36" s="4" t="s">
        <v>6</v>
      </c>
      <c r="M36" s="4" t="s">
        <v>38</v>
      </c>
      <c r="N36" s="5">
        <v>6398</v>
      </c>
      <c r="O36" s="6">
        <v>102</v>
      </c>
    </row>
    <row r="37" spans="11:15" x14ac:dyDescent="0.25">
      <c r="K37" s="4" t="s">
        <v>26</v>
      </c>
      <c r="L37" s="4" t="s">
        <v>9</v>
      </c>
      <c r="M37" s="4" t="s">
        <v>36</v>
      </c>
      <c r="N37" s="5">
        <v>553</v>
      </c>
      <c r="O37" s="6">
        <v>15</v>
      </c>
    </row>
    <row r="38" spans="11:15" x14ac:dyDescent="0.25">
      <c r="K38" s="4" t="s">
        <v>8</v>
      </c>
      <c r="L38" s="4" t="s">
        <v>17</v>
      </c>
      <c r="M38" s="4" t="s">
        <v>7</v>
      </c>
      <c r="N38" s="5">
        <v>7021</v>
      </c>
      <c r="O38" s="6">
        <v>183</v>
      </c>
    </row>
    <row r="39" spans="11:15" x14ac:dyDescent="0.25">
      <c r="K39" s="4" t="s">
        <v>5</v>
      </c>
      <c r="L39" s="4" t="s">
        <v>17</v>
      </c>
      <c r="M39" s="4" t="s">
        <v>22</v>
      </c>
      <c r="N39" s="5">
        <v>5817</v>
      </c>
      <c r="O39" s="6">
        <v>12</v>
      </c>
    </row>
    <row r="40" spans="11:15" x14ac:dyDescent="0.25">
      <c r="K40" s="4" t="s">
        <v>13</v>
      </c>
      <c r="L40" s="4" t="s">
        <v>17</v>
      </c>
      <c r="M40" s="4" t="s">
        <v>24</v>
      </c>
      <c r="N40" s="5">
        <v>3976</v>
      </c>
      <c r="O40" s="6">
        <v>72</v>
      </c>
    </row>
    <row r="41" spans="11:15" x14ac:dyDescent="0.25">
      <c r="K41" s="4" t="s">
        <v>16</v>
      </c>
      <c r="L41" s="4" t="s">
        <v>20</v>
      </c>
      <c r="M41" s="4" t="s">
        <v>39</v>
      </c>
      <c r="N41" s="5">
        <v>1134</v>
      </c>
      <c r="O41" s="6">
        <v>282</v>
      </c>
    </row>
    <row r="42" spans="11:15" x14ac:dyDescent="0.25">
      <c r="K42" s="4" t="s">
        <v>26</v>
      </c>
      <c r="L42" s="4" t="s">
        <v>17</v>
      </c>
      <c r="M42" s="4" t="s">
        <v>40</v>
      </c>
      <c r="N42" s="5">
        <v>6027</v>
      </c>
      <c r="O42" s="6">
        <v>144</v>
      </c>
    </row>
    <row r="43" spans="11:15" x14ac:dyDescent="0.25">
      <c r="K43" s="4" t="s">
        <v>16</v>
      </c>
      <c r="L43" s="4" t="s">
        <v>6</v>
      </c>
      <c r="M43" s="4" t="s">
        <v>29</v>
      </c>
      <c r="N43" s="5">
        <v>1904</v>
      </c>
      <c r="O43" s="6">
        <v>405</v>
      </c>
    </row>
    <row r="44" spans="11:15" x14ac:dyDescent="0.25">
      <c r="K44" s="4" t="s">
        <v>23</v>
      </c>
      <c r="L44" s="4" t="s">
        <v>30</v>
      </c>
      <c r="M44" s="4" t="s">
        <v>10</v>
      </c>
      <c r="N44" s="5">
        <v>3262</v>
      </c>
      <c r="O44" s="6">
        <v>75</v>
      </c>
    </row>
    <row r="45" spans="11:15" x14ac:dyDescent="0.25">
      <c r="K45" s="4" t="s">
        <v>5</v>
      </c>
      <c r="L45" s="4" t="s">
        <v>30</v>
      </c>
      <c r="M45" s="4" t="s">
        <v>39</v>
      </c>
      <c r="N45" s="5">
        <v>2289</v>
      </c>
      <c r="O45" s="6">
        <v>135</v>
      </c>
    </row>
    <row r="46" spans="11:15" x14ac:dyDescent="0.25">
      <c r="K46" s="4" t="s">
        <v>25</v>
      </c>
      <c r="L46" s="4" t="s">
        <v>30</v>
      </c>
      <c r="M46" s="4" t="s">
        <v>39</v>
      </c>
      <c r="N46" s="5">
        <v>6986</v>
      </c>
      <c r="O46" s="6">
        <v>21</v>
      </c>
    </row>
    <row r="47" spans="11:15" x14ac:dyDescent="0.25">
      <c r="K47" s="4" t="s">
        <v>26</v>
      </c>
      <c r="L47" s="4" t="s">
        <v>20</v>
      </c>
      <c r="M47" s="4" t="s">
        <v>34</v>
      </c>
      <c r="N47" s="5">
        <v>4417</v>
      </c>
      <c r="O47" s="6">
        <v>153</v>
      </c>
    </row>
    <row r="48" spans="11:15" x14ac:dyDescent="0.25">
      <c r="K48" s="4" t="s">
        <v>16</v>
      </c>
      <c r="L48" s="4" t="s">
        <v>30</v>
      </c>
      <c r="M48" s="4" t="s">
        <v>37</v>
      </c>
      <c r="N48" s="5">
        <v>1442</v>
      </c>
      <c r="O48" s="6">
        <v>15</v>
      </c>
    </row>
    <row r="49" spans="11:15" x14ac:dyDescent="0.25">
      <c r="K49" s="4" t="s">
        <v>27</v>
      </c>
      <c r="L49" s="4" t="s">
        <v>9</v>
      </c>
      <c r="M49" s="4" t="s">
        <v>24</v>
      </c>
      <c r="N49" s="5">
        <v>2415</v>
      </c>
      <c r="O49" s="6">
        <v>255</v>
      </c>
    </row>
    <row r="50" spans="11:15" x14ac:dyDescent="0.25">
      <c r="K50" s="4" t="s">
        <v>26</v>
      </c>
      <c r="L50" s="4" t="s">
        <v>6</v>
      </c>
      <c r="M50" s="4" t="s">
        <v>36</v>
      </c>
      <c r="N50" s="5">
        <v>238</v>
      </c>
      <c r="O50" s="6">
        <v>18</v>
      </c>
    </row>
    <row r="51" spans="11:15" x14ac:dyDescent="0.25">
      <c r="K51" s="4" t="s">
        <v>16</v>
      </c>
      <c r="L51" s="4" t="s">
        <v>6</v>
      </c>
      <c r="M51" s="4" t="s">
        <v>34</v>
      </c>
      <c r="N51" s="5">
        <v>4949</v>
      </c>
      <c r="O51" s="6">
        <v>189</v>
      </c>
    </row>
    <row r="52" spans="11:15" x14ac:dyDescent="0.25">
      <c r="K52" s="4" t="s">
        <v>25</v>
      </c>
      <c r="L52" s="4" t="s">
        <v>20</v>
      </c>
      <c r="M52" s="4" t="s">
        <v>10</v>
      </c>
      <c r="N52" s="5">
        <v>5075</v>
      </c>
      <c r="O52" s="6">
        <v>21</v>
      </c>
    </row>
    <row r="53" spans="11:15" x14ac:dyDescent="0.25">
      <c r="K53" s="4" t="s">
        <v>27</v>
      </c>
      <c r="L53" s="4" t="s">
        <v>14</v>
      </c>
      <c r="M53" s="4" t="s">
        <v>29</v>
      </c>
      <c r="N53" s="5">
        <v>9198</v>
      </c>
      <c r="O53" s="6">
        <v>36</v>
      </c>
    </row>
    <row r="54" spans="11:15" x14ac:dyDescent="0.25">
      <c r="K54" s="4" t="s">
        <v>16</v>
      </c>
      <c r="L54" s="4" t="s">
        <v>30</v>
      </c>
      <c r="M54" s="4" t="s">
        <v>32</v>
      </c>
      <c r="N54" s="5">
        <v>3339</v>
      </c>
      <c r="O54" s="6">
        <v>75</v>
      </c>
    </row>
    <row r="55" spans="11:15" x14ac:dyDescent="0.25">
      <c r="K55" s="4" t="s">
        <v>5</v>
      </c>
      <c r="L55" s="4" t="s">
        <v>30</v>
      </c>
      <c r="M55" s="4" t="s">
        <v>28</v>
      </c>
      <c r="N55" s="5">
        <v>5019</v>
      </c>
      <c r="O55" s="6">
        <v>156</v>
      </c>
    </row>
    <row r="56" spans="11:15" x14ac:dyDescent="0.25">
      <c r="K56" s="4" t="s">
        <v>25</v>
      </c>
      <c r="L56" s="4" t="s">
        <v>14</v>
      </c>
      <c r="M56" s="4" t="s">
        <v>29</v>
      </c>
      <c r="N56" s="5">
        <v>16184</v>
      </c>
      <c r="O56" s="6">
        <v>39</v>
      </c>
    </row>
    <row r="57" spans="11:15" x14ac:dyDescent="0.25">
      <c r="K57" s="4" t="s">
        <v>16</v>
      </c>
      <c r="L57" s="4" t="s">
        <v>14</v>
      </c>
      <c r="M57" s="4" t="s">
        <v>41</v>
      </c>
      <c r="N57" s="5">
        <v>497</v>
      </c>
      <c r="O57" s="6">
        <v>63</v>
      </c>
    </row>
    <row r="58" spans="11:15" x14ac:dyDescent="0.25">
      <c r="K58" s="4" t="s">
        <v>26</v>
      </c>
      <c r="L58" s="4" t="s">
        <v>14</v>
      </c>
      <c r="M58" s="4" t="s">
        <v>32</v>
      </c>
      <c r="N58" s="5">
        <v>8211</v>
      </c>
      <c r="O58" s="6">
        <v>75</v>
      </c>
    </row>
    <row r="59" spans="11:15" x14ac:dyDescent="0.25">
      <c r="K59" s="4" t="s">
        <v>26</v>
      </c>
      <c r="L59" s="4" t="s">
        <v>20</v>
      </c>
      <c r="M59" s="4" t="s">
        <v>40</v>
      </c>
      <c r="N59" s="5">
        <v>6580</v>
      </c>
      <c r="O59" s="6">
        <v>183</v>
      </c>
    </row>
    <row r="60" spans="11:15" x14ac:dyDescent="0.25">
      <c r="K60" s="4" t="s">
        <v>13</v>
      </c>
      <c r="L60" s="4" t="s">
        <v>9</v>
      </c>
      <c r="M60" s="4" t="s">
        <v>31</v>
      </c>
      <c r="N60" s="5">
        <v>4760</v>
      </c>
      <c r="O60" s="6">
        <v>69</v>
      </c>
    </row>
    <row r="61" spans="11:15" x14ac:dyDescent="0.25">
      <c r="K61" s="4" t="s">
        <v>5</v>
      </c>
      <c r="L61" s="4" t="s">
        <v>14</v>
      </c>
      <c r="M61" s="4" t="s">
        <v>18</v>
      </c>
      <c r="N61" s="5">
        <v>5439</v>
      </c>
      <c r="O61" s="6">
        <v>30</v>
      </c>
    </row>
    <row r="62" spans="11:15" x14ac:dyDescent="0.25">
      <c r="K62" s="4" t="s">
        <v>13</v>
      </c>
      <c r="L62" s="4" t="s">
        <v>30</v>
      </c>
      <c r="M62" s="4" t="s">
        <v>28</v>
      </c>
      <c r="N62" s="5">
        <v>1463</v>
      </c>
      <c r="O62" s="6">
        <v>39</v>
      </c>
    </row>
    <row r="63" spans="11:15" x14ac:dyDescent="0.25">
      <c r="K63" s="4" t="s">
        <v>27</v>
      </c>
      <c r="L63" s="4" t="s">
        <v>30</v>
      </c>
      <c r="M63" s="4" t="s">
        <v>10</v>
      </c>
      <c r="N63" s="5">
        <v>7777</v>
      </c>
      <c r="O63" s="6">
        <v>504</v>
      </c>
    </row>
    <row r="64" spans="11:15" x14ac:dyDescent="0.25">
      <c r="K64" s="4" t="s">
        <v>11</v>
      </c>
      <c r="L64" s="4" t="s">
        <v>6</v>
      </c>
      <c r="M64" s="4" t="s">
        <v>32</v>
      </c>
      <c r="N64" s="5">
        <v>1085</v>
      </c>
      <c r="O64" s="6">
        <v>273</v>
      </c>
    </row>
    <row r="65" spans="11:15" x14ac:dyDescent="0.25">
      <c r="K65" s="4" t="s">
        <v>25</v>
      </c>
      <c r="L65" s="4" t="s">
        <v>6</v>
      </c>
      <c r="M65" s="4" t="s">
        <v>21</v>
      </c>
      <c r="N65" s="5">
        <v>182</v>
      </c>
      <c r="O65" s="6">
        <v>48</v>
      </c>
    </row>
    <row r="66" spans="11:15" x14ac:dyDescent="0.25">
      <c r="K66" s="4" t="s">
        <v>16</v>
      </c>
      <c r="L66" s="4" t="s">
        <v>30</v>
      </c>
      <c r="M66" s="4" t="s">
        <v>39</v>
      </c>
      <c r="N66" s="5">
        <v>4242</v>
      </c>
      <c r="O66" s="6">
        <v>207</v>
      </c>
    </row>
    <row r="67" spans="11:15" x14ac:dyDescent="0.25">
      <c r="K67" s="4" t="s">
        <v>16</v>
      </c>
      <c r="L67" s="4" t="s">
        <v>14</v>
      </c>
      <c r="M67" s="4" t="s">
        <v>10</v>
      </c>
      <c r="N67" s="5">
        <v>6118</v>
      </c>
      <c r="O67" s="6">
        <v>9</v>
      </c>
    </row>
    <row r="68" spans="11:15" x14ac:dyDescent="0.25">
      <c r="K68" s="4" t="s">
        <v>35</v>
      </c>
      <c r="L68" s="4" t="s">
        <v>14</v>
      </c>
      <c r="M68" s="4" t="s">
        <v>34</v>
      </c>
      <c r="N68" s="5">
        <v>2317</v>
      </c>
      <c r="O68" s="6">
        <v>261</v>
      </c>
    </row>
    <row r="69" spans="11:15" x14ac:dyDescent="0.25">
      <c r="K69" s="4" t="s">
        <v>16</v>
      </c>
      <c r="L69" s="4" t="s">
        <v>20</v>
      </c>
      <c r="M69" s="4" t="s">
        <v>29</v>
      </c>
      <c r="N69" s="5">
        <v>938</v>
      </c>
      <c r="O69" s="6">
        <v>6</v>
      </c>
    </row>
    <row r="70" spans="11:15" x14ac:dyDescent="0.25">
      <c r="K70" s="4" t="s">
        <v>8</v>
      </c>
      <c r="L70" s="4" t="s">
        <v>6</v>
      </c>
      <c r="M70" s="4" t="s">
        <v>37</v>
      </c>
      <c r="N70" s="5">
        <v>9709</v>
      </c>
      <c r="O70" s="6">
        <v>30</v>
      </c>
    </row>
    <row r="71" spans="11:15" x14ac:dyDescent="0.25">
      <c r="K71" s="4" t="s">
        <v>23</v>
      </c>
      <c r="L71" s="4" t="s">
        <v>30</v>
      </c>
      <c r="M71" s="4" t="s">
        <v>33</v>
      </c>
      <c r="N71" s="5">
        <v>2205</v>
      </c>
      <c r="O71" s="6">
        <v>138</v>
      </c>
    </row>
    <row r="72" spans="11:15" x14ac:dyDescent="0.25">
      <c r="K72" s="4" t="s">
        <v>23</v>
      </c>
      <c r="L72" s="4" t="s">
        <v>6</v>
      </c>
      <c r="M72" s="4" t="s">
        <v>28</v>
      </c>
      <c r="N72" s="5">
        <v>4487</v>
      </c>
      <c r="O72" s="6">
        <v>111</v>
      </c>
    </row>
    <row r="73" spans="11:15" x14ac:dyDescent="0.25">
      <c r="K73" s="4" t="s">
        <v>25</v>
      </c>
      <c r="L73" s="4" t="s">
        <v>9</v>
      </c>
      <c r="M73" s="4" t="s">
        <v>15</v>
      </c>
      <c r="N73" s="5">
        <v>2415</v>
      </c>
      <c r="O73" s="6">
        <v>15</v>
      </c>
    </row>
    <row r="74" spans="11:15" x14ac:dyDescent="0.25">
      <c r="K74" s="4" t="s">
        <v>5</v>
      </c>
      <c r="L74" s="4" t="s">
        <v>30</v>
      </c>
      <c r="M74" s="4" t="s">
        <v>36</v>
      </c>
      <c r="N74" s="5">
        <v>4018</v>
      </c>
      <c r="O74" s="6">
        <v>162</v>
      </c>
    </row>
    <row r="75" spans="11:15" x14ac:dyDescent="0.25">
      <c r="K75" s="4" t="s">
        <v>25</v>
      </c>
      <c r="L75" s="4" t="s">
        <v>30</v>
      </c>
      <c r="M75" s="4" t="s">
        <v>36</v>
      </c>
      <c r="N75" s="5">
        <v>861</v>
      </c>
      <c r="O75" s="6">
        <v>195</v>
      </c>
    </row>
    <row r="76" spans="11:15" x14ac:dyDescent="0.25">
      <c r="K76" s="4" t="s">
        <v>35</v>
      </c>
      <c r="L76" s="4" t="s">
        <v>20</v>
      </c>
      <c r="M76" s="4" t="s">
        <v>24</v>
      </c>
      <c r="N76" s="5">
        <v>5586</v>
      </c>
      <c r="O76" s="6">
        <v>525</v>
      </c>
    </row>
    <row r="77" spans="11:15" x14ac:dyDescent="0.25">
      <c r="K77" s="4" t="s">
        <v>23</v>
      </c>
      <c r="L77" s="4" t="s">
        <v>30</v>
      </c>
      <c r="M77" s="4" t="s">
        <v>19</v>
      </c>
      <c r="N77" s="5">
        <v>2226</v>
      </c>
      <c r="O77" s="6">
        <v>48</v>
      </c>
    </row>
    <row r="78" spans="11:15" x14ac:dyDescent="0.25">
      <c r="K78" s="4" t="s">
        <v>11</v>
      </c>
      <c r="L78" s="4" t="s">
        <v>30</v>
      </c>
      <c r="M78" s="4" t="s">
        <v>40</v>
      </c>
      <c r="N78" s="5">
        <v>14329</v>
      </c>
      <c r="O78" s="6">
        <v>150</v>
      </c>
    </row>
    <row r="79" spans="11:15" x14ac:dyDescent="0.25">
      <c r="K79" s="4" t="s">
        <v>11</v>
      </c>
      <c r="L79" s="4" t="s">
        <v>30</v>
      </c>
      <c r="M79" s="4" t="s">
        <v>33</v>
      </c>
      <c r="N79" s="5">
        <v>8463</v>
      </c>
      <c r="O79" s="6">
        <v>492</v>
      </c>
    </row>
    <row r="80" spans="11:15" x14ac:dyDescent="0.25">
      <c r="K80" s="4" t="s">
        <v>25</v>
      </c>
      <c r="L80" s="4" t="s">
        <v>30</v>
      </c>
      <c r="M80" s="4" t="s">
        <v>32</v>
      </c>
      <c r="N80" s="5">
        <v>2891</v>
      </c>
      <c r="O80" s="6">
        <v>102</v>
      </c>
    </row>
    <row r="81" spans="11:15" x14ac:dyDescent="0.25">
      <c r="K81" s="4" t="s">
        <v>27</v>
      </c>
      <c r="L81" s="4" t="s">
        <v>14</v>
      </c>
      <c r="M81" s="4" t="s">
        <v>34</v>
      </c>
      <c r="N81" s="5">
        <v>3773</v>
      </c>
      <c r="O81" s="6">
        <v>165</v>
      </c>
    </row>
    <row r="82" spans="11:15" x14ac:dyDescent="0.25">
      <c r="K82" s="4" t="s">
        <v>13</v>
      </c>
      <c r="L82" s="4" t="s">
        <v>14</v>
      </c>
      <c r="M82" s="4" t="s">
        <v>40</v>
      </c>
      <c r="N82" s="5">
        <v>854</v>
      </c>
      <c r="O82" s="6">
        <v>309</v>
      </c>
    </row>
    <row r="83" spans="11:15" x14ac:dyDescent="0.25">
      <c r="K83" s="4" t="s">
        <v>16</v>
      </c>
      <c r="L83" s="4" t="s">
        <v>14</v>
      </c>
      <c r="M83" s="4" t="s">
        <v>28</v>
      </c>
      <c r="N83" s="5">
        <v>4970</v>
      </c>
      <c r="O83" s="6">
        <v>156</v>
      </c>
    </row>
    <row r="84" spans="11:15" x14ac:dyDescent="0.25">
      <c r="K84" s="4" t="s">
        <v>11</v>
      </c>
      <c r="L84" s="4" t="s">
        <v>9</v>
      </c>
      <c r="M84" s="4" t="s">
        <v>42</v>
      </c>
      <c r="N84" s="5">
        <v>98</v>
      </c>
      <c r="O84" s="6">
        <v>159</v>
      </c>
    </row>
    <row r="85" spans="11:15" x14ac:dyDescent="0.25">
      <c r="K85" s="4" t="s">
        <v>25</v>
      </c>
      <c r="L85" s="4" t="s">
        <v>9</v>
      </c>
      <c r="M85" s="4" t="s">
        <v>37</v>
      </c>
      <c r="N85" s="5">
        <v>13391</v>
      </c>
      <c r="O85" s="6">
        <v>201</v>
      </c>
    </row>
    <row r="86" spans="11:15" x14ac:dyDescent="0.25">
      <c r="K86" s="4" t="s">
        <v>8</v>
      </c>
      <c r="L86" s="4" t="s">
        <v>17</v>
      </c>
      <c r="M86" s="4" t="s">
        <v>21</v>
      </c>
      <c r="N86" s="5">
        <v>8890</v>
      </c>
      <c r="O86" s="6">
        <v>210</v>
      </c>
    </row>
    <row r="87" spans="11:15" x14ac:dyDescent="0.25">
      <c r="K87" s="4" t="s">
        <v>26</v>
      </c>
      <c r="L87" s="4" t="s">
        <v>20</v>
      </c>
      <c r="M87" s="4" t="s">
        <v>31</v>
      </c>
      <c r="N87" s="5">
        <v>56</v>
      </c>
      <c r="O87" s="6">
        <v>51</v>
      </c>
    </row>
    <row r="88" spans="11:15" x14ac:dyDescent="0.25">
      <c r="K88" s="4" t="s">
        <v>27</v>
      </c>
      <c r="L88" s="4" t="s">
        <v>14</v>
      </c>
      <c r="M88" s="4" t="s">
        <v>18</v>
      </c>
      <c r="N88" s="5">
        <v>3339</v>
      </c>
      <c r="O88" s="6">
        <v>39</v>
      </c>
    </row>
    <row r="89" spans="11:15" x14ac:dyDescent="0.25">
      <c r="K89" s="4" t="s">
        <v>35</v>
      </c>
      <c r="L89" s="4" t="s">
        <v>9</v>
      </c>
      <c r="M89" s="4" t="s">
        <v>15</v>
      </c>
      <c r="N89" s="5">
        <v>3808</v>
      </c>
      <c r="O89" s="6">
        <v>279</v>
      </c>
    </row>
    <row r="90" spans="11:15" x14ac:dyDescent="0.25">
      <c r="K90" s="4" t="s">
        <v>35</v>
      </c>
      <c r="L90" s="4" t="s">
        <v>20</v>
      </c>
      <c r="M90" s="4" t="s">
        <v>31</v>
      </c>
      <c r="N90" s="5">
        <v>63</v>
      </c>
      <c r="O90" s="6">
        <v>123</v>
      </c>
    </row>
    <row r="91" spans="11:15" x14ac:dyDescent="0.25">
      <c r="K91" s="4" t="s">
        <v>26</v>
      </c>
      <c r="L91" s="4" t="s">
        <v>17</v>
      </c>
      <c r="M91" s="4" t="s">
        <v>39</v>
      </c>
      <c r="N91" s="5">
        <v>7812</v>
      </c>
      <c r="O91" s="6">
        <v>81</v>
      </c>
    </row>
    <row r="92" spans="11:15" x14ac:dyDescent="0.25">
      <c r="K92" s="4" t="s">
        <v>5</v>
      </c>
      <c r="L92" s="4" t="s">
        <v>6</v>
      </c>
      <c r="M92" s="4" t="s">
        <v>36</v>
      </c>
      <c r="N92" s="5">
        <v>7693</v>
      </c>
      <c r="O92" s="6">
        <v>21</v>
      </c>
    </row>
    <row r="93" spans="11:15" x14ac:dyDescent="0.25">
      <c r="K93" s="4" t="s">
        <v>27</v>
      </c>
      <c r="L93" s="4" t="s">
        <v>14</v>
      </c>
      <c r="M93" s="4" t="s">
        <v>40</v>
      </c>
      <c r="N93" s="5">
        <v>973</v>
      </c>
      <c r="O93" s="6">
        <v>162</v>
      </c>
    </row>
    <row r="94" spans="11:15" x14ac:dyDescent="0.25">
      <c r="K94" s="4" t="s">
        <v>35</v>
      </c>
      <c r="L94" s="4" t="s">
        <v>9</v>
      </c>
      <c r="M94" s="4" t="s">
        <v>41</v>
      </c>
      <c r="N94" s="5">
        <v>567</v>
      </c>
      <c r="O94" s="6">
        <v>228</v>
      </c>
    </row>
    <row r="95" spans="11:15" x14ac:dyDescent="0.25">
      <c r="K95" s="4" t="s">
        <v>35</v>
      </c>
      <c r="L95" s="4" t="s">
        <v>14</v>
      </c>
      <c r="M95" s="4" t="s">
        <v>32</v>
      </c>
      <c r="N95" s="5">
        <v>2471</v>
      </c>
      <c r="O95" s="6">
        <v>342</v>
      </c>
    </row>
    <row r="96" spans="11:15" x14ac:dyDescent="0.25">
      <c r="K96" s="4" t="s">
        <v>25</v>
      </c>
      <c r="L96" s="4" t="s">
        <v>20</v>
      </c>
      <c r="M96" s="4" t="s">
        <v>31</v>
      </c>
      <c r="N96" s="5">
        <v>7189</v>
      </c>
      <c r="O96" s="6">
        <v>54</v>
      </c>
    </row>
    <row r="97" spans="11:15" x14ac:dyDescent="0.25">
      <c r="K97" s="4" t="s">
        <v>13</v>
      </c>
      <c r="L97" s="4" t="s">
        <v>9</v>
      </c>
      <c r="M97" s="4" t="s">
        <v>40</v>
      </c>
      <c r="N97" s="5">
        <v>7455</v>
      </c>
      <c r="O97" s="6">
        <v>216</v>
      </c>
    </row>
    <row r="98" spans="11:15" x14ac:dyDescent="0.25">
      <c r="K98" s="4" t="s">
        <v>27</v>
      </c>
      <c r="L98" s="4" t="s">
        <v>30</v>
      </c>
      <c r="M98" s="4" t="s">
        <v>42</v>
      </c>
      <c r="N98" s="5">
        <v>3108</v>
      </c>
      <c r="O98" s="6">
        <v>54</v>
      </c>
    </row>
    <row r="99" spans="11:15" x14ac:dyDescent="0.25">
      <c r="K99" s="4" t="s">
        <v>16</v>
      </c>
      <c r="L99" s="4" t="s">
        <v>20</v>
      </c>
      <c r="M99" s="4" t="s">
        <v>18</v>
      </c>
      <c r="N99" s="5">
        <v>469</v>
      </c>
      <c r="O99" s="6">
        <v>75</v>
      </c>
    </row>
    <row r="100" spans="11:15" x14ac:dyDescent="0.25">
      <c r="K100" s="4" t="s">
        <v>11</v>
      </c>
      <c r="L100" s="4" t="s">
        <v>6</v>
      </c>
      <c r="M100" s="4" t="s">
        <v>34</v>
      </c>
      <c r="N100" s="5">
        <v>2737</v>
      </c>
      <c r="O100" s="6">
        <v>93</v>
      </c>
    </row>
    <row r="101" spans="11:15" x14ac:dyDescent="0.25">
      <c r="K101" s="4" t="s">
        <v>11</v>
      </c>
      <c r="L101" s="4" t="s">
        <v>6</v>
      </c>
      <c r="M101" s="4" t="s">
        <v>18</v>
      </c>
      <c r="N101" s="5">
        <v>4305</v>
      </c>
      <c r="O101" s="6">
        <v>156</v>
      </c>
    </row>
    <row r="102" spans="11:15" x14ac:dyDescent="0.25">
      <c r="K102" s="4" t="s">
        <v>11</v>
      </c>
      <c r="L102" s="4" t="s">
        <v>20</v>
      </c>
      <c r="M102" s="4" t="s">
        <v>28</v>
      </c>
      <c r="N102" s="5">
        <v>2408</v>
      </c>
      <c r="O102" s="6">
        <v>9</v>
      </c>
    </row>
    <row r="103" spans="11:15" x14ac:dyDescent="0.25">
      <c r="K103" s="4" t="s">
        <v>27</v>
      </c>
      <c r="L103" s="4" t="s">
        <v>14</v>
      </c>
      <c r="M103" s="4" t="s">
        <v>36</v>
      </c>
      <c r="N103" s="5">
        <v>1281</v>
      </c>
      <c r="O103" s="6">
        <v>18</v>
      </c>
    </row>
    <row r="104" spans="11:15" x14ac:dyDescent="0.25">
      <c r="K104" s="4" t="s">
        <v>5</v>
      </c>
      <c r="L104" s="4" t="s">
        <v>9</v>
      </c>
      <c r="M104" s="4" t="s">
        <v>10</v>
      </c>
      <c r="N104" s="5">
        <v>12348</v>
      </c>
      <c r="O104" s="6">
        <v>234</v>
      </c>
    </row>
    <row r="105" spans="11:15" x14ac:dyDescent="0.25">
      <c r="K105" s="4" t="s">
        <v>27</v>
      </c>
      <c r="L105" s="4" t="s">
        <v>30</v>
      </c>
      <c r="M105" s="4" t="s">
        <v>40</v>
      </c>
      <c r="N105" s="5">
        <v>3689</v>
      </c>
      <c r="O105" s="6">
        <v>312</v>
      </c>
    </row>
    <row r="106" spans="11:15" x14ac:dyDescent="0.25">
      <c r="K106" s="4" t="s">
        <v>23</v>
      </c>
      <c r="L106" s="4" t="s">
        <v>14</v>
      </c>
      <c r="M106" s="4" t="s">
        <v>36</v>
      </c>
      <c r="N106" s="5">
        <v>2870</v>
      </c>
      <c r="O106" s="6">
        <v>300</v>
      </c>
    </row>
    <row r="107" spans="11:15" x14ac:dyDescent="0.25">
      <c r="K107" s="4" t="s">
        <v>26</v>
      </c>
      <c r="L107" s="4" t="s">
        <v>14</v>
      </c>
      <c r="M107" s="4" t="s">
        <v>39</v>
      </c>
      <c r="N107" s="5">
        <v>798</v>
      </c>
      <c r="O107" s="6">
        <v>519</v>
      </c>
    </row>
    <row r="108" spans="11:15" x14ac:dyDescent="0.25">
      <c r="K108" s="4" t="s">
        <v>13</v>
      </c>
      <c r="L108" s="4" t="s">
        <v>6</v>
      </c>
      <c r="M108" s="4" t="s">
        <v>41</v>
      </c>
      <c r="N108" s="5">
        <v>2933</v>
      </c>
      <c r="O108" s="6">
        <v>9</v>
      </c>
    </row>
    <row r="109" spans="11:15" x14ac:dyDescent="0.25">
      <c r="K109" s="4" t="s">
        <v>25</v>
      </c>
      <c r="L109" s="4" t="s">
        <v>9</v>
      </c>
      <c r="M109" s="4" t="s">
        <v>12</v>
      </c>
      <c r="N109" s="5">
        <v>2744</v>
      </c>
      <c r="O109" s="6">
        <v>9</v>
      </c>
    </row>
    <row r="110" spans="11:15" x14ac:dyDescent="0.25">
      <c r="K110" s="4" t="s">
        <v>5</v>
      </c>
      <c r="L110" s="4" t="s">
        <v>14</v>
      </c>
      <c r="M110" s="4" t="s">
        <v>19</v>
      </c>
      <c r="N110" s="5">
        <v>9772</v>
      </c>
      <c r="O110" s="6">
        <v>90</v>
      </c>
    </row>
    <row r="111" spans="11:15" x14ac:dyDescent="0.25">
      <c r="K111" s="4" t="s">
        <v>23</v>
      </c>
      <c r="L111" s="4" t="s">
        <v>30</v>
      </c>
      <c r="M111" s="4" t="s">
        <v>18</v>
      </c>
      <c r="N111" s="5">
        <v>1568</v>
      </c>
      <c r="O111" s="6">
        <v>96</v>
      </c>
    </row>
    <row r="112" spans="11:15" x14ac:dyDescent="0.25">
      <c r="K112" s="4" t="s">
        <v>26</v>
      </c>
      <c r="L112" s="4" t="s">
        <v>14</v>
      </c>
      <c r="M112" s="4" t="s">
        <v>29</v>
      </c>
      <c r="N112" s="5">
        <v>11417</v>
      </c>
      <c r="O112" s="6">
        <v>21</v>
      </c>
    </row>
    <row r="113" spans="11:15" x14ac:dyDescent="0.25">
      <c r="K113" s="4" t="s">
        <v>5</v>
      </c>
      <c r="L113" s="4" t="s">
        <v>30</v>
      </c>
      <c r="M113" s="4" t="s">
        <v>42</v>
      </c>
      <c r="N113" s="5">
        <v>6748</v>
      </c>
      <c r="O113" s="6">
        <v>48</v>
      </c>
    </row>
    <row r="114" spans="11:15" x14ac:dyDescent="0.25">
      <c r="K114" s="4" t="s">
        <v>35</v>
      </c>
      <c r="L114" s="4" t="s">
        <v>14</v>
      </c>
      <c r="M114" s="4" t="s">
        <v>39</v>
      </c>
      <c r="N114" s="5">
        <v>1407</v>
      </c>
      <c r="O114" s="6">
        <v>72</v>
      </c>
    </row>
    <row r="115" spans="11:15" x14ac:dyDescent="0.25">
      <c r="K115" s="4" t="s">
        <v>8</v>
      </c>
      <c r="L115" s="4" t="s">
        <v>9</v>
      </c>
      <c r="M115" s="4" t="s">
        <v>32</v>
      </c>
      <c r="N115" s="5">
        <v>2023</v>
      </c>
      <c r="O115" s="6">
        <v>168</v>
      </c>
    </row>
    <row r="116" spans="11:15" x14ac:dyDescent="0.25">
      <c r="K116" s="4" t="s">
        <v>25</v>
      </c>
      <c r="L116" s="4" t="s">
        <v>17</v>
      </c>
      <c r="M116" s="4" t="s">
        <v>42</v>
      </c>
      <c r="N116" s="5">
        <v>5236</v>
      </c>
      <c r="O116" s="6">
        <v>51</v>
      </c>
    </row>
    <row r="117" spans="11:15" x14ac:dyDescent="0.25">
      <c r="K117" s="4" t="s">
        <v>13</v>
      </c>
      <c r="L117" s="4" t="s">
        <v>14</v>
      </c>
      <c r="M117" s="4" t="s">
        <v>36</v>
      </c>
      <c r="N117" s="5">
        <v>1925</v>
      </c>
      <c r="O117" s="6">
        <v>192</v>
      </c>
    </row>
    <row r="118" spans="11:15" x14ac:dyDescent="0.25">
      <c r="K118" s="4" t="s">
        <v>23</v>
      </c>
      <c r="L118" s="4" t="s">
        <v>6</v>
      </c>
      <c r="M118" s="4" t="s">
        <v>24</v>
      </c>
      <c r="N118" s="5">
        <v>6608</v>
      </c>
      <c r="O118" s="6">
        <v>225</v>
      </c>
    </row>
    <row r="119" spans="11:15" x14ac:dyDescent="0.25">
      <c r="K119" s="4" t="s">
        <v>16</v>
      </c>
      <c r="L119" s="4" t="s">
        <v>30</v>
      </c>
      <c r="M119" s="4" t="s">
        <v>42</v>
      </c>
      <c r="N119" s="5">
        <v>8008</v>
      </c>
      <c r="O119" s="6">
        <v>456</v>
      </c>
    </row>
    <row r="120" spans="11:15" x14ac:dyDescent="0.25">
      <c r="K120" s="4" t="s">
        <v>35</v>
      </c>
      <c r="L120" s="4" t="s">
        <v>30</v>
      </c>
      <c r="M120" s="4" t="s">
        <v>18</v>
      </c>
      <c r="N120" s="5">
        <v>1428</v>
      </c>
      <c r="O120" s="6">
        <v>93</v>
      </c>
    </row>
    <row r="121" spans="11:15" x14ac:dyDescent="0.25">
      <c r="K121" s="4" t="s">
        <v>16</v>
      </c>
      <c r="L121" s="4" t="s">
        <v>30</v>
      </c>
      <c r="M121" s="4" t="s">
        <v>12</v>
      </c>
      <c r="N121" s="5">
        <v>525</v>
      </c>
      <c r="O121" s="6">
        <v>48</v>
      </c>
    </row>
    <row r="122" spans="11:15" x14ac:dyDescent="0.25">
      <c r="K122" s="4" t="s">
        <v>16</v>
      </c>
      <c r="L122" s="4" t="s">
        <v>6</v>
      </c>
      <c r="M122" s="4" t="s">
        <v>15</v>
      </c>
      <c r="N122" s="5">
        <v>1505</v>
      </c>
      <c r="O122" s="6">
        <v>102</v>
      </c>
    </row>
    <row r="123" spans="11:15" x14ac:dyDescent="0.25">
      <c r="K123" s="4" t="s">
        <v>23</v>
      </c>
      <c r="L123" s="4" t="s">
        <v>9</v>
      </c>
      <c r="M123" s="4" t="s">
        <v>7</v>
      </c>
      <c r="N123" s="5">
        <v>6755</v>
      </c>
      <c r="O123" s="6">
        <v>252</v>
      </c>
    </row>
    <row r="124" spans="11:15" x14ac:dyDescent="0.25">
      <c r="K124" s="4" t="s">
        <v>26</v>
      </c>
      <c r="L124" s="4" t="s">
        <v>6</v>
      </c>
      <c r="M124" s="4" t="s">
        <v>15</v>
      </c>
      <c r="N124" s="5">
        <v>11571</v>
      </c>
      <c r="O124" s="6">
        <v>138</v>
      </c>
    </row>
    <row r="125" spans="11:15" x14ac:dyDescent="0.25">
      <c r="K125" s="4" t="s">
        <v>5</v>
      </c>
      <c r="L125" s="4" t="s">
        <v>20</v>
      </c>
      <c r="M125" s="4" t="s">
        <v>18</v>
      </c>
      <c r="N125" s="5">
        <v>2541</v>
      </c>
      <c r="O125" s="6">
        <v>90</v>
      </c>
    </row>
    <row r="126" spans="11:15" x14ac:dyDescent="0.25">
      <c r="K126" s="4" t="s">
        <v>13</v>
      </c>
      <c r="L126" s="4" t="s">
        <v>6</v>
      </c>
      <c r="M126" s="4" t="s">
        <v>7</v>
      </c>
      <c r="N126" s="5">
        <v>1526</v>
      </c>
      <c r="O126" s="6">
        <v>240</v>
      </c>
    </row>
    <row r="127" spans="11:15" x14ac:dyDescent="0.25">
      <c r="K127" s="4" t="s">
        <v>5</v>
      </c>
      <c r="L127" s="4" t="s">
        <v>20</v>
      </c>
      <c r="M127" s="4" t="s">
        <v>12</v>
      </c>
      <c r="N127" s="5">
        <v>6125</v>
      </c>
      <c r="O127" s="6">
        <v>102</v>
      </c>
    </row>
    <row r="128" spans="11:15" x14ac:dyDescent="0.25">
      <c r="K128" s="4" t="s">
        <v>13</v>
      </c>
      <c r="L128" s="4" t="s">
        <v>9</v>
      </c>
      <c r="M128" s="4" t="s">
        <v>39</v>
      </c>
      <c r="N128" s="5">
        <v>847</v>
      </c>
      <c r="O128" s="6">
        <v>129</v>
      </c>
    </row>
    <row r="129" spans="11:15" x14ac:dyDescent="0.25">
      <c r="K129" s="4" t="s">
        <v>8</v>
      </c>
      <c r="L129" s="4" t="s">
        <v>9</v>
      </c>
      <c r="M129" s="4" t="s">
        <v>39</v>
      </c>
      <c r="N129" s="5">
        <v>4753</v>
      </c>
      <c r="O129" s="6">
        <v>300</v>
      </c>
    </row>
    <row r="130" spans="11:15" x14ac:dyDescent="0.25">
      <c r="K130" s="4" t="s">
        <v>16</v>
      </c>
      <c r="L130" s="4" t="s">
        <v>20</v>
      </c>
      <c r="M130" s="4" t="s">
        <v>19</v>
      </c>
      <c r="N130" s="5">
        <v>959</v>
      </c>
      <c r="O130" s="6">
        <v>135</v>
      </c>
    </row>
    <row r="131" spans="11:15" x14ac:dyDescent="0.25">
      <c r="K131" s="4" t="s">
        <v>23</v>
      </c>
      <c r="L131" s="4" t="s">
        <v>9</v>
      </c>
      <c r="M131" s="4" t="s">
        <v>38</v>
      </c>
      <c r="N131" s="5">
        <v>2793</v>
      </c>
      <c r="O131" s="6">
        <v>114</v>
      </c>
    </row>
    <row r="132" spans="11:15" x14ac:dyDescent="0.25">
      <c r="K132" s="4" t="s">
        <v>23</v>
      </c>
      <c r="L132" s="4" t="s">
        <v>9</v>
      </c>
      <c r="M132" s="4" t="s">
        <v>24</v>
      </c>
      <c r="N132" s="5">
        <v>4606</v>
      </c>
      <c r="O132" s="6">
        <v>63</v>
      </c>
    </row>
    <row r="133" spans="11:15" x14ac:dyDescent="0.25">
      <c r="K133" s="4" t="s">
        <v>23</v>
      </c>
      <c r="L133" s="4" t="s">
        <v>14</v>
      </c>
      <c r="M133" s="4" t="s">
        <v>32</v>
      </c>
      <c r="N133" s="5">
        <v>5551</v>
      </c>
      <c r="O133" s="6">
        <v>252</v>
      </c>
    </row>
    <row r="134" spans="11:15" x14ac:dyDescent="0.25">
      <c r="K134" s="4" t="s">
        <v>35</v>
      </c>
      <c r="L134" s="4" t="s">
        <v>14</v>
      </c>
      <c r="M134" s="4" t="s">
        <v>10</v>
      </c>
      <c r="N134" s="5">
        <v>6657</v>
      </c>
      <c r="O134" s="6">
        <v>303</v>
      </c>
    </row>
    <row r="135" spans="11:15" x14ac:dyDescent="0.25">
      <c r="K135" s="4" t="s">
        <v>23</v>
      </c>
      <c r="L135" s="4" t="s">
        <v>17</v>
      </c>
      <c r="M135" s="4" t="s">
        <v>28</v>
      </c>
      <c r="N135" s="5">
        <v>4438</v>
      </c>
      <c r="O135" s="6">
        <v>246</v>
      </c>
    </row>
    <row r="136" spans="11:15" x14ac:dyDescent="0.25">
      <c r="K136" s="4" t="s">
        <v>8</v>
      </c>
      <c r="L136" s="4" t="s">
        <v>20</v>
      </c>
      <c r="M136" s="4" t="s">
        <v>22</v>
      </c>
      <c r="N136" s="5">
        <v>168</v>
      </c>
      <c r="O136" s="6">
        <v>84</v>
      </c>
    </row>
    <row r="137" spans="11:15" x14ac:dyDescent="0.25">
      <c r="K137" s="4" t="s">
        <v>23</v>
      </c>
      <c r="L137" s="4" t="s">
        <v>30</v>
      </c>
      <c r="M137" s="4" t="s">
        <v>28</v>
      </c>
      <c r="N137" s="5">
        <v>7777</v>
      </c>
      <c r="O137" s="6">
        <v>39</v>
      </c>
    </row>
    <row r="138" spans="11:15" x14ac:dyDescent="0.25">
      <c r="K138" s="4" t="s">
        <v>25</v>
      </c>
      <c r="L138" s="4" t="s">
        <v>14</v>
      </c>
      <c r="M138" s="4" t="s">
        <v>28</v>
      </c>
      <c r="N138" s="5">
        <v>3339</v>
      </c>
      <c r="O138" s="6">
        <v>348</v>
      </c>
    </row>
    <row r="139" spans="11:15" x14ac:dyDescent="0.25">
      <c r="K139" s="4" t="s">
        <v>23</v>
      </c>
      <c r="L139" s="4" t="s">
        <v>6</v>
      </c>
      <c r="M139" s="4" t="s">
        <v>19</v>
      </c>
      <c r="N139" s="5">
        <v>6391</v>
      </c>
      <c r="O139" s="6">
        <v>48</v>
      </c>
    </row>
    <row r="140" spans="11:15" x14ac:dyDescent="0.25">
      <c r="K140" s="4" t="s">
        <v>25</v>
      </c>
      <c r="L140" s="4" t="s">
        <v>6</v>
      </c>
      <c r="M140" s="4" t="s">
        <v>22</v>
      </c>
      <c r="N140" s="5">
        <v>518</v>
      </c>
      <c r="O140" s="6">
        <v>75</v>
      </c>
    </row>
    <row r="141" spans="11:15" x14ac:dyDescent="0.25">
      <c r="K141" s="4" t="s">
        <v>23</v>
      </c>
      <c r="L141" s="4" t="s">
        <v>20</v>
      </c>
      <c r="M141" s="4" t="s">
        <v>40</v>
      </c>
      <c r="N141" s="5">
        <v>5677</v>
      </c>
      <c r="O141" s="6">
        <v>258</v>
      </c>
    </row>
    <row r="142" spans="11:15" x14ac:dyDescent="0.25">
      <c r="K142" s="4" t="s">
        <v>16</v>
      </c>
      <c r="L142" s="4" t="s">
        <v>17</v>
      </c>
      <c r="M142" s="4" t="s">
        <v>28</v>
      </c>
      <c r="N142" s="5">
        <v>6048</v>
      </c>
      <c r="O142" s="6">
        <v>27</v>
      </c>
    </row>
    <row r="143" spans="11:15" x14ac:dyDescent="0.25">
      <c r="K143" s="4" t="s">
        <v>8</v>
      </c>
      <c r="L143" s="4" t="s">
        <v>20</v>
      </c>
      <c r="M143" s="4" t="s">
        <v>10</v>
      </c>
      <c r="N143" s="5">
        <v>3752</v>
      </c>
      <c r="O143" s="6">
        <v>213</v>
      </c>
    </row>
    <row r="144" spans="11:15" x14ac:dyDescent="0.25">
      <c r="K144" s="4" t="s">
        <v>25</v>
      </c>
      <c r="L144" s="4" t="s">
        <v>9</v>
      </c>
      <c r="M144" s="4" t="s">
        <v>32</v>
      </c>
      <c r="N144" s="5">
        <v>4480</v>
      </c>
      <c r="O144" s="6">
        <v>357</v>
      </c>
    </row>
    <row r="145" spans="11:15" x14ac:dyDescent="0.25">
      <c r="K145" s="4" t="s">
        <v>11</v>
      </c>
      <c r="L145" s="4" t="s">
        <v>6</v>
      </c>
      <c r="M145" s="4" t="s">
        <v>12</v>
      </c>
      <c r="N145" s="5">
        <v>259</v>
      </c>
      <c r="O145" s="6">
        <v>207</v>
      </c>
    </row>
    <row r="146" spans="11:15" x14ac:dyDescent="0.25">
      <c r="K146" s="4" t="s">
        <v>8</v>
      </c>
      <c r="L146" s="4" t="s">
        <v>6</v>
      </c>
      <c r="M146" s="4" t="s">
        <v>7</v>
      </c>
      <c r="N146" s="5">
        <v>42</v>
      </c>
      <c r="O146" s="6">
        <v>150</v>
      </c>
    </row>
    <row r="147" spans="11:15" x14ac:dyDescent="0.25">
      <c r="K147" s="4" t="s">
        <v>13</v>
      </c>
      <c r="L147" s="4" t="s">
        <v>14</v>
      </c>
      <c r="M147" s="4" t="s">
        <v>42</v>
      </c>
      <c r="N147" s="5">
        <v>98</v>
      </c>
      <c r="O147" s="6">
        <v>204</v>
      </c>
    </row>
    <row r="148" spans="11:15" x14ac:dyDescent="0.25">
      <c r="K148" s="4" t="s">
        <v>23</v>
      </c>
      <c r="L148" s="4" t="s">
        <v>9</v>
      </c>
      <c r="M148" s="4" t="s">
        <v>39</v>
      </c>
      <c r="N148" s="5">
        <v>2478</v>
      </c>
      <c r="O148" s="6">
        <v>21</v>
      </c>
    </row>
    <row r="149" spans="11:15" x14ac:dyDescent="0.25">
      <c r="K149" s="4" t="s">
        <v>13</v>
      </c>
      <c r="L149" s="4" t="s">
        <v>30</v>
      </c>
      <c r="M149" s="4" t="s">
        <v>19</v>
      </c>
      <c r="N149" s="5">
        <v>7847</v>
      </c>
      <c r="O149" s="6">
        <v>174</v>
      </c>
    </row>
    <row r="150" spans="11:15" x14ac:dyDescent="0.25">
      <c r="K150" s="4" t="s">
        <v>26</v>
      </c>
      <c r="L150" s="4" t="s">
        <v>6</v>
      </c>
      <c r="M150" s="4" t="s">
        <v>28</v>
      </c>
      <c r="N150" s="5">
        <v>9926</v>
      </c>
      <c r="O150" s="6">
        <v>201</v>
      </c>
    </row>
    <row r="151" spans="11:15" x14ac:dyDescent="0.25">
      <c r="K151" s="4" t="s">
        <v>8</v>
      </c>
      <c r="L151" s="4" t="s">
        <v>20</v>
      </c>
      <c r="M151" s="4" t="s">
        <v>31</v>
      </c>
      <c r="N151" s="5">
        <v>819</v>
      </c>
      <c r="O151" s="6">
        <v>510</v>
      </c>
    </row>
    <row r="152" spans="11:15" x14ac:dyDescent="0.25">
      <c r="K152" s="4" t="s">
        <v>16</v>
      </c>
      <c r="L152" s="4" t="s">
        <v>17</v>
      </c>
      <c r="M152" s="4" t="s">
        <v>32</v>
      </c>
      <c r="N152" s="5">
        <v>3052</v>
      </c>
      <c r="O152" s="6">
        <v>378</v>
      </c>
    </row>
    <row r="153" spans="11:15" x14ac:dyDescent="0.25">
      <c r="K153" s="4" t="s">
        <v>11</v>
      </c>
      <c r="L153" s="4" t="s">
        <v>30</v>
      </c>
      <c r="M153" s="4" t="s">
        <v>41</v>
      </c>
      <c r="N153" s="5">
        <v>6832</v>
      </c>
      <c r="O153" s="6">
        <v>27</v>
      </c>
    </row>
    <row r="154" spans="11:15" x14ac:dyDescent="0.25">
      <c r="K154" s="4" t="s">
        <v>26</v>
      </c>
      <c r="L154" s="4" t="s">
        <v>17</v>
      </c>
      <c r="M154" s="4" t="s">
        <v>29</v>
      </c>
      <c r="N154" s="5">
        <v>2016</v>
      </c>
      <c r="O154" s="6">
        <v>117</v>
      </c>
    </row>
    <row r="155" spans="11:15" x14ac:dyDescent="0.25">
      <c r="K155" s="4" t="s">
        <v>16</v>
      </c>
      <c r="L155" s="4" t="s">
        <v>20</v>
      </c>
      <c r="M155" s="4" t="s">
        <v>41</v>
      </c>
      <c r="N155" s="5">
        <v>7322</v>
      </c>
      <c r="O155" s="6">
        <v>36</v>
      </c>
    </row>
    <row r="156" spans="11:15" x14ac:dyDescent="0.25">
      <c r="K156" s="4" t="s">
        <v>8</v>
      </c>
      <c r="L156" s="4" t="s">
        <v>9</v>
      </c>
      <c r="M156" s="4" t="s">
        <v>19</v>
      </c>
      <c r="N156" s="5">
        <v>357</v>
      </c>
      <c r="O156" s="6">
        <v>126</v>
      </c>
    </row>
    <row r="157" spans="11:15" x14ac:dyDescent="0.25">
      <c r="K157" s="4" t="s">
        <v>11</v>
      </c>
      <c r="L157" s="4" t="s">
        <v>17</v>
      </c>
      <c r="M157" s="4" t="s">
        <v>18</v>
      </c>
      <c r="N157" s="5">
        <v>3192</v>
      </c>
      <c r="O157" s="6">
        <v>72</v>
      </c>
    </row>
    <row r="158" spans="11:15" x14ac:dyDescent="0.25">
      <c r="K158" s="4" t="s">
        <v>23</v>
      </c>
      <c r="L158" s="4" t="s">
        <v>14</v>
      </c>
      <c r="M158" s="4" t="s">
        <v>22</v>
      </c>
      <c r="N158" s="5">
        <v>8435</v>
      </c>
      <c r="O158" s="6">
        <v>42</v>
      </c>
    </row>
    <row r="159" spans="11:15" x14ac:dyDescent="0.25">
      <c r="K159" s="4" t="s">
        <v>5</v>
      </c>
      <c r="L159" s="4" t="s">
        <v>17</v>
      </c>
      <c r="M159" s="4" t="s">
        <v>32</v>
      </c>
      <c r="N159" s="5">
        <v>0</v>
      </c>
      <c r="O159" s="6">
        <v>135</v>
      </c>
    </row>
    <row r="160" spans="11:15" x14ac:dyDescent="0.25">
      <c r="K160" s="4" t="s">
        <v>23</v>
      </c>
      <c r="L160" s="4" t="s">
        <v>30</v>
      </c>
      <c r="M160" s="4" t="s">
        <v>38</v>
      </c>
      <c r="N160" s="5">
        <v>8862</v>
      </c>
      <c r="O160" s="6">
        <v>189</v>
      </c>
    </row>
    <row r="161" spans="11:15" x14ac:dyDescent="0.25">
      <c r="K161" s="4" t="s">
        <v>16</v>
      </c>
      <c r="L161" s="4" t="s">
        <v>6</v>
      </c>
      <c r="M161" s="4" t="s">
        <v>40</v>
      </c>
      <c r="N161" s="5">
        <v>3556</v>
      </c>
      <c r="O161" s="6">
        <v>459</v>
      </c>
    </row>
    <row r="162" spans="11:15" x14ac:dyDescent="0.25">
      <c r="K162" s="4" t="s">
        <v>25</v>
      </c>
      <c r="L162" s="4" t="s">
        <v>30</v>
      </c>
      <c r="M162" s="4" t="s">
        <v>37</v>
      </c>
      <c r="N162" s="5">
        <v>7280</v>
      </c>
      <c r="O162" s="6">
        <v>201</v>
      </c>
    </row>
    <row r="163" spans="11:15" x14ac:dyDescent="0.25">
      <c r="K163" s="4" t="s">
        <v>16</v>
      </c>
      <c r="L163" s="4" t="s">
        <v>30</v>
      </c>
      <c r="M163" s="4" t="s">
        <v>7</v>
      </c>
      <c r="N163" s="5">
        <v>3402</v>
      </c>
      <c r="O163" s="6">
        <v>366</v>
      </c>
    </row>
    <row r="164" spans="11:15" x14ac:dyDescent="0.25">
      <c r="K164" s="4" t="s">
        <v>27</v>
      </c>
      <c r="L164" s="4" t="s">
        <v>6</v>
      </c>
      <c r="M164" s="4" t="s">
        <v>32</v>
      </c>
      <c r="N164" s="5">
        <v>4592</v>
      </c>
      <c r="O164" s="6">
        <v>324</v>
      </c>
    </row>
    <row r="165" spans="11:15" x14ac:dyDescent="0.25">
      <c r="K165" s="4" t="s">
        <v>11</v>
      </c>
      <c r="L165" s="4" t="s">
        <v>9</v>
      </c>
      <c r="M165" s="4" t="s">
        <v>37</v>
      </c>
      <c r="N165" s="5">
        <v>7833</v>
      </c>
      <c r="O165" s="6">
        <v>243</v>
      </c>
    </row>
    <row r="166" spans="11:15" x14ac:dyDescent="0.25">
      <c r="K166" s="4" t="s">
        <v>26</v>
      </c>
      <c r="L166" s="4" t="s">
        <v>17</v>
      </c>
      <c r="M166" s="4" t="s">
        <v>41</v>
      </c>
      <c r="N166" s="5">
        <v>7651</v>
      </c>
      <c r="O166" s="6">
        <v>213</v>
      </c>
    </row>
    <row r="167" spans="11:15" x14ac:dyDescent="0.25">
      <c r="K167" s="4" t="s">
        <v>5</v>
      </c>
      <c r="L167" s="4" t="s">
        <v>9</v>
      </c>
      <c r="M167" s="4" t="s">
        <v>7</v>
      </c>
      <c r="N167" s="5">
        <v>2275</v>
      </c>
      <c r="O167" s="6">
        <v>447</v>
      </c>
    </row>
    <row r="168" spans="11:15" x14ac:dyDescent="0.25">
      <c r="K168" s="4" t="s">
        <v>5</v>
      </c>
      <c r="L168" s="4" t="s">
        <v>20</v>
      </c>
      <c r="M168" s="4" t="s">
        <v>31</v>
      </c>
      <c r="N168" s="5">
        <v>5670</v>
      </c>
      <c r="O168" s="6">
        <v>297</v>
      </c>
    </row>
    <row r="169" spans="11:15" x14ac:dyDescent="0.25">
      <c r="K169" s="4" t="s">
        <v>23</v>
      </c>
      <c r="L169" s="4" t="s">
        <v>9</v>
      </c>
      <c r="M169" s="4" t="s">
        <v>29</v>
      </c>
      <c r="N169" s="5">
        <v>2135</v>
      </c>
      <c r="O169" s="6">
        <v>27</v>
      </c>
    </row>
    <row r="170" spans="11:15" x14ac:dyDescent="0.25">
      <c r="K170" s="4" t="s">
        <v>5</v>
      </c>
      <c r="L170" s="4" t="s">
        <v>30</v>
      </c>
      <c r="M170" s="4" t="s">
        <v>34</v>
      </c>
      <c r="N170" s="5">
        <v>2779</v>
      </c>
      <c r="O170" s="6">
        <v>75</v>
      </c>
    </row>
    <row r="171" spans="11:15" x14ac:dyDescent="0.25">
      <c r="K171" s="4" t="s">
        <v>35</v>
      </c>
      <c r="L171" s="4" t="s">
        <v>17</v>
      </c>
      <c r="M171" s="4" t="s">
        <v>19</v>
      </c>
      <c r="N171" s="5">
        <v>12950</v>
      </c>
      <c r="O171" s="6">
        <v>30</v>
      </c>
    </row>
    <row r="172" spans="11:15" x14ac:dyDescent="0.25">
      <c r="K172" s="4" t="s">
        <v>23</v>
      </c>
      <c r="L172" s="4" t="s">
        <v>14</v>
      </c>
      <c r="M172" s="4" t="s">
        <v>15</v>
      </c>
      <c r="N172" s="5">
        <v>2646</v>
      </c>
      <c r="O172" s="6">
        <v>177</v>
      </c>
    </row>
    <row r="173" spans="11:15" x14ac:dyDescent="0.25">
      <c r="K173" s="4" t="s">
        <v>5</v>
      </c>
      <c r="L173" s="4" t="s">
        <v>30</v>
      </c>
      <c r="M173" s="4" t="s">
        <v>19</v>
      </c>
      <c r="N173" s="5">
        <v>3794</v>
      </c>
      <c r="O173" s="6">
        <v>159</v>
      </c>
    </row>
    <row r="174" spans="11:15" x14ac:dyDescent="0.25">
      <c r="K174" s="4" t="s">
        <v>27</v>
      </c>
      <c r="L174" s="4" t="s">
        <v>9</v>
      </c>
      <c r="M174" s="4" t="s">
        <v>19</v>
      </c>
      <c r="N174" s="5">
        <v>819</v>
      </c>
      <c r="O174" s="6">
        <v>306</v>
      </c>
    </row>
    <row r="175" spans="11:15" x14ac:dyDescent="0.25">
      <c r="K175" s="4" t="s">
        <v>27</v>
      </c>
      <c r="L175" s="4" t="s">
        <v>30</v>
      </c>
      <c r="M175" s="4" t="s">
        <v>33</v>
      </c>
      <c r="N175" s="5">
        <v>2583</v>
      </c>
      <c r="O175" s="6">
        <v>18</v>
      </c>
    </row>
    <row r="176" spans="11:15" x14ac:dyDescent="0.25">
      <c r="K176" s="4" t="s">
        <v>23</v>
      </c>
      <c r="L176" s="4" t="s">
        <v>9</v>
      </c>
      <c r="M176" s="4" t="s">
        <v>36</v>
      </c>
      <c r="N176" s="5">
        <v>4585</v>
      </c>
      <c r="O176" s="6">
        <v>240</v>
      </c>
    </row>
    <row r="177" spans="11:15" x14ac:dyDescent="0.25">
      <c r="K177" s="4" t="s">
        <v>25</v>
      </c>
      <c r="L177" s="4" t="s">
        <v>30</v>
      </c>
      <c r="M177" s="4" t="s">
        <v>19</v>
      </c>
      <c r="N177" s="5">
        <v>1652</v>
      </c>
      <c r="O177" s="6">
        <v>93</v>
      </c>
    </row>
    <row r="178" spans="11:15" x14ac:dyDescent="0.25">
      <c r="K178" s="4" t="s">
        <v>35</v>
      </c>
      <c r="L178" s="4" t="s">
        <v>30</v>
      </c>
      <c r="M178" s="4" t="s">
        <v>42</v>
      </c>
      <c r="N178" s="5">
        <v>4991</v>
      </c>
      <c r="O178" s="6">
        <v>9</v>
      </c>
    </row>
    <row r="179" spans="11:15" x14ac:dyDescent="0.25">
      <c r="K179" s="4" t="s">
        <v>8</v>
      </c>
      <c r="L179" s="4" t="s">
        <v>30</v>
      </c>
      <c r="M179" s="4" t="s">
        <v>29</v>
      </c>
      <c r="N179" s="5">
        <v>2009</v>
      </c>
      <c r="O179" s="6">
        <v>219</v>
      </c>
    </row>
    <row r="180" spans="11:15" x14ac:dyDescent="0.25">
      <c r="K180" s="4" t="s">
        <v>26</v>
      </c>
      <c r="L180" s="4" t="s">
        <v>17</v>
      </c>
      <c r="M180" s="4" t="s">
        <v>22</v>
      </c>
      <c r="N180" s="5">
        <v>1568</v>
      </c>
      <c r="O180" s="6">
        <v>141</v>
      </c>
    </row>
    <row r="181" spans="11:15" x14ac:dyDescent="0.25">
      <c r="K181" s="4" t="s">
        <v>13</v>
      </c>
      <c r="L181" s="4" t="s">
        <v>6</v>
      </c>
      <c r="M181" s="4" t="s">
        <v>33</v>
      </c>
      <c r="N181" s="5">
        <v>3388</v>
      </c>
      <c r="O181" s="6">
        <v>123</v>
      </c>
    </row>
    <row r="182" spans="11:15" x14ac:dyDescent="0.25">
      <c r="K182" s="4" t="s">
        <v>5</v>
      </c>
      <c r="L182" s="4" t="s">
        <v>20</v>
      </c>
      <c r="M182" s="4" t="s">
        <v>38</v>
      </c>
      <c r="N182" s="5">
        <v>623</v>
      </c>
      <c r="O182" s="6">
        <v>51</v>
      </c>
    </row>
    <row r="183" spans="11:15" x14ac:dyDescent="0.25">
      <c r="K183" s="4" t="s">
        <v>16</v>
      </c>
      <c r="L183" s="4" t="s">
        <v>14</v>
      </c>
      <c r="M183" s="4" t="s">
        <v>12</v>
      </c>
      <c r="N183" s="5">
        <v>10073</v>
      </c>
      <c r="O183" s="6">
        <v>120</v>
      </c>
    </row>
    <row r="184" spans="11:15" x14ac:dyDescent="0.25">
      <c r="K184" s="4" t="s">
        <v>8</v>
      </c>
      <c r="L184" s="4" t="s">
        <v>17</v>
      </c>
      <c r="M184" s="4" t="s">
        <v>42</v>
      </c>
      <c r="N184" s="5">
        <v>1561</v>
      </c>
      <c r="O184" s="6">
        <v>27</v>
      </c>
    </row>
    <row r="185" spans="11:15" x14ac:dyDescent="0.25">
      <c r="K185" s="4" t="s">
        <v>11</v>
      </c>
      <c r="L185" s="4" t="s">
        <v>14</v>
      </c>
      <c r="M185" s="4" t="s">
        <v>39</v>
      </c>
      <c r="N185" s="5">
        <v>11522</v>
      </c>
      <c r="O185" s="6">
        <v>204</v>
      </c>
    </row>
    <row r="186" spans="11:15" x14ac:dyDescent="0.25">
      <c r="K186" s="4" t="s">
        <v>16</v>
      </c>
      <c r="L186" s="4" t="s">
        <v>20</v>
      </c>
      <c r="M186" s="4" t="s">
        <v>31</v>
      </c>
      <c r="N186" s="5">
        <v>2317</v>
      </c>
      <c r="O186" s="6">
        <v>123</v>
      </c>
    </row>
    <row r="187" spans="11:15" x14ac:dyDescent="0.25">
      <c r="K187" s="4" t="s">
        <v>35</v>
      </c>
      <c r="L187" s="4" t="s">
        <v>6</v>
      </c>
      <c r="M187" s="4" t="s">
        <v>40</v>
      </c>
      <c r="N187" s="5">
        <v>3059</v>
      </c>
      <c r="O187" s="6">
        <v>27</v>
      </c>
    </row>
    <row r="188" spans="11:15" x14ac:dyDescent="0.25">
      <c r="K188" s="4" t="s">
        <v>13</v>
      </c>
      <c r="L188" s="4" t="s">
        <v>6</v>
      </c>
      <c r="M188" s="4" t="s">
        <v>42</v>
      </c>
      <c r="N188" s="5">
        <v>2324</v>
      </c>
      <c r="O188" s="6">
        <v>177</v>
      </c>
    </row>
    <row r="189" spans="11:15" x14ac:dyDescent="0.25">
      <c r="K189" s="4" t="s">
        <v>27</v>
      </c>
      <c r="L189" s="4" t="s">
        <v>17</v>
      </c>
      <c r="M189" s="4" t="s">
        <v>42</v>
      </c>
      <c r="N189" s="5">
        <v>4956</v>
      </c>
      <c r="O189" s="6">
        <v>171</v>
      </c>
    </row>
    <row r="190" spans="11:15" x14ac:dyDescent="0.25">
      <c r="K190" s="4" t="s">
        <v>35</v>
      </c>
      <c r="L190" s="4" t="s">
        <v>30</v>
      </c>
      <c r="M190" s="4" t="s">
        <v>36</v>
      </c>
      <c r="N190" s="5">
        <v>5355</v>
      </c>
      <c r="O190" s="6">
        <v>204</v>
      </c>
    </row>
    <row r="191" spans="11:15" x14ac:dyDescent="0.25">
      <c r="K191" s="4" t="s">
        <v>27</v>
      </c>
      <c r="L191" s="4" t="s">
        <v>30</v>
      </c>
      <c r="M191" s="4" t="s">
        <v>24</v>
      </c>
      <c r="N191" s="5">
        <v>7259</v>
      </c>
      <c r="O191" s="6">
        <v>276</v>
      </c>
    </row>
    <row r="192" spans="11:15" x14ac:dyDescent="0.25">
      <c r="K192" s="4" t="s">
        <v>8</v>
      </c>
      <c r="L192" s="4" t="s">
        <v>6</v>
      </c>
      <c r="M192" s="4" t="s">
        <v>42</v>
      </c>
      <c r="N192" s="5">
        <v>6279</v>
      </c>
      <c r="O192" s="6">
        <v>45</v>
      </c>
    </row>
    <row r="193" spans="11:15" x14ac:dyDescent="0.25">
      <c r="K193" s="4" t="s">
        <v>5</v>
      </c>
      <c r="L193" s="4" t="s">
        <v>20</v>
      </c>
      <c r="M193" s="4" t="s">
        <v>32</v>
      </c>
      <c r="N193" s="5">
        <v>2541</v>
      </c>
      <c r="O193" s="6">
        <v>45</v>
      </c>
    </row>
    <row r="194" spans="11:15" x14ac:dyDescent="0.25">
      <c r="K194" s="4" t="s">
        <v>16</v>
      </c>
      <c r="L194" s="4" t="s">
        <v>9</v>
      </c>
      <c r="M194" s="4" t="s">
        <v>39</v>
      </c>
      <c r="N194" s="5">
        <v>3864</v>
      </c>
      <c r="O194" s="6">
        <v>177</v>
      </c>
    </row>
    <row r="195" spans="11:15" x14ac:dyDescent="0.25">
      <c r="K195" s="4" t="s">
        <v>25</v>
      </c>
      <c r="L195" s="4" t="s">
        <v>14</v>
      </c>
      <c r="M195" s="4" t="s">
        <v>31</v>
      </c>
      <c r="N195" s="5">
        <v>6146</v>
      </c>
      <c r="O195" s="6">
        <v>63</v>
      </c>
    </row>
    <row r="196" spans="11:15" x14ac:dyDescent="0.25">
      <c r="K196" s="4" t="s">
        <v>11</v>
      </c>
      <c r="L196" s="4" t="s">
        <v>17</v>
      </c>
      <c r="M196" s="4" t="s">
        <v>15</v>
      </c>
      <c r="N196" s="5">
        <v>2639</v>
      </c>
      <c r="O196" s="6">
        <v>204</v>
      </c>
    </row>
    <row r="197" spans="11:15" x14ac:dyDescent="0.25">
      <c r="K197" s="4" t="s">
        <v>8</v>
      </c>
      <c r="L197" s="4" t="s">
        <v>6</v>
      </c>
      <c r="M197" s="4" t="s">
        <v>22</v>
      </c>
      <c r="N197" s="5">
        <v>1890</v>
      </c>
      <c r="O197" s="6">
        <v>195</v>
      </c>
    </row>
    <row r="198" spans="11:15" x14ac:dyDescent="0.25">
      <c r="K198" s="4" t="s">
        <v>23</v>
      </c>
      <c r="L198" s="4" t="s">
        <v>30</v>
      </c>
      <c r="M198" s="4" t="s">
        <v>24</v>
      </c>
      <c r="N198" s="5">
        <v>1932</v>
      </c>
      <c r="O198" s="6">
        <v>369</v>
      </c>
    </row>
    <row r="199" spans="11:15" x14ac:dyDescent="0.25">
      <c r="K199" s="4" t="s">
        <v>27</v>
      </c>
      <c r="L199" s="4" t="s">
        <v>30</v>
      </c>
      <c r="M199" s="4" t="s">
        <v>18</v>
      </c>
      <c r="N199" s="5">
        <v>6300</v>
      </c>
      <c r="O199" s="6">
        <v>42</v>
      </c>
    </row>
    <row r="200" spans="11:15" x14ac:dyDescent="0.25">
      <c r="K200" s="4" t="s">
        <v>16</v>
      </c>
      <c r="L200" s="4" t="s">
        <v>6</v>
      </c>
      <c r="M200" s="4" t="s">
        <v>7</v>
      </c>
      <c r="N200" s="5">
        <v>560</v>
      </c>
      <c r="O200" s="6">
        <v>81</v>
      </c>
    </row>
    <row r="201" spans="11:15" x14ac:dyDescent="0.25">
      <c r="K201" s="4" t="s">
        <v>11</v>
      </c>
      <c r="L201" s="4" t="s">
        <v>6</v>
      </c>
      <c r="M201" s="4" t="s">
        <v>42</v>
      </c>
      <c r="N201" s="5">
        <v>2856</v>
      </c>
      <c r="O201" s="6">
        <v>246</v>
      </c>
    </row>
    <row r="202" spans="11:15" x14ac:dyDescent="0.25">
      <c r="K202" s="4" t="s">
        <v>11</v>
      </c>
      <c r="L202" s="4" t="s">
        <v>30</v>
      </c>
      <c r="M202" s="4" t="s">
        <v>28</v>
      </c>
      <c r="N202" s="5">
        <v>707</v>
      </c>
      <c r="O202" s="6">
        <v>174</v>
      </c>
    </row>
    <row r="203" spans="11:15" x14ac:dyDescent="0.25">
      <c r="K203" s="4" t="s">
        <v>8</v>
      </c>
      <c r="L203" s="4" t="s">
        <v>9</v>
      </c>
      <c r="M203" s="4" t="s">
        <v>7</v>
      </c>
      <c r="N203" s="5">
        <v>3598</v>
      </c>
      <c r="O203" s="6">
        <v>81</v>
      </c>
    </row>
    <row r="204" spans="11:15" x14ac:dyDescent="0.25">
      <c r="K204" s="4" t="s">
        <v>5</v>
      </c>
      <c r="L204" s="4" t="s">
        <v>9</v>
      </c>
      <c r="M204" s="4" t="s">
        <v>22</v>
      </c>
      <c r="N204" s="5">
        <v>6853</v>
      </c>
      <c r="O204" s="6">
        <v>372</v>
      </c>
    </row>
    <row r="205" spans="11:15" x14ac:dyDescent="0.25">
      <c r="K205" s="4" t="s">
        <v>5</v>
      </c>
      <c r="L205" s="4" t="s">
        <v>9</v>
      </c>
      <c r="M205" s="4" t="s">
        <v>29</v>
      </c>
      <c r="N205" s="5">
        <v>4725</v>
      </c>
      <c r="O205" s="6">
        <v>174</v>
      </c>
    </row>
    <row r="206" spans="11:15" x14ac:dyDescent="0.25">
      <c r="K206" s="4" t="s">
        <v>13</v>
      </c>
      <c r="L206" s="4" t="s">
        <v>14</v>
      </c>
      <c r="M206" s="4" t="s">
        <v>10</v>
      </c>
      <c r="N206" s="5">
        <v>10304</v>
      </c>
      <c r="O206" s="6">
        <v>84</v>
      </c>
    </row>
    <row r="207" spans="11:15" x14ac:dyDescent="0.25">
      <c r="K207" s="4" t="s">
        <v>13</v>
      </c>
      <c r="L207" s="4" t="s">
        <v>30</v>
      </c>
      <c r="M207" s="4" t="s">
        <v>29</v>
      </c>
      <c r="N207" s="5">
        <v>1274</v>
      </c>
      <c r="O207" s="6">
        <v>225</v>
      </c>
    </row>
    <row r="208" spans="11:15" x14ac:dyDescent="0.25">
      <c r="K208" s="4" t="s">
        <v>25</v>
      </c>
      <c r="L208" s="4" t="s">
        <v>14</v>
      </c>
      <c r="M208" s="4" t="s">
        <v>7</v>
      </c>
      <c r="N208" s="5">
        <v>1526</v>
      </c>
      <c r="O208" s="6">
        <v>105</v>
      </c>
    </row>
    <row r="209" spans="11:15" x14ac:dyDescent="0.25">
      <c r="K209" s="4" t="s">
        <v>5</v>
      </c>
      <c r="L209" s="4" t="s">
        <v>17</v>
      </c>
      <c r="M209" s="4" t="s">
        <v>40</v>
      </c>
      <c r="N209" s="5">
        <v>3101</v>
      </c>
      <c r="O209" s="6">
        <v>225</v>
      </c>
    </row>
    <row r="210" spans="11:15" x14ac:dyDescent="0.25">
      <c r="K210" s="4" t="s">
        <v>26</v>
      </c>
      <c r="L210" s="4" t="s">
        <v>6</v>
      </c>
      <c r="M210" s="4" t="s">
        <v>24</v>
      </c>
      <c r="N210" s="5">
        <v>1057</v>
      </c>
      <c r="O210" s="6">
        <v>54</v>
      </c>
    </row>
    <row r="211" spans="11:15" x14ac:dyDescent="0.25">
      <c r="K211" s="4" t="s">
        <v>23</v>
      </c>
      <c r="L211" s="4" t="s">
        <v>6</v>
      </c>
      <c r="M211" s="4" t="s">
        <v>42</v>
      </c>
      <c r="N211" s="5">
        <v>5306</v>
      </c>
      <c r="O211" s="6">
        <v>0</v>
      </c>
    </row>
    <row r="212" spans="11:15" x14ac:dyDescent="0.25">
      <c r="K212" s="4" t="s">
        <v>25</v>
      </c>
      <c r="L212" s="4" t="s">
        <v>17</v>
      </c>
      <c r="M212" s="4" t="s">
        <v>38</v>
      </c>
      <c r="N212" s="5">
        <v>4018</v>
      </c>
      <c r="O212" s="6">
        <v>171</v>
      </c>
    </row>
    <row r="213" spans="11:15" x14ac:dyDescent="0.25">
      <c r="K213" s="4" t="s">
        <v>11</v>
      </c>
      <c r="L213" s="4" t="s">
        <v>30</v>
      </c>
      <c r="M213" s="4" t="s">
        <v>29</v>
      </c>
      <c r="N213" s="5">
        <v>938</v>
      </c>
      <c r="O213" s="6">
        <v>189</v>
      </c>
    </row>
    <row r="214" spans="11:15" x14ac:dyDescent="0.25">
      <c r="K214" s="4" t="s">
        <v>23</v>
      </c>
      <c r="L214" s="4" t="s">
        <v>20</v>
      </c>
      <c r="M214" s="4" t="s">
        <v>15</v>
      </c>
      <c r="N214" s="5">
        <v>1778</v>
      </c>
      <c r="O214" s="6">
        <v>270</v>
      </c>
    </row>
    <row r="215" spans="11:15" x14ac:dyDescent="0.25">
      <c r="K215" s="4" t="s">
        <v>16</v>
      </c>
      <c r="L215" s="4" t="s">
        <v>17</v>
      </c>
      <c r="M215" s="4" t="s">
        <v>7</v>
      </c>
      <c r="N215" s="5">
        <v>1638</v>
      </c>
      <c r="O215" s="6">
        <v>63</v>
      </c>
    </row>
    <row r="216" spans="11:15" x14ac:dyDescent="0.25">
      <c r="K216" s="4" t="s">
        <v>13</v>
      </c>
      <c r="L216" s="4" t="s">
        <v>20</v>
      </c>
      <c r="M216" s="4" t="s">
        <v>18</v>
      </c>
      <c r="N216" s="5">
        <v>154</v>
      </c>
      <c r="O216" s="6">
        <v>21</v>
      </c>
    </row>
    <row r="217" spans="11:15" x14ac:dyDescent="0.25">
      <c r="K217" s="4" t="s">
        <v>23</v>
      </c>
      <c r="L217" s="4" t="s">
        <v>6</v>
      </c>
      <c r="M217" s="4" t="s">
        <v>22</v>
      </c>
      <c r="N217" s="5">
        <v>9835</v>
      </c>
      <c r="O217" s="6">
        <v>207</v>
      </c>
    </row>
    <row r="218" spans="11:15" x14ac:dyDescent="0.25">
      <c r="K218" s="4" t="s">
        <v>11</v>
      </c>
      <c r="L218" s="4" t="s">
        <v>6</v>
      </c>
      <c r="M218" s="4" t="s">
        <v>33</v>
      </c>
      <c r="N218" s="5">
        <v>7273</v>
      </c>
      <c r="O218" s="6">
        <v>96</v>
      </c>
    </row>
    <row r="219" spans="11:15" x14ac:dyDescent="0.25">
      <c r="K219" s="4" t="s">
        <v>25</v>
      </c>
      <c r="L219" s="4" t="s">
        <v>17</v>
      </c>
      <c r="M219" s="4" t="s">
        <v>22</v>
      </c>
      <c r="N219" s="5">
        <v>6909</v>
      </c>
      <c r="O219" s="6">
        <v>81</v>
      </c>
    </row>
    <row r="220" spans="11:15" x14ac:dyDescent="0.25">
      <c r="K220" s="4" t="s">
        <v>11</v>
      </c>
      <c r="L220" s="4" t="s">
        <v>17</v>
      </c>
      <c r="M220" s="4" t="s">
        <v>38</v>
      </c>
      <c r="N220" s="5">
        <v>3920</v>
      </c>
      <c r="O220" s="6">
        <v>306</v>
      </c>
    </row>
    <row r="221" spans="11:15" x14ac:dyDescent="0.25">
      <c r="K221" s="4" t="s">
        <v>35</v>
      </c>
      <c r="L221" s="4" t="s">
        <v>17</v>
      </c>
      <c r="M221" s="4" t="s">
        <v>41</v>
      </c>
      <c r="N221" s="5">
        <v>4858</v>
      </c>
      <c r="O221" s="6">
        <v>279</v>
      </c>
    </row>
    <row r="222" spans="11:15" x14ac:dyDescent="0.25">
      <c r="K222" s="4" t="s">
        <v>26</v>
      </c>
      <c r="L222" s="4" t="s">
        <v>20</v>
      </c>
      <c r="M222" s="4" t="s">
        <v>12</v>
      </c>
      <c r="N222" s="5">
        <v>3549</v>
      </c>
      <c r="O222" s="6">
        <v>3</v>
      </c>
    </row>
    <row r="223" spans="11:15" x14ac:dyDescent="0.25">
      <c r="K223" s="4" t="s">
        <v>23</v>
      </c>
      <c r="L223" s="4" t="s">
        <v>17</v>
      </c>
      <c r="M223" s="4" t="s">
        <v>39</v>
      </c>
      <c r="N223" s="5">
        <v>966</v>
      </c>
      <c r="O223" s="6">
        <v>198</v>
      </c>
    </row>
    <row r="224" spans="11:15" x14ac:dyDescent="0.25">
      <c r="K224" s="4" t="s">
        <v>25</v>
      </c>
      <c r="L224" s="4" t="s">
        <v>17</v>
      </c>
      <c r="M224" s="4" t="s">
        <v>15</v>
      </c>
      <c r="N224" s="5">
        <v>385</v>
      </c>
      <c r="O224" s="6">
        <v>249</v>
      </c>
    </row>
    <row r="225" spans="11:15" x14ac:dyDescent="0.25">
      <c r="K225" s="4" t="s">
        <v>16</v>
      </c>
      <c r="L225" s="4" t="s">
        <v>30</v>
      </c>
      <c r="M225" s="4" t="s">
        <v>29</v>
      </c>
      <c r="N225" s="5">
        <v>2219</v>
      </c>
      <c r="O225" s="6">
        <v>75</v>
      </c>
    </row>
    <row r="226" spans="11:15" x14ac:dyDescent="0.25">
      <c r="K226" s="4" t="s">
        <v>11</v>
      </c>
      <c r="L226" s="4" t="s">
        <v>14</v>
      </c>
      <c r="M226" s="4" t="s">
        <v>10</v>
      </c>
      <c r="N226" s="5">
        <v>2954</v>
      </c>
      <c r="O226" s="6">
        <v>189</v>
      </c>
    </row>
    <row r="227" spans="11:15" x14ac:dyDescent="0.25">
      <c r="K227" s="4" t="s">
        <v>23</v>
      </c>
      <c r="L227" s="4" t="s">
        <v>14</v>
      </c>
      <c r="M227" s="4" t="s">
        <v>10</v>
      </c>
      <c r="N227" s="5">
        <v>280</v>
      </c>
      <c r="O227" s="6">
        <v>87</v>
      </c>
    </row>
    <row r="228" spans="11:15" x14ac:dyDescent="0.25">
      <c r="K228" s="4" t="s">
        <v>13</v>
      </c>
      <c r="L228" s="4" t="s">
        <v>14</v>
      </c>
      <c r="M228" s="4" t="s">
        <v>7</v>
      </c>
      <c r="N228" s="5">
        <v>6118</v>
      </c>
      <c r="O228" s="6">
        <v>174</v>
      </c>
    </row>
    <row r="229" spans="11:15" x14ac:dyDescent="0.25">
      <c r="K229" s="4" t="s">
        <v>26</v>
      </c>
      <c r="L229" s="4" t="s">
        <v>17</v>
      </c>
      <c r="M229" s="4" t="s">
        <v>37</v>
      </c>
      <c r="N229" s="5">
        <v>4802</v>
      </c>
      <c r="O229" s="6">
        <v>36</v>
      </c>
    </row>
    <row r="230" spans="11:15" x14ac:dyDescent="0.25">
      <c r="K230" s="4" t="s">
        <v>11</v>
      </c>
      <c r="L230" s="4" t="s">
        <v>20</v>
      </c>
      <c r="M230" s="4" t="s">
        <v>38</v>
      </c>
      <c r="N230" s="5">
        <v>4137</v>
      </c>
      <c r="O230" s="6">
        <v>60</v>
      </c>
    </row>
    <row r="231" spans="11:15" x14ac:dyDescent="0.25">
      <c r="K231" s="4" t="s">
        <v>27</v>
      </c>
      <c r="L231" s="4" t="s">
        <v>9</v>
      </c>
      <c r="M231" s="4" t="s">
        <v>34</v>
      </c>
      <c r="N231" s="5">
        <v>2023</v>
      </c>
      <c r="O231" s="6">
        <v>78</v>
      </c>
    </row>
    <row r="232" spans="11:15" x14ac:dyDescent="0.25">
      <c r="K232" s="4" t="s">
        <v>11</v>
      </c>
      <c r="L232" s="4" t="s">
        <v>14</v>
      </c>
      <c r="M232" s="4" t="s">
        <v>7</v>
      </c>
      <c r="N232" s="5">
        <v>9051</v>
      </c>
      <c r="O232" s="6">
        <v>57</v>
      </c>
    </row>
    <row r="233" spans="11:15" x14ac:dyDescent="0.25">
      <c r="K233" s="4" t="s">
        <v>11</v>
      </c>
      <c r="L233" s="4" t="s">
        <v>6</v>
      </c>
      <c r="M233" s="4" t="s">
        <v>40</v>
      </c>
      <c r="N233" s="5">
        <v>2919</v>
      </c>
      <c r="O233" s="6">
        <v>45</v>
      </c>
    </row>
    <row r="234" spans="11:15" x14ac:dyDescent="0.25">
      <c r="K234" s="4" t="s">
        <v>13</v>
      </c>
      <c r="L234" s="4" t="s">
        <v>20</v>
      </c>
      <c r="M234" s="4" t="s">
        <v>22</v>
      </c>
      <c r="N234" s="5">
        <v>5915</v>
      </c>
      <c r="O234" s="6">
        <v>3</v>
      </c>
    </row>
    <row r="235" spans="11:15" x14ac:dyDescent="0.25">
      <c r="K235" s="4" t="s">
        <v>35</v>
      </c>
      <c r="L235" s="4" t="s">
        <v>9</v>
      </c>
      <c r="M235" s="4" t="s">
        <v>37</v>
      </c>
      <c r="N235" s="5">
        <v>2562</v>
      </c>
      <c r="O235" s="6">
        <v>6</v>
      </c>
    </row>
    <row r="236" spans="11:15" x14ac:dyDescent="0.25">
      <c r="K236" s="4" t="s">
        <v>25</v>
      </c>
      <c r="L236" s="4" t="s">
        <v>6</v>
      </c>
      <c r="M236" s="4" t="s">
        <v>18</v>
      </c>
      <c r="N236" s="5">
        <v>8813</v>
      </c>
      <c r="O236" s="6">
        <v>21</v>
      </c>
    </row>
    <row r="237" spans="11:15" x14ac:dyDescent="0.25">
      <c r="K237" s="4" t="s">
        <v>25</v>
      </c>
      <c r="L237" s="4" t="s">
        <v>14</v>
      </c>
      <c r="M237" s="4" t="s">
        <v>15</v>
      </c>
      <c r="N237" s="5">
        <v>6111</v>
      </c>
      <c r="O237" s="6">
        <v>3</v>
      </c>
    </row>
    <row r="238" spans="11:15" x14ac:dyDescent="0.25">
      <c r="K238" s="4" t="s">
        <v>8</v>
      </c>
      <c r="L238" s="4" t="s">
        <v>30</v>
      </c>
      <c r="M238" s="4" t="s">
        <v>21</v>
      </c>
      <c r="N238" s="5">
        <v>3507</v>
      </c>
      <c r="O238" s="6">
        <v>288</v>
      </c>
    </row>
    <row r="239" spans="11:15" x14ac:dyDescent="0.25">
      <c r="K239" s="4" t="s">
        <v>16</v>
      </c>
      <c r="L239" s="4" t="s">
        <v>14</v>
      </c>
      <c r="M239" s="4" t="s">
        <v>31</v>
      </c>
      <c r="N239" s="5">
        <v>4319</v>
      </c>
      <c r="O239" s="6">
        <v>30</v>
      </c>
    </row>
    <row r="240" spans="11:15" x14ac:dyDescent="0.25">
      <c r="K240" s="4" t="s">
        <v>5</v>
      </c>
      <c r="L240" s="4" t="s">
        <v>20</v>
      </c>
      <c r="M240" s="4" t="s">
        <v>42</v>
      </c>
      <c r="N240" s="5">
        <v>609</v>
      </c>
      <c r="O240" s="6">
        <v>87</v>
      </c>
    </row>
    <row r="241" spans="11:15" x14ac:dyDescent="0.25">
      <c r="K241" s="4" t="s">
        <v>5</v>
      </c>
      <c r="L241" s="4" t="s">
        <v>17</v>
      </c>
      <c r="M241" s="4" t="s">
        <v>39</v>
      </c>
      <c r="N241" s="5">
        <v>6370</v>
      </c>
      <c r="O241" s="6">
        <v>30</v>
      </c>
    </row>
    <row r="242" spans="11:15" x14ac:dyDescent="0.25">
      <c r="K242" s="4" t="s">
        <v>25</v>
      </c>
      <c r="L242" s="4" t="s">
        <v>20</v>
      </c>
      <c r="M242" s="4" t="s">
        <v>36</v>
      </c>
      <c r="N242" s="5">
        <v>5474</v>
      </c>
      <c r="O242" s="6">
        <v>168</v>
      </c>
    </row>
    <row r="243" spans="11:15" x14ac:dyDescent="0.25">
      <c r="K243" s="4" t="s">
        <v>5</v>
      </c>
      <c r="L243" s="4" t="s">
        <v>14</v>
      </c>
      <c r="M243" s="4" t="s">
        <v>39</v>
      </c>
      <c r="N243" s="5">
        <v>3164</v>
      </c>
      <c r="O243" s="6">
        <v>306</v>
      </c>
    </row>
    <row r="244" spans="11:15" x14ac:dyDescent="0.25">
      <c r="K244" s="4" t="s">
        <v>16</v>
      </c>
      <c r="L244" s="4" t="s">
        <v>9</v>
      </c>
      <c r="M244" s="4" t="s">
        <v>12</v>
      </c>
      <c r="N244" s="5">
        <v>1302</v>
      </c>
      <c r="O244" s="6">
        <v>402</v>
      </c>
    </row>
    <row r="245" spans="11:15" x14ac:dyDescent="0.25">
      <c r="K245" s="4" t="s">
        <v>27</v>
      </c>
      <c r="L245" s="4" t="s">
        <v>6</v>
      </c>
      <c r="M245" s="4" t="s">
        <v>40</v>
      </c>
      <c r="N245" s="5">
        <v>7308</v>
      </c>
      <c r="O245" s="6">
        <v>327</v>
      </c>
    </row>
    <row r="246" spans="11:15" x14ac:dyDescent="0.25">
      <c r="K246" s="4" t="s">
        <v>5</v>
      </c>
      <c r="L246" s="4" t="s">
        <v>6</v>
      </c>
      <c r="M246" s="4" t="s">
        <v>39</v>
      </c>
      <c r="N246" s="5">
        <v>6132</v>
      </c>
      <c r="O246" s="6">
        <v>93</v>
      </c>
    </row>
    <row r="247" spans="11:15" x14ac:dyDescent="0.25">
      <c r="K247" s="4" t="s">
        <v>35</v>
      </c>
      <c r="L247" s="4" t="s">
        <v>9</v>
      </c>
      <c r="M247" s="4" t="s">
        <v>24</v>
      </c>
      <c r="N247" s="5">
        <v>3472</v>
      </c>
      <c r="O247" s="6">
        <v>96</v>
      </c>
    </row>
    <row r="248" spans="11:15" x14ac:dyDescent="0.25">
      <c r="K248" s="4" t="s">
        <v>8</v>
      </c>
      <c r="L248" s="4" t="s">
        <v>17</v>
      </c>
      <c r="M248" s="4" t="s">
        <v>15</v>
      </c>
      <c r="N248" s="5">
        <v>9660</v>
      </c>
      <c r="O248" s="6">
        <v>27</v>
      </c>
    </row>
    <row r="249" spans="11:15" x14ac:dyDescent="0.25">
      <c r="K249" s="4" t="s">
        <v>11</v>
      </c>
      <c r="L249" s="4" t="s">
        <v>20</v>
      </c>
      <c r="M249" s="4" t="s">
        <v>42</v>
      </c>
      <c r="N249" s="5">
        <v>2436</v>
      </c>
      <c r="O249" s="6">
        <v>99</v>
      </c>
    </row>
    <row r="250" spans="11:15" x14ac:dyDescent="0.25">
      <c r="K250" s="4" t="s">
        <v>11</v>
      </c>
      <c r="L250" s="4" t="s">
        <v>20</v>
      </c>
      <c r="M250" s="4" t="s">
        <v>19</v>
      </c>
      <c r="N250" s="5">
        <v>9506</v>
      </c>
      <c r="O250" s="6">
        <v>87</v>
      </c>
    </row>
    <row r="251" spans="11:15" x14ac:dyDescent="0.25">
      <c r="K251" s="4" t="s">
        <v>35</v>
      </c>
      <c r="L251" s="4" t="s">
        <v>6</v>
      </c>
      <c r="M251" s="4" t="s">
        <v>41</v>
      </c>
      <c r="N251" s="5">
        <v>245</v>
      </c>
      <c r="O251" s="6">
        <v>288</v>
      </c>
    </row>
    <row r="252" spans="11:15" x14ac:dyDescent="0.25">
      <c r="K252" s="4" t="s">
        <v>8</v>
      </c>
      <c r="L252" s="4" t="s">
        <v>9</v>
      </c>
      <c r="M252" s="4" t="s">
        <v>33</v>
      </c>
      <c r="N252" s="5">
        <v>2702</v>
      </c>
      <c r="O252" s="6">
        <v>363</v>
      </c>
    </row>
    <row r="253" spans="11:15" x14ac:dyDescent="0.25">
      <c r="K253" s="4" t="s">
        <v>35</v>
      </c>
      <c r="L253" s="4" t="s">
        <v>30</v>
      </c>
      <c r="M253" s="4" t="s">
        <v>28</v>
      </c>
      <c r="N253" s="5">
        <v>700</v>
      </c>
      <c r="O253" s="6">
        <v>87</v>
      </c>
    </row>
    <row r="254" spans="11:15" x14ac:dyDescent="0.25">
      <c r="K254" s="4" t="s">
        <v>16</v>
      </c>
      <c r="L254" s="4" t="s">
        <v>30</v>
      </c>
      <c r="M254" s="4" t="s">
        <v>28</v>
      </c>
      <c r="N254" s="5">
        <v>3759</v>
      </c>
      <c r="O254" s="6">
        <v>150</v>
      </c>
    </row>
    <row r="255" spans="11:15" x14ac:dyDescent="0.25">
      <c r="K255" s="4" t="s">
        <v>26</v>
      </c>
      <c r="L255" s="4" t="s">
        <v>9</v>
      </c>
      <c r="M255" s="4" t="s">
        <v>28</v>
      </c>
      <c r="N255" s="5">
        <v>1589</v>
      </c>
      <c r="O255" s="6">
        <v>303</v>
      </c>
    </row>
    <row r="256" spans="11:15" x14ac:dyDescent="0.25">
      <c r="K256" s="4" t="s">
        <v>23</v>
      </c>
      <c r="L256" s="4" t="s">
        <v>9</v>
      </c>
      <c r="M256" s="4" t="s">
        <v>40</v>
      </c>
      <c r="N256" s="5">
        <v>5194</v>
      </c>
      <c r="O256" s="6">
        <v>288</v>
      </c>
    </row>
    <row r="257" spans="11:15" x14ac:dyDescent="0.25">
      <c r="K257" s="4" t="s">
        <v>35</v>
      </c>
      <c r="L257" s="4" t="s">
        <v>14</v>
      </c>
      <c r="M257" s="4" t="s">
        <v>31</v>
      </c>
      <c r="N257" s="5">
        <v>945</v>
      </c>
      <c r="O257" s="6">
        <v>75</v>
      </c>
    </row>
    <row r="258" spans="11:15" x14ac:dyDescent="0.25">
      <c r="K258" s="4" t="s">
        <v>5</v>
      </c>
      <c r="L258" s="4" t="s">
        <v>20</v>
      </c>
      <c r="M258" s="4" t="s">
        <v>21</v>
      </c>
      <c r="N258" s="5">
        <v>1988</v>
      </c>
      <c r="O258" s="6">
        <v>39</v>
      </c>
    </row>
    <row r="259" spans="11:15" x14ac:dyDescent="0.25">
      <c r="K259" s="4" t="s">
        <v>16</v>
      </c>
      <c r="L259" s="4" t="s">
        <v>30</v>
      </c>
      <c r="M259" s="4" t="s">
        <v>10</v>
      </c>
      <c r="N259" s="5">
        <v>6734</v>
      </c>
      <c r="O259" s="6">
        <v>123</v>
      </c>
    </row>
    <row r="260" spans="11:15" x14ac:dyDescent="0.25">
      <c r="K260" s="4" t="s">
        <v>5</v>
      </c>
      <c r="L260" s="4" t="s">
        <v>14</v>
      </c>
      <c r="M260" s="4" t="s">
        <v>12</v>
      </c>
      <c r="N260" s="5">
        <v>217</v>
      </c>
      <c r="O260" s="6">
        <v>36</v>
      </c>
    </row>
    <row r="261" spans="11:15" x14ac:dyDescent="0.25">
      <c r="K261" s="4" t="s">
        <v>25</v>
      </c>
      <c r="L261" s="4" t="s">
        <v>30</v>
      </c>
      <c r="M261" s="4" t="s">
        <v>22</v>
      </c>
      <c r="N261" s="5">
        <v>6279</v>
      </c>
      <c r="O261" s="6">
        <v>237</v>
      </c>
    </row>
    <row r="262" spans="11:15" x14ac:dyDescent="0.25">
      <c r="K262" s="4" t="s">
        <v>5</v>
      </c>
      <c r="L262" s="4" t="s">
        <v>14</v>
      </c>
      <c r="M262" s="4" t="s">
        <v>31</v>
      </c>
      <c r="N262" s="5">
        <v>4424</v>
      </c>
      <c r="O262" s="6">
        <v>201</v>
      </c>
    </row>
    <row r="263" spans="11:15" x14ac:dyDescent="0.25">
      <c r="K263" s="4" t="s">
        <v>26</v>
      </c>
      <c r="L263" s="4" t="s">
        <v>14</v>
      </c>
      <c r="M263" s="4" t="s">
        <v>28</v>
      </c>
      <c r="N263" s="5">
        <v>189</v>
      </c>
      <c r="O263" s="6">
        <v>48</v>
      </c>
    </row>
    <row r="264" spans="11:15" x14ac:dyDescent="0.25">
      <c r="K264" s="4" t="s">
        <v>25</v>
      </c>
      <c r="L264" s="4" t="s">
        <v>9</v>
      </c>
      <c r="M264" s="4" t="s">
        <v>22</v>
      </c>
      <c r="N264" s="5">
        <v>490</v>
      </c>
      <c r="O264" s="6">
        <v>84</v>
      </c>
    </row>
    <row r="265" spans="11:15" x14ac:dyDescent="0.25">
      <c r="K265" s="4" t="s">
        <v>8</v>
      </c>
      <c r="L265" s="4" t="s">
        <v>6</v>
      </c>
      <c r="M265" s="4" t="s">
        <v>41</v>
      </c>
      <c r="N265" s="5">
        <v>434</v>
      </c>
      <c r="O265" s="6">
        <v>87</v>
      </c>
    </row>
    <row r="266" spans="11:15" x14ac:dyDescent="0.25">
      <c r="K266" s="4" t="s">
        <v>23</v>
      </c>
      <c r="L266" s="4" t="s">
        <v>20</v>
      </c>
      <c r="M266" s="4" t="s">
        <v>7</v>
      </c>
      <c r="N266" s="5">
        <v>10129</v>
      </c>
      <c r="O266" s="6">
        <v>312</v>
      </c>
    </row>
    <row r="267" spans="11:15" x14ac:dyDescent="0.25">
      <c r="K267" s="4" t="s">
        <v>27</v>
      </c>
      <c r="L267" s="4" t="s">
        <v>17</v>
      </c>
      <c r="M267" s="4" t="s">
        <v>40</v>
      </c>
      <c r="N267" s="5">
        <v>1652</v>
      </c>
      <c r="O267" s="6">
        <v>102</v>
      </c>
    </row>
    <row r="268" spans="11:15" x14ac:dyDescent="0.25">
      <c r="K268" s="4" t="s">
        <v>8</v>
      </c>
      <c r="L268" s="4" t="s">
        <v>20</v>
      </c>
      <c r="M268" s="4" t="s">
        <v>41</v>
      </c>
      <c r="N268" s="5">
        <v>6433</v>
      </c>
      <c r="O268" s="6">
        <v>78</v>
      </c>
    </row>
    <row r="269" spans="11:15" x14ac:dyDescent="0.25">
      <c r="K269" s="4" t="s">
        <v>27</v>
      </c>
      <c r="L269" s="4" t="s">
        <v>30</v>
      </c>
      <c r="M269" s="4" t="s">
        <v>34</v>
      </c>
      <c r="N269" s="5">
        <v>2212</v>
      </c>
      <c r="O269" s="6">
        <v>117</v>
      </c>
    </row>
    <row r="270" spans="11:15" x14ac:dyDescent="0.25">
      <c r="K270" s="4" t="s">
        <v>13</v>
      </c>
      <c r="L270" s="4" t="s">
        <v>9</v>
      </c>
      <c r="M270" s="4" t="s">
        <v>36</v>
      </c>
      <c r="N270" s="5">
        <v>609</v>
      </c>
      <c r="O270" s="6">
        <v>99</v>
      </c>
    </row>
    <row r="271" spans="11:15" x14ac:dyDescent="0.25">
      <c r="K271" s="4" t="s">
        <v>5</v>
      </c>
      <c r="L271" s="4" t="s">
        <v>9</v>
      </c>
      <c r="M271" s="4" t="s">
        <v>38</v>
      </c>
      <c r="N271" s="5">
        <v>1638</v>
      </c>
      <c r="O271" s="6">
        <v>48</v>
      </c>
    </row>
    <row r="272" spans="11:15" x14ac:dyDescent="0.25">
      <c r="K272" s="4" t="s">
        <v>23</v>
      </c>
      <c r="L272" s="4" t="s">
        <v>30</v>
      </c>
      <c r="M272" s="4" t="s">
        <v>37</v>
      </c>
      <c r="N272" s="5">
        <v>3829</v>
      </c>
      <c r="O272" s="6">
        <v>24</v>
      </c>
    </row>
    <row r="273" spans="11:15" x14ac:dyDescent="0.25">
      <c r="K273" s="4" t="s">
        <v>5</v>
      </c>
      <c r="L273" s="4" t="s">
        <v>17</v>
      </c>
      <c r="M273" s="4" t="s">
        <v>37</v>
      </c>
      <c r="N273" s="5">
        <v>5775</v>
      </c>
      <c r="O273" s="6">
        <v>42</v>
      </c>
    </row>
    <row r="274" spans="11:15" x14ac:dyDescent="0.25">
      <c r="K274" s="4" t="s">
        <v>16</v>
      </c>
      <c r="L274" s="4" t="s">
        <v>9</v>
      </c>
      <c r="M274" s="4" t="s">
        <v>33</v>
      </c>
      <c r="N274" s="5">
        <v>1071</v>
      </c>
      <c r="O274" s="6">
        <v>270</v>
      </c>
    </row>
    <row r="275" spans="11:15" x14ac:dyDescent="0.25">
      <c r="K275" s="4" t="s">
        <v>8</v>
      </c>
      <c r="L275" s="4" t="s">
        <v>14</v>
      </c>
      <c r="M275" s="4" t="s">
        <v>34</v>
      </c>
      <c r="N275" s="5">
        <v>5019</v>
      </c>
      <c r="O275" s="6">
        <v>150</v>
      </c>
    </row>
    <row r="276" spans="11:15" x14ac:dyDescent="0.25">
      <c r="K276" s="4" t="s">
        <v>26</v>
      </c>
      <c r="L276" s="4" t="s">
        <v>6</v>
      </c>
      <c r="M276" s="4" t="s">
        <v>37</v>
      </c>
      <c r="N276" s="5">
        <v>2863</v>
      </c>
      <c r="O276" s="6">
        <v>42</v>
      </c>
    </row>
    <row r="277" spans="11:15" x14ac:dyDescent="0.25">
      <c r="K277" s="4" t="s">
        <v>5</v>
      </c>
      <c r="L277" s="4" t="s">
        <v>9</v>
      </c>
      <c r="M277" s="4" t="s">
        <v>32</v>
      </c>
      <c r="N277" s="5">
        <v>1617</v>
      </c>
      <c r="O277" s="6">
        <v>126</v>
      </c>
    </row>
    <row r="278" spans="11:15" x14ac:dyDescent="0.25">
      <c r="K278" s="4" t="s">
        <v>16</v>
      </c>
      <c r="L278" s="4" t="s">
        <v>6</v>
      </c>
      <c r="M278" s="4" t="s">
        <v>42</v>
      </c>
      <c r="N278" s="5">
        <v>6818</v>
      </c>
      <c r="O278" s="6">
        <v>6</v>
      </c>
    </row>
    <row r="279" spans="11:15" x14ac:dyDescent="0.25">
      <c r="K279" s="4" t="s">
        <v>27</v>
      </c>
      <c r="L279" s="4" t="s">
        <v>9</v>
      </c>
      <c r="M279" s="4" t="s">
        <v>37</v>
      </c>
      <c r="N279" s="5">
        <v>6657</v>
      </c>
      <c r="O279" s="6">
        <v>276</v>
      </c>
    </row>
    <row r="280" spans="11:15" x14ac:dyDescent="0.25">
      <c r="K280" s="4" t="s">
        <v>27</v>
      </c>
      <c r="L280" s="4" t="s">
        <v>30</v>
      </c>
      <c r="M280" s="4" t="s">
        <v>28</v>
      </c>
      <c r="N280" s="5">
        <v>2919</v>
      </c>
      <c r="O280" s="6">
        <v>93</v>
      </c>
    </row>
    <row r="281" spans="11:15" x14ac:dyDescent="0.25">
      <c r="K281" s="4" t="s">
        <v>26</v>
      </c>
      <c r="L281" s="4" t="s">
        <v>14</v>
      </c>
      <c r="M281" s="4" t="s">
        <v>21</v>
      </c>
      <c r="N281" s="5">
        <v>3094</v>
      </c>
      <c r="O281" s="6">
        <v>246</v>
      </c>
    </row>
    <row r="282" spans="11:15" x14ac:dyDescent="0.25">
      <c r="K282" s="4" t="s">
        <v>16</v>
      </c>
      <c r="L282" s="4" t="s">
        <v>17</v>
      </c>
      <c r="M282" s="4" t="s">
        <v>38</v>
      </c>
      <c r="N282" s="5">
        <v>2989</v>
      </c>
      <c r="O282" s="6">
        <v>3</v>
      </c>
    </row>
    <row r="283" spans="11:15" x14ac:dyDescent="0.25">
      <c r="K283" s="4" t="s">
        <v>8</v>
      </c>
      <c r="L283" s="4" t="s">
        <v>20</v>
      </c>
      <c r="M283" s="4" t="s">
        <v>39</v>
      </c>
      <c r="N283" s="5">
        <v>2268</v>
      </c>
      <c r="O283" s="6">
        <v>63</v>
      </c>
    </row>
    <row r="284" spans="11:15" x14ac:dyDescent="0.25">
      <c r="K284" s="4" t="s">
        <v>25</v>
      </c>
      <c r="L284" s="4" t="s">
        <v>9</v>
      </c>
      <c r="M284" s="4" t="s">
        <v>21</v>
      </c>
      <c r="N284" s="5">
        <v>4753</v>
      </c>
      <c r="O284" s="6">
        <v>246</v>
      </c>
    </row>
    <row r="285" spans="11:15" x14ac:dyDescent="0.25">
      <c r="K285" s="4" t="s">
        <v>26</v>
      </c>
      <c r="L285" s="4" t="s">
        <v>30</v>
      </c>
      <c r="M285" s="4" t="s">
        <v>36</v>
      </c>
      <c r="N285" s="5">
        <v>7511</v>
      </c>
      <c r="O285" s="6">
        <v>120</v>
      </c>
    </row>
    <row r="286" spans="11:15" x14ac:dyDescent="0.25">
      <c r="K286" s="4" t="s">
        <v>26</v>
      </c>
      <c r="L286" s="4" t="s">
        <v>20</v>
      </c>
      <c r="M286" s="4" t="s">
        <v>21</v>
      </c>
      <c r="N286" s="5">
        <v>4326</v>
      </c>
      <c r="O286" s="6">
        <v>348</v>
      </c>
    </row>
    <row r="287" spans="11:15" x14ac:dyDescent="0.25">
      <c r="K287" s="4" t="s">
        <v>13</v>
      </c>
      <c r="L287" s="4" t="s">
        <v>30</v>
      </c>
      <c r="M287" s="4" t="s">
        <v>34</v>
      </c>
      <c r="N287" s="5">
        <v>4935</v>
      </c>
      <c r="O287" s="6">
        <v>126</v>
      </c>
    </row>
    <row r="288" spans="11:15" x14ac:dyDescent="0.25">
      <c r="K288" s="4" t="s">
        <v>16</v>
      </c>
      <c r="L288" s="4" t="s">
        <v>9</v>
      </c>
      <c r="M288" s="4" t="s">
        <v>7</v>
      </c>
      <c r="N288" s="5">
        <v>4781</v>
      </c>
      <c r="O288" s="6">
        <v>123</v>
      </c>
    </row>
    <row r="289" spans="11:15" x14ac:dyDescent="0.25">
      <c r="K289" s="4" t="s">
        <v>25</v>
      </c>
      <c r="L289" s="4" t="s">
        <v>20</v>
      </c>
      <c r="M289" s="4" t="s">
        <v>18</v>
      </c>
      <c r="N289" s="5">
        <v>7483</v>
      </c>
      <c r="O289" s="6">
        <v>45</v>
      </c>
    </row>
    <row r="290" spans="11:15" x14ac:dyDescent="0.25">
      <c r="K290" s="4" t="s">
        <v>35</v>
      </c>
      <c r="L290" s="4" t="s">
        <v>20</v>
      </c>
      <c r="M290" s="4" t="s">
        <v>12</v>
      </c>
      <c r="N290" s="5">
        <v>6860</v>
      </c>
      <c r="O290" s="6">
        <v>126</v>
      </c>
    </row>
    <row r="291" spans="11:15" x14ac:dyDescent="0.25">
      <c r="K291" s="4" t="s">
        <v>5</v>
      </c>
      <c r="L291" s="4" t="s">
        <v>6</v>
      </c>
      <c r="M291" s="4" t="s">
        <v>32</v>
      </c>
      <c r="N291" s="5">
        <v>9002</v>
      </c>
      <c r="O291" s="6">
        <v>72</v>
      </c>
    </row>
    <row r="292" spans="11:15" x14ac:dyDescent="0.25">
      <c r="K292" s="4" t="s">
        <v>16</v>
      </c>
      <c r="L292" s="4" t="s">
        <v>14</v>
      </c>
      <c r="M292" s="4" t="s">
        <v>32</v>
      </c>
      <c r="N292" s="5">
        <v>1400</v>
      </c>
      <c r="O292" s="6">
        <v>135</v>
      </c>
    </row>
    <row r="293" spans="11:15" x14ac:dyDescent="0.25">
      <c r="K293" s="4" t="s">
        <v>35</v>
      </c>
      <c r="L293" s="4" t="s">
        <v>30</v>
      </c>
      <c r="M293" s="4" t="s">
        <v>22</v>
      </c>
      <c r="N293" s="5">
        <v>4053</v>
      </c>
      <c r="O293" s="6">
        <v>24</v>
      </c>
    </row>
    <row r="294" spans="11:15" x14ac:dyDescent="0.25">
      <c r="K294" s="4" t="s">
        <v>23</v>
      </c>
      <c r="L294" s="4" t="s">
        <v>14</v>
      </c>
      <c r="M294" s="4" t="s">
        <v>21</v>
      </c>
      <c r="N294" s="5">
        <v>2149</v>
      </c>
      <c r="O294" s="6">
        <v>117</v>
      </c>
    </row>
    <row r="295" spans="11:15" x14ac:dyDescent="0.25">
      <c r="K295" s="4" t="s">
        <v>27</v>
      </c>
      <c r="L295" s="4" t="s">
        <v>17</v>
      </c>
      <c r="M295" s="4" t="s">
        <v>32</v>
      </c>
      <c r="N295" s="5">
        <v>3640</v>
      </c>
      <c r="O295" s="6">
        <v>51</v>
      </c>
    </row>
    <row r="296" spans="11:15" x14ac:dyDescent="0.25">
      <c r="K296" s="4" t="s">
        <v>26</v>
      </c>
      <c r="L296" s="4" t="s">
        <v>17</v>
      </c>
      <c r="M296" s="4" t="s">
        <v>34</v>
      </c>
      <c r="N296" s="5">
        <v>630</v>
      </c>
      <c r="O296" s="6">
        <v>36</v>
      </c>
    </row>
    <row r="297" spans="11:15" x14ac:dyDescent="0.25">
      <c r="K297" s="4" t="s">
        <v>11</v>
      </c>
      <c r="L297" s="4" t="s">
        <v>9</v>
      </c>
      <c r="M297" s="4" t="s">
        <v>39</v>
      </c>
      <c r="N297" s="5">
        <v>2429</v>
      </c>
      <c r="O297" s="6">
        <v>144</v>
      </c>
    </row>
    <row r="298" spans="11:15" x14ac:dyDescent="0.25">
      <c r="K298" s="4" t="s">
        <v>11</v>
      </c>
      <c r="L298" s="4" t="s">
        <v>14</v>
      </c>
      <c r="M298" s="4" t="s">
        <v>18</v>
      </c>
      <c r="N298" s="5">
        <v>2142</v>
      </c>
      <c r="O298" s="6">
        <v>114</v>
      </c>
    </row>
    <row r="299" spans="11:15" x14ac:dyDescent="0.25">
      <c r="K299" s="4" t="s">
        <v>23</v>
      </c>
      <c r="L299" s="4" t="s">
        <v>6</v>
      </c>
      <c r="M299" s="4" t="s">
        <v>7</v>
      </c>
      <c r="N299" s="5">
        <v>6454</v>
      </c>
      <c r="O299" s="6">
        <v>54</v>
      </c>
    </row>
    <row r="300" spans="11:15" x14ac:dyDescent="0.25">
      <c r="K300" s="4" t="s">
        <v>23</v>
      </c>
      <c r="L300" s="4" t="s">
        <v>6</v>
      </c>
      <c r="M300" s="4" t="s">
        <v>29</v>
      </c>
      <c r="N300" s="5">
        <v>4487</v>
      </c>
      <c r="O300" s="6">
        <v>333</v>
      </c>
    </row>
    <row r="301" spans="11:15" x14ac:dyDescent="0.25">
      <c r="K301" s="4" t="s">
        <v>27</v>
      </c>
      <c r="L301" s="4" t="s">
        <v>6</v>
      </c>
      <c r="M301" s="4" t="s">
        <v>12</v>
      </c>
      <c r="N301" s="5">
        <v>938</v>
      </c>
      <c r="O301" s="6">
        <v>366</v>
      </c>
    </row>
    <row r="302" spans="11:15" x14ac:dyDescent="0.25">
      <c r="K302" s="4" t="s">
        <v>27</v>
      </c>
      <c r="L302" s="4" t="s">
        <v>20</v>
      </c>
      <c r="M302" s="4" t="s">
        <v>42</v>
      </c>
      <c r="N302" s="5">
        <v>8841</v>
      </c>
      <c r="O302" s="6">
        <v>303</v>
      </c>
    </row>
    <row r="303" spans="11:15" x14ac:dyDescent="0.25">
      <c r="K303" s="4" t="s">
        <v>26</v>
      </c>
      <c r="L303" s="4" t="s">
        <v>17</v>
      </c>
      <c r="M303" s="4" t="s">
        <v>19</v>
      </c>
      <c r="N303" s="5">
        <v>4018</v>
      </c>
      <c r="O303" s="6">
        <v>126</v>
      </c>
    </row>
    <row r="304" spans="11:15" x14ac:dyDescent="0.25">
      <c r="K304" s="4" t="s">
        <v>13</v>
      </c>
      <c r="L304" s="4" t="s">
        <v>6</v>
      </c>
      <c r="M304" s="4" t="s">
        <v>37</v>
      </c>
      <c r="N304" s="5">
        <v>714</v>
      </c>
      <c r="O304" s="6">
        <v>231</v>
      </c>
    </row>
    <row r="305" spans="11:15" x14ac:dyDescent="0.25">
      <c r="K305" s="4" t="s">
        <v>11</v>
      </c>
      <c r="L305" s="4" t="s">
        <v>20</v>
      </c>
      <c r="M305" s="4" t="s">
        <v>18</v>
      </c>
      <c r="N305" s="5">
        <v>3850</v>
      </c>
      <c r="O305" s="6">
        <v>102</v>
      </c>
    </row>
  </sheetData>
  <mergeCells count="2">
    <mergeCell ref="B1:K1"/>
    <mergeCell ref="B2:K2"/>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26A9-DEAD-40B2-8671-B85B722699DF}">
  <dimension ref="A1:K17"/>
  <sheetViews>
    <sheetView topLeftCell="B1" workbookViewId="0">
      <selection activeCell="B1" sqref="B1:K1"/>
    </sheetView>
  </sheetViews>
  <sheetFormatPr defaultRowHeight="15" x14ac:dyDescent="0.25"/>
  <cols>
    <col min="2" max="2" width="16.42578125" bestFit="1" customWidth="1"/>
    <col min="3" max="3" width="14.85546875" bestFit="1" customWidth="1"/>
    <col min="5" max="5" width="16.28515625" bestFit="1" customWidth="1"/>
    <col min="6" max="6" width="14.85546875" bestFit="1" customWidth="1"/>
  </cols>
  <sheetData>
    <row r="1" spans="1:11" ht="33.75" x14ac:dyDescent="0.5">
      <c r="A1" s="9"/>
      <c r="B1" s="35" t="s">
        <v>65</v>
      </c>
      <c r="C1" s="35"/>
      <c r="D1" s="35"/>
      <c r="E1" s="35"/>
      <c r="F1" s="35"/>
      <c r="G1" s="35"/>
      <c r="H1" s="35"/>
      <c r="I1" s="35"/>
      <c r="J1" s="35"/>
      <c r="K1" s="35"/>
    </row>
    <row r="2" spans="1:11" x14ac:dyDescent="0.25">
      <c r="A2" s="10"/>
      <c r="B2" s="36"/>
      <c r="C2" s="36"/>
      <c r="D2" s="36"/>
      <c r="E2" s="36"/>
      <c r="F2" s="36"/>
      <c r="G2" s="36"/>
      <c r="H2" s="36"/>
      <c r="I2" s="36"/>
      <c r="J2" s="36"/>
      <c r="K2" s="36"/>
    </row>
    <row r="4" spans="1:11" x14ac:dyDescent="0.25">
      <c r="B4" s="14" t="s">
        <v>57</v>
      </c>
      <c r="C4" t="s">
        <v>59</v>
      </c>
      <c r="E4" s="14" t="s">
        <v>57</v>
      </c>
      <c r="F4" t="s">
        <v>59</v>
      </c>
    </row>
    <row r="5" spans="1:11" x14ac:dyDescent="0.25">
      <c r="B5" s="15" t="s">
        <v>20</v>
      </c>
      <c r="C5" s="16">
        <v>25221</v>
      </c>
      <c r="E5" s="15" t="s">
        <v>20</v>
      </c>
      <c r="F5" s="16">
        <v>6069</v>
      </c>
    </row>
    <row r="6" spans="1:11" x14ac:dyDescent="0.25">
      <c r="B6" s="19" t="s">
        <v>25</v>
      </c>
      <c r="C6" s="16">
        <v>25221</v>
      </c>
      <c r="E6" s="19" t="s">
        <v>13</v>
      </c>
      <c r="F6" s="16">
        <v>6069</v>
      </c>
    </row>
    <row r="7" spans="1:11" x14ac:dyDescent="0.25">
      <c r="B7" s="15" t="s">
        <v>14</v>
      </c>
      <c r="C7" s="16">
        <v>39620</v>
      </c>
      <c r="E7" s="15" t="s">
        <v>14</v>
      </c>
      <c r="F7" s="16">
        <v>5019</v>
      </c>
    </row>
    <row r="8" spans="1:11" x14ac:dyDescent="0.25">
      <c r="B8" s="19" t="s">
        <v>25</v>
      </c>
      <c r="C8" s="16">
        <v>39620</v>
      </c>
      <c r="E8" s="19" t="s">
        <v>8</v>
      </c>
      <c r="F8" s="16">
        <v>5019</v>
      </c>
    </row>
    <row r="9" spans="1:11" x14ac:dyDescent="0.25">
      <c r="B9" s="15" t="s">
        <v>30</v>
      </c>
      <c r="C9" s="16">
        <v>41559</v>
      </c>
      <c r="E9" s="15" t="s">
        <v>30</v>
      </c>
      <c r="F9" s="16">
        <v>5516</v>
      </c>
    </row>
    <row r="10" spans="1:11" x14ac:dyDescent="0.25">
      <c r="B10" s="19" t="s">
        <v>25</v>
      </c>
      <c r="C10" s="16">
        <v>41559</v>
      </c>
      <c r="E10" s="19" t="s">
        <v>8</v>
      </c>
      <c r="F10" s="16">
        <v>5516</v>
      </c>
    </row>
    <row r="11" spans="1:11" x14ac:dyDescent="0.25">
      <c r="B11" s="15" t="s">
        <v>6</v>
      </c>
      <c r="C11" s="16">
        <v>43568</v>
      </c>
      <c r="E11" s="15" t="s">
        <v>6</v>
      </c>
      <c r="F11" s="16">
        <v>7987</v>
      </c>
    </row>
    <row r="12" spans="1:11" x14ac:dyDescent="0.25">
      <c r="B12" s="19" t="s">
        <v>23</v>
      </c>
      <c r="C12" s="16">
        <v>43568</v>
      </c>
      <c r="E12" s="19" t="s">
        <v>35</v>
      </c>
      <c r="F12" s="16">
        <v>7987</v>
      </c>
    </row>
    <row r="13" spans="1:11" x14ac:dyDescent="0.25">
      <c r="B13" s="15" t="s">
        <v>17</v>
      </c>
      <c r="C13" s="16">
        <v>45752</v>
      </c>
      <c r="E13" s="15" t="s">
        <v>17</v>
      </c>
      <c r="F13" s="16">
        <v>3976</v>
      </c>
    </row>
    <row r="14" spans="1:11" x14ac:dyDescent="0.25">
      <c r="B14" s="19" t="s">
        <v>26</v>
      </c>
      <c r="C14" s="16">
        <v>45752</v>
      </c>
      <c r="E14" s="19" t="s">
        <v>13</v>
      </c>
      <c r="F14" s="16">
        <v>3976</v>
      </c>
    </row>
    <row r="15" spans="1:11" x14ac:dyDescent="0.25">
      <c r="B15" s="15" t="s">
        <v>9</v>
      </c>
      <c r="C15" s="16">
        <v>38325</v>
      </c>
      <c r="E15" s="15" t="s">
        <v>9</v>
      </c>
      <c r="F15" s="16">
        <v>2142</v>
      </c>
    </row>
    <row r="16" spans="1:11" x14ac:dyDescent="0.25">
      <c r="B16" s="19" t="s">
        <v>5</v>
      </c>
      <c r="C16" s="16">
        <v>38325</v>
      </c>
      <c r="E16" s="19" t="s">
        <v>26</v>
      </c>
      <c r="F16" s="16">
        <v>2142</v>
      </c>
    </row>
    <row r="17" spans="2:6" x14ac:dyDescent="0.25">
      <c r="B17" s="15" t="s">
        <v>58</v>
      </c>
      <c r="C17" s="16">
        <v>234045</v>
      </c>
      <c r="E17" s="15" t="s">
        <v>58</v>
      </c>
      <c r="F17" s="16">
        <v>30709</v>
      </c>
    </row>
  </sheetData>
  <mergeCells count="2">
    <mergeCell ref="B1:K1"/>
    <mergeCell ref="B2: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B38E-BE9C-401D-A740-2AD63C85C880}">
  <dimension ref="A1:Q18"/>
  <sheetViews>
    <sheetView zoomScale="112" zoomScaleNormal="112" workbookViewId="0">
      <selection activeCell="C11" sqref="C11"/>
    </sheetView>
  </sheetViews>
  <sheetFormatPr defaultRowHeight="15" x14ac:dyDescent="0.25"/>
  <cols>
    <col min="2" max="2" width="18" customWidth="1"/>
    <col min="3" max="3" width="15.85546875" customWidth="1"/>
  </cols>
  <sheetData>
    <row r="1" spans="1:17" ht="33.75" x14ac:dyDescent="0.5">
      <c r="A1" s="9"/>
      <c r="B1" s="35" t="s">
        <v>67</v>
      </c>
      <c r="C1" s="35"/>
      <c r="D1" s="35"/>
      <c r="E1" s="35"/>
      <c r="F1" s="35"/>
      <c r="G1" s="35"/>
      <c r="H1" s="35"/>
      <c r="I1" s="35"/>
      <c r="J1" s="35"/>
      <c r="K1" s="35"/>
    </row>
    <row r="2" spans="1:17" x14ac:dyDescent="0.25">
      <c r="A2" s="10"/>
      <c r="B2" s="36"/>
      <c r="C2" s="36"/>
      <c r="D2" s="36"/>
      <c r="E2" s="36"/>
      <c r="F2" s="36"/>
      <c r="G2" s="36"/>
      <c r="H2" s="36"/>
      <c r="I2" s="36"/>
      <c r="J2" s="36"/>
      <c r="K2" s="36"/>
    </row>
    <row r="3" spans="1:17" x14ac:dyDescent="0.25">
      <c r="Q3" s="20" t="s">
        <v>55</v>
      </c>
    </row>
    <row r="4" spans="1:17" ht="18.75" x14ac:dyDescent="0.3">
      <c r="B4" s="23" t="s">
        <v>68</v>
      </c>
      <c r="C4" s="24" t="s">
        <v>6</v>
      </c>
      <c r="Q4" s="12" t="s">
        <v>6</v>
      </c>
    </row>
    <row r="5" spans="1:17" x14ac:dyDescent="0.25">
      <c r="Q5" s="13" t="s">
        <v>9</v>
      </c>
    </row>
    <row r="6" spans="1:17" ht="18.75" x14ac:dyDescent="0.3">
      <c r="B6" s="24" t="s">
        <v>69</v>
      </c>
      <c r="C6" s="22"/>
      <c r="D6" s="22"/>
      <c r="F6" s="24" t="s">
        <v>70</v>
      </c>
      <c r="G6" s="24"/>
      <c r="H6" s="22"/>
      <c r="I6" s="22"/>
      <c r="Q6" s="13" t="s">
        <v>14</v>
      </c>
    </row>
    <row r="7" spans="1:17" x14ac:dyDescent="0.25">
      <c r="F7" s="22"/>
      <c r="G7" s="22"/>
      <c r="H7" s="25" t="s">
        <v>3</v>
      </c>
      <c r="I7" s="25" t="s">
        <v>4</v>
      </c>
      <c r="Q7" s="12" t="s">
        <v>17</v>
      </c>
    </row>
    <row r="8" spans="1:17" ht="18.75" x14ac:dyDescent="0.3">
      <c r="B8" s="24" t="s">
        <v>71</v>
      </c>
      <c r="C8" s="24"/>
      <c r="D8" s="26">
        <f>COUNTIFS(data[Geography],C4)</f>
        <v>53</v>
      </c>
      <c r="F8" s="28" t="s">
        <v>26</v>
      </c>
      <c r="H8" s="27">
        <f>SUMIFS(data[Amount], data[Sales Person],F8,data[Geography],C4)</f>
        <v>25655</v>
      </c>
      <c r="I8">
        <f>SUMIFS(data[Units],data[Sales Person],F8,data[Geography],C4)</f>
        <v>453</v>
      </c>
      <c r="Q8" s="12" t="s">
        <v>20</v>
      </c>
    </row>
    <row r="9" spans="1:17" x14ac:dyDescent="0.25">
      <c r="F9" s="29" t="s">
        <v>8</v>
      </c>
      <c r="H9" s="27">
        <f>SUMIFS(data[Amount],data[Sales Person],F9,data[Geography],C4)</f>
        <v>20125</v>
      </c>
      <c r="I9" s="20">
        <f>SUMIFS(data[Units],data[Sales Person],F9,data[Geography],C4)</f>
        <v>711</v>
      </c>
      <c r="Q9" s="13" t="s">
        <v>30</v>
      </c>
    </row>
    <row r="10" spans="1:17" x14ac:dyDescent="0.25">
      <c r="B10" s="22"/>
      <c r="C10" s="25" t="s">
        <v>72</v>
      </c>
      <c r="D10" s="25" t="s">
        <v>44</v>
      </c>
      <c r="F10" s="29" t="s">
        <v>13</v>
      </c>
      <c r="H10" s="27">
        <f>SUMIFS(data[Amount], data[Sales Person],F10,data[Geography],C4)</f>
        <v>17283</v>
      </c>
      <c r="I10" s="20">
        <f>SUMIFS(data[Units],data[Sales Person],F10,data[Geography],C4)</f>
        <v>882</v>
      </c>
    </row>
    <row r="11" spans="1:17" x14ac:dyDescent="0.25">
      <c r="B11" s="21" t="s">
        <v>73</v>
      </c>
      <c r="C11" s="27">
        <f>SUMIFS(data[Amount],data[Geography],C4)</f>
        <v>218813</v>
      </c>
      <c r="D11" s="27">
        <f>AVERAGEIFS(data[Amount],data[Geography],C4)</f>
        <v>4128.5471698113206</v>
      </c>
      <c r="F11" s="28" t="s">
        <v>23</v>
      </c>
      <c r="H11" s="27">
        <f>SUMIFS(data[Amount], data[Sales Person],F11,data[Geography],C4)</f>
        <v>43568</v>
      </c>
      <c r="I11" s="20">
        <f>SUMIFS(data[Units],data[Sales Person],F11,data[Geography],C4)</f>
        <v>978</v>
      </c>
    </row>
    <row r="12" spans="1:17" x14ac:dyDescent="0.25">
      <c r="B12" s="21" t="s">
        <v>74</v>
      </c>
      <c r="F12" s="28" t="s">
        <v>16</v>
      </c>
      <c r="H12" s="27">
        <f>SUMIFS(data[Amount], data[Sales Person],F12,data[Geography],C4)</f>
        <v>26985</v>
      </c>
      <c r="I12" s="20">
        <f>SUMIFS(data[Units],data[Sales Person],F12,data[Geography],C4)</f>
        <v>1329</v>
      </c>
    </row>
    <row r="13" spans="1:17" x14ac:dyDescent="0.25">
      <c r="B13" s="21" t="s">
        <v>75</v>
      </c>
      <c r="F13" s="29" t="s">
        <v>25</v>
      </c>
      <c r="H13" s="27">
        <f>SUMIFS(data[Amount], data[Sales Person],F13,data[Geography],C4)</f>
        <v>14504</v>
      </c>
      <c r="I13" s="20">
        <f>SUMIFS(data[Units],data[Sales Person],F13,data[Geography],C4)</f>
        <v>156</v>
      </c>
    </row>
    <row r="14" spans="1:17" x14ac:dyDescent="0.25">
      <c r="F14" s="29" t="s">
        <v>27</v>
      </c>
      <c r="H14" s="27">
        <f>SUMIFS(data[Amount], data[Sales Person],F14,data[Geography],C4)</f>
        <v>16821</v>
      </c>
      <c r="I14" s="20">
        <f>SUMIFS(data[Units],data[Sales Person],F14,data[Geography],C4)</f>
        <v>1161</v>
      </c>
    </row>
    <row r="15" spans="1:17" x14ac:dyDescent="0.25">
      <c r="F15" s="28" t="s">
        <v>11</v>
      </c>
      <c r="H15" s="27">
        <f>SUMIFS(data[Amount], data[Sales Person],F15,data[Geography],C4)</f>
        <v>21434</v>
      </c>
      <c r="I15" s="20">
        <f>SUMIFS(data[Units],data[Sales Person],F15,data[Geography],C4)</f>
        <v>1116</v>
      </c>
    </row>
    <row r="16" spans="1:17" x14ac:dyDescent="0.25">
      <c r="F16" s="28" t="s">
        <v>35</v>
      </c>
      <c r="H16" s="27">
        <f>SUMIFS(data[Amount], data[Sales Person],F16,data[Geography],C4)</f>
        <v>7987</v>
      </c>
      <c r="I16" s="20">
        <f>SUMIFS(data[Units],data[Sales Person],F16,data[Geography],C4)</f>
        <v>345</v>
      </c>
    </row>
    <row r="17" spans="6:9" x14ac:dyDescent="0.25">
      <c r="F17" s="28" t="s">
        <v>5</v>
      </c>
      <c r="H17" s="27">
        <f>SUMIFS(data[Amount], data[Sales Person],F17,data[Geography],C4)</f>
        <v>24451</v>
      </c>
      <c r="I17" s="20">
        <f>SUMIFS(data[Units],data[Sales Person],F17,data[Geography],C4)</f>
        <v>300</v>
      </c>
    </row>
    <row r="18" spans="6:9" x14ac:dyDescent="0.25">
      <c r="F18" s="29" t="s">
        <v>5</v>
      </c>
      <c r="H18" s="27">
        <f>SUMIFS(data[Amount], data[Sales Person],F18,data[Geography],C4)</f>
        <v>24451</v>
      </c>
      <c r="I18" s="20">
        <f>SUMIFS(data[Units],data[Sales Person],F18,data[Geography],C4)</f>
        <v>300</v>
      </c>
    </row>
  </sheetData>
  <sortState xmlns:xlrd2="http://schemas.microsoft.com/office/spreadsheetml/2017/richdata2" ref="F8:F18">
    <sortCondition ref="F8:F18"/>
  </sortState>
  <mergeCells count="2">
    <mergeCell ref="B1:K1"/>
    <mergeCell ref="B2:K2"/>
  </mergeCells>
  <dataValidations count="1">
    <dataValidation type="list" allowBlank="1" showInputMessage="1" showErrorMessage="1" sqref="C4" xr:uid="{613E7B84-FC8C-49EA-8ED5-7BB5E00191EE}">
      <formula1>$Q$4:$Q$9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dc:creator>
  <cp:lastModifiedBy>emmanuel</cp:lastModifiedBy>
  <dcterms:created xsi:type="dcterms:W3CDTF">2022-03-05T20:42:14Z</dcterms:created>
  <dcterms:modified xsi:type="dcterms:W3CDTF">2022-05-15T23:10:35Z</dcterms:modified>
</cp:coreProperties>
</file>