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Claude\Documents\GitHub\GPA_LIFE\算算GPA\"/>
    </mc:Choice>
  </mc:AlternateContent>
  <xr:revisionPtr revIDLastSave="0" documentId="13_ncr:1_{35F55C8E-BF70-4E06-98D0-036E6425F77D}" xr6:coauthVersionLast="43" xr6:coauthVersionMax="43" xr10:uidLastSave="{00000000-0000-0000-0000-000000000000}"/>
  <bookViews>
    <workbookView xWindow="-120" yWindow="-120" windowWidth="20730" windowHeight="11310" xr2:uid="{316A5363-D5A1-4337-B079-A0EF4743A5B8}"/>
  </bookViews>
  <sheets>
    <sheet name="Intro" sheetId="4" r:id="rId1"/>
    <sheet name="Intro2" sheetId="5" r:id="rId2"/>
    <sheet name="Data" sheetId="1" r:id="rId3"/>
    <sheet name="Result" sheetId="3" r:id="rId4"/>
    <sheet name="Asset" sheetId="2" r:id="rId5"/>
    <sheet name="About" sheetId="7" r:id="rId6"/>
    <sheet name="License"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B2" i="3" l="1"/>
  <c r="P53" i="1" l="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B6" i="3"/>
  <c r="P5" i="1"/>
  <c r="B3" i="3" l="1"/>
  <c r="B4" i="3"/>
  <c r="G11" i="3"/>
  <c r="D5" i="3"/>
</calcChain>
</file>

<file path=xl/sharedStrings.xml><?xml version="1.0" encoding="utf-8"?>
<sst xmlns="http://schemas.openxmlformats.org/spreadsheetml/2006/main" count="128" uniqueCount="123">
  <si>
    <t>2018-2019-1</t>
  </si>
  <si>
    <t>通识必修课</t>
  </si>
  <si>
    <t>专业核心课</t>
  </si>
  <si>
    <t>Data</t>
    <phoneticPr fontId="2" type="noConversion"/>
  </si>
  <si>
    <t>序号</t>
  </si>
  <si>
    <t>开课学期</t>
  </si>
  <si>
    <t>课程编号</t>
  </si>
  <si>
    <t>课程名称</t>
  </si>
  <si>
    <t>等级制</t>
  </si>
  <si>
    <t>百分制</t>
  </si>
  <si>
    <t>学分</t>
  </si>
  <si>
    <t>总学时</t>
  </si>
  <si>
    <t>考核方式</t>
  </si>
  <si>
    <t>课程性质</t>
  </si>
  <si>
    <t>成绩标识</t>
  </si>
  <si>
    <t>2017-2018-2</t>
  </si>
  <si>
    <t>2016-2017-3</t>
  </si>
  <si>
    <t>2017-2018-3</t>
  </si>
  <si>
    <t>A+</t>
    <phoneticPr fontId="2" type="noConversion"/>
  </si>
  <si>
    <t>A</t>
    <phoneticPr fontId="2" type="noConversion"/>
  </si>
  <si>
    <t>A-</t>
    <phoneticPr fontId="2" type="noConversion"/>
  </si>
  <si>
    <t>B+</t>
    <phoneticPr fontId="2" type="noConversion"/>
  </si>
  <si>
    <t>B</t>
    <phoneticPr fontId="2" type="noConversion"/>
  </si>
  <si>
    <t>B-</t>
    <phoneticPr fontId="2" type="noConversion"/>
  </si>
  <si>
    <t>C+</t>
    <phoneticPr fontId="2" type="noConversion"/>
  </si>
  <si>
    <t>C</t>
    <phoneticPr fontId="2" type="noConversion"/>
  </si>
  <si>
    <t>C-</t>
    <phoneticPr fontId="2" type="noConversion"/>
  </si>
  <si>
    <t>D+</t>
    <phoneticPr fontId="2" type="noConversion"/>
  </si>
  <si>
    <t>D</t>
    <phoneticPr fontId="2" type="noConversion"/>
  </si>
  <si>
    <t>D-</t>
    <phoneticPr fontId="2" type="noConversion"/>
  </si>
  <si>
    <t>F</t>
    <phoneticPr fontId="2" type="noConversion"/>
  </si>
  <si>
    <t>绩点</t>
    <phoneticPr fontId="2" type="noConversion"/>
  </si>
  <si>
    <t>成绩下限</t>
    <phoneticPr fontId="2" type="noConversion"/>
  </si>
  <si>
    <t>成绩上限</t>
    <phoneticPr fontId="2" type="noConversion"/>
  </si>
  <si>
    <t>五分制记分</t>
    <phoneticPr fontId="2" type="noConversion"/>
  </si>
  <si>
    <t>总GPA</t>
    <phoneticPr fontId="2" type="noConversion"/>
  </si>
  <si>
    <t>P</t>
    <phoneticPr fontId="2" type="noConversion"/>
  </si>
  <si>
    <r>
      <rPr>
        <b/>
        <sz val="9"/>
        <color rgb="FF333333"/>
        <rFont val="等线"/>
        <family val="2"/>
        <charset val="134"/>
      </rPr>
      <t>课程绩点</t>
    </r>
    <phoneticPr fontId="2" type="noConversion"/>
  </si>
  <si>
    <t>Additional Data</t>
    <phoneticPr fontId="2" type="noConversion"/>
  </si>
  <si>
    <t>总学分</t>
    <phoneticPr fontId="2" type="noConversion"/>
  </si>
  <si>
    <t>学期</t>
    <phoneticPr fontId="2" type="noConversion"/>
  </si>
  <si>
    <t>GPA</t>
    <phoneticPr fontId="2" type="noConversion"/>
  </si>
  <si>
    <t>2016-2017-1</t>
    <phoneticPr fontId="2" type="noConversion"/>
  </si>
  <si>
    <t>2016-2017-2</t>
    <phoneticPr fontId="2" type="noConversion"/>
  </si>
  <si>
    <t>2017-2018-1</t>
    <phoneticPr fontId="2" type="noConversion"/>
  </si>
  <si>
    <t>2018-2019-1</t>
    <phoneticPr fontId="2" type="noConversion"/>
  </si>
  <si>
    <t>2015-2016-1</t>
    <phoneticPr fontId="2" type="noConversion"/>
  </si>
  <si>
    <t>2015-2016-2</t>
  </si>
  <si>
    <t>2015-2016-3</t>
  </si>
  <si>
    <t>课程性质</t>
    <phoneticPr fontId="2" type="noConversion"/>
  </si>
  <si>
    <t>通识必修课</t>
    <phoneticPr fontId="2" type="noConversion"/>
  </si>
  <si>
    <t>通识理工基础课</t>
    <phoneticPr fontId="2" type="noConversion"/>
  </si>
  <si>
    <t>专业核心课</t>
    <phoneticPr fontId="2" type="noConversion"/>
  </si>
  <si>
    <t>专业选修课</t>
    <phoneticPr fontId="2" type="noConversion"/>
  </si>
  <si>
    <t>专业选修</t>
    <phoneticPr fontId="2" type="noConversion"/>
  </si>
  <si>
    <t>专业基础课</t>
    <phoneticPr fontId="2" type="noConversion"/>
  </si>
  <si>
    <t>专业课</t>
    <phoneticPr fontId="2" type="noConversion"/>
  </si>
  <si>
    <t>专业GPA</t>
    <phoneticPr fontId="2" type="noConversion"/>
  </si>
  <si>
    <r>
      <rPr>
        <b/>
        <sz val="9"/>
        <color rgb="FF333333"/>
        <rFont val="等线"/>
        <family val="2"/>
        <charset val="134"/>
      </rPr>
      <t>参与计算</t>
    </r>
    <phoneticPr fontId="2" type="noConversion"/>
  </si>
  <si>
    <t>自定义GPA</t>
    <phoneticPr fontId="2" type="noConversion"/>
  </si>
  <si>
    <t>从下一行开始放置数据</t>
    <phoneticPr fontId="2" type="noConversion"/>
  </si>
  <si>
    <t>补充数据自动生成</t>
    <phoneticPr fontId="2" type="noConversion"/>
  </si>
  <si>
    <r>
      <rPr>
        <b/>
        <sz val="9"/>
        <color rgb="FF333333"/>
        <rFont val="等线"/>
        <family val="2"/>
        <charset val="134"/>
      </rPr>
      <t>分类</t>
    </r>
    <phoneticPr fontId="2" type="noConversion"/>
  </si>
  <si>
    <t>专业</t>
    <phoneticPr fontId="2" type="noConversion"/>
  </si>
  <si>
    <t>一句话介绍</t>
    <phoneticPr fontId="2" type="noConversion"/>
  </si>
  <si>
    <t>Result</t>
    <phoneticPr fontId="2" type="noConversion"/>
  </si>
  <si>
    <t>Asset</t>
    <phoneticPr fontId="2" type="noConversion"/>
  </si>
  <si>
    <t>这是一个用来计算GPA的神奇的工作簿。</t>
    <phoneticPr fontId="2" type="noConversion"/>
  </si>
  <si>
    <t>请把你的成绩放在这个工作表里</t>
    <phoneticPr fontId="2" type="noConversion"/>
  </si>
  <si>
    <t>这里展示计算结果</t>
    <phoneticPr fontId="2" type="noConversion"/>
  </si>
  <si>
    <t>根据Asset工作表里的图片进行计分与绩点的换算</t>
    <phoneticPr fontId="2" type="noConversion"/>
  </si>
  <si>
    <t>这里存着支持此工作簿的重要数据</t>
    <phoneticPr fontId="2" type="noConversion"/>
  </si>
  <si>
    <t>请不要轻易修改</t>
    <phoneticPr fontId="2" type="noConversion"/>
  </si>
  <si>
    <t>第三行包含每一列的列名</t>
    <phoneticPr fontId="2" type="noConversion"/>
  </si>
  <si>
    <t>如果计算学期GPA时选项不足，请更新此工作簿第G列</t>
    <phoneticPr fontId="2" type="noConversion"/>
  </si>
  <si>
    <t>从教务系统获取你的成绩</t>
    <phoneticPr fontId="2" type="noConversion"/>
  </si>
  <si>
    <t>N列至P列自动生成，请按需更改</t>
    <phoneticPr fontId="2" type="noConversion"/>
  </si>
  <si>
    <r>
      <t>包含</t>
    </r>
    <r>
      <rPr>
        <sz val="10"/>
        <color theme="4"/>
        <rFont val="等线"/>
        <family val="3"/>
        <charset val="134"/>
        <scheme val="minor"/>
      </rPr>
      <t>总学分，总GPA，专业GPA，学期GPA，自定义GPA</t>
    </r>
    <phoneticPr fontId="2" type="noConversion"/>
  </si>
  <si>
    <r>
      <rPr>
        <b/>
        <sz val="11"/>
        <color theme="4"/>
        <rFont val="等线"/>
        <family val="3"/>
        <charset val="134"/>
        <scheme val="minor"/>
      </rPr>
      <t>总学分</t>
    </r>
    <r>
      <rPr>
        <sz val="11"/>
        <rFont val="等线"/>
        <family val="3"/>
        <charset val="134"/>
        <scheme val="minor"/>
      </rPr>
      <t xml:space="preserve">: </t>
    </r>
    <r>
      <rPr>
        <sz val="11"/>
        <color theme="4"/>
        <rFont val="等线"/>
        <family val="3"/>
        <charset val="134"/>
        <scheme val="minor"/>
      </rPr>
      <t>学分</t>
    </r>
    <r>
      <rPr>
        <sz val="11"/>
        <rFont val="等线"/>
        <family val="3"/>
        <charset val="134"/>
        <scheme val="minor"/>
      </rPr>
      <t>(Data工作簿第G列)求和</t>
    </r>
    <phoneticPr fontId="2" type="noConversion"/>
  </si>
  <si>
    <r>
      <rPr>
        <b/>
        <sz val="11"/>
        <color theme="4"/>
        <rFont val="等线"/>
        <family val="3"/>
        <charset val="134"/>
        <scheme val="minor"/>
      </rPr>
      <t>总GPA</t>
    </r>
    <r>
      <rPr>
        <sz val="11"/>
        <rFont val="等线"/>
        <family val="3"/>
        <charset val="134"/>
        <scheme val="minor"/>
      </rPr>
      <t xml:space="preserve">: </t>
    </r>
    <r>
      <rPr>
        <sz val="11"/>
        <color theme="4"/>
        <rFont val="等线"/>
        <family val="3"/>
        <charset val="134"/>
        <scheme val="minor"/>
      </rPr>
      <t>学分</t>
    </r>
    <r>
      <rPr>
        <sz val="11"/>
        <rFont val="等线"/>
        <family val="3"/>
        <charset val="134"/>
        <scheme val="minor"/>
      </rPr>
      <t>点乘</t>
    </r>
    <r>
      <rPr>
        <sz val="11"/>
        <color theme="4"/>
        <rFont val="等线"/>
        <family val="3"/>
        <charset val="134"/>
        <scheme val="minor"/>
      </rPr>
      <t>课程绩点</t>
    </r>
    <r>
      <rPr>
        <sz val="11"/>
        <rFont val="等线"/>
        <family val="3"/>
        <charset val="134"/>
        <scheme val="minor"/>
      </rPr>
      <t>(Data工作簿第N列)并除以</t>
    </r>
    <r>
      <rPr>
        <sz val="11"/>
        <color theme="4"/>
        <rFont val="等线"/>
        <family val="3"/>
        <charset val="134"/>
        <scheme val="minor"/>
      </rPr>
      <t>总学分</t>
    </r>
    <phoneticPr fontId="2" type="noConversion"/>
  </si>
  <si>
    <r>
      <rPr>
        <b/>
        <sz val="11"/>
        <color theme="4"/>
        <rFont val="等线"/>
        <family val="3"/>
        <charset val="134"/>
        <scheme val="minor"/>
      </rPr>
      <t>参与计算</t>
    </r>
    <r>
      <rPr>
        <sz val="11"/>
        <rFont val="等线"/>
        <family val="3"/>
        <charset val="134"/>
        <scheme val="minor"/>
      </rPr>
      <t>:</t>
    </r>
    <r>
      <rPr>
        <sz val="11"/>
        <color theme="4"/>
        <rFont val="等线"/>
        <family val="3"/>
        <charset val="134"/>
        <scheme val="minor"/>
      </rPr>
      <t xml:space="preserve"> </t>
    </r>
    <r>
      <rPr>
        <sz val="11"/>
        <rFont val="等线"/>
        <family val="3"/>
        <charset val="134"/>
        <scheme val="minor"/>
      </rPr>
      <t>默认为1, 可在0和1之间修改以计算自定义GPA</t>
    </r>
    <phoneticPr fontId="2" type="noConversion"/>
  </si>
  <si>
    <r>
      <rPr>
        <b/>
        <sz val="11"/>
        <color theme="4"/>
        <rFont val="等线"/>
        <family val="3"/>
        <charset val="134"/>
        <scheme val="minor"/>
      </rPr>
      <t>课程绩点</t>
    </r>
    <r>
      <rPr>
        <sz val="11"/>
        <rFont val="等线"/>
        <family val="3"/>
        <charset val="134"/>
        <scheme val="minor"/>
      </rPr>
      <t>:</t>
    </r>
    <r>
      <rPr>
        <sz val="11"/>
        <color theme="4"/>
        <rFont val="等线"/>
        <family val="3"/>
        <charset val="134"/>
        <scheme val="minor"/>
      </rPr>
      <t xml:space="preserve"> </t>
    </r>
    <r>
      <rPr>
        <sz val="11"/>
        <rFont val="等线"/>
        <family val="3"/>
        <charset val="134"/>
        <scheme val="minor"/>
      </rPr>
      <t>根据Asset工作簿A列和B列换算</t>
    </r>
    <phoneticPr fontId="2" type="noConversion"/>
  </si>
  <si>
    <r>
      <rPr>
        <b/>
        <sz val="11"/>
        <color theme="4"/>
        <rFont val="等线"/>
        <family val="3"/>
        <charset val="134"/>
        <scheme val="minor"/>
      </rPr>
      <t>分类</t>
    </r>
    <r>
      <rPr>
        <sz val="11"/>
        <rFont val="等线"/>
        <family val="3"/>
        <charset val="134"/>
        <scheme val="minor"/>
      </rPr>
      <t xml:space="preserve">: </t>
    </r>
    <r>
      <rPr>
        <sz val="11"/>
        <color theme="4"/>
        <rFont val="等线"/>
        <family val="3"/>
        <charset val="134"/>
        <scheme val="minor"/>
      </rPr>
      <t>课程性质</t>
    </r>
    <r>
      <rPr>
        <sz val="11"/>
        <rFont val="等线"/>
        <family val="3"/>
        <charset val="134"/>
        <scheme val="minor"/>
      </rPr>
      <t>(Data工作簿第K列)的前两个汉字</t>
    </r>
    <phoneticPr fontId="2" type="noConversion"/>
  </si>
  <si>
    <r>
      <rPr>
        <b/>
        <sz val="11"/>
        <color theme="4"/>
        <rFont val="等线"/>
        <family val="3"/>
        <charset val="134"/>
        <scheme val="minor"/>
      </rPr>
      <t>专业GPA</t>
    </r>
    <r>
      <rPr>
        <sz val="11"/>
        <rFont val="等线"/>
        <family val="3"/>
        <charset val="134"/>
        <scheme val="minor"/>
      </rPr>
      <t>: 用</t>
    </r>
    <r>
      <rPr>
        <sz val="11"/>
        <color theme="4"/>
        <rFont val="等线"/>
        <family val="3"/>
        <charset val="134"/>
        <scheme val="minor"/>
      </rPr>
      <t>分类</t>
    </r>
    <r>
      <rPr>
        <sz val="11"/>
        <rFont val="等线"/>
        <family val="3"/>
        <charset val="134"/>
        <scheme val="minor"/>
      </rPr>
      <t>(Data工作簿第P列)为</t>
    </r>
    <r>
      <rPr>
        <sz val="11"/>
        <color theme="7"/>
        <rFont val="等线"/>
        <family val="3"/>
        <charset val="134"/>
        <scheme val="minor"/>
      </rPr>
      <t>专业</t>
    </r>
    <r>
      <rPr>
        <sz val="11"/>
        <rFont val="等线"/>
        <family val="3"/>
        <charset val="134"/>
        <scheme val="minor"/>
      </rPr>
      <t>的数据计算的GPA</t>
    </r>
    <phoneticPr fontId="2" type="noConversion"/>
  </si>
  <si>
    <r>
      <rPr>
        <b/>
        <sz val="11"/>
        <color theme="4"/>
        <rFont val="等线"/>
        <family val="3"/>
        <charset val="134"/>
        <scheme val="minor"/>
      </rPr>
      <t>自定义GPA</t>
    </r>
    <r>
      <rPr>
        <sz val="11"/>
        <color theme="1"/>
        <rFont val="等线"/>
        <family val="2"/>
        <charset val="134"/>
        <scheme val="minor"/>
      </rPr>
      <t>: 用</t>
    </r>
    <r>
      <rPr>
        <sz val="11"/>
        <color theme="4"/>
        <rFont val="等线"/>
        <family val="3"/>
        <charset val="134"/>
        <scheme val="minor"/>
      </rPr>
      <t>参与计算</t>
    </r>
    <r>
      <rPr>
        <sz val="11"/>
        <rFont val="等线"/>
        <family val="3"/>
        <charset val="134"/>
        <scheme val="minor"/>
      </rPr>
      <t>(Data工作簿第O列)</t>
    </r>
    <r>
      <rPr>
        <sz val="11"/>
        <color theme="1"/>
        <rFont val="等线"/>
        <family val="2"/>
        <charset val="134"/>
        <scheme val="minor"/>
      </rPr>
      <t>为</t>
    </r>
    <r>
      <rPr>
        <sz val="11"/>
        <color theme="5"/>
        <rFont val="等线"/>
        <family val="3"/>
        <charset val="134"/>
        <scheme val="minor"/>
      </rPr>
      <t>1</t>
    </r>
    <r>
      <rPr>
        <sz val="11"/>
        <color theme="1"/>
        <rFont val="等线"/>
        <family val="2"/>
        <charset val="134"/>
        <scheme val="minor"/>
      </rPr>
      <t>的数据计算的GPA</t>
    </r>
    <phoneticPr fontId="2" type="noConversion"/>
  </si>
  <si>
    <r>
      <rPr>
        <b/>
        <sz val="11"/>
        <color theme="4"/>
        <rFont val="等线"/>
        <family val="3"/>
        <charset val="134"/>
        <scheme val="minor"/>
      </rPr>
      <t>学期GPA</t>
    </r>
    <r>
      <rPr>
        <sz val="11"/>
        <color theme="4"/>
        <rFont val="等线"/>
        <family val="3"/>
        <charset val="134"/>
        <scheme val="minor"/>
      </rPr>
      <t>:</t>
    </r>
    <r>
      <rPr>
        <sz val="11"/>
        <rFont val="等线"/>
        <family val="3"/>
        <charset val="134"/>
        <scheme val="minor"/>
      </rPr>
      <t xml:space="preserve"> 用</t>
    </r>
    <r>
      <rPr>
        <sz val="11"/>
        <color theme="4"/>
        <rFont val="等线"/>
        <family val="3"/>
        <charset val="134"/>
        <scheme val="minor"/>
      </rPr>
      <t>开课学期</t>
    </r>
    <r>
      <rPr>
        <sz val="11"/>
        <rFont val="等线"/>
        <family val="3"/>
        <charset val="134"/>
        <scheme val="minor"/>
      </rPr>
      <t>(Data工作簿第B列)为</t>
    </r>
    <r>
      <rPr>
        <sz val="11"/>
        <color theme="4"/>
        <rFont val="等线"/>
        <family val="3"/>
        <charset val="134"/>
        <scheme val="minor"/>
      </rPr>
      <t>指定学期</t>
    </r>
    <r>
      <rPr>
        <sz val="11"/>
        <rFont val="等线"/>
        <family val="3"/>
        <charset val="134"/>
        <scheme val="minor"/>
      </rPr>
      <t>(Result工作簿B5单元格)的数据计算的GPA</t>
    </r>
    <phoneticPr fontId="2" type="noConversion"/>
  </si>
  <si>
    <t>成绩放在A到L列，从第5行开始</t>
    <phoneticPr fontId="2" type="noConversion"/>
  </si>
  <si>
    <t>Intro2</t>
    <phoneticPr fontId="2" type="noConversion"/>
  </si>
  <si>
    <t>简单地演示操作步骤</t>
    <phoneticPr fontId="2" type="noConversion"/>
  </si>
  <si>
    <t>复制表格</t>
    <phoneticPr fontId="2" type="noConversion"/>
  </si>
  <si>
    <t>在Result工作簿中查看成绩</t>
    <phoneticPr fontId="2" type="noConversion"/>
  </si>
  <si>
    <t>登陆教务系统，进入考试成绩</t>
    <phoneticPr fontId="2" type="noConversion"/>
  </si>
  <si>
    <t>选择开课时间（对每一个时间的课程进行接下来的操作）</t>
    <phoneticPr fontId="2" type="noConversion"/>
  </si>
  <si>
    <t>粘贴(append)至Data工作簿中</t>
    <phoneticPr fontId="2" type="noConversion"/>
  </si>
  <si>
    <t>请从上至下浏览</t>
    <phoneticPr fontId="2" type="noConversion"/>
  </si>
  <si>
    <t>学期GPA的查看方式</t>
    <phoneticPr fontId="2" type="noConversion"/>
  </si>
  <si>
    <t>若无该学期成绩信息GPA为#DIV/0!错误</t>
    <phoneticPr fontId="2" type="noConversion"/>
  </si>
  <si>
    <t>Copyright © 2019 &lt;Yun Zhang&gt;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2" type="noConversion"/>
  </si>
  <si>
    <t>别看了，就是 The MIT License</t>
    <phoneticPr fontId="2" type="noConversion"/>
  </si>
  <si>
    <t>License</t>
    <phoneticPr fontId="2" type="noConversion"/>
  </si>
  <si>
    <t>许可证</t>
    <phoneticPr fontId="2" type="noConversion"/>
  </si>
  <si>
    <t>Contributors</t>
    <phoneticPr fontId="2" type="noConversion"/>
  </si>
  <si>
    <t>Version</t>
    <phoneticPr fontId="2" type="noConversion"/>
  </si>
  <si>
    <t>0.0.1</t>
    <phoneticPr fontId="2" type="noConversion"/>
  </si>
  <si>
    <t>Yun Zhang</t>
    <phoneticPr fontId="2" type="noConversion"/>
  </si>
  <si>
    <t>About</t>
    <phoneticPr fontId="2" type="noConversion"/>
  </si>
  <si>
    <t>版本及贡献者</t>
    <phoneticPr fontId="2" type="noConversion"/>
  </si>
  <si>
    <t>通识理工基础课</t>
  </si>
  <si>
    <t>专业选修</t>
  </si>
  <si>
    <t>课程属性</t>
    <phoneticPr fontId="2" type="noConversion"/>
  </si>
  <si>
    <t>2016-2017-1</t>
    <phoneticPr fontId="2" type="noConversion"/>
  </si>
  <si>
    <t>测试课程</t>
    <phoneticPr fontId="2" type="noConversion"/>
  </si>
  <si>
    <t>TEST001</t>
    <phoneticPr fontId="2" type="noConversion"/>
  </si>
  <si>
    <t>A+</t>
    <phoneticPr fontId="2" type="noConversion"/>
  </si>
  <si>
    <t>必修</t>
    <phoneticPr fontId="2" type="noConversion"/>
  </si>
  <si>
    <t>随缘</t>
    <phoneticPr fontId="2" type="noConversion"/>
  </si>
  <si>
    <t>专业必修课</t>
    <phoneticPr fontId="2" type="noConversion"/>
  </si>
  <si>
    <t>请使用自己的数据覆盖这里</t>
    <phoneticPr fontId="2" type="noConversion"/>
  </si>
  <si>
    <t>2018-2019-2</t>
    <phoneticPr fontId="2" type="noConversion"/>
  </si>
  <si>
    <t>2018-2019-3</t>
    <phoneticPr fontId="2" type="noConversion"/>
  </si>
  <si>
    <t>2019-2020-1</t>
    <phoneticPr fontId="2" type="noConversion"/>
  </si>
  <si>
    <t>2019-2020-2</t>
    <phoneticPr fontId="2" type="noConversion"/>
  </si>
  <si>
    <t>2019-2020-3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</si>
</sst>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0_ "/>
  </numFmts>
  <fonts count="20" x14ac:knownFonts="1">
    <font>
      <sz val="11"/>
      <color theme="1"/>
      <name val="等线"/>
      <family val="2"/>
      <charset val="134"/>
      <scheme val="minor"/>
    </font>
    <font>
      <sz val="9"/>
      <color rgb="FF000000"/>
      <name val="Segoe UI"/>
      <family val="2"/>
    </font>
    <font>
      <sz val="9"/>
      <name val="等线"/>
      <family val="2"/>
      <charset val="134"/>
      <scheme val="minor"/>
    </font>
    <font>
      <b/>
      <sz val="9"/>
      <color rgb="FF333333"/>
      <name val="Segoe UI"/>
      <family val="2"/>
    </font>
    <font>
      <b/>
      <sz val="9"/>
      <color rgb="FF333333"/>
      <name val="等线"/>
      <family val="2"/>
      <charset val="134"/>
    </font>
    <font>
      <b/>
      <sz val="9"/>
      <color theme="1"/>
      <name val="宋体"/>
      <family val="3"/>
      <charset val="134"/>
    </font>
    <font>
      <b/>
      <sz val="9"/>
      <color theme="1"/>
      <name val="Segoe UI"/>
      <family val="2"/>
    </font>
    <font>
      <b/>
      <sz val="11"/>
      <color theme="1"/>
      <name val="等线"/>
      <family val="3"/>
      <charset val="134"/>
      <scheme val="minor"/>
    </font>
    <font>
      <sz val="10"/>
      <color theme="4"/>
      <name val="等线"/>
      <family val="3"/>
      <charset val="134"/>
      <scheme val="minor"/>
    </font>
    <font>
      <sz val="11"/>
      <color theme="4"/>
      <name val="等线"/>
      <family val="3"/>
      <charset val="134"/>
      <scheme val="minor"/>
    </font>
    <font>
      <sz val="11"/>
      <color theme="1"/>
      <name val="等线"/>
      <family val="3"/>
      <charset val="134"/>
      <scheme val="minor"/>
    </font>
    <font>
      <sz val="11"/>
      <name val="等线"/>
      <family val="3"/>
      <charset val="134"/>
      <scheme val="minor"/>
    </font>
    <font>
      <sz val="10"/>
      <name val="等线"/>
      <family val="3"/>
      <charset val="134"/>
      <scheme val="minor"/>
    </font>
    <font>
      <sz val="11"/>
      <color theme="5"/>
      <name val="等线"/>
      <family val="3"/>
      <charset val="134"/>
      <scheme val="minor"/>
    </font>
    <font>
      <sz val="11"/>
      <color theme="7"/>
      <name val="等线"/>
      <family val="3"/>
      <charset val="134"/>
      <scheme val="minor"/>
    </font>
    <font>
      <b/>
      <sz val="11"/>
      <color theme="4"/>
      <name val="等线"/>
      <family val="3"/>
      <charset val="134"/>
      <scheme val="minor"/>
    </font>
    <font>
      <b/>
      <sz val="11"/>
      <color rgb="FFFF0000"/>
      <name val="等线"/>
      <family val="3"/>
      <charset val="134"/>
      <scheme val="minor"/>
    </font>
    <font>
      <sz val="9"/>
      <color rgb="FF000000"/>
      <name val="等线"/>
      <family val="2"/>
      <charset val="134"/>
    </font>
    <font>
      <b/>
      <sz val="9"/>
      <color rgb="FF333333"/>
      <name val="宋体"/>
      <family val="3"/>
      <charset val="134"/>
    </font>
    <font>
      <sz val="9"/>
      <color rgb="FF000000"/>
      <name val="宋体"/>
      <family val="3"/>
      <charset val="134"/>
    </font>
  </fonts>
  <fills count="6">
    <fill>
      <patternFill patternType="none"/>
    </fill>
    <fill>
      <patternFill patternType="gray125"/>
    </fill>
    <fill>
      <patternFill patternType="solid">
        <fgColor rgb="FFF3FA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s>
  <borders count="15">
    <border>
      <left/>
      <right/>
      <top/>
      <bottom/>
      <diagonal/>
    </border>
    <border>
      <left style="medium">
        <color rgb="FFC7E1F5"/>
      </left>
      <right style="medium">
        <color rgb="FFC7E1F5"/>
      </right>
      <top style="medium">
        <color rgb="FFC7E1F5"/>
      </top>
      <bottom style="medium">
        <color rgb="FFC7E1F5"/>
      </bottom>
      <diagonal/>
    </border>
    <border>
      <left style="medium">
        <color rgb="FFC7E1F5"/>
      </left>
      <right/>
      <top/>
      <bottom/>
      <diagonal/>
    </border>
    <border>
      <left style="medium">
        <color rgb="FFC7E1F5"/>
      </left>
      <right/>
      <top style="medium">
        <color rgb="FFC7E1F5"/>
      </top>
      <bottom style="medium">
        <color rgb="FFC7E1F5"/>
      </bottom>
      <diagonal/>
    </border>
    <border>
      <left/>
      <right/>
      <top style="medium">
        <color rgb="FFC7E1F5"/>
      </top>
      <bottom style="medium">
        <color rgb="FFC7E1F5"/>
      </bottom>
      <diagonal/>
    </border>
    <border>
      <left style="medium">
        <color rgb="FFC7E1F5"/>
      </left>
      <right style="medium">
        <color rgb="FFC7E1F5"/>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52">
    <xf numFmtId="0" fontId="0" fillId="0" borderId="0" xfId="0">
      <alignmen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176" fontId="0" fillId="0" borderId="0" xfId="0" applyNumberFormat="1">
      <alignment vertical="center"/>
    </xf>
    <xf numFmtId="176" fontId="3"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6" fillId="2" borderId="0" xfId="0" applyFont="1" applyFill="1" applyBorder="1" applyAlignment="1">
      <alignment vertical="center" wrapText="1"/>
    </xf>
    <xf numFmtId="0" fontId="1" fillId="0" borderId="5" xfId="0" applyFont="1" applyFill="1" applyBorder="1" applyAlignment="1">
      <alignment vertical="center" wrapText="1"/>
    </xf>
    <xf numFmtId="0" fontId="0" fillId="0" borderId="0" xfId="0" applyAlignment="1">
      <alignment horizontal="right" vertical="center"/>
    </xf>
    <xf numFmtId="0" fontId="0" fillId="0" borderId="0" xfId="0" applyAlignment="1">
      <alignment vertical="center"/>
    </xf>
    <xf numFmtId="0" fontId="0" fillId="0" borderId="0" xfId="0" applyBorder="1" applyAlignment="1">
      <alignment horizontal="center" vertical="center" wrapText="1"/>
    </xf>
    <xf numFmtId="0" fontId="16"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0" fillId="4" borderId="10" xfId="0" applyFill="1" applyBorder="1">
      <alignment vertical="center"/>
    </xf>
    <xf numFmtId="0" fontId="0" fillId="0" borderId="10" xfId="0" applyBorder="1">
      <alignment vertical="center"/>
    </xf>
    <xf numFmtId="0" fontId="0" fillId="0" borderId="14" xfId="0" applyBorder="1">
      <alignment vertical="center"/>
    </xf>
    <xf numFmtId="0" fontId="0" fillId="0" borderId="0" xfId="0" applyBorder="1">
      <alignment vertical="center"/>
    </xf>
    <xf numFmtId="177" fontId="0" fillId="0" borderId="0" xfId="0" applyNumberFormat="1">
      <alignment vertical="center"/>
    </xf>
    <xf numFmtId="0" fontId="1" fillId="0" borderId="5"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 fillId="0" borderId="0" xfId="0" applyFont="1" applyFill="1" applyBorder="1" applyAlignment="1">
      <alignment vertical="center" wrapText="1"/>
    </xf>
    <xf numFmtId="0" fontId="18" fillId="2"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vertical="center" wrapText="1"/>
    </xf>
    <xf numFmtId="0" fontId="19" fillId="0" borderId="1" xfId="0" applyFont="1" applyBorder="1" applyAlignment="1">
      <alignment horizontal="left" vertical="center"/>
    </xf>
    <xf numFmtId="0" fontId="7" fillId="4" borderId="10" xfId="0" applyFont="1" applyFill="1" applyBorder="1" applyAlignment="1">
      <alignment horizontal="center" vertical="center"/>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10" fillId="0" borderId="10" xfId="0" applyFont="1" applyBorder="1" applyAlignment="1">
      <alignment horizontal="center" vertical="center" wrapText="1"/>
    </xf>
    <xf numFmtId="0" fontId="0" fillId="0" borderId="10" xfId="0" applyBorder="1" applyAlignment="1">
      <alignment horizontal="center" vertical="center"/>
    </xf>
    <xf numFmtId="0" fontId="7" fillId="4" borderId="11"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1" fillId="0" borderId="12" xfId="0" applyFont="1" applyBorder="1" applyAlignment="1">
      <alignment horizontal="center" vertical="center" wrapText="1"/>
    </xf>
    <xf numFmtId="0" fontId="0" fillId="0" borderId="12" xfId="0" applyBorder="1" applyAlignment="1">
      <alignment horizontal="center" vertical="center" wrapText="1"/>
    </xf>
    <xf numFmtId="0" fontId="0" fillId="5" borderId="10" xfId="0" applyFill="1" applyBorder="1" applyAlignment="1">
      <alignment horizontal="center" vertical="center" wrapText="1"/>
    </xf>
    <xf numFmtId="0" fontId="7" fillId="3" borderId="0" xfId="0" applyFont="1" applyFill="1" applyAlignment="1">
      <alignment horizontal="center"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176" fontId="7" fillId="3" borderId="0" xfId="0" applyNumberFormat="1" applyFont="1" applyFill="1" applyAlignment="1">
      <alignment horizontal="center" vertical="center"/>
    </xf>
    <xf numFmtId="0" fontId="5" fillId="3" borderId="0" xfId="0" applyFont="1" applyFill="1" applyBorder="1" applyAlignment="1">
      <alignment horizontal="center"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8</xdr:col>
      <xdr:colOff>419445</xdr:colOff>
      <xdr:row>16</xdr:row>
      <xdr:rowOff>133351</xdr:rowOff>
    </xdr:to>
    <xdr:pic>
      <xdr:nvPicPr>
        <xdr:cNvPr id="2" name="图片 1">
          <a:extLst>
            <a:ext uri="{FF2B5EF4-FFF2-40B4-BE49-F238E27FC236}">
              <a16:creationId xmlns:a16="http://schemas.microsoft.com/office/drawing/2014/main" id="{FA96F62C-52B7-4BA3-90B6-50A52E5FB7B4}"/>
            </a:ext>
          </a:extLst>
        </xdr:cNvPr>
        <xdr:cNvPicPr>
          <a:picLocks noChangeAspect="1"/>
        </xdr:cNvPicPr>
      </xdr:nvPicPr>
      <xdr:blipFill>
        <a:blip xmlns:r="http://schemas.openxmlformats.org/officeDocument/2006/relationships" r:embed="rId1"/>
        <a:stretch>
          <a:fillRect/>
        </a:stretch>
      </xdr:blipFill>
      <xdr:spPr>
        <a:xfrm>
          <a:off x="1" y="1"/>
          <a:ext cx="5905844" cy="3028950"/>
        </a:xfrm>
        <a:prstGeom prst="rect">
          <a:avLst/>
        </a:prstGeom>
      </xdr:spPr>
    </xdr:pic>
    <xdr:clientData/>
  </xdr:twoCellAnchor>
  <xdr:twoCellAnchor editAs="oneCell">
    <xdr:from>
      <xdr:col>0</xdr:col>
      <xdr:colOff>0</xdr:colOff>
      <xdr:row>15</xdr:row>
      <xdr:rowOff>38101</xdr:rowOff>
    </xdr:from>
    <xdr:to>
      <xdr:col>8</xdr:col>
      <xdr:colOff>435047</xdr:colOff>
      <xdr:row>29</xdr:row>
      <xdr:rowOff>152401</xdr:rowOff>
    </xdr:to>
    <xdr:pic>
      <xdr:nvPicPr>
        <xdr:cNvPr id="3" name="图片 2">
          <a:extLst>
            <a:ext uri="{FF2B5EF4-FFF2-40B4-BE49-F238E27FC236}">
              <a16:creationId xmlns:a16="http://schemas.microsoft.com/office/drawing/2014/main" id="{0616C2E5-AF1D-445C-A94A-849A31F05B21}"/>
            </a:ext>
          </a:extLst>
        </xdr:cNvPr>
        <xdr:cNvPicPr>
          <a:picLocks noChangeAspect="1"/>
        </xdr:cNvPicPr>
      </xdr:nvPicPr>
      <xdr:blipFill>
        <a:blip xmlns:r="http://schemas.openxmlformats.org/officeDocument/2006/relationships" r:embed="rId2"/>
        <a:stretch>
          <a:fillRect/>
        </a:stretch>
      </xdr:blipFill>
      <xdr:spPr>
        <a:xfrm>
          <a:off x="0" y="2752726"/>
          <a:ext cx="5921447" cy="2647950"/>
        </a:xfrm>
        <a:prstGeom prst="rect">
          <a:avLst/>
        </a:prstGeom>
      </xdr:spPr>
    </xdr:pic>
    <xdr:clientData/>
  </xdr:twoCellAnchor>
  <xdr:twoCellAnchor editAs="oneCell">
    <xdr:from>
      <xdr:col>0</xdr:col>
      <xdr:colOff>0</xdr:colOff>
      <xdr:row>30</xdr:row>
      <xdr:rowOff>47625</xdr:rowOff>
    </xdr:from>
    <xdr:to>
      <xdr:col>8</xdr:col>
      <xdr:colOff>436372</xdr:colOff>
      <xdr:row>47</xdr:row>
      <xdr:rowOff>104247</xdr:rowOff>
    </xdr:to>
    <xdr:pic>
      <xdr:nvPicPr>
        <xdr:cNvPr id="4" name="图片 3">
          <a:extLst>
            <a:ext uri="{FF2B5EF4-FFF2-40B4-BE49-F238E27FC236}">
              <a16:creationId xmlns:a16="http://schemas.microsoft.com/office/drawing/2014/main" id="{4C15C35E-3143-403D-BA18-590D5DD3998A}"/>
            </a:ext>
          </a:extLst>
        </xdr:cNvPr>
        <xdr:cNvPicPr>
          <a:picLocks noChangeAspect="1"/>
        </xdr:cNvPicPr>
      </xdr:nvPicPr>
      <xdr:blipFill>
        <a:blip xmlns:r="http://schemas.openxmlformats.org/officeDocument/2006/relationships" r:embed="rId3"/>
        <a:stretch>
          <a:fillRect/>
        </a:stretch>
      </xdr:blipFill>
      <xdr:spPr>
        <a:xfrm>
          <a:off x="0" y="5476875"/>
          <a:ext cx="5922772" cy="3495147"/>
        </a:xfrm>
        <a:prstGeom prst="rect">
          <a:avLst/>
        </a:prstGeom>
      </xdr:spPr>
    </xdr:pic>
    <xdr:clientData/>
  </xdr:twoCellAnchor>
  <xdr:twoCellAnchor editAs="oneCell">
    <xdr:from>
      <xdr:col>0</xdr:col>
      <xdr:colOff>0</xdr:colOff>
      <xdr:row>50</xdr:row>
      <xdr:rowOff>95250</xdr:rowOff>
    </xdr:from>
    <xdr:to>
      <xdr:col>8</xdr:col>
      <xdr:colOff>618047</xdr:colOff>
      <xdr:row>65</xdr:row>
      <xdr:rowOff>18618</xdr:rowOff>
    </xdr:to>
    <xdr:pic>
      <xdr:nvPicPr>
        <xdr:cNvPr id="6" name="图片 5">
          <a:extLst>
            <a:ext uri="{FF2B5EF4-FFF2-40B4-BE49-F238E27FC236}">
              <a16:creationId xmlns:a16="http://schemas.microsoft.com/office/drawing/2014/main" id="{29FD0CC0-8618-4F8D-9846-1CD538238A30}"/>
            </a:ext>
          </a:extLst>
        </xdr:cNvPr>
        <xdr:cNvPicPr>
          <a:picLocks noChangeAspect="1"/>
        </xdr:cNvPicPr>
      </xdr:nvPicPr>
      <xdr:blipFill>
        <a:blip xmlns:r="http://schemas.openxmlformats.org/officeDocument/2006/relationships" r:embed="rId4"/>
        <a:stretch>
          <a:fillRect/>
        </a:stretch>
      </xdr:blipFill>
      <xdr:spPr>
        <a:xfrm>
          <a:off x="0" y="9505950"/>
          <a:ext cx="6104447" cy="2637993"/>
        </a:xfrm>
        <a:prstGeom prst="rect">
          <a:avLst/>
        </a:prstGeom>
      </xdr:spPr>
    </xdr:pic>
    <xdr:clientData/>
  </xdr:twoCellAnchor>
  <xdr:twoCellAnchor editAs="oneCell">
    <xdr:from>
      <xdr:col>0</xdr:col>
      <xdr:colOff>0</xdr:colOff>
      <xdr:row>66</xdr:row>
      <xdr:rowOff>133350</xdr:rowOff>
    </xdr:from>
    <xdr:to>
      <xdr:col>8</xdr:col>
      <xdr:colOff>495145</xdr:colOff>
      <xdr:row>81</xdr:row>
      <xdr:rowOff>142237</xdr:rowOff>
    </xdr:to>
    <xdr:pic>
      <xdr:nvPicPr>
        <xdr:cNvPr id="8" name="图片 7">
          <a:extLst>
            <a:ext uri="{FF2B5EF4-FFF2-40B4-BE49-F238E27FC236}">
              <a16:creationId xmlns:a16="http://schemas.microsoft.com/office/drawing/2014/main" id="{7E28462E-43ED-4340-A1EB-1D4BF2C1D445}"/>
            </a:ext>
          </a:extLst>
        </xdr:cNvPr>
        <xdr:cNvPicPr>
          <a:picLocks noChangeAspect="1"/>
        </xdr:cNvPicPr>
      </xdr:nvPicPr>
      <xdr:blipFill>
        <a:blip xmlns:r="http://schemas.openxmlformats.org/officeDocument/2006/relationships" r:embed="rId5"/>
        <a:stretch>
          <a:fillRect/>
        </a:stretch>
      </xdr:blipFill>
      <xdr:spPr>
        <a:xfrm>
          <a:off x="0" y="12439650"/>
          <a:ext cx="5981545" cy="2723512"/>
        </a:xfrm>
        <a:prstGeom prst="rect">
          <a:avLst/>
        </a:prstGeom>
      </xdr:spPr>
    </xdr:pic>
    <xdr:clientData/>
  </xdr:twoCellAnchor>
  <xdr:twoCellAnchor editAs="oneCell">
    <xdr:from>
      <xdr:col>0</xdr:col>
      <xdr:colOff>0</xdr:colOff>
      <xdr:row>82</xdr:row>
      <xdr:rowOff>66675</xdr:rowOff>
    </xdr:from>
    <xdr:to>
      <xdr:col>6</xdr:col>
      <xdr:colOff>256629</xdr:colOff>
      <xdr:row>108</xdr:row>
      <xdr:rowOff>113706</xdr:rowOff>
    </xdr:to>
    <xdr:pic>
      <xdr:nvPicPr>
        <xdr:cNvPr id="9" name="图片 8">
          <a:extLst>
            <a:ext uri="{FF2B5EF4-FFF2-40B4-BE49-F238E27FC236}">
              <a16:creationId xmlns:a16="http://schemas.microsoft.com/office/drawing/2014/main" id="{9B12F544-F6E4-4C69-AA0F-2333309ED546}"/>
            </a:ext>
          </a:extLst>
        </xdr:cNvPr>
        <xdr:cNvPicPr>
          <a:picLocks noChangeAspect="1"/>
        </xdr:cNvPicPr>
      </xdr:nvPicPr>
      <xdr:blipFill>
        <a:blip xmlns:r="http://schemas.openxmlformats.org/officeDocument/2006/relationships" r:embed="rId6"/>
        <a:stretch>
          <a:fillRect/>
        </a:stretch>
      </xdr:blipFill>
      <xdr:spPr>
        <a:xfrm>
          <a:off x="0" y="15268575"/>
          <a:ext cx="4371429" cy="4752381"/>
        </a:xfrm>
        <a:prstGeom prst="rect">
          <a:avLst/>
        </a:prstGeom>
      </xdr:spPr>
    </xdr:pic>
    <xdr:clientData/>
  </xdr:twoCellAnchor>
  <xdr:twoCellAnchor editAs="oneCell">
    <xdr:from>
      <xdr:col>0</xdr:col>
      <xdr:colOff>9525</xdr:colOff>
      <xdr:row>125</xdr:row>
      <xdr:rowOff>104775</xdr:rowOff>
    </xdr:from>
    <xdr:to>
      <xdr:col>6</xdr:col>
      <xdr:colOff>113773</xdr:colOff>
      <xdr:row>137</xdr:row>
      <xdr:rowOff>180694</xdr:rowOff>
    </xdr:to>
    <xdr:pic>
      <xdr:nvPicPr>
        <xdr:cNvPr id="10" name="图片 9">
          <a:extLst>
            <a:ext uri="{FF2B5EF4-FFF2-40B4-BE49-F238E27FC236}">
              <a16:creationId xmlns:a16="http://schemas.microsoft.com/office/drawing/2014/main" id="{76F3842B-BC99-4347-B73C-028A6A20CC34}"/>
            </a:ext>
          </a:extLst>
        </xdr:cNvPr>
        <xdr:cNvPicPr>
          <a:picLocks noChangeAspect="1"/>
        </xdr:cNvPicPr>
      </xdr:nvPicPr>
      <xdr:blipFill>
        <a:blip xmlns:r="http://schemas.openxmlformats.org/officeDocument/2006/relationships" r:embed="rId7"/>
        <a:stretch>
          <a:fillRect/>
        </a:stretch>
      </xdr:blipFill>
      <xdr:spPr>
        <a:xfrm>
          <a:off x="9525" y="23088600"/>
          <a:ext cx="4219048" cy="2247619"/>
        </a:xfrm>
        <a:prstGeom prst="rect">
          <a:avLst/>
        </a:prstGeom>
      </xdr:spPr>
    </xdr:pic>
    <xdr:clientData/>
  </xdr:twoCellAnchor>
  <xdr:twoCellAnchor editAs="oneCell">
    <xdr:from>
      <xdr:col>0</xdr:col>
      <xdr:colOff>0</xdr:colOff>
      <xdr:row>110</xdr:row>
      <xdr:rowOff>0</xdr:rowOff>
    </xdr:from>
    <xdr:to>
      <xdr:col>6</xdr:col>
      <xdr:colOff>485200</xdr:colOff>
      <xdr:row>125</xdr:row>
      <xdr:rowOff>37756</xdr:rowOff>
    </xdr:to>
    <xdr:pic>
      <xdr:nvPicPr>
        <xdr:cNvPr id="11" name="图片 10">
          <a:extLst>
            <a:ext uri="{FF2B5EF4-FFF2-40B4-BE49-F238E27FC236}">
              <a16:creationId xmlns:a16="http://schemas.microsoft.com/office/drawing/2014/main" id="{E0BB2077-DB73-4593-93F2-471E940EC24C}"/>
            </a:ext>
          </a:extLst>
        </xdr:cNvPr>
        <xdr:cNvPicPr>
          <a:picLocks noChangeAspect="1"/>
        </xdr:cNvPicPr>
      </xdr:nvPicPr>
      <xdr:blipFill>
        <a:blip xmlns:r="http://schemas.openxmlformats.org/officeDocument/2006/relationships" r:embed="rId8"/>
        <a:stretch>
          <a:fillRect/>
        </a:stretch>
      </xdr:blipFill>
      <xdr:spPr>
        <a:xfrm>
          <a:off x="0" y="20269200"/>
          <a:ext cx="4600000" cy="2752381"/>
        </a:xfrm>
        <a:prstGeom prst="rect">
          <a:avLst/>
        </a:prstGeom>
      </xdr:spPr>
    </xdr:pic>
    <xdr:clientData/>
  </xdr:twoCellAnchor>
  <xdr:twoCellAnchor editAs="oneCell">
    <xdr:from>
      <xdr:col>0</xdr:col>
      <xdr:colOff>371475</xdr:colOff>
      <xdr:row>139</xdr:row>
      <xdr:rowOff>66675</xdr:rowOff>
    </xdr:from>
    <xdr:to>
      <xdr:col>6</xdr:col>
      <xdr:colOff>37627</xdr:colOff>
      <xdr:row>147</xdr:row>
      <xdr:rowOff>18875</xdr:rowOff>
    </xdr:to>
    <xdr:pic>
      <xdr:nvPicPr>
        <xdr:cNvPr id="12" name="图片 11">
          <a:extLst>
            <a:ext uri="{FF2B5EF4-FFF2-40B4-BE49-F238E27FC236}">
              <a16:creationId xmlns:a16="http://schemas.microsoft.com/office/drawing/2014/main" id="{15C015DA-068D-40ED-A3D0-1CD669C97CDC}"/>
            </a:ext>
          </a:extLst>
        </xdr:cNvPr>
        <xdr:cNvPicPr>
          <a:picLocks noChangeAspect="1"/>
        </xdr:cNvPicPr>
      </xdr:nvPicPr>
      <xdr:blipFill>
        <a:blip xmlns:r="http://schemas.openxmlformats.org/officeDocument/2006/relationships" r:embed="rId9"/>
        <a:stretch>
          <a:fillRect/>
        </a:stretch>
      </xdr:blipFill>
      <xdr:spPr>
        <a:xfrm>
          <a:off x="371475" y="25584150"/>
          <a:ext cx="3780952" cy="1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95250</xdr:colOff>
      <xdr:row>7</xdr:row>
      <xdr:rowOff>180525</xdr:rowOff>
    </xdr:from>
    <xdr:to>
      <xdr:col>13</xdr:col>
      <xdr:colOff>228600</xdr:colOff>
      <xdr:row>26</xdr:row>
      <xdr:rowOff>12700</xdr:rowOff>
    </xdr:to>
    <xdr:pic>
      <xdr:nvPicPr>
        <xdr:cNvPr id="3" name="图片 2">
          <a:extLst>
            <a:ext uri="{FF2B5EF4-FFF2-40B4-BE49-F238E27FC236}">
              <a16:creationId xmlns:a16="http://schemas.microsoft.com/office/drawing/2014/main" id="{BCCF1279-0A0C-4BF9-80FF-0BE9153320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34025" y="1447350"/>
          <a:ext cx="4895850" cy="3270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BF16-1DF5-43BC-8ECE-1743077BB5D7}">
  <sheetPr>
    <tabColor theme="7" tint="0.39997558519241921"/>
  </sheetPr>
  <dimension ref="A1:O30"/>
  <sheetViews>
    <sheetView tabSelected="1" workbookViewId="0">
      <selection activeCell="D21" sqref="D21"/>
    </sheetView>
  </sheetViews>
  <sheetFormatPr defaultRowHeight="14.25" x14ac:dyDescent="0.2"/>
  <sheetData>
    <row r="1" spans="1:15" x14ac:dyDescent="0.2">
      <c r="A1" s="26" t="s">
        <v>64</v>
      </c>
      <c r="B1" s="26"/>
      <c r="C1" s="26"/>
      <c r="D1" s="26" t="s">
        <v>87</v>
      </c>
      <c r="E1" s="26"/>
      <c r="F1" s="26" t="s">
        <v>3</v>
      </c>
      <c r="G1" s="26"/>
      <c r="H1" s="26" t="s">
        <v>65</v>
      </c>
      <c r="I1" s="26"/>
      <c r="J1" s="26" t="s">
        <v>66</v>
      </c>
      <c r="K1" s="26"/>
      <c r="L1" s="33" t="s">
        <v>105</v>
      </c>
      <c r="M1" s="34"/>
      <c r="N1" s="26" t="s">
        <v>99</v>
      </c>
      <c r="O1" s="26"/>
    </row>
    <row r="2" spans="1:15" x14ac:dyDescent="0.2">
      <c r="A2" s="26"/>
      <c r="B2" s="26"/>
      <c r="C2" s="26"/>
      <c r="D2" s="26"/>
      <c r="E2" s="26"/>
      <c r="F2" s="26"/>
      <c r="G2" s="26"/>
      <c r="H2" s="26"/>
      <c r="I2" s="26"/>
      <c r="J2" s="26"/>
      <c r="K2" s="26"/>
      <c r="L2" s="35"/>
      <c r="M2" s="36"/>
      <c r="N2" s="26"/>
      <c r="O2" s="26"/>
    </row>
    <row r="3" spans="1:15" x14ac:dyDescent="0.2">
      <c r="A3" s="27" t="s">
        <v>67</v>
      </c>
      <c r="B3" s="27"/>
      <c r="C3" s="27"/>
      <c r="D3" s="27" t="s">
        <v>88</v>
      </c>
      <c r="E3" s="27"/>
      <c r="F3" s="28" t="s">
        <v>68</v>
      </c>
      <c r="G3" s="28"/>
      <c r="H3" s="27" t="s">
        <v>69</v>
      </c>
      <c r="I3" s="27"/>
      <c r="J3" s="27" t="s">
        <v>71</v>
      </c>
      <c r="K3" s="27"/>
      <c r="L3" s="37" t="s">
        <v>106</v>
      </c>
      <c r="M3" s="38"/>
      <c r="N3" s="32" t="s">
        <v>100</v>
      </c>
      <c r="O3" s="32"/>
    </row>
    <row r="4" spans="1:15" x14ac:dyDescent="0.2">
      <c r="A4" s="27"/>
      <c r="B4" s="27"/>
      <c r="C4" s="27"/>
      <c r="D4" s="27"/>
      <c r="E4" s="27"/>
      <c r="F4" s="28"/>
      <c r="G4" s="28"/>
      <c r="H4" s="27"/>
      <c r="I4" s="27"/>
      <c r="J4" s="27"/>
      <c r="K4" s="27"/>
      <c r="L4" s="39"/>
      <c r="M4" s="40"/>
      <c r="N4" s="32"/>
      <c r="O4" s="32"/>
    </row>
    <row r="5" spans="1:15" x14ac:dyDescent="0.2">
      <c r="A5" s="27"/>
      <c r="B5" s="27"/>
      <c r="C5" s="27"/>
      <c r="D5" s="27"/>
      <c r="E5" s="27"/>
      <c r="F5" s="28"/>
      <c r="G5" s="28"/>
      <c r="H5" s="27"/>
      <c r="I5" s="27"/>
      <c r="J5" s="27"/>
      <c r="K5" s="27"/>
      <c r="L5" s="41"/>
      <c r="M5" s="42"/>
      <c r="N5" s="32"/>
      <c r="O5" s="32"/>
    </row>
    <row r="6" spans="1:15" x14ac:dyDescent="0.2">
      <c r="A6" s="27"/>
      <c r="B6" s="27"/>
      <c r="C6" s="27"/>
      <c r="D6" s="32" t="s">
        <v>94</v>
      </c>
      <c r="E6" s="32"/>
      <c r="F6" s="29" t="s">
        <v>86</v>
      </c>
      <c r="G6" s="29"/>
      <c r="H6" s="30" t="s">
        <v>77</v>
      </c>
      <c r="I6" s="30"/>
      <c r="J6" s="28" t="s">
        <v>72</v>
      </c>
      <c r="K6" s="28"/>
      <c r="L6" s="12"/>
      <c r="M6" s="12"/>
    </row>
    <row r="7" spans="1:15" x14ac:dyDescent="0.2">
      <c r="A7" s="27"/>
      <c r="B7" s="27"/>
      <c r="C7" s="27"/>
      <c r="D7" s="32"/>
      <c r="E7" s="32"/>
      <c r="F7" s="29"/>
      <c r="G7" s="29"/>
      <c r="H7" s="30"/>
      <c r="I7" s="30"/>
      <c r="J7" s="28"/>
      <c r="K7" s="28"/>
      <c r="L7" s="12"/>
      <c r="M7" s="12"/>
    </row>
    <row r="8" spans="1:15" x14ac:dyDescent="0.2">
      <c r="A8" s="27"/>
      <c r="B8" s="27"/>
      <c r="C8" s="27"/>
      <c r="D8" s="32"/>
      <c r="E8" s="32"/>
      <c r="F8" s="29"/>
      <c r="G8" s="29"/>
      <c r="H8" s="30"/>
      <c r="I8" s="30"/>
      <c r="J8" s="28"/>
      <c r="K8" s="28"/>
      <c r="L8" s="12"/>
      <c r="M8" s="12"/>
    </row>
    <row r="9" spans="1:15" x14ac:dyDescent="0.2">
      <c r="A9" s="27"/>
      <c r="B9" s="27"/>
      <c r="C9" s="27"/>
      <c r="D9" s="11"/>
      <c r="E9" s="11"/>
      <c r="F9" s="29" t="s">
        <v>73</v>
      </c>
      <c r="G9" s="29"/>
      <c r="H9" s="29" t="s">
        <v>70</v>
      </c>
      <c r="I9" s="29"/>
      <c r="J9" s="30" t="s">
        <v>74</v>
      </c>
      <c r="K9" s="30"/>
      <c r="L9" s="13"/>
      <c r="M9" s="13"/>
    </row>
    <row r="10" spans="1:15" x14ac:dyDescent="0.2">
      <c r="A10" s="27"/>
      <c r="B10" s="27"/>
      <c r="C10" s="27"/>
      <c r="D10" s="11"/>
      <c r="E10" s="11"/>
      <c r="F10" s="29"/>
      <c r="G10" s="29"/>
      <c r="H10" s="29"/>
      <c r="I10" s="29"/>
      <c r="J10" s="30"/>
      <c r="K10" s="30"/>
      <c r="L10" s="13"/>
      <c r="M10" s="13"/>
    </row>
    <row r="11" spans="1:15" x14ac:dyDescent="0.2">
      <c r="A11" s="27"/>
      <c r="B11" s="27"/>
      <c r="C11" s="27"/>
      <c r="D11" s="11"/>
      <c r="E11" s="11"/>
      <c r="F11" s="29"/>
      <c r="G11" s="29"/>
      <c r="H11" s="29"/>
      <c r="I11" s="29"/>
      <c r="J11" s="30"/>
      <c r="K11" s="30"/>
      <c r="L11" s="13"/>
      <c r="M11" s="13"/>
    </row>
    <row r="12" spans="1:15" x14ac:dyDescent="0.2">
      <c r="A12" s="27"/>
      <c r="B12" s="27"/>
      <c r="C12" s="27"/>
      <c r="D12" s="11"/>
      <c r="E12" s="11"/>
      <c r="F12" s="29" t="s">
        <v>76</v>
      </c>
      <c r="G12" s="29"/>
      <c r="H12" s="29" t="s">
        <v>78</v>
      </c>
      <c r="I12" s="29"/>
    </row>
    <row r="13" spans="1:15" x14ac:dyDescent="0.2">
      <c r="A13" s="27"/>
      <c r="B13" s="27"/>
      <c r="C13" s="27"/>
      <c r="D13" s="11"/>
      <c r="E13" s="11"/>
      <c r="F13" s="29"/>
      <c r="G13" s="29"/>
      <c r="H13" s="29"/>
      <c r="I13" s="29"/>
    </row>
    <row r="14" spans="1:15" x14ac:dyDescent="0.2">
      <c r="A14" s="27"/>
      <c r="B14" s="27"/>
      <c r="C14" s="27"/>
      <c r="D14" s="11"/>
      <c r="E14" s="11"/>
      <c r="F14" s="29"/>
      <c r="G14" s="29"/>
      <c r="H14" s="29"/>
      <c r="I14" s="29"/>
    </row>
    <row r="15" spans="1:15" x14ac:dyDescent="0.2">
      <c r="A15" s="27"/>
      <c r="B15" s="27"/>
      <c r="C15" s="27"/>
      <c r="D15" s="11"/>
      <c r="E15" s="11"/>
      <c r="F15" s="29" t="s">
        <v>75</v>
      </c>
      <c r="G15" s="29"/>
      <c r="H15" s="29" t="s">
        <v>79</v>
      </c>
      <c r="I15" s="29"/>
    </row>
    <row r="16" spans="1:15" x14ac:dyDescent="0.2">
      <c r="F16" s="29"/>
      <c r="G16" s="29"/>
      <c r="H16" s="29"/>
      <c r="I16" s="29"/>
    </row>
    <row r="17" spans="1:10" x14ac:dyDescent="0.2">
      <c r="F17" s="29"/>
      <c r="G17" s="29"/>
      <c r="H17" s="29"/>
      <c r="I17" s="29"/>
    </row>
    <row r="18" spans="1:10" ht="14.25" customHeight="1" x14ac:dyDescent="0.2">
      <c r="F18" s="29" t="s">
        <v>81</v>
      </c>
      <c r="G18" s="29"/>
      <c r="H18" s="29" t="s">
        <v>83</v>
      </c>
      <c r="I18" s="29"/>
    </row>
    <row r="19" spans="1:10" x14ac:dyDescent="0.2">
      <c r="F19" s="29"/>
      <c r="G19" s="29"/>
      <c r="H19" s="29"/>
      <c r="I19" s="29"/>
    </row>
    <row r="20" spans="1:10" x14ac:dyDescent="0.2">
      <c r="F20" s="29"/>
      <c r="G20" s="29"/>
      <c r="H20" s="29"/>
      <c r="I20" s="29"/>
    </row>
    <row r="21" spans="1:10" ht="14.25" customHeight="1" x14ac:dyDescent="0.2">
      <c r="F21" s="29" t="s">
        <v>80</v>
      </c>
      <c r="G21" s="43"/>
      <c r="H21" s="29"/>
      <c r="I21" s="29"/>
    </row>
    <row r="22" spans="1:10" ht="39.75" customHeight="1" x14ac:dyDescent="0.2">
      <c r="F22" s="29"/>
      <c r="G22" s="43"/>
      <c r="H22" s="29" t="s">
        <v>85</v>
      </c>
      <c r="I22" s="29"/>
    </row>
    <row r="23" spans="1:10" x14ac:dyDescent="0.2">
      <c r="F23" s="29"/>
      <c r="G23" s="43"/>
      <c r="H23" s="29"/>
      <c r="I23" s="29"/>
    </row>
    <row r="24" spans="1:10" x14ac:dyDescent="0.2">
      <c r="F24" s="31" t="s">
        <v>82</v>
      </c>
      <c r="G24" s="44"/>
      <c r="H24" s="29"/>
      <c r="I24" s="29"/>
    </row>
    <row r="25" spans="1:10" x14ac:dyDescent="0.2">
      <c r="F25" s="27"/>
      <c r="G25" s="44"/>
      <c r="H25" s="29"/>
      <c r="I25" s="29"/>
    </row>
    <row r="26" spans="1:10" ht="14.25" customHeight="1" x14ac:dyDescent="0.2">
      <c r="F26" s="27"/>
      <c r="G26" s="44"/>
      <c r="H26" s="29"/>
      <c r="I26" s="29"/>
    </row>
    <row r="27" spans="1:10" x14ac:dyDescent="0.2">
      <c r="A27" s="10"/>
      <c r="B27" s="10"/>
      <c r="C27" s="10"/>
      <c r="D27" s="10"/>
      <c r="E27" s="10"/>
      <c r="F27" s="10"/>
      <c r="G27" s="10"/>
      <c r="H27" s="31" t="s">
        <v>84</v>
      </c>
      <c r="I27" s="31"/>
      <c r="J27" s="10"/>
    </row>
    <row r="28" spans="1:10" x14ac:dyDescent="0.2">
      <c r="H28" s="31"/>
      <c r="I28" s="31"/>
    </row>
    <row r="29" spans="1:10" x14ac:dyDescent="0.2">
      <c r="H29" s="31"/>
      <c r="I29" s="31"/>
    </row>
    <row r="30" spans="1:10" x14ac:dyDescent="0.2">
      <c r="H30" s="31"/>
      <c r="I30" s="31"/>
    </row>
  </sheetData>
  <mergeCells count="31">
    <mergeCell ref="H27:I30"/>
    <mergeCell ref="D1:E2"/>
    <mergeCell ref="D3:E5"/>
    <mergeCell ref="D6:E8"/>
    <mergeCell ref="N1:O2"/>
    <mergeCell ref="N3:O5"/>
    <mergeCell ref="L1:M2"/>
    <mergeCell ref="L3:M5"/>
    <mergeCell ref="F18:G20"/>
    <mergeCell ref="F21:G23"/>
    <mergeCell ref="F24:G26"/>
    <mergeCell ref="H18:I21"/>
    <mergeCell ref="H22:I26"/>
    <mergeCell ref="H6:I8"/>
    <mergeCell ref="H9:I11"/>
    <mergeCell ref="H12:I14"/>
    <mergeCell ref="A1:C2"/>
    <mergeCell ref="A3:C15"/>
    <mergeCell ref="F1:G2"/>
    <mergeCell ref="H1:I2"/>
    <mergeCell ref="J1:K2"/>
    <mergeCell ref="F3:G5"/>
    <mergeCell ref="F6:G8"/>
    <mergeCell ref="F9:G11"/>
    <mergeCell ref="F12:G14"/>
    <mergeCell ref="H3:I5"/>
    <mergeCell ref="F15:G17"/>
    <mergeCell ref="J3:K5"/>
    <mergeCell ref="J6:K8"/>
    <mergeCell ref="J9:K11"/>
    <mergeCell ref="H15:I17"/>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675D6-86B2-4580-AD34-0B416EEF7E92}">
  <sheetPr>
    <tabColor theme="7" tint="0.39997558519241921"/>
  </sheetPr>
  <dimension ref="J1:K147"/>
  <sheetViews>
    <sheetView topLeftCell="A43" workbookViewId="0">
      <selection activeCell="P69" sqref="P69"/>
    </sheetView>
  </sheetViews>
  <sheetFormatPr defaultRowHeight="14.25" x14ac:dyDescent="0.2"/>
  <sheetData>
    <row r="1" spans="10:11" x14ac:dyDescent="0.2">
      <c r="J1" s="45" t="s">
        <v>91</v>
      </c>
      <c r="K1" s="45"/>
    </row>
    <row r="2" spans="10:11" x14ac:dyDescent="0.2">
      <c r="J2" s="45"/>
      <c r="K2" s="45"/>
    </row>
    <row r="3" spans="10:11" x14ac:dyDescent="0.2">
      <c r="J3" s="45"/>
      <c r="K3" s="45"/>
    </row>
    <row r="4" spans="10:11" x14ac:dyDescent="0.2">
      <c r="J4" s="45"/>
      <c r="K4" s="45"/>
    </row>
    <row r="5" spans="10:11" x14ac:dyDescent="0.2">
      <c r="J5" s="45"/>
      <c r="K5" s="45"/>
    </row>
    <row r="6" spans="10:11" x14ac:dyDescent="0.2">
      <c r="J6" s="45"/>
      <c r="K6" s="45"/>
    </row>
    <row r="7" spans="10:11" x14ac:dyDescent="0.2">
      <c r="J7" s="45"/>
      <c r="K7" s="45"/>
    </row>
    <row r="8" spans="10:11" x14ac:dyDescent="0.2">
      <c r="J8" s="45"/>
      <c r="K8" s="45"/>
    </row>
    <row r="9" spans="10:11" x14ac:dyDescent="0.2">
      <c r="J9" s="45"/>
      <c r="K9" s="45"/>
    </row>
    <row r="10" spans="10:11" x14ac:dyDescent="0.2">
      <c r="J10" s="45"/>
      <c r="K10" s="45"/>
    </row>
    <row r="11" spans="10:11" x14ac:dyDescent="0.2">
      <c r="J11" s="45"/>
      <c r="K11" s="45"/>
    </row>
    <row r="12" spans="10:11" x14ac:dyDescent="0.2">
      <c r="J12" s="45"/>
      <c r="K12" s="45"/>
    </row>
    <row r="13" spans="10:11" x14ac:dyDescent="0.2">
      <c r="J13" s="45"/>
      <c r="K13" s="45"/>
    </row>
    <row r="14" spans="10:11" x14ac:dyDescent="0.2">
      <c r="J14" s="45"/>
      <c r="K14" s="45"/>
    </row>
    <row r="15" spans="10:11" x14ac:dyDescent="0.2">
      <c r="J15" s="45"/>
      <c r="K15" s="45"/>
    </row>
    <row r="16" spans="10:11" ht="14.25" customHeight="1" x14ac:dyDescent="0.2">
      <c r="J16" s="45" t="s">
        <v>92</v>
      </c>
      <c r="K16" s="45"/>
    </row>
    <row r="17" spans="10:11" x14ac:dyDescent="0.2">
      <c r="J17" s="45"/>
      <c r="K17" s="45"/>
    </row>
    <row r="18" spans="10:11" x14ac:dyDescent="0.2">
      <c r="J18" s="45"/>
      <c r="K18" s="45"/>
    </row>
    <row r="19" spans="10:11" x14ac:dyDescent="0.2">
      <c r="J19" s="45"/>
      <c r="K19" s="45"/>
    </row>
    <row r="20" spans="10:11" x14ac:dyDescent="0.2">
      <c r="J20" s="45"/>
      <c r="K20" s="45"/>
    </row>
    <row r="21" spans="10:11" x14ac:dyDescent="0.2">
      <c r="J21" s="45"/>
      <c r="K21" s="45"/>
    </row>
    <row r="22" spans="10:11" x14ac:dyDescent="0.2">
      <c r="J22" s="45"/>
      <c r="K22" s="45"/>
    </row>
    <row r="23" spans="10:11" x14ac:dyDescent="0.2">
      <c r="J23" s="45"/>
      <c r="K23" s="45"/>
    </row>
    <row r="24" spans="10:11" x14ac:dyDescent="0.2">
      <c r="J24" s="45"/>
      <c r="K24" s="45"/>
    </row>
    <row r="25" spans="10:11" x14ac:dyDescent="0.2">
      <c r="J25" s="45"/>
      <c r="K25" s="45"/>
    </row>
    <row r="26" spans="10:11" x14ac:dyDescent="0.2">
      <c r="J26" s="45"/>
      <c r="K26" s="45"/>
    </row>
    <row r="27" spans="10:11" x14ac:dyDescent="0.2">
      <c r="J27" s="45"/>
      <c r="K27" s="45"/>
    </row>
    <row r="28" spans="10:11" x14ac:dyDescent="0.2">
      <c r="J28" s="45"/>
      <c r="K28" s="45"/>
    </row>
    <row r="29" spans="10:11" x14ac:dyDescent="0.2">
      <c r="J29" s="45"/>
      <c r="K29" s="45"/>
    </row>
    <row r="30" spans="10:11" x14ac:dyDescent="0.2">
      <c r="J30" s="45"/>
      <c r="K30" s="45"/>
    </row>
    <row r="31" spans="10:11" ht="28.5" customHeight="1" x14ac:dyDescent="0.2">
      <c r="J31" s="45"/>
      <c r="K31" s="45"/>
    </row>
    <row r="32" spans="10:11" x14ac:dyDescent="0.2">
      <c r="J32" s="45"/>
      <c r="K32" s="45"/>
    </row>
    <row r="33" spans="10:11" x14ac:dyDescent="0.2">
      <c r="J33" s="45"/>
      <c r="K33" s="45"/>
    </row>
    <row r="34" spans="10:11" x14ac:dyDescent="0.2">
      <c r="J34" s="45"/>
      <c r="K34" s="45"/>
    </row>
    <row r="35" spans="10:11" x14ac:dyDescent="0.2">
      <c r="J35" s="45"/>
      <c r="K35" s="45"/>
    </row>
    <row r="36" spans="10:11" x14ac:dyDescent="0.2">
      <c r="J36" s="45"/>
      <c r="K36" s="45"/>
    </row>
    <row r="37" spans="10:11" x14ac:dyDescent="0.2">
      <c r="J37" s="45"/>
      <c r="K37" s="45"/>
    </row>
    <row r="38" spans="10:11" x14ac:dyDescent="0.2">
      <c r="J38" s="45"/>
      <c r="K38" s="45"/>
    </row>
    <row r="39" spans="10:11" x14ac:dyDescent="0.2">
      <c r="J39" s="45"/>
      <c r="K39" s="45"/>
    </row>
    <row r="40" spans="10:11" x14ac:dyDescent="0.2">
      <c r="J40" s="45"/>
      <c r="K40" s="45"/>
    </row>
    <row r="41" spans="10:11" x14ac:dyDescent="0.2">
      <c r="J41" s="45"/>
      <c r="K41" s="45"/>
    </row>
    <row r="42" spans="10:11" x14ac:dyDescent="0.2">
      <c r="J42" s="45"/>
      <c r="K42" s="45"/>
    </row>
    <row r="43" spans="10:11" x14ac:dyDescent="0.2">
      <c r="J43" s="45"/>
      <c r="K43" s="45"/>
    </row>
    <row r="44" spans="10:11" x14ac:dyDescent="0.2">
      <c r="J44" s="45"/>
      <c r="K44" s="45"/>
    </row>
    <row r="45" spans="10:11" x14ac:dyDescent="0.2">
      <c r="J45" s="45"/>
      <c r="K45" s="45"/>
    </row>
    <row r="46" spans="10:11" ht="28.5" customHeight="1" x14ac:dyDescent="0.2">
      <c r="J46" s="45"/>
      <c r="K46" s="45"/>
    </row>
    <row r="47" spans="10:11" x14ac:dyDescent="0.2">
      <c r="J47" s="45"/>
      <c r="K47" s="45"/>
    </row>
    <row r="48" spans="10:11" x14ac:dyDescent="0.2">
      <c r="J48" s="45"/>
      <c r="K48" s="45"/>
    </row>
    <row r="49" spans="10:11" x14ac:dyDescent="0.2">
      <c r="J49" s="45"/>
      <c r="K49" s="45"/>
    </row>
    <row r="50" spans="10:11" x14ac:dyDescent="0.2">
      <c r="J50" s="45"/>
      <c r="K50" s="45"/>
    </row>
    <row r="51" spans="10:11" x14ac:dyDescent="0.2">
      <c r="J51" s="45" t="s">
        <v>89</v>
      </c>
      <c r="K51" s="45"/>
    </row>
    <row r="52" spans="10:11" x14ac:dyDescent="0.2">
      <c r="J52" s="45"/>
      <c r="K52" s="45"/>
    </row>
    <row r="53" spans="10:11" x14ac:dyDescent="0.2">
      <c r="J53" s="45"/>
      <c r="K53" s="45"/>
    </row>
    <row r="54" spans="10:11" x14ac:dyDescent="0.2">
      <c r="J54" s="45"/>
      <c r="K54" s="45"/>
    </row>
    <row r="55" spans="10:11" x14ac:dyDescent="0.2">
      <c r="J55" s="45"/>
      <c r="K55" s="45"/>
    </row>
    <row r="56" spans="10:11" x14ac:dyDescent="0.2">
      <c r="J56" s="45"/>
      <c r="K56" s="45"/>
    </row>
    <row r="57" spans="10:11" x14ac:dyDescent="0.2">
      <c r="J57" s="45"/>
      <c r="K57" s="45"/>
    </row>
    <row r="58" spans="10:11" x14ac:dyDescent="0.2">
      <c r="J58" s="45"/>
      <c r="K58" s="45"/>
    </row>
    <row r="59" spans="10:11" x14ac:dyDescent="0.2">
      <c r="J59" s="45"/>
      <c r="K59" s="45"/>
    </row>
    <row r="60" spans="10:11" x14ac:dyDescent="0.2">
      <c r="J60" s="45"/>
      <c r="K60" s="45"/>
    </row>
    <row r="61" spans="10:11" x14ac:dyDescent="0.2">
      <c r="J61" s="45"/>
      <c r="K61" s="45"/>
    </row>
    <row r="62" spans="10:11" x14ac:dyDescent="0.2">
      <c r="J62" s="45"/>
      <c r="K62" s="45"/>
    </row>
    <row r="63" spans="10:11" x14ac:dyDescent="0.2">
      <c r="J63" s="45"/>
      <c r="K63" s="45"/>
    </row>
    <row r="64" spans="10:11" x14ac:dyDescent="0.2">
      <c r="J64" s="45"/>
      <c r="K64" s="45"/>
    </row>
    <row r="65" spans="10:11" x14ac:dyDescent="0.2">
      <c r="J65" s="45"/>
      <c r="K65" s="45"/>
    </row>
    <row r="66" spans="10:11" x14ac:dyDescent="0.2">
      <c r="J66" s="45"/>
      <c r="K66" s="45"/>
    </row>
    <row r="67" spans="10:11" x14ac:dyDescent="0.2">
      <c r="J67" s="45" t="s">
        <v>93</v>
      </c>
      <c r="K67" s="45"/>
    </row>
    <row r="68" spans="10:11" x14ac:dyDescent="0.2">
      <c r="J68" s="45"/>
      <c r="K68" s="45"/>
    </row>
    <row r="69" spans="10:11" x14ac:dyDescent="0.2">
      <c r="J69" s="45"/>
      <c r="K69" s="45"/>
    </row>
    <row r="70" spans="10:11" x14ac:dyDescent="0.2">
      <c r="J70" s="45"/>
      <c r="K70" s="45"/>
    </row>
    <row r="71" spans="10:11" x14ac:dyDescent="0.2">
      <c r="J71" s="45"/>
      <c r="K71" s="45"/>
    </row>
    <row r="72" spans="10:11" x14ac:dyDescent="0.2">
      <c r="J72" s="45"/>
      <c r="K72" s="45"/>
    </row>
    <row r="73" spans="10:11" x14ac:dyDescent="0.2">
      <c r="J73" s="45"/>
      <c r="K73" s="45"/>
    </row>
    <row r="74" spans="10:11" x14ac:dyDescent="0.2">
      <c r="J74" s="45"/>
      <c r="K74" s="45"/>
    </row>
    <row r="75" spans="10:11" x14ac:dyDescent="0.2">
      <c r="J75" s="45"/>
      <c r="K75" s="45"/>
    </row>
    <row r="76" spans="10:11" x14ac:dyDescent="0.2">
      <c r="J76" s="45"/>
      <c r="K76" s="45"/>
    </row>
    <row r="77" spans="10:11" x14ac:dyDescent="0.2">
      <c r="J77" s="45"/>
      <c r="K77" s="45"/>
    </row>
    <row r="78" spans="10:11" x14ac:dyDescent="0.2">
      <c r="J78" s="45"/>
      <c r="K78" s="45"/>
    </row>
    <row r="79" spans="10:11" x14ac:dyDescent="0.2">
      <c r="J79" s="45"/>
      <c r="K79" s="45"/>
    </row>
    <row r="80" spans="10:11" x14ac:dyDescent="0.2">
      <c r="J80" s="45"/>
      <c r="K80" s="45"/>
    </row>
    <row r="81" spans="10:11" x14ac:dyDescent="0.2">
      <c r="J81" s="45"/>
      <c r="K81" s="45"/>
    </row>
    <row r="82" spans="10:11" x14ac:dyDescent="0.2">
      <c r="J82" s="45"/>
      <c r="K82" s="45"/>
    </row>
    <row r="83" spans="10:11" x14ac:dyDescent="0.2">
      <c r="J83" s="45" t="s">
        <v>90</v>
      </c>
      <c r="K83" s="45"/>
    </row>
    <row r="84" spans="10:11" x14ac:dyDescent="0.2">
      <c r="J84" s="45"/>
      <c r="K84" s="45"/>
    </row>
    <row r="85" spans="10:11" x14ac:dyDescent="0.2">
      <c r="J85" s="45"/>
      <c r="K85" s="45"/>
    </row>
    <row r="86" spans="10:11" x14ac:dyDescent="0.2">
      <c r="J86" s="45"/>
      <c r="K86" s="45"/>
    </row>
    <row r="87" spans="10:11" x14ac:dyDescent="0.2">
      <c r="J87" s="45"/>
      <c r="K87" s="45"/>
    </row>
    <row r="88" spans="10:11" x14ac:dyDescent="0.2">
      <c r="J88" s="45"/>
      <c r="K88" s="45"/>
    </row>
    <row r="89" spans="10:11" x14ac:dyDescent="0.2">
      <c r="J89" s="45"/>
      <c r="K89" s="45"/>
    </row>
    <row r="90" spans="10:11" x14ac:dyDescent="0.2">
      <c r="J90" s="45"/>
      <c r="K90" s="45"/>
    </row>
    <row r="91" spans="10:11" x14ac:dyDescent="0.2">
      <c r="J91" s="45"/>
      <c r="K91" s="45"/>
    </row>
    <row r="92" spans="10:11" x14ac:dyDescent="0.2">
      <c r="J92" s="45"/>
      <c r="K92" s="45"/>
    </row>
    <row r="93" spans="10:11" x14ac:dyDescent="0.2">
      <c r="J93" s="45"/>
      <c r="K93" s="45"/>
    </row>
    <row r="94" spans="10:11" x14ac:dyDescent="0.2">
      <c r="J94" s="45"/>
      <c r="K94" s="45"/>
    </row>
    <row r="95" spans="10:11" x14ac:dyDescent="0.2">
      <c r="J95" s="45"/>
      <c r="K95" s="45"/>
    </row>
    <row r="96" spans="10:11" x14ac:dyDescent="0.2">
      <c r="J96" s="45"/>
      <c r="K96" s="45"/>
    </row>
    <row r="97" spans="10:11" x14ac:dyDescent="0.2">
      <c r="J97" s="45"/>
      <c r="K97" s="45"/>
    </row>
    <row r="98" spans="10:11" x14ac:dyDescent="0.2">
      <c r="J98" s="45"/>
      <c r="K98" s="45"/>
    </row>
    <row r="99" spans="10:11" x14ac:dyDescent="0.2">
      <c r="J99" s="45"/>
      <c r="K99" s="45"/>
    </row>
    <row r="100" spans="10:11" x14ac:dyDescent="0.2">
      <c r="J100" s="45"/>
      <c r="K100" s="45"/>
    </row>
    <row r="101" spans="10:11" x14ac:dyDescent="0.2">
      <c r="J101" s="45"/>
      <c r="K101" s="45"/>
    </row>
    <row r="102" spans="10:11" x14ac:dyDescent="0.2">
      <c r="J102" s="45"/>
      <c r="K102" s="45"/>
    </row>
    <row r="103" spans="10:11" x14ac:dyDescent="0.2">
      <c r="J103" s="45"/>
      <c r="K103" s="45"/>
    </row>
    <row r="104" spans="10:11" x14ac:dyDescent="0.2">
      <c r="J104" s="45"/>
      <c r="K104" s="45"/>
    </row>
    <row r="105" spans="10:11" x14ac:dyDescent="0.2">
      <c r="J105" s="45"/>
      <c r="K105" s="45"/>
    </row>
    <row r="106" spans="10:11" x14ac:dyDescent="0.2">
      <c r="J106" s="45"/>
      <c r="K106" s="45"/>
    </row>
    <row r="107" spans="10:11" x14ac:dyDescent="0.2">
      <c r="J107" s="45"/>
      <c r="K107" s="45"/>
    </row>
    <row r="108" spans="10:11" x14ac:dyDescent="0.2">
      <c r="J108" s="45"/>
      <c r="K108" s="45"/>
    </row>
    <row r="110" spans="10:11" x14ac:dyDescent="0.2">
      <c r="J110" s="45" t="s">
        <v>95</v>
      </c>
      <c r="K110" s="45"/>
    </row>
    <row r="111" spans="10:11" x14ac:dyDescent="0.2">
      <c r="J111" s="45"/>
      <c r="K111" s="45"/>
    </row>
    <row r="112" spans="10:11" x14ac:dyDescent="0.2">
      <c r="J112" s="45"/>
      <c r="K112" s="45"/>
    </row>
    <row r="113" spans="10:11" x14ac:dyDescent="0.2">
      <c r="J113" s="45"/>
      <c r="K113" s="45"/>
    </row>
    <row r="114" spans="10:11" x14ac:dyDescent="0.2">
      <c r="J114" s="45"/>
      <c r="K114" s="45"/>
    </row>
    <row r="115" spans="10:11" x14ac:dyDescent="0.2">
      <c r="J115" s="45"/>
      <c r="K115" s="45"/>
    </row>
    <row r="116" spans="10:11" x14ac:dyDescent="0.2">
      <c r="J116" s="45"/>
      <c r="K116" s="45"/>
    </row>
    <row r="117" spans="10:11" x14ac:dyDescent="0.2">
      <c r="J117" s="45"/>
      <c r="K117" s="45"/>
    </row>
    <row r="118" spans="10:11" x14ac:dyDescent="0.2">
      <c r="J118" s="45"/>
      <c r="K118" s="45"/>
    </row>
    <row r="119" spans="10:11" x14ac:dyDescent="0.2">
      <c r="J119" s="45"/>
      <c r="K119" s="45"/>
    </row>
    <row r="120" spans="10:11" x14ac:dyDescent="0.2">
      <c r="J120" s="45"/>
      <c r="K120" s="45"/>
    </row>
    <row r="121" spans="10:11" x14ac:dyDescent="0.2">
      <c r="J121" s="45"/>
      <c r="K121" s="45"/>
    </row>
    <row r="122" spans="10:11" x14ac:dyDescent="0.2">
      <c r="J122" s="45"/>
      <c r="K122" s="45"/>
    </row>
    <row r="123" spans="10:11" x14ac:dyDescent="0.2">
      <c r="J123" s="45"/>
      <c r="K123" s="45"/>
    </row>
    <row r="124" spans="10:11" x14ac:dyDescent="0.2">
      <c r="J124" s="45"/>
      <c r="K124" s="45"/>
    </row>
    <row r="125" spans="10:11" x14ac:dyDescent="0.2">
      <c r="J125" s="45"/>
      <c r="K125" s="45"/>
    </row>
    <row r="126" spans="10:11" x14ac:dyDescent="0.2">
      <c r="J126" s="45"/>
      <c r="K126" s="45"/>
    </row>
    <row r="127" spans="10:11" x14ac:dyDescent="0.2">
      <c r="J127" s="45"/>
      <c r="K127" s="45"/>
    </row>
    <row r="128" spans="10:11" x14ac:dyDescent="0.2">
      <c r="J128" s="45"/>
      <c r="K128" s="45"/>
    </row>
    <row r="129" spans="10:11" x14ac:dyDescent="0.2">
      <c r="J129" s="45"/>
      <c r="K129" s="45"/>
    </row>
    <row r="130" spans="10:11" x14ac:dyDescent="0.2">
      <c r="J130" s="45"/>
      <c r="K130" s="45"/>
    </row>
    <row r="131" spans="10:11" x14ac:dyDescent="0.2">
      <c r="J131" s="45"/>
      <c r="K131" s="45"/>
    </row>
    <row r="132" spans="10:11" x14ac:dyDescent="0.2">
      <c r="J132" s="45"/>
      <c r="K132" s="45"/>
    </row>
    <row r="133" spans="10:11" x14ac:dyDescent="0.2">
      <c r="J133" s="45"/>
      <c r="K133" s="45"/>
    </row>
    <row r="134" spans="10:11" x14ac:dyDescent="0.2">
      <c r="J134" s="45"/>
      <c r="K134" s="45"/>
    </row>
    <row r="135" spans="10:11" x14ac:dyDescent="0.2">
      <c r="J135" s="45"/>
      <c r="K135" s="45"/>
    </row>
    <row r="136" spans="10:11" x14ac:dyDescent="0.2">
      <c r="J136" s="45"/>
      <c r="K136" s="45"/>
    </row>
    <row r="137" spans="10:11" x14ac:dyDescent="0.2">
      <c r="J137" s="45"/>
      <c r="K137" s="45"/>
    </row>
    <row r="138" spans="10:11" x14ac:dyDescent="0.2">
      <c r="J138" s="45"/>
      <c r="K138" s="45"/>
    </row>
    <row r="139" spans="10:11" x14ac:dyDescent="0.2">
      <c r="J139" s="45"/>
      <c r="K139" s="45"/>
    </row>
    <row r="140" spans="10:11" x14ac:dyDescent="0.2">
      <c r="J140" s="45" t="s">
        <v>96</v>
      </c>
      <c r="K140" s="45"/>
    </row>
    <row r="141" spans="10:11" x14ac:dyDescent="0.2">
      <c r="J141" s="45"/>
      <c r="K141" s="45"/>
    </row>
    <row r="142" spans="10:11" x14ac:dyDescent="0.2">
      <c r="J142" s="45"/>
      <c r="K142" s="45"/>
    </row>
    <row r="143" spans="10:11" x14ac:dyDescent="0.2">
      <c r="J143" s="45"/>
      <c r="K143" s="45"/>
    </row>
    <row r="144" spans="10:11" x14ac:dyDescent="0.2">
      <c r="J144" s="45"/>
      <c r="K144" s="45"/>
    </row>
    <row r="145" spans="10:11" x14ac:dyDescent="0.2">
      <c r="J145" s="45"/>
      <c r="K145" s="45"/>
    </row>
    <row r="146" spans="10:11" x14ac:dyDescent="0.2">
      <c r="J146" s="45"/>
      <c r="K146" s="45"/>
    </row>
    <row r="147" spans="10:11" x14ac:dyDescent="0.2">
      <c r="J147" s="45"/>
      <c r="K147" s="45"/>
    </row>
  </sheetData>
  <mergeCells count="7">
    <mergeCell ref="J83:K108"/>
    <mergeCell ref="J110:K139"/>
    <mergeCell ref="J140:K147"/>
    <mergeCell ref="J1:K15"/>
    <mergeCell ref="J16:K50"/>
    <mergeCell ref="J51:K66"/>
    <mergeCell ref="J67:K82"/>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F4B6-8568-44EA-9D51-4323F3C7FE75}">
  <sheetPr>
    <tabColor theme="9" tint="-0.249977111117893"/>
  </sheetPr>
  <dimension ref="A1:P169"/>
  <sheetViews>
    <sheetView workbookViewId="0">
      <selection activeCell="D23" sqref="D23"/>
    </sheetView>
  </sheetViews>
  <sheetFormatPr defaultRowHeight="14.25" x14ac:dyDescent="0.2"/>
  <cols>
    <col min="14" max="14" width="9" style="4"/>
  </cols>
  <sheetData>
    <row r="1" spans="1:16" ht="14.25" customHeight="1" x14ac:dyDescent="0.2">
      <c r="A1" s="46" t="s">
        <v>3</v>
      </c>
      <c r="B1" s="46"/>
      <c r="C1" s="46"/>
      <c r="D1" s="46"/>
      <c r="E1" s="46"/>
      <c r="F1" s="46"/>
      <c r="G1" s="46"/>
      <c r="H1" s="46"/>
      <c r="I1" s="46"/>
      <c r="J1" s="46"/>
      <c r="K1" s="46"/>
      <c r="L1" s="46"/>
      <c r="N1" s="49" t="s">
        <v>38</v>
      </c>
      <c r="O1" s="49"/>
      <c r="P1" s="49"/>
    </row>
    <row r="2" spans="1:16" ht="15" thickBot="1" x14ac:dyDescent="0.25">
      <c r="A2" s="46"/>
      <c r="B2" s="46"/>
      <c r="C2" s="46"/>
      <c r="D2" s="46"/>
      <c r="E2" s="46"/>
      <c r="F2" s="46"/>
      <c r="G2" s="46"/>
      <c r="H2" s="46"/>
      <c r="I2" s="46"/>
      <c r="J2" s="46"/>
      <c r="K2" s="46"/>
      <c r="L2" s="46"/>
      <c r="N2" s="49"/>
      <c r="O2" s="49"/>
      <c r="P2" s="49"/>
    </row>
    <row r="3" spans="1:16" ht="15" thickBot="1" x14ac:dyDescent="0.25">
      <c r="A3" s="3" t="s">
        <v>4</v>
      </c>
      <c r="B3" s="3" t="s">
        <v>5</v>
      </c>
      <c r="C3" s="3" t="s">
        <v>6</v>
      </c>
      <c r="D3" s="3" t="s">
        <v>7</v>
      </c>
      <c r="E3" s="3" t="s">
        <v>8</v>
      </c>
      <c r="F3" s="3" t="s">
        <v>9</v>
      </c>
      <c r="G3" s="3" t="s">
        <v>10</v>
      </c>
      <c r="H3" s="3" t="s">
        <v>11</v>
      </c>
      <c r="I3" s="3" t="s">
        <v>12</v>
      </c>
      <c r="J3" s="22" t="s">
        <v>109</v>
      </c>
      <c r="K3" s="3" t="s">
        <v>13</v>
      </c>
      <c r="L3" s="3" t="s">
        <v>14</v>
      </c>
      <c r="N3" s="5" t="s">
        <v>37</v>
      </c>
      <c r="O3" s="6" t="s">
        <v>58</v>
      </c>
      <c r="P3" s="6" t="s">
        <v>62</v>
      </c>
    </row>
    <row r="4" spans="1:16" ht="15" customHeight="1" thickBot="1" x14ac:dyDescent="0.25">
      <c r="A4" s="47" t="s">
        <v>60</v>
      </c>
      <c r="B4" s="48"/>
      <c r="C4" s="48"/>
      <c r="D4" s="48"/>
      <c r="E4" s="48"/>
      <c r="F4" s="48"/>
      <c r="G4" s="48"/>
      <c r="H4" s="48"/>
      <c r="I4" s="48"/>
      <c r="J4" s="48"/>
      <c r="K4" s="48"/>
      <c r="L4" s="48"/>
      <c r="M4" s="7"/>
      <c r="N4" s="50" t="s">
        <v>61</v>
      </c>
      <c r="O4" s="50"/>
      <c r="P4" s="50"/>
    </row>
    <row r="5" spans="1:16" ht="15" thickBot="1" x14ac:dyDescent="0.25">
      <c r="A5" s="1">
        <v>1</v>
      </c>
      <c r="B5" s="1" t="s">
        <v>110</v>
      </c>
      <c r="C5" s="2" t="s">
        <v>112</v>
      </c>
      <c r="D5" s="23" t="s">
        <v>111</v>
      </c>
      <c r="E5" s="1" t="s">
        <v>113</v>
      </c>
      <c r="F5" s="1">
        <v>100</v>
      </c>
      <c r="G5" s="1">
        <v>3</v>
      </c>
      <c r="H5" s="1">
        <v>120</v>
      </c>
      <c r="I5" s="24" t="s">
        <v>115</v>
      </c>
      <c r="J5" s="24" t="s">
        <v>114</v>
      </c>
      <c r="K5" s="24" t="s">
        <v>116</v>
      </c>
      <c r="L5" s="1"/>
      <c r="N5" s="4">
        <f>_xlfn.IFNA(VLOOKUP($E5,Asset!$A$2:$B$15,2,0),0)</f>
        <v>4</v>
      </c>
      <c r="O5">
        <v>1</v>
      </c>
      <c r="P5" t="str">
        <f t="shared" ref="P5:P45" si="0">LEFTB(K5,4)</f>
        <v>专业</v>
      </c>
    </row>
    <row r="6" spans="1:16" ht="15" thickBot="1" x14ac:dyDescent="0.25">
      <c r="A6" s="1"/>
      <c r="B6" s="1"/>
      <c r="C6" s="2"/>
      <c r="D6" s="2"/>
      <c r="E6" s="1"/>
      <c r="F6" s="1"/>
      <c r="G6" s="1"/>
      <c r="H6" s="1"/>
      <c r="I6" s="1"/>
      <c r="J6" s="1"/>
      <c r="K6" s="1" t="s">
        <v>1</v>
      </c>
      <c r="L6" s="1"/>
      <c r="N6" s="4">
        <f>_xlfn.IFNA(VLOOKUP($E6,Asset!$A$2:$B$15,2,0),0)</f>
        <v>0</v>
      </c>
      <c r="O6">
        <v>1</v>
      </c>
      <c r="P6" t="str">
        <f t="shared" si="0"/>
        <v>通识</v>
      </c>
    </row>
    <row r="7" spans="1:16" ht="15" thickBot="1" x14ac:dyDescent="0.25">
      <c r="A7" s="1"/>
      <c r="B7" s="1"/>
      <c r="C7" s="2"/>
      <c r="D7" s="25" t="s">
        <v>117</v>
      </c>
      <c r="E7" s="1"/>
      <c r="F7" s="1"/>
      <c r="G7" s="1"/>
      <c r="H7" s="1"/>
      <c r="I7" s="1"/>
      <c r="J7" s="1"/>
      <c r="K7" s="1" t="s">
        <v>108</v>
      </c>
      <c r="L7" s="1"/>
      <c r="N7" s="4">
        <f>_xlfn.IFNA(VLOOKUP($E7,Asset!$A$2:$B$15,2,0),0)</f>
        <v>0</v>
      </c>
      <c r="O7">
        <v>1</v>
      </c>
      <c r="P7" t="str">
        <f t="shared" si="0"/>
        <v>专业</v>
      </c>
    </row>
    <row r="8" spans="1:16" ht="24.75" thickBot="1" x14ac:dyDescent="0.25">
      <c r="A8" s="1"/>
      <c r="B8" s="1"/>
      <c r="C8" s="2"/>
      <c r="D8" s="2"/>
      <c r="E8" s="1"/>
      <c r="F8" s="1"/>
      <c r="G8" s="1"/>
      <c r="H8" s="1"/>
      <c r="I8" s="1"/>
      <c r="J8" s="1"/>
      <c r="K8" s="1" t="s">
        <v>107</v>
      </c>
      <c r="L8" s="1"/>
      <c r="N8" s="4">
        <f>_xlfn.IFNA(VLOOKUP($E8,Asset!$A$2:$B$15,2,0),0)</f>
        <v>0</v>
      </c>
      <c r="O8">
        <v>1</v>
      </c>
      <c r="P8" t="str">
        <f t="shared" si="0"/>
        <v>通识</v>
      </c>
    </row>
    <row r="9" spans="1:16" ht="15" thickBot="1" x14ac:dyDescent="0.25">
      <c r="A9" s="1"/>
      <c r="B9" s="1"/>
      <c r="C9" s="2"/>
      <c r="D9" s="2"/>
      <c r="E9" s="1"/>
      <c r="F9" s="1"/>
      <c r="G9" s="1"/>
      <c r="H9" s="1"/>
      <c r="I9" s="1"/>
      <c r="J9" s="1"/>
      <c r="K9" s="1" t="s">
        <v>2</v>
      </c>
      <c r="L9" s="1"/>
      <c r="N9" s="4">
        <f>_xlfn.IFNA(VLOOKUP($E9,Asset!$A$2:$B$15,2,0),0)</f>
        <v>0</v>
      </c>
      <c r="O9">
        <v>1</v>
      </c>
      <c r="P9" t="str">
        <f t="shared" si="0"/>
        <v>专业</v>
      </c>
    </row>
    <row r="10" spans="1:16" ht="15" thickBot="1" x14ac:dyDescent="0.25">
      <c r="A10" s="1"/>
      <c r="B10" s="1"/>
      <c r="C10" s="2"/>
      <c r="D10" s="2"/>
      <c r="E10" s="1"/>
      <c r="F10" s="1"/>
      <c r="G10" s="1"/>
      <c r="H10" s="1"/>
      <c r="I10" s="1"/>
      <c r="J10" s="1"/>
      <c r="K10" s="1"/>
      <c r="L10" s="1"/>
      <c r="N10" s="4">
        <f>_xlfn.IFNA(VLOOKUP($E10,Asset!$A$2:$B$15,2,0),0)</f>
        <v>0</v>
      </c>
      <c r="O10">
        <v>1</v>
      </c>
      <c r="P10" t="str">
        <f t="shared" si="0"/>
        <v/>
      </c>
    </row>
    <row r="11" spans="1:16" ht="15" thickBot="1" x14ac:dyDescent="0.25">
      <c r="A11" s="1"/>
      <c r="B11" s="1"/>
      <c r="C11" s="2"/>
      <c r="D11" s="2"/>
      <c r="E11" s="1"/>
      <c r="F11" s="1"/>
      <c r="G11" s="1"/>
      <c r="H11" s="1"/>
      <c r="I11" s="1"/>
      <c r="J11" s="1"/>
      <c r="K11" s="1"/>
      <c r="L11" s="1"/>
      <c r="N11" s="4">
        <f>_xlfn.IFNA(VLOOKUP($E11,Asset!$A$2:$B$15,2,0),0)</f>
        <v>0</v>
      </c>
      <c r="O11">
        <v>1</v>
      </c>
      <c r="P11" t="str">
        <f t="shared" si="0"/>
        <v/>
      </c>
    </row>
    <row r="12" spans="1:16" ht="15" thickBot="1" x14ac:dyDescent="0.25">
      <c r="A12" s="1"/>
      <c r="B12" s="1"/>
      <c r="C12" s="2"/>
      <c r="D12" s="2"/>
      <c r="E12" s="1"/>
      <c r="F12" s="1"/>
      <c r="G12" s="1"/>
      <c r="H12" s="1"/>
      <c r="I12" s="1"/>
      <c r="J12" s="1"/>
      <c r="K12" s="1"/>
      <c r="N12" s="4">
        <f>_xlfn.IFNA(VLOOKUP($E12,Asset!$A$2:$B$15,2,0),0)</f>
        <v>0</v>
      </c>
      <c r="O12">
        <v>1</v>
      </c>
      <c r="P12" t="str">
        <f t="shared" si="0"/>
        <v/>
      </c>
    </row>
    <row r="13" spans="1:16" ht="15" thickBot="1" x14ac:dyDescent="0.25">
      <c r="A13" s="1"/>
      <c r="B13" s="1"/>
      <c r="C13" s="2"/>
      <c r="D13" s="2"/>
      <c r="E13" s="1"/>
      <c r="F13" s="1"/>
      <c r="G13" s="1"/>
      <c r="H13" s="1"/>
      <c r="I13" s="1"/>
      <c r="J13" s="1"/>
      <c r="K13" s="1"/>
      <c r="L13" s="1"/>
      <c r="N13" s="4">
        <f>_xlfn.IFNA(VLOOKUP($E13,Asset!$A$2:$B$15,2,0),0)</f>
        <v>0</v>
      </c>
      <c r="O13">
        <v>1</v>
      </c>
      <c r="P13" t="str">
        <f t="shared" si="0"/>
        <v/>
      </c>
    </row>
    <row r="14" spans="1:16" ht="15" thickBot="1" x14ac:dyDescent="0.25">
      <c r="A14" s="1"/>
      <c r="B14" s="1"/>
      <c r="C14" s="2"/>
      <c r="D14" s="2"/>
      <c r="E14" s="1"/>
      <c r="F14" s="1"/>
      <c r="G14" s="1"/>
      <c r="H14" s="1"/>
      <c r="I14" s="1"/>
      <c r="J14" s="1"/>
      <c r="K14" s="1"/>
      <c r="L14" s="1"/>
      <c r="N14" s="4">
        <f>_xlfn.IFNA(VLOOKUP($E14,Asset!$A$2:$B$15,2,0),0)</f>
        <v>0</v>
      </c>
      <c r="O14">
        <v>1</v>
      </c>
      <c r="P14" t="str">
        <f t="shared" si="0"/>
        <v/>
      </c>
    </row>
    <row r="15" spans="1:16" ht="15" thickBot="1" x14ac:dyDescent="0.25">
      <c r="A15" s="1"/>
      <c r="B15" s="1"/>
      <c r="C15" s="2"/>
      <c r="D15" s="2"/>
      <c r="E15" s="1"/>
      <c r="F15" s="1"/>
      <c r="G15" s="1"/>
      <c r="H15" s="1"/>
      <c r="I15" s="1"/>
      <c r="J15" s="1"/>
      <c r="K15" s="1"/>
      <c r="L15" s="1"/>
      <c r="N15" s="4">
        <f>_xlfn.IFNA(VLOOKUP($E15,Asset!$A$2:$B$15,2,0),0)</f>
        <v>0</v>
      </c>
      <c r="O15">
        <v>1</v>
      </c>
      <c r="P15" t="str">
        <f t="shared" si="0"/>
        <v/>
      </c>
    </row>
    <row r="16" spans="1:16" ht="15" thickBot="1" x14ac:dyDescent="0.25">
      <c r="A16" s="1"/>
      <c r="B16" s="1"/>
      <c r="C16" s="2"/>
      <c r="D16" s="2"/>
      <c r="E16" s="1"/>
      <c r="F16" s="1"/>
      <c r="G16" s="1"/>
      <c r="H16" s="1"/>
      <c r="I16" s="1"/>
      <c r="J16" s="1"/>
      <c r="K16" s="1"/>
      <c r="L16" s="1"/>
      <c r="N16" s="4">
        <f>_xlfn.IFNA(VLOOKUP($E16,Asset!$A$2:$B$15,2,0),0)</f>
        <v>0</v>
      </c>
      <c r="O16">
        <v>1</v>
      </c>
      <c r="P16" t="str">
        <f t="shared" si="0"/>
        <v/>
      </c>
    </row>
    <row r="17" spans="1:16" ht="15" thickBot="1" x14ac:dyDescent="0.25">
      <c r="A17" s="1"/>
      <c r="B17" s="1"/>
      <c r="C17" s="2"/>
      <c r="D17" s="2"/>
      <c r="E17" s="1"/>
      <c r="F17" s="1"/>
      <c r="G17" s="1"/>
      <c r="H17" s="1"/>
      <c r="I17" s="1"/>
      <c r="J17" s="1"/>
      <c r="K17" s="1"/>
      <c r="L17" s="1"/>
      <c r="N17" s="4">
        <f>_xlfn.IFNA(VLOOKUP($E17,Asset!$A$2:$B$15,2,0),0)</f>
        <v>0</v>
      </c>
      <c r="O17">
        <v>1</v>
      </c>
      <c r="P17" t="str">
        <f t="shared" si="0"/>
        <v/>
      </c>
    </row>
    <row r="18" spans="1:16" ht="15" thickBot="1" x14ac:dyDescent="0.25">
      <c r="A18" s="1"/>
      <c r="B18" s="1"/>
      <c r="C18" s="2"/>
      <c r="D18" s="2"/>
      <c r="E18" s="1"/>
      <c r="F18" s="1"/>
      <c r="G18" s="1"/>
      <c r="H18" s="1"/>
      <c r="I18" s="1"/>
      <c r="J18" s="1"/>
      <c r="K18" s="1"/>
      <c r="L18" s="1"/>
      <c r="N18" s="4">
        <f>_xlfn.IFNA(VLOOKUP($E18,Asset!$A$2:$B$15,2,0),0)</f>
        <v>0</v>
      </c>
      <c r="O18">
        <v>1</v>
      </c>
      <c r="P18" t="str">
        <f t="shared" si="0"/>
        <v/>
      </c>
    </row>
    <row r="19" spans="1:16" ht="15" thickBot="1" x14ac:dyDescent="0.25">
      <c r="A19" s="1"/>
      <c r="B19" s="1"/>
      <c r="C19" s="2"/>
      <c r="D19" s="2"/>
      <c r="E19" s="1"/>
      <c r="F19" s="1"/>
      <c r="G19" s="1"/>
      <c r="H19" s="1"/>
      <c r="I19" s="1"/>
      <c r="J19" s="1"/>
      <c r="K19" s="1"/>
      <c r="L19" s="1"/>
      <c r="N19" s="4">
        <f>_xlfn.IFNA(VLOOKUP($E19,Asset!$A$2:$B$15,2,0),0)</f>
        <v>0</v>
      </c>
      <c r="O19">
        <v>1</v>
      </c>
      <c r="P19" t="str">
        <f t="shared" si="0"/>
        <v/>
      </c>
    </row>
    <row r="20" spans="1:16" ht="15" thickBot="1" x14ac:dyDescent="0.25">
      <c r="A20" s="1"/>
      <c r="B20" s="1"/>
      <c r="C20" s="2"/>
      <c r="D20" s="2"/>
      <c r="E20" s="1"/>
      <c r="F20" s="1"/>
      <c r="G20" s="1"/>
      <c r="H20" s="1"/>
      <c r="I20" s="1"/>
      <c r="J20" s="1"/>
      <c r="K20" s="1"/>
      <c r="L20" s="1"/>
      <c r="N20" s="4">
        <f>_xlfn.IFNA(VLOOKUP($E20,Asset!$A$2:$B$15,2,0),0)</f>
        <v>0</v>
      </c>
      <c r="O20">
        <v>1</v>
      </c>
      <c r="P20" t="str">
        <f t="shared" si="0"/>
        <v/>
      </c>
    </row>
    <row r="21" spans="1:16" ht="15" thickBot="1" x14ac:dyDescent="0.25">
      <c r="A21" s="1"/>
      <c r="B21" s="1"/>
      <c r="C21" s="2"/>
      <c r="D21" s="2"/>
      <c r="E21" s="1"/>
      <c r="F21" s="1"/>
      <c r="G21" s="1"/>
      <c r="H21" s="1"/>
      <c r="I21" s="1"/>
      <c r="J21" s="1"/>
      <c r="K21" s="1"/>
      <c r="N21" s="4">
        <f>_xlfn.IFNA(VLOOKUP($E21,Asset!$A$2:$B$15,2,0),0)</f>
        <v>0</v>
      </c>
      <c r="O21">
        <v>1</v>
      </c>
      <c r="P21" t="str">
        <f t="shared" si="0"/>
        <v/>
      </c>
    </row>
    <row r="22" spans="1:16" ht="15" thickBot="1" x14ac:dyDescent="0.25">
      <c r="A22" s="1"/>
      <c r="B22" s="1"/>
      <c r="C22" s="2"/>
      <c r="D22" s="2"/>
      <c r="E22" s="1"/>
      <c r="F22" s="1"/>
      <c r="G22" s="1"/>
      <c r="H22" s="1"/>
      <c r="I22" s="1"/>
      <c r="J22" s="1"/>
      <c r="K22" s="1"/>
      <c r="L22" s="1"/>
      <c r="N22" s="4">
        <f>_xlfn.IFNA(VLOOKUP($E22,Asset!$A$2:$B$15,2,0),0)</f>
        <v>0</v>
      </c>
      <c r="O22">
        <v>1</v>
      </c>
      <c r="P22" t="str">
        <f t="shared" si="0"/>
        <v/>
      </c>
    </row>
    <row r="23" spans="1:16" ht="15" thickBot="1" x14ac:dyDescent="0.25">
      <c r="A23" s="1"/>
      <c r="B23" s="1"/>
      <c r="C23" s="2"/>
      <c r="D23" s="2"/>
      <c r="E23" s="1"/>
      <c r="F23" s="1"/>
      <c r="G23" s="1"/>
      <c r="H23" s="1"/>
      <c r="I23" s="1"/>
      <c r="J23" s="1"/>
      <c r="K23" s="1"/>
      <c r="L23" s="1"/>
      <c r="N23" s="4">
        <f>_xlfn.IFNA(VLOOKUP($E23,Asset!$A$2:$B$15,2,0),0)</f>
        <v>0</v>
      </c>
      <c r="O23">
        <v>1</v>
      </c>
      <c r="P23" t="str">
        <f t="shared" si="0"/>
        <v/>
      </c>
    </row>
    <row r="24" spans="1:16" ht="15" thickBot="1" x14ac:dyDescent="0.25">
      <c r="A24" s="1"/>
      <c r="B24" s="1"/>
      <c r="C24" s="2"/>
      <c r="D24" s="2"/>
      <c r="E24" s="1"/>
      <c r="F24" s="1"/>
      <c r="G24" s="1"/>
      <c r="H24" s="1"/>
      <c r="I24" s="1"/>
      <c r="J24" s="1"/>
      <c r="K24" s="1"/>
      <c r="L24" s="1"/>
      <c r="N24" s="4">
        <f>_xlfn.IFNA(VLOOKUP($E24,Asset!$A$2:$B$15,2,0),0)</f>
        <v>0</v>
      </c>
      <c r="O24">
        <v>1</v>
      </c>
      <c r="P24" t="str">
        <f t="shared" si="0"/>
        <v/>
      </c>
    </row>
    <row r="25" spans="1:16" ht="15" thickBot="1" x14ac:dyDescent="0.25">
      <c r="A25" s="1"/>
      <c r="B25" s="1"/>
      <c r="C25" s="2"/>
      <c r="D25" s="2"/>
      <c r="E25" s="1"/>
      <c r="F25" s="1"/>
      <c r="G25" s="1"/>
      <c r="H25" s="1"/>
      <c r="I25" s="1"/>
      <c r="J25" s="1"/>
      <c r="K25" s="1"/>
      <c r="L25" s="1"/>
      <c r="N25" s="4">
        <f>_xlfn.IFNA(VLOOKUP($E25,Asset!$A$2:$B$15,2,0),0)</f>
        <v>0</v>
      </c>
      <c r="O25">
        <v>1</v>
      </c>
      <c r="P25" t="str">
        <f t="shared" si="0"/>
        <v/>
      </c>
    </row>
    <row r="26" spans="1:16" ht="15" thickBot="1" x14ac:dyDescent="0.25">
      <c r="A26" s="1"/>
      <c r="B26" s="1"/>
      <c r="C26" s="2"/>
      <c r="D26" s="2"/>
      <c r="E26" s="1"/>
      <c r="F26" s="1"/>
      <c r="G26" s="1"/>
      <c r="H26" s="1"/>
      <c r="I26" s="1"/>
      <c r="J26" s="1"/>
      <c r="K26" s="1"/>
      <c r="L26" s="1"/>
      <c r="N26" s="4">
        <f>_xlfn.IFNA(VLOOKUP($E26,Asset!$A$2:$B$15,2,0),0)</f>
        <v>0</v>
      </c>
      <c r="O26">
        <v>1</v>
      </c>
      <c r="P26" t="str">
        <f t="shared" si="0"/>
        <v/>
      </c>
    </row>
    <row r="27" spans="1:16" ht="15" thickBot="1" x14ac:dyDescent="0.25">
      <c r="A27" s="1"/>
      <c r="B27" s="1"/>
      <c r="C27" s="2"/>
      <c r="D27" s="2"/>
      <c r="E27" s="1"/>
      <c r="F27" s="1"/>
      <c r="G27" s="1"/>
      <c r="H27" s="1"/>
      <c r="I27" s="1"/>
      <c r="J27" s="1"/>
      <c r="K27" s="1"/>
      <c r="L27" s="1"/>
      <c r="N27" s="4">
        <f>_xlfn.IFNA(VLOOKUP($E27,Asset!$A$2:$B$15,2,0),0)</f>
        <v>0</v>
      </c>
      <c r="O27">
        <v>1</v>
      </c>
      <c r="P27" t="str">
        <f t="shared" si="0"/>
        <v/>
      </c>
    </row>
    <row r="28" spans="1:16" ht="15" thickBot="1" x14ac:dyDescent="0.25">
      <c r="A28" s="1"/>
      <c r="B28" s="1"/>
      <c r="C28" s="2"/>
      <c r="D28" s="2"/>
      <c r="E28" s="1"/>
      <c r="F28" s="1"/>
      <c r="G28" s="1"/>
      <c r="H28" s="1"/>
      <c r="I28" s="1"/>
      <c r="J28" s="1"/>
      <c r="K28" s="1"/>
      <c r="L28" s="1"/>
      <c r="N28" s="4">
        <f>_xlfn.IFNA(VLOOKUP($E28,Asset!$A$2:$B$15,2,0),0)</f>
        <v>0</v>
      </c>
      <c r="O28">
        <v>1</v>
      </c>
      <c r="P28" t="str">
        <f t="shared" si="0"/>
        <v/>
      </c>
    </row>
    <row r="29" spans="1:16" ht="15" thickBot="1" x14ac:dyDescent="0.25">
      <c r="A29" s="1"/>
      <c r="B29" s="1"/>
      <c r="C29" s="2"/>
      <c r="D29" s="2"/>
      <c r="E29" s="1"/>
      <c r="F29" s="1"/>
      <c r="G29" s="1"/>
      <c r="H29" s="1"/>
      <c r="I29" s="1"/>
      <c r="J29" s="1"/>
      <c r="K29" s="1"/>
      <c r="L29" s="1"/>
      <c r="N29" s="4">
        <f>_xlfn.IFNA(VLOOKUP($E29,Asset!$A$2:$B$15,2,0),0)</f>
        <v>0</v>
      </c>
      <c r="O29">
        <v>1</v>
      </c>
      <c r="P29" t="str">
        <f t="shared" si="0"/>
        <v/>
      </c>
    </row>
    <row r="30" spans="1:16" ht="15" thickBot="1" x14ac:dyDescent="0.25">
      <c r="A30" s="1"/>
      <c r="B30" s="1"/>
      <c r="C30" s="2"/>
      <c r="D30" s="2"/>
      <c r="E30" s="1"/>
      <c r="F30" s="1"/>
      <c r="G30" s="1"/>
      <c r="H30" s="1"/>
      <c r="I30" s="1"/>
      <c r="J30" s="1"/>
      <c r="K30" s="1"/>
      <c r="N30" s="4">
        <f>_xlfn.IFNA(VLOOKUP($E30,Asset!$A$2:$B$15,2,0),0)</f>
        <v>0</v>
      </c>
      <c r="O30">
        <v>1</v>
      </c>
      <c r="P30" t="str">
        <f t="shared" si="0"/>
        <v/>
      </c>
    </row>
    <row r="31" spans="1:16" ht="15" thickBot="1" x14ac:dyDescent="0.25">
      <c r="A31" s="1"/>
      <c r="B31" s="1"/>
      <c r="C31" s="2"/>
      <c r="D31" s="2"/>
      <c r="E31" s="1"/>
      <c r="F31" s="1"/>
      <c r="G31" s="1"/>
      <c r="H31" s="1"/>
      <c r="I31" s="1"/>
      <c r="J31" s="1"/>
      <c r="K31" s="1"/>
      <c r="L31" s="1"/>
      <c r="N31" s="4">
        <f>_xlfn.IFNA(VLOOKUP($E31,Asset!$A$2:$B$15,2,0),0)</f>
        <v>0</v>
      </c>
      <c r="O31">
        <v>1</v>
      </c>
      <c r="P31" t="str">
        <f t="shared" si="0"/>
        <v/>
      </c>
    </row>
    <row r="32" spans="1:16" ht="15" thickBot="1" x14ac:dyDescent="0.25">
      <c r="A32" s="1"/>
      <c r="B32" s="1"/>
      <c r="C32" s="2"/>
      <c r="D32" s="2"/>
      <c r="E32" s="1"/>
      <c r="F32" s="1"/>
      <c r="G32" s="1"/>
      <c r="H32" s="1"/>
      <c r="I32" s="1"/>
      <c r="J32" s="1"/>
      <c r="K32" s="1"/>
      <c r="L32" s="1"/>
      <c r="N32" s="4">
        <f>_xlfn.IFNA(VLOOKUP($E32,Asset!$A$2:$B$15,2,0),0)</f>
        <v>0</v>
      </c>
      <c r="O32">
        <v>1</v>
      </c>
      <c r="P32" t="str">
        <f t="shared" si="0"/>
        <v/>
      </c>
    </row>
    <row r="33" spans="1:16" ht="15" thickBot="1" x14ac:dyDescent="0.25">
      <c r="A33" s="1"/>
      <c r="B33" s="1"/>
      <c r="C33" s="2"/>
      <c r="D33" s="2"/>
      <c r="E33" s="1"/>
      <c r="F33" s="1"/>
      <c r="G33" s="1"/>
      <c r="H33" s="1"/>
      <c r="I33" s="1"/>
      <c r="J33" s="1"/>
      <c r="K33" s="1"/>
      <c r="L33" s="1"/>
      <c r="N33" s="4">
        <f>_xlfn.IFNA(VLOOKUP($E33,Asset!$A$2:$B$15,2,0),0)</f>
        <v>0</v>
      </c>
      <c r="O33">
        <v>1</v>
      </c>
      <c r="P33" t="str">
        <f t="shared" si="0"/>
        <v/>
      </c>
    </row>
    <row r="34" spans="1:16" ht="15" thickBot="1" x14ac:dyDescent="0.25">
      <c r="A34" s="1"/>
      <c r="B34" s="1"/>
      <c r="C34" s="2"/>
      <c r="D34" s="2"/>
      <c r="E34" s="1"/>
      <c r="F34" s="1"/>
      <c r="G34" s="1"/>
      <c r="H34" s="1"/>
      <c r="I34" s="1"/>
      <c r="J34" s="1"/>
      <c r="K34" s="1"/>
      <c r="L34" s="1"/>
      <c r="N34" s="4">
        <f>_xlfn.IFNA(VLOOKUP($E34,Asset!$A$2:$B$15,2,0),0)</f>
        <v>0</v>
      </c>
      <c r="O34">
        <v>1</v>
      </c>
      <c r="P34" t="str">
        <f t="shared" si="0"/>
        <v/>
      </c>
    </row>
    <row r="35" spans="1:16" ht="15" thickBot="1" x14ac:dyDescent="0.25">
      <c r="A35" s="1"/>
      <c r="B35" s="1"/>
      <c r="C35" s="2"/>
      <c r="D35" s="2"/>
      <c r="E35" s="1"/>
      <c r="F35" s="1"/>
      <c r="G35" s="1"/>
      <c r="H35" s="1"/>
      <c r="I35" s="1"/>
      <c r="J35" s="1"/>
      <c r="K35" s="1"/>
      <c r="L35" s="1"/>
      <c r="N35" s="4">
        <f>_xlfn.IFNA(VLOOKUP($E35,Asset!$A$2:$B$15,2,0),0)</f>
        <v>0</v>
      </c>
      <c r="O35">
        <v>1</v>
      </c>
      <c r="P35" t="str">
        <f t="shared" si="0"/>
        <v/>
      </c>
    </row>
    <row r="36" spans="1:16" ht="15" thickBot="1" x14ac:dyDescent="0.25">
      <c r="A36" s="1"/>
      <c r="B36" s="1"/>
      <c r="C36" s="2"/>
      <c r="D36" s="2"/>
      <c r="E36" s="1"/>
      <c r="F36" s="1"/>
      <c r="G36" s="1"/>
      <c r="H36" s="1"/>
      <c r="I36" s="1"/>
      <c r="J36" s="1"/>
      <c r="K36" s="1"/>
      <c r="L36" s="1"/>
      <c r="N36" s="4">
        <f>_xlfn.IFNA(VLOOKUP($E36,Asset!$A$2:$B$15,2,0),0)</f>
        <v>0</v>
      </c>
      <c r="O36">
        <v>1</v>
      </c>
      <c r="P36" t="str">
        <f t="shared" si="0"/>
        <v/>
      </c>
    </row>
    <row r="37" spans="1:16" ht="15" thickBot="1" x14ac:dyDescent="0.25">
      <c r="A37" s="1"/>
      <c r="B37" s="1"/>
      <c r="C37" s="2"/>
      <c r="D37" s="2"/>
      <c r="E37" s="1"/>
      <c r="F37" s="1"/>
      <c r="G37" s="1"/>
      <c r="H37" s="1"/>
      <c r="I37" s="1"/>
      <c r="J37" s="1"/>
      <c r="K37" s="1"/>
      <c r="N37" s="4">
        <f>_xlfn.IFNA(VLOOKUP($E37,Asset!$A$2:$B$15,2,0),0)</f>
        <v>0</v>
      </c>
      <c r="O37">
        <v>1</v>
      </c>
      <c r="P37" t="str">
        <f t="shared" si="0"/>
        <v/>
      </c>
    </row>
    <row r="38" spans="1:16" ht="15" thickBot="1" x14ac:dyDescent="0.25">
      <c r="A38" s="1"/>
      <c r="B38" s="1"/>
      <c r="C38" s="2"/>
      <c r="D38" s="2"/>
      <c r="E38" s="1"/>
      <c r="F38" s="1"/>
      <c r="G38" s="1"/>
      <c r="H38" s="1"/>
      <c r="I38" s="1"/>
      <c r="J38" s="1"/>
      <c r="K38" s="1"/>
      <c r="N38" s="4">
        <f>_xlfn.IFNA(VLOOKUP($E38,Asset!$A$2:$B$15,2,0),0)</f>
        <v>0</v>
      </c>
      <c r="O38">
        <v>1</v>
      </c>
      <c r="P38" t="str">
        <f t="shared" si="0"/>
        <v/>
      </c>
    </row>
    <row r="39" spans="1:16" ht="15" thickBot="1" x14ac:dyDescent="0.25">
      <c r="A39" s="1"/>
      <c r="B39" s="1"/>
      <c r="C39" s="2"/>
      <c r="D39" s="2"/>
      <c r="E39" s="1"/>
      <c r="F39" s="1"/>
      <c r="G39" s="1"/>
      <c r="H39" s="1"/>
      <c r="I39" s="1"/>
      <c r="J39" s="1"/>
      <c r="K39" s="1"/>
      <c r="L39" s="1"/>
      <c r="N39" s="4">
        <f>_xlfn.IFNA(VLOOKUP($E39,Asset!$A$2:$B$15,2,0),0)</f>
        <v>0</v>
      </c>
      <c r="O39">
        <v>1</v>
      </c>
      <c r="P39" t="str">
        <f t="shared" si="0"/>
        <v/>
      </c>
    </row>
    <row r="40" spans="1:16" ht="15" thickBot="1" x14ac:dyDescent="0.25">
      <c r="A40" s="1"/>
      <c r="B40" s="1"/>
      <c r="C40" s="2"/>
      <c r="D40" s="2"/>
      <c r="E40" s="1"/>
      <c r="F40" s="1"/>
      <c r="G40" s="1"/>
      <c r="H40" s="1"/>
      <c r="I40" s="1"/>
      <c r="J40" s="1"/>
      <c r="K40" s="1"/>
      <c r="L40" s="1"/>
      <c r="N40" s="4">
        <f>_xlfn.IFNA(VLOOKUP($E40,Asset!$A$2:$B$15,2,0),0)</f>
        <v>0</v>
      </c>
      <c r="O40">
        <v>1</v>
      </c>
      <c r="P40" t="str">
        <f t="shared" si="0"/>
        <v/>
      </c>
    </row>
    <row r="41" spans="1:16" ht="15" thickBot="1" x14ac:dyDescent="0.25">
      <c r="A41" s="1"/>
      <c r="B41" s="1"/>
      <c r="C41" s="2"/>
      <c r="D41" s="2"/>
      <c r="E41" s="1"/>
      <c r="F41" s="1"/>
      <c r="G41" s="1"/>
      <c r="H41" s="1"/>
      <c r="I41" s="1"/>
      <c r="J41" s="1"/>
      <c r="K41" s="1"/>
      <c r="L41" s="1"/>
      <c r="N41" s="4">
        <f>_xlfn.IFNA(VLOOKUP($E41,Asset!$A$2:$B$15,2,0),0)</f>
        <v>0</v>
      </c>
      <c r="O41">
        <v>1</v>
      </c>
      <c r="P41" t="str">
        <f t="shared" si="0"/>
        <v/>
      </c>
    </row>
    <row r="42" spans="1:16" ht="15" thickBot="1" x14ac:dyDescent="0.25">
      <c r="A42" s="1"/>
      <c r="B42" s="1"/>
      <c r="C42" s="2"/>
      <c r="D42" s="2"/>
      <c r="E42" s="1"/>
      <c r="F42" s="1"/>
      <c r="G42" s="1"/>
      <c r="H42" s="1"/>
      <c r="I42" s="1"/>
      <c r="J42" s="1"/>
      <c r="K42" s="1"/>
      <c r="L42" s="1"/>
      <c r="N42" s="4">
        <f>_xlfn.IFNA(VLOOKUP($E42,Asset!$A$2:$B$15,2,0),0)</f>
        <v>0</v>
      </c>
      <c r="O42">
        <v>1</v>
      </c>
      <c r="P42" t="str">
        <f t="shared" si="0"/>
        <v/>
      </c>
    </row>
    <row r="43" spans="1:16" ht="15" thickBot="1" x14ac:dyDescent="0.25">
      <c r="A43" s="1"/>
      <c r="B43" s="1"/>
      <c r="C43" s="2"/>
      <c r="D43" s="2"/>
      <c r="E43" s="1"/>
      <c r="F43" s="1"/>
      <c r="G43" s="1"/>
      <c r="H43" s="1"/>
      <c r="I43" s="1"/>
      <c r="J43" s="1"/>
      <c r="K43" s="1"/>
      <c r="L43" s="1"/>
      <c r="N43" s="4">
        <f>_xlfn.IFNA(VLOOKUP($E43,Asset!$A$2:$B$15,2,0),0)</f>
        <v>0</v>
      </c>
      <c r="O43">
        <v>1</v>
      </c>
      <c r="P43" t="str">
        <f t="shared" si="0"/>
        <v/>
      </c>
    </row>
    <row r="44" spans="1:16" ht="15" thickBot="1" x14ac:dyDescent="0.25">
      <c r="A44" s="1"/>
      <c r="B44" s="1"/>
      <c r="C44" s="2"/>
      <c r="D44" s="2"/>
      <c r="E44" s="1"/>
      <c r="F44" s="1"/>
      <c r="G44" s="1"/>
      <c r="H44" s="1"/>
      <c r="I44" s="1"/>
      <c r="J44" s="1"/>
      <c r="K44" s="1"/>
      <c r="L44" s="1"/>
      <c r="N44" s="4">
        <f>_xlfn.IFNA(VLOOKUP($E44,Asset!$A$2:$B$15,2,0),0)</f>
        <v>0</v>
      </c>
      <c r="O44">
        <v>1</v>
      </c>
      <c r="P44" t="str">
        <f t="shared" si="0"/>
        <v/>
      </c>
    </row>
    <row r="45" spans="1:16" ht="15" thickBot="1" x14ac:dyDescent="0.25">
      <c r="A45" s="1"/>
      <c r="B45" s="1"/>
      <c r="C45" s="2"/>
      <c r="D45" s="2"/>
      <c r="E45" s="1"/>
      <c r="F45" s="1"/>
      <c r="G45" s="1"/>
      <c r="H45" s="1"/>
      <c r="I45" s="1"/>
      <c r="J45" s="1"/>
      <c r="K45" s="1"/>
      <c r="N45" s="4">
        <f>_xlfn.IFNA(VLOOKUP($E45,Asset!$A$2:$B$15,2,0),0)</f>
        <v>0</v>
      </c>
      <c r="O45">
        <v>1</v>
      </c>
      <c r="P45" t="str">
        <f t="shared" si="0"/>
        <v/>
      </c>
    </row>
    <row r="46" spans="1:16" ht="15" thickBot="1" x14ac:dyDescent="0.25">
      <c r="D46" s="20"/>
      <c r="E46" s="8"/>
      <c r="F46" s="8"/>
      <c r="G46" s="8"/>
      <c r="K46" s="1"/>
      <c r="N46" s="4">
        <f>_xlfn.IFNA(VLOOKUP($E46,Asset!$A$2:$B$15,2,0),0)</f>
        <v>0</v>
      </c>
      <c r="O46">
        <v>1</v>
      </c>
      <c r="P46" t="str">
        <f>LEFTB(Data!K46,4)</f>
        <v/>
      </c>
    </row>
    <row r="47" spans="1:16" ht="15" thickBot="1" x14ac:dyDescent="0.25">
      <c r="D47" s="19"/>
      <c r="E47" s="8"/>
      <c r="F47" s="8"/>
      <c r="G47" s="21"/>
      <c r="K47" s="1"/>
      <c r="N47" s="4">
        <f>_xlfn.IFNA(VLOOKUP($E47,Asset!$A$2:$B$15,2,0),0)</f>
        <v>0</v>
      </c>
      <c r="O47">
        <v>1</v>
      </c>
      <c r="P47" t="str">
        <f>LEFTB(Data!K47,4)</f>
        <v/>
      </c>
    </row>
    <row r="48" spans="1:16" ht="15" thickBot="1" x14ac:dyDescent="0.25">
      <c r="D48" s="19"/>
      <c r="E48" s="8"/>
      <c r="F48" s="8"/>
      <c r="G48" s="21"/>
      <c r="K48" s="1"/>
      <c r="N48" s="4">
        <f>_xlfn.IFNA(VLOOKUP($E48,Asset!$A$2:$B$15,2,0),0)</f>
        <v>0</v>
      </c>
      <c r="O48">
        <v>1</v>
      </c>
      <c r="P48" t="str">
        <f>LEFTB(Data!K49,4)</f>
        <v/>
      </c>
    </row>
    <row r="49" spans="4:16" ht="15" thickBot="1" x14ac:dyDescent="0.25">
      <c r="D49" s="19"/>
      <c r="E49" s="8"/>
      <c r="F49" s="8"/>
      <c r="G49" s="21"/>
      <c r="K49" s="1"/>
      <c r="N49" s="4">
        <f>_xlfn.IFNA(VLOOKUP($E49,Asset!$A$2:$B$15,2,0),0)</f>
        <v>0</v>
      </c>
      <c r="O49">
        <v>1</v>
      </c>
      <c r="P49" t="str">
        <f>LEFTB(Data!K50,4)</f>
        <v/>
      </c>
    </row>
    <row r="50" spans="4:16" ht="15" thickBot="1" x14ac:dyDescent="0.25">
      <c r="D50" s="19"/>
      <c r="E50" s="8"/>
      <c r="G50" s="21"/>
      <c r="K50" s="1"/>
      <c r="N50" s="4">
        <f>_xlfn.IFNA(VLOOKUP($E50,Asset!$A$2:$B$15,2,0),0)</f>
        <v>0</v>
      </c>
      <c r="O50">
        <v>1</v>
      </c>
      <c r="P50" t="str">
        <f>LEFTB(Data!K48,4)</f>
        <v/>
      </c>
    </row>
    <row r="51" spans="4:16" x14ac:dyDescent="0.2">
      <c r="D51" s="19"/>
      <c r="E51" s="8"/>
      <c r="G51" s="21"/>
      <c r="N51" s="4">
        <f>_xlfn.IFNA(VLOOKUP($E51,Asset!$A$2:$B$15,2,0),0)</f>
        <v>0</v>
      </c>
      <c r="O51">
        <v>1</v>
      </c>
      <c r="P51" t="str">
        <f>LEFTB(Data!K51,4)</f>
        <v/>
      </c>
    </row>
    <row r="52" spans="4:16" x14ac:dyDescent="0.2">
      <c r="D52" s="19"/>
      <c r="E52" s="8"/>
      <c r="G52" s="21"/>
      <c r="N52" s="4">
        <f>_xlfn.IFNA(VLOOKUP($E52,Asset!$A$2:$B$15,2,0),0)</f>
        <v>0</v>
      </c>
      <c r="O52">
        <v>1</v>
      </c>
      <c r="P52" t="str">
        <f>LEFTB(Data!K52,4)</f>
        <v/>
      </c>
    </row>
    <row r="53" spans="4:16" x14ac:dyDescent="0.2">
      <c r="N53" s="4">
        <f>_xlfn.IFNA(VLOOKUP($E53,Asset!$A$2:$B$15,2,0),0)</f>
        <v>0</v>
      </c>
      <c r="O53">
        <v>1</v>
      </c>
      <c r="P53" t="str">
        <f t="shared" ref="P53:P63" si="1">LEFTB(K53,4)</f>
        <v/>
      </c>
    </row>
    <row r="54" spans="4:16" x14ac:dyDescent="0.2">
      <c r="N54" s="4">
        <f>_xlfn.IFNA(VLOOKUP($E54,Asset!$A$2:$B$15,2,0),0)</f>
        <v>0</v>
      </c>
      <c r="O54">
        <v>1</v>
      </c>
      <c r="P54" t="str">
        <f t="shared" si="1"/>
        <v/>
      </c>
    </row>
    <row r="55" spans="4:16" x14ac:dyDescent="0.2">
      <c r="N55" s="4">
        <f>_xlfn.IFNA(VLOOKUP($E55,Asset!$A$2:$B$15,2,0),0)</f>
        <v>0</v>
      </c>
      <c r="O55">
        <v>1</v>
      </c>
      <c r="P55" t="str">
        <f t="shared" si="1"/>
        <v/>
      </c>
    </row>
    <row r="56" spans="4:16" x14ac:dyDescent="0.2">
      <c r="N56" s="4">
        <f>_xlfn.IFNA(VLOOKUP($E56,Asset!$A$2:$B$15,2,0),0)</f>
        <v>0</v>
      </c>
      <c r="O56">
        <v>1</v>
      </c>
      <c r="P56" t="str">
        <f t="shared" si="1"/>
        <v/>
      </c>
    </row>
    <row r="57" spans="4:16" x14ac:dyDescent="0.2">
      <c r="N57" s="4">
        <f>_xlfn.IFNA(VLOOKUP($E57,Asset!$A$2:$B$15,2,0),0)</f>
        <v>0</v>
      </c>
      <c r="O57">
        <v>1</v>
      </c>
      <c r="P57" t="str">
        <f t="shared" si="1"/>
        <v/>
      </c>
    </row>
    <row r="58" spans="4:16" x14ac:dyDescent="0.2">
      <c r="N58" s="4">
        <f>_xlfn.IFNA(VLOOKUP($E58,Asset!$A$2:$B$15,2,0),0)</f>
        <v>0</v>
      </c>
      <c r="O58">
        <v>1</v>
      </c>
      <c r="P58" t="str">
        <f t="shared" si="1"/>
        <v/>
      </c>
    </row>
    <row r="59" spans="4:16" x14ac:dyDescent="0.2">
      <c r="N59" s="4">
        <f>_xlfn.IFNA(VLOOKUP($E59,Asset!$A$2:$B$15,2,0),0)</f>
        <v>0</v>
      </c>
      <c r="O59">
        <v>1</v>
      </c>
      <c r="P59" t="str">
        <f t="shared" si="1"/>
        <v/>
      </c>
    </row>
    <row r="60" spans="4:16" x14ac:dyDescent="0.2">
      <c r="N60" s="4">
        <f>_xlfn.IFNA(VLOOKUP($E60,Asset!$A$2:$B$15,2,0),0)</f>
        <v>0</v>
      </c>
      <c r="O60">
        <v>1</v>
      </c>
      <c r="P60" t="str">
        <f t="shared" si="1"/>
        <v/>
      </c>
    </row>
    <row r="61" spans="4:16" x14ac:dyDescent="0.2">
      <c r="N61" s="4">
        <f>_xlfn.IFNA(VLOOKUP($E61,Asset!$A$2:$B$15,2,0),0)</f>
        <v>0</v>
      </c>
      <c r="O61">
        <v>1</v>
      </c>
      <c r="P61" t="str">
        <f t="shared" si="1"/>
        <v/>
      </c>
    </row>
    <row r="62" spans="4:16" x14ac:dyDescent="0.2">
      <c r="N62" s="4">
        <f>_xlfn.IFNA(VLOOKUP($E62,Asset!$A$2:$B$15,2,0),0)</f>
        <v>0</v>
      </c>
      <c r="O62">
        <v>1</v>
      </c>
      <c r="P62" t="str">
        <f t="shared" si="1"/>
        <v/>
      </c>
    </row>
    <row r="63" spans="4:16" x14ac:dyDescent="0.2">
      <c r="N63" s="4">
        <f>_xlfn.IFNA(VLOOKUP($E63,Asset!$A$2:$B$15,2,0),0)</f>
        <v>0</v>
      </c>
      <c r="O63">
        <v>1</v>
      </c>
      <c r="P63" t="str">
        <f t="shared" si="1"/>
        <v/>
      </c>
    </row>
    <row r="64" spans="4:16" x14ac:dyDescent="0.2">
      <c r="N64" s="4">
        <f>_xlfn.IFNA(VLOOKUP($E64,Asset!$A$2:$B$15,2,0),0)</f>
        <v>0</v>
      </c>
      <c r="O64">
        <v>1</v>
      </c>
      <c r="P64" t="str">
        <f t="shared" ref="P64:P127" si="2">LEFTB(K64,4)</f>
        <v/>
      </c>
    </row>
    <row r="65" spans="14:16" x14ac:dyDescent="0.2">
      <c r="N65" s="4">
        <f>_xlfn.IFNA(VLOOKUP($E65,Asset!$A$2:$B$15,2,0),0)</f>
        <v>0</v>
      </c>
      <c r="O65">
        <v>1</v>
      </c>
      <c r="P65" t="str">
        <f t="shared" si="2"/>
        <v/>
      </c>
    </row>
    <row r="66" spans="14:16" x14ac:dyDescent="0.2">
      <c r="N66" s="4">
        <f>_xlfn.IFNA(VLOOKUP($E66,Asset!$A$2:$B$15,2,0),0)</f>
        <v>0</v>
      </c>
      <c r="O66">
        <v>1</v>
      </c>
      <c r="P66" t="str">
        <f t="shared" si="2"/>
        <v/>
      </c>
    </row>
    <row r="67" spans="14:16" x14ac:dyDescent="0.2">
      <c r="N67" s="4">
        <f>_xlfn.IFNA(VLOOKUP($E67,Asset!$A$2:$B$15,2,0),0)</f>
        <v>0</v>
      </c>
      <c r="O67">
        <v>1</v>
      </c>
      <c r="P67" t="str">
        <f t="shared" si="2"/>
        <v/>
      </c>
    </row>
    <row r="68" spans="14:16" x14ac:dyDescent="0.2">
      <c r="N68" s="4">
        <f>_xlfn.IFNA(VLOOKUP($E68,Asset!$A$2:$B$15,2,0),0)</f>
        <v>0</v>
      </c>
      <c r="O68">
        <v>1</v>
      </c>
      <c r="P68" t="str">
        <f t="shared" si="2"/>
        <v/>
      </c>
    </row>
    <row r="69" spans="14:16" x14ac:dyDescent="0.2">
      <c r="N69" s="4">
        <f>_xlfn.IFNA(VLOOKUP($E69,Asset!$A$2:$B$15,2,0),0)</f>
        <v>0</v>
      </c>
      <c r="O69">
        <v>1</v>
      </c>
      <c r="P69" t="str">
        <f t="shared" si="2"/>
        <v/>
      </c>
    </row>
    <row r="70" spans="14:16" x14ac:dyDescent="0.2">
      <c r="N70" s="4">
        <f>_xlfn.IFNA(VLOOKUP($E70,Asset!$A$2:$B$15,2,0),0)</f>
        <v>0</v>
      </c>
      <c r="O70">
        <v>1</v>
      </c>
      <c r="P70" t="str">
        <f t="shared" si="2"/>
        <v/>
      </c>
    </row>
    <row r="71" spans="14:16" x14ac:dyDescent="0.2">
      <c r="N71" s="4">
        <f>_xlfn.IFNA(VLOOKUP($E71,Asset!$A$2:$B$15,2,0),0)</f>
        <v>0</v>
      </c>
      <c r="O71">
        <v>1</v>
      </c>
      <c r="P71" t="str">
        <f t="shared" si="2"/>
        <v/>
      </c>
    </row>
    <row r="72" spans="14:16" x14ac:dyDescent="0.2">
      <c r="N72" s="4">
        <f>_xlfn.IFNA(VLOOKUP($E72,Asset!$A$2:$B$15,2,0),0)</f>
        <v>0</v>
      </c>
      <c r="O72">
        <v>1</v>
      </c>
      <c r="P72" t="str">
        <f t="shared" si="2"/>
        <v/>
      </c>
    </row>
    <row r="73" spans="14:16" x14ac:dyDescent="0.2">
      <c r="N73" s="4">
        <f>_xlfn.IFNA(VLOOKUP($E73,Asset!$A$2:$B$15,2,0),0)</f>
        <v>0</v>
      </c>
      <c r="O73">
        <v>1</v>
      </c>
      <c r="P73" t="str">
        <f t="shared" si="2"/>
        <v/>
      </c>
    </row>
    <row r="74" spans="14:16" x14ac:dyDescent="0.2">
      <c r="N74" s="4">
        <f>_xlfn.IFNA(VLOOKUP($E74,Asset!$A$2:$B$15,2,0),0)</f>
        <v>0</v>
      </c>
      <c r="O74">
        <v>1</v>
      </c>
      <c r="P74" t="str">
        <f t="shared" si="2"/>
        <v/>
      </c>
    </row>
    <row r="75" spans="14:16" x14ac:dyDescent="0.2">
      <c r="N75" s="4">
        <f>_xlfn.IFNA(VLOOKUP($E75,Asset!$A$2:$B$15,2,0),0)</f>
        <v>0</v>
      </c>
      <c r="O75">
        <v>1</v>
      </c>
      <c r="P75" t="str">
        <f t="shared" si="2"/>
        <v/>
      </c>
    </row>
    <row r="76" spans="14:16" x14ac:dyDescent="0.2">
      <c r="N76" s="4">
        <f>_xlfn.IFNA(VLOOKUP($E76,Asset!$A$2:$B$15,2,0),0)</f>
        <v>0</v>
      </c>
      <c r="O76">
        <v>1</v>
      </c>
      <c r="P76" t="str">
        <f t="shared" si="2"/>
        <v/>
      </c>
    </row>
    <row r="77" spans="14:16" x14ac:dyDescent="0.2">
      <c r="N77" s="4">
        <f>_xlfn.IFNA(VLOOKUP($E77,Asset!$A$2:$B$15,2,0),0)</f>
        <v>0</v>
      </c>
      <c r="O77">
        <v>1</v>
      </c>
      <c r="P77" t="str">
        <f t="shared" si="2"/>
        <v/>
      </c>
    </row>
    <row r="78" spans="14:16" x14ac:dyDescent="0.2">
      <c r="N78" s="4">
        <f>_xlfn.IFNA(VLOOKUP($E78,Asset!$A$2:$B$15,2,0),0)</f>
        <v>0</v>
      </c>
      <c r="O78">
        <v>1</v>
      </c>
      <c r="P78" t="str">
        <f t="shared" si="2"/>
        <v/>
      </c>
    </row>
    <row r="79" spans="14:16" x14ac:dyDescent="0.2">
      <c r="N79" s="4">
        <f>_xlfn.IFNA(VLOOKUP($E79,Asset!$A$2:$B$15,2,0),0)</f>
        <v>0</v>
      </c>
      <c r="O79">
        <v>1</v>
      </c>
      <c r="P79" t="str">
        <f t="shared" si="2"/>
        <v/>
      </c>
    </row>
    <row r="80" spans="14:16" x14ac:dyDescent="0.2">
      <c r="N80" s="4">
        <f>_xlfn.IFNA(VLOOKUP($E80,Asset!$A$2:$B$15,2,0),0)</f>
        <v>0</v>
      </c>
      <c r="O80">
        <v>1</v>
      </c>
      <c r="P80" t="str">
        <f t="shared" si="2"/>
        <v/>
      </c>
    </row>
    <row r="81" spans="14:16" x14ac:dyDescent="0.2">
      <c r="N81" s="4">
        <f>_xlfn.IFNA(VLOOKUP($E81,Asset!$A$2:$B$15,2,0),0)</f>
        <v>0</v>
      </c>
      <c r="O81">
        <v>1</v>
      </c>
      <c r="P81" t="str">
        <f t="shared" si="2"/>
        <v/>
      </c>
    </row>
    <row r="82" spans="14:16" x14ac:dyDescent="0.2">
      <c r="N82" s="4">
        <f>_xlfn.IFNA(VLOOKUP($E82,Asset!$A$2:$B$15,2,0),0)</f>
        <v>0</v>
      </c>
      <c r="O82">
        <v>1</v>
      </c>
      <c r="P82" t="str">
        <f t="shared" si="2"/>
        <v/>
      </c>
    </row>
    <row r="83" spans="14:16" x14ac:dyDescent="0.2">
      <c r="N83" s="4">
        <f>_xlfn.IFNA(VLOOKUP($E83,Asset!$A$2:$B$15,2,0),0)</f>
        <v>0</v>
      </c>
      <c r="O83">
        <v>1</v>
      </c>
      <c r="P83" t="str">
        <f t="shared" si="2"/>
        <v/>
      </c>
    </row>
    <row r="84" spans="14:16" x14ac:dyDescent="0.2">
      <c r="N84" s="4">
        <f>_xlfn.IFNA(VLOOKUP($E84,Asset!$A$2:$B$15,2,0),0)</f>
        <v>0</v>
      </c>
      <c r="O84">
        <v>1</v>
      </c>
      <c r="P84" t="str">
        <f t="shared" si="2"/>
        <v/>
      </c>
    </row>
    <row r="85" spans="14:16" x14ac:dyDescent="0.2">
      <c r="N85" s="4">
        <f>_xlfn.IFNA(VLOOKUP($E85,Asset!$A$2:$B$15,2,0),0)</f>
        <v>0</v>
      </c>
      <c r="O85">
        <v>1</v>
      </c>
      <c r="P85" t="str">
        <f t="shared" si="2"/>
        <v/>
      </c>
    </row>
    <row r="86" spans="14:16" x14ac:dyDescent="0.2">
      <c r="N86" s="4">
        <f>_xlfn.IFNA(VLOOKUP($E86,Asset!$A$2:$B$15,2,0),0)</f>
        <v>0</v>
      </c>
      <c r="O86">
        <v>1</v>
      </c>
      <c r="P86" t="str">
        <f t="shared" si="2"/>
        <v/>
      </c>
    </row>
    <row r="87" spans="14:16" x14ac:dyDescent="0.2">
      <c r="N87" s="4">
        <f>_xlfn.IFNA(VLOOKUP($E87,Asset!$A$2:$B$15,2,0),0)</f>
        <v>0</v>
      </c>
      <c r="O87">
        <v>1</v>
      </c>
      <c r="P87" t="str">
        <f t="shared" si="2"/>
        <v/>
      </c>
    </row>
    <row r="88" spans="14:16" x14ac:dyDescent="0.2">
      <c r="N88" s="4">
        <f>_xlfn.IFNA(VLOOKUP($E88,Asset!$A$2:$B$15,2,0),0)</f>
        <v>0</v>
      </c>
      <c r="O88">
        <v>1</v>
      </c>
      <c r="P88" t="str">
        <f t="shared" si="2"/>
        <v/>
      </c>
    </row>
    <row r="89" spans="14:16" x14ac:dyDescent="0.2">
      <c r="N89" s="4">
        <f>_xlfn.IFNA(VLOOKUP($E89,Asset!$A$2:$B$15,2,0),0)</f>
        <v>0</v>
      </c>
      <c r="O89">
        <v>1</v>
      </c>
      <c r="P89" t="str">
        <f t="shared" si="2"/>
        <v/>
      </c>
    </row>
    <row r="90" spans="14:16" x14ac:dyDescent="0.2">
      <c r="N90" s="4">
        <f>_xlfn.IFNA(VLOOKUP($E90,Asset!$A$2:$B$15,2,0),0)</f>
        <v>0</v>
      </c>
      <c r="O90">
        <v>1</v>
      </c>
      <c r="P90" t="str">
        <f t="shared" si="2"/>
        <v/>
      </c>
    </row>
    <row r="91" spans="14:16" x14ac:dyDescent="0.2">
      <c r="N91" s="4">
        <f>_xlfn.IFNA(VLOOKUP($E91,Asset!$A$2:$B$15,2,0),0)</f>
        <v>0</v>
      </c>
      <c r="O91">
        <v>1</v>
      </c>
      <c r="P91" t="str">
        <f t="shared" si="2"/>
        <v/>
      </c>
    </row>
    <row r="92" spans="14:16" x14ac:dyDescent="0.2">
      <c r="N92" s="4">
        <f>_xlfn.IFNA(VLOOKUP($E92,Asset!$A$2:$B$15,2,0),0)</f>
        <v>0</v>
      </c>
      <c r="O92">
        <v>1</v>
      </c>
      <c r="P92" t="str">
        <f t="shared" si="2"/>
        <v/>
      </c>
    </row>
    <row r="93" spans="14:16" x14ac:dyDescent="0.2">
      <c r="N93" s="4">
        <f>_xlfn.IFNA(VLOOKUP($E93,Asset!$A$2:$B$15,2,0),0)</f>
        <v>0</v>
      </c>
      <c r="O93">
        <v>1</v>
      </c>
      <c r="P93" t="str">
        <f t="shared" si="2"/>
        <v/>
      </c>
    </row>
    <row r="94" spans="14:16" x14ac:dyDescent="0.2">
      <c r="N94" s="4">
        <f>_xlfn.IFNA(VLOOKUP($E94,Asset!$A$2:$B$15,2,0),0)</f>
        <v>0</v>
      </c>
      <c r="O94">
        <v>1</v>
      </c>
      <c r="P94" t="str">
        <f t="shared" si="2"/>
        <v/>
      </c>
    </row>
    <row r="95" spans="14:16" x14ac:dyDescent="0.2">
      <c r="N95" s="4">
        <f>_xlfn.IFNA(VLOOKUP($E95,Asset!$A$2:$B$15,2,0),0)</f>
        <v>0</v>
      </c>
      <c r="O95">
        <v>1</v>
      </c>
      <c r="P95" t="str">
        <f t="shared" si="2"/>
        <v/>
      </c>
    </row>
    <row r="96" spans="14:16" x14ac:dyDescent="0.2">
      <c r="N96" s="4">
        <f>_xlfn.IFNA(VLOOKUP($E96,Asset!$A$2:$B$15,2,0),0)</f>
        <v>0</v>
      </c>
      <c r="O96">
        <v>1</v>
      </c>
      <c r="P96" t="str">
        <f t="shared" si="2"/>
        <v/>
      </c>
    </row>
    <row r="97" spans="14:16" x14ac:dyDescent="0.2">
      <c r="N97" s="4">
        <f>_xlfn.IFNA(VLOOKUP($E97,Asset!$A$2:$B$15,2,0),0)</f>
        <v>0</v>
      </c>
      <c r="O97">
        <v>1</v>
      </c>
      <c r="P97" t="str">
        <f t="shared" si="2"/>
        <v/>
      </c>
    </row>
    <row r="98" spans="14:16" x14ac:dyDescent="0.2">
      <c r="N98" s="4">
        <f>_xlfn.IFNA(VLOOKUP($E98,Asset!$A$2:$B$15,2,0),0)</f>
        <v>0</v>
      </c>
      <c r="O98">
        <v>1</v>
      </c>
      <c r="P98" t="str">
        <f t="shared" si="2"/>
        <v/>
      </c>
    </row>
    <row r="99" spans="14:16" x14ac:dyDescent="0.2">
      <c r="N99" s="4">
        <f>_xlfn.IFNA(VLOOKUP($E99,Asset!$A$2:$B$15,2,0),0)</f>
        <v>0</v>
      </c>
      <c r="O99">
        <v>1</v>
      </c>
      <c r="P99" t="str">
        <f t="shared" si="2"/>
        <v/>
      </c>
    </row>
    <row r="100" spans="14:16" x14ac:dyDescent="0.2">
      <c r="N100" s="4">
        <f>_xlfn.IFNA(VLOOKUP($E100,Asset!$A$2:$B$15,2,0),0)</f>
        <v>0</v>
      </c>
      <c r="O100">
        <v>1</v>
      </c>
      <c r="P100" t="str">
        <f t="shared" si="2"/>
        <v/>
      </c>
    </row>
    <row r="101" spans="14:16" x14ac:dyDescent="0.2">
      <c r="N101" s="4">
        <f>_xlfn.IFNA(VLOOKUP($E101,Asset!$A$2:$B$15,2,0),0)</f>
        <v>0</v>
      </c>
      <c r="O101">
        <v>1</v>
      </c>
      <c r="P101" t="str">
        <f t="shared" si="2"/>
        <v/>
      </c>
    </row>
    <row r="102" spans="14:16" x14ac:dyDescent="0.2">
      <c r="N102" s="4">
        <f>_xlfn.IFNA(VLOOKUP($E102,Asset!$A$2:$B$15,2,0),0)</f>
        <v>0</v>
      </c>
      <c r="O102">
        <v>1</v>
      </c>
      <c r="P102" t="str">
        <f t="shared" si="2"/>
        <v/>
      </c>
    </row>
    <row r="103" spans="14:16" x14ac:dyDescent="0.2">
      <c r="N103" s="4">
        <f>_xlfn.IFNA(VLOOKUP($E103,Asset!$A$2:$B$15,2,0),0)</f>
        <v>0</v>
      </c>
      <c r="O103">
        <v>1</v>
      </c>
      <c r="P103" t="str">
        <f t="shared" si="2"/>
        <v/>
      </c>
    </row>
    <row r="104" spans="14:16" x14ac:dyDescent="0.2">
      <c r="N104" s="4">
        <f>_xlfn.IFNA(VLOOKUP($E104,Asset!$A$2:$B$15,2,0),0)</f>
        <v>0</v>
      </c>
      <c r="O104">
        <v>1</v>
      </c>
      <c r="P104" t="str">
        <f t="shared" si="2"/>
        <v/>
      </c>
    </row>
    <row r="105" spans="14:16" x14ac:dyDescent="0.2">
      <c r="N105" s="4">
        <f>_xlfn.IFNA(VLOOKUP($E105,Asset!$A$2:$B$15,2,0),0)</f>
        <v>0</v>
      </c>
      <c r="O105">
        <v>1</v>
      </c>
      <c r="P105" t="str">
        <f t="shared" si="2"/>
        <v/>
      </c>
    </row>
    <row r="106" spans="14:16" x14ac:dyDescent="0.2">
      <c r="N106" s="4">
        <f>_xlfn.IFNA(VLOOKUP($E106,Asset!$A$2:$B$15,2,0),0)</f>
        <v>0</v>
      </c>
      <c r="O106">
        <v>1</v>
      </c>
      <c r="P106" t="str">
        <f t="shared" si="2"/>
        <v/>
      </c>
    </row>
    <row r="107" spans="14:16" x14ac:dyDescent="0.2">
      <c r="N107" s="4">
        <f>_xlfn.IFNA(VLOOKUP($E107,Asset!$A$2:$B$15,2,0),0)</f>
        <v>0</v>
      </c>
      <c r="O107">
        <v>1</v>
      </c>
      <c r="P107" t="str">
        <f t="shared" si="2"/>
        <v/>
      </c>
    </row>
    <row r="108" spans="14:16" x14ac:dyDescent="0.2">
      <c r="N108" s="4">
        <f>_xlfn.IFNA(VLOOKUP($E108,Asset!$A$2:$B$15,2,0),0)</f>
        <v>0</v>
      </c>
      <c r="O108">
        <v>1</v>
      </c>
      <c r="P108" t="str">
        <f t="shared" si="2"/>
        <v/>
      </c>
    </row>
    <row r="109" spans="14:16" x14ac:dyDescent="0.2">
      <c r="N109" s="4">
        <f>_xlfn.IFNA(VLOOKUP($E109,Asset!$A$2:$B$15,2,0),0)</f>
        <v>0</v>
      </c>
      <c r="O109">
        <v>1</v>
      </c>
      <c r="P109" t="str">
        <f t="shared" si="2"/>
        <v/>
      </c>
    </row>
    <row r="110" spans="14:16" x14ac:dyDescent="0.2">
      <c r="N110" s="4">
        <f>_xlfn.IFNA(VLOOKUP($E110,Asset!$A$2:$B$15,2,0),0)</f>
        <v>0</v>
      </c>
      <c r="O110">
        <v>1</v>
      </c>
      <c r="P110" t="str">
        <f t="shared" si="2"/>
        <v/>
      </c>
    </row>
    <row r="111" spans="14:16" x14ac:dyDescent="0.2">
      <c r="N111" s="4">
        <f>_xlfn.IFNA(VLOOKUP($E111,Asset!$A$2:$B$15,2,0),0)</f>
        <v>0</v>
      </c>
      <c r="O111">
        <v>1</v>
      </c>
      <c r="P111" t="str">
        <f t="shared" si="2"/>
        <v/>
      </c>
    </row>
    <row r="112" spans="14:16" x14ac:dyDescent="0.2">
      <c r="N112" s="4">
        <f>_xlfn.IFNA(VLOOKUP($E112,Asset!$A$2:$B$15,2,0),0)</f>
        <v>0</v>
      </c>
      <c r="O112">
        <v>1</v>
      </c>
      <c r="P112" t="str">
        <f t="shared" si="2"/>
        <v/>
      </c>
    </row>
    <row r="113" spans="14:16" x14ac:dyDescent="0.2">
      <c r="N113" s="4">
        <f>_xlfn.IFNA(VLOOKUP($E113,Asset!$A$2:$B$15,2,0),0)</f>
        <v>0</v>
      </c>
      <c r="O113">
        <v>1</v>
      </c>
      <c r="P113" t="str">
        <f t="shared" si="2"/>
        <v/>
      </c>
    </row>
    <row r="114" spans="14:16" x14ac:dyDescent="0.2">
      <c r="N114" s="4">
        <f>_xlfn.IFNA(VLOOKUP($E114,Asset!$A$2:$B$15,2,0),0)</f>
        <v>0</v>
      </c>
      <c r="O114">
        <v>1</v>
      </c>
      <c r="P114" t="str">
        <f t="shared" si="2"/>
        <v/>
      </c>
    </row>
    <row r="115" spans="14:16" x14ac:dyDescent="0.2">
      <c r="N115" s="4">
        <f>_xlfn.IFNA(VLOOKUP($E115,Asset!$A$2:$B$15,2,0),0)</f>
        <v>0</v>
      </c>
      <c r="O115">
        <v>1</v>
      </c>
      <c r="P115" t="str">
        <f t="shared" si="2"/>
        <v/>
      </c>
    </row>
    <row r="116" spans="14:16" x14ac:dyDescent="0.2">
      <c r="N116" s="4">
        <f>_xlfn.IFNA(VLOOKUP($E116,Asset!$A$2:$B$15,2,0),0)</f>
        <v>0</v>
      </c>
      <c r="O116">
        <v>1</v>
      </c>
      <c r="P116" t="str">
        <f t="shared" si="2"/>
        <v/>
      </c>
    </row>
    <row r="117" spans="14:16" x14ac:dyDescent="0.2">
      <c r="N117" s="4">
        <f>_xlfn.IFNA(VLOOKUP($E117,Asset!$A$2:$B$15,2,0),0)</f>
        <v>0</v>
      </c>
      <c r="O117">
        <v>1</v>
      </c>
      <c r="P117" t="str">
        <f t="shared" si="2"/>
        <v/>
      </c>
    </row>
    <row r="118" spans="14:16" x14ac:dyDescent="0.2">
      <c r="N118" s="4">
        <f>_xlfn.IFNA(VLOOKUP($E118,Asset!$A$2:$B$15,2,0),0)</f>
        <v>0</v>
      </c>
      <c r="O118">
        <v>1</v>
      </c>
      <c r="P118" t="str">
        <f t="shared" si="2"/>
        <v/>
      </c>
    </row>
    <row r="119" spans="14:16" x14ac:dyDescent="0.2">
      <c r="N119" s="4">
        <f>_xlfn.IFNA(VLOOKUP($E119,Asset!$A$2:$B$15,2,0),0)</f>
        <v>0</v>
      </c>
      <c r="O119">
        <v>1</v>
      </c>
      <c r="P119" t="str">
        <f t="shared" si="2"/>
        <v/>
      </c>
    </row>
    <row r="120" spans="14:16" x14ac:dyDescent="0.2">
      <c r="N120" s="4">
        <f>_xlfn.IFNA(VLOOKUP($E120,Asset!$A$2:$B$15,2,0),0)</f>
        <v>0</v>
      </c>
      <c r="O120">
        <v>1</v>
      </c>
      <c r="P120" t="str">
        <f t="shared" si="2"/>
        <v/>
      </c>
    </row>
    <row r="121" spans="14:16" x14ac:dyDescent="0.2">
      <c r="N121" s="4">
        <f>_xlfn.IFNA(VLOOKUP($E121,Asset!$A$2:$B$15,2,0),0)</f>
        <v>0</v>
      </c>
      <c r="O121">
        <v>1</v>
      </c>
      <c r="P121" t="str">
        <f t="shared" si="2"/>
        <v/>
      </c>
    </row>
    <row r="122" spans="14:16" x14ac:dyDescent="0.2">
      <c r="N122" s="4">
        <f>_xlfn.IFNA(VLOOKUP($E122,Asset!$A$2:$B$15,2,0),0)</f>
        <v>0</v>
      </c>
      <c r="O122">
        <v>1</v>
      </c>
      <c r="P122" t="str">
        <f t="shared" si="2"/>
        <v/>
      </c>
    </row>
    <row r="123" spans="14:16" x14ac:dyDescent="0.2">
      <c r="N123" s="4">
        <f>_xlfn.IFNA(VLOOKUP($E123,Asset!$A$2:$B$15,2,0),0)</f>
        <v>0</v>
      </c>
      <c r="O123">
        <v>1</v>
      </c>
      <c r="P123" t="str">
        <f t="shared" si="2"/>
        <v/>
      </c>
    </row>
    <row r="124" spans="14:16" x14ac:dyDescent="0.2">
      <c r="N124" s="4">
        <f>_xlfn.IFNA(VLOOKUP($E124,Asset!$A$2:$B$15,2,0),0)</f>
        <v>0</v>
      </c>
      <c r="O124">
        <v>1</v>
      </c>
      <c r="P124" t="str">
        <f t="shared" si="2"/>
        <v/>
      </c>
    </row>
    <row r="125" spans="14:16" x14ac:dyDescent="0.2">
      <c r="N125" s="4">
        <f>_xlfn.IFNA(VLOOKUP($E125,Asset!$A$2:$B$15,2,0),0)</f>
        <v>0</v>
      </c>
      <c r="O125">
        <v>1</v>
      </c>
      <c r="P125" t="str">
        <f t="shared" si="2"/>
        <v/>
      </c>
    </row>
    <row r="126" spans="14:16" x14ac:dyDescent="0.2">
      <c r="N126" s="4">
        <f>_xlfn.IFNA(VLOOKUP($E126,Asset!$A$2:$B$15,2,0),0)</f>
        <v>0</v>
      </c>
      <c r="O126">
        <v>1</v>
      </c>
      <c r="P126" t="str">
        <f t="shared" si="2"/>
        <v/>
      </c>
    </row>
    <row r="127" spans="14:16" x14ac:dyDescent="0.2">
      <c r="N127" s="4">
        <f>_xlfn.IFNA(VLOOKUP($E127,Asset!$A$2:$B$15,2,0),0)</f>
        <v>0</v>
      </c>
      <c r="O127">
        <v>1</v>
      </c>
      <c r="P127" t="str">
        <f t="shared" si="2"/>
        <v/>
      </c>
    </row>
    <row r="128" spans="14:16" x14ac:dyDescent="0.2">
      <c r="N128" s="4">
        <f>_xlfn.IFNA(VLOOKUP($E128,Asset!$A$2:$B$15,2,0),0)</f>
        <v>0</v>
      </c>
      <c r="O128">
        <v>1</v>
      </c>
      <c r="P128" t="str">
        <f t="shared" ref="P128:P169" si="3">LEFTB(K128,4)</f>
        <v/>
      </c>
    </row>
    <row r="129" spans="14:16" x14ac:dyDescent="0.2">
      <c r="N129" s="4">
        <f>_xlfn.IFNA(VLOOKUP($E129,Asset!$A$2:$B$15,2,0),0)</f>
        <v>0</v>
      </c>
      <c r="O129">
        <v>1</v>
      </c>
      <c r="P129" t="str">
        <f t="shared" si="3"/>
        <v/>
      </c>
    </row>
    <row r="130" spans="14:16" x14ac:dyDescent="0.2">
      <c r="N130" s="4">
        <f>_xlfn.IFNA(VLOOKUP($E130,Asset!$A$2:$B$15,2,0),0)</f>
        <v>0</v>
      </c>
      <c r="O130">
        <v>1</v>
      </c>
      <c r="P130" t="str">
        <f t="shared" si="3"/>
        <v/>
      </c>
    </row>
    <row r="131" spans="14:16" x14ac:dyDescent="0.2">
      <c r="N131" s="4">
        <f>_xlfn.IFNA(VLOOKUP($E131,Asset!$A$2:$B$15,2,0),0)</f>
        <v>0</v>
      </c>
      <c r="O131">
        <v>1</v>
      </c>
      <c r="P131" t="str">
        <f t="shared" si="3"/>
        <v/>
      </c>
    </row>
    <row r="132" spans="14:16" x14ac:dyDescent="0.2">
      <c r="N132" s="4">
        <f>_xlfn.IFNA(VLOOKUP($E132,Asset!$A$2:$B$15,2,0),0)</f>
        <v>0</v>
      </c>
      <c r="O132">
        <v>1</v>
      </c>
      <c r="P132" t="str">
        <f t="shared" si="3"/>
        <v/>
      </c>
    </row>
    <row r="133" spans="14:16" x14ac:dyDescent="0.2">
      <c r="N133" s="4">
        <f>_xlfn.IFNA(VLOOKUP($E133,Asset!$A$2:$B$15,2,0),0)</f>
        <v>0</v>
      </c>
      <c r="O133">
        <v>1</v>
      </c>
      <c r="P133" t="str">
        <f t="shared" si="3"/>
        <v/>
      </c>
    </row>
    <row r="134" spans="14:16" x14ac:dyDescent="0.2">
      <c r="N134" s="4">
        <f>_xlfn.IFNA(VLOOKUP($E134,Asset!$A$2:$B$15,2,0),0)</f>
        <v>0</v>
      </c>
      <c r="O134">
        <v>1</v>
      </c>
      <c r="P134" t="str">
        <f t="shared" si="3"/>
        <v/>
      </c>
    </row>
    <row r="135" spans="14:16" x14ac:dyDescent="0.2">
      <c r="N135" s="4">
        <f>_xlfn.IFNA(VLOOKUP($E135,Asset!$A$2:$B$15,2,0),0)</f>
        <v>0</v>
      </c>
      <c r="O135">
        <v>1</v>
      </c>
      <c r="P135" t="str">
        <f t="shared" si="3"/>
        <v/>
      </c>
    </row>
    <row r="136" spans="14:16" x14ac:dyDescent="0.2">
      <c r="N136" s="4">
        <f>_xlfn.IFNA(VLOOKUP($E136,Asset!$A$2:$B$15,2,0),0)</f>
        <v>0</v>
      </c>
      <c r="O136">
        <v>1</v>
      </c>
      <c r="P136" t="str">
        <f t="shared" si="3"/>
        <v/>
      </c>
    </row>
    <row r="137" spans="14:16" x14ac:dyDescent="0.2">
      <c r="N137" s="4">
        <f>_xlfn.IFNA(VLOOKUP($E137,Asset!$A$2:$B$15,2,0),0)</f>
        <v>0</v>
      </c>
      <c r="O137">
        <v>1</v>
      </c>
      <c r="P137" t="str">
        <f t="shared" si="3"/>
        <v/>
      </c>
    </row>
    <row r="138" spans="14:16" x14ac:dyDescent="0.2">
      <c r="N138" s="4">
        <f>_xlfn.IFNA(VLOOKUP($E138,Asset!$A$2:$B$15,2,0),0)</f>
        <v>0</v>
      </c>
      <c r="O138">
        <v>1</v>
      </c>
      <c r="P138" t="str">
        <f t="shared" si="3"/>
        <v/>
      </c>
    </row>
    <row r="139" spans="14:16" x14ac:dyDescent="0.2">
      <c r="N139" s="4">
        <f>_xlfn.IFNA(VLOOKUP($E139,Asset!$A$2:$B$15,2,0),0)</f>
        <v>0</v>
      </c>
      <c r="O139">
        <v>1</v>
      </c>
      <c r="P139" t="str">
        <f t="shared" si="3"/>
        <v/>
      </c>
    </row>
    <row r="140" spans="14:16" x14ac:dyDescent="0.2">
      <c r="N140" s="4">
        <f>_xlfn.IFNA(VLOOKUP($E140,Asset!$A$2:$B$15,2,0),0)</f>
        <v>0</v>
      </c>
      <c r="O140">
        <v>1</v>
      </c>
      <c r="P140" t="str">
        <f t="shared" si="3"/>
        <v/>
      </c>
    </row>
    <row r="141" spans="14:16" x14ac:dyDescent="0.2">
      <c r="N141" s="4">
        <f>_xlfn.IFNA(VLOOKUP($E141,Asset!$A$2:$B$15,2,0),0)</f>
        <v>0</v>
      </c>
      <c r="O141">
        <v>1</v>
      </c>
      <c r="P141" t="str">
        <f t="shared" si="3"/>
        <v/>
      </c>
    </row>
    <row r="142" spans="14:16" x14ac:dyDescent="0.2">
      <c r="N142" s="4">
        <f>_xlfn.IFNA(VLOOKUP($E142,Asset!$A$2:$B$15,2,0),0)</f>
        <v>0</v>
      </c>
      <c r="O142">
        <v>1</v>
      </c>
      <c r="P142" t="str">
        <f t="shared" si="3"/>
        <v/>
      </c>
    </row>
    <row r="143" spans="14:16" x14ac:dyDescent="0.2">
      <c r="N143" s="4">
        <f>_xlfn.IFNA(VLOOKUP($E143,Asset!$A$2:$B$15,2,0),0)</f>
        <v>0</v>
      </c>
      <c r="O143">
        <v>1</v>
      </c>
      <c r="P143" t="str">
        <f t="shared" si="3"/>
        <v/>
      </c>
    </row>
    <row r="144" spans="14:16" x14ac:dyDescent="0.2">
      <c r="N144" s="4">
        <f>_xlfn.IFNA(VLOOKUP($E144,Asset!$A$2:$B$15,2,0),0)</f>
        <v>0</v>
      </c>
      <c r="O144">
        <v>1</v>
      </c>
      <c r="P144" t="str">
        <f t="shared" si="3"/>
        <v/>
      </c>
    </row>
    <row r="145" spans="14:16" x14ac:dyDescent="0.2">
      <c r="N145" s="4">
        <f>_xlfn.IFNA(VLOOKUP($E145,Asset!$A$2:$B$15,2,0),0)</f>
        <v>0</v>
      </c>
      <c r="O145">
        <v>1</v>
      </c>
      <c r="P145" t="str">
        <f t="shared" si="3"/>
        <v/>
      </c>
    </row>
    <row r="146" spans="14:16" x14ac:dyDescent="0.2">
      <c r="N146" s="4">
        <f>_xlfn.IFNA(VLOOKUP($E146,Asset!$A$2:$B$15,2,0),0)</f>
        <v>0</v>
      </c>
      <c r="O146">
        <v>1</v>
      </c>
      <c r="P146" t="str">
        <f t="shared" si="3"/>
        <v/>
      </c>
    </row>
    <row r="147" spans="14:16" x14ac:dyDescent="0.2">
      <c r="N147" s="4">
        <f>_xlfn.IFNA(VLOOKUP($E147,Asset!$A$2:$B$15,2,0),0)</f>
        <v>0</v>
      </c>
      <c r="O147">
        <v>1</v>
      </c>
      <c r="P147" t="str">
        <f t="shared" si="3"/>
        <v/>
      </c>
    </row>
    <row r="148" spans="14:16" x14ac:dyDescent="0.2">
      <c r="N148" s="4">
        <f>_xlfn.IFNA(VLOOKUP($E148,Asset!$A$2:$B$15,2,0),0)</f>
        <v>0</v>
      </c>
      <c r="O148">
        <v>1</v>
      </c>
      <c r="P148" t="str">
        <f t="shared" si="3"/>
        <v/>
      </c>
    </row>
    <row r="149" spans="14:16" x14ac:dyDescent="0.2">
      <c r="N149" s="4">
        <f>_xlfn.IFNA(VLOOKUP($E149,Asset!$A$2:$B$15,2,0),0)</f>
        <v>0</v>
      </c>
      <c r="O149">
        <v>1</v>
      </c>
      <c r="P149" t="str">
        <f t="shared" si="3"/>
        <v/>
      </c>
    </row>
    <row r="150" spans="14:16" x14ac:dyDescent="0.2">
      <c r="N150" s="4">
        <f>_xlfn.IFNA(VLOOKUP($E150,Asset!$A$2:$B$15,2,0),0)</f>
        <v>0</v>
      </c>
      <c r="O150">
        <v>1</v>
      </c>
      <c r="P150" t="str">
        <f t="shared" si="3"/>
        <v/>
      </c>
    </row>
    <row r="151" spans="14:16" x14ac:dyDescent="0.2">
      <c r="N151" s="4">
        <f>_xlfn.IFNA(VLOOKUP($E151,Asset!$A$2:$B$15,2,0),0)</f>
        <v>0</v>
      </c>
      <c r="O151">
        <v>1</v>
      </c>
      <c r="P151" t="str">
        <f t="shared" si="3"/>
        <v/>
      </c>
    </row>
    <row r="152" spans="14:16" x14ac:dyDescent="0.2">
      <c r="N152" s="4">
        <f>_xlfn.IFNA(VLOOKUP($E152,Asset!$A$2:$B$15,2,0),0)</f>
        <v>0</v>
      </c>
      <c r="O152">
        <v>1</v>
      </c>
      <c r="P152" t="str">
        <f t="shared" si="3"/>
        <v/>
      </c>
    </row>
    <row r="153" spans="14:16" x14ac:dyDescent="0.2">
      <c r="N153" s="4">
        <f>_xlfn.IFNA(VLOOKUP($E153,Asset!$A$2:$B$15,2,0),0)</f>
        <v>0</v>
      </c>
      <c r="O153">
        <v>1</v>
      </c>
      <c r="P153" t="str">
        <f t="shared" si="3"/>
        <v/>
      </c>
    </row>
    <row r="154" spans="14:16" x14ac:dyDescent="0.2">
      <c r="N154" s="4">
        <f>_xlfn.IFNA(VLOOKUP($E154,Asset!$A$2:$B$15,2,0),0)</f>
        <v>0</v>
      </c>
      <c r="O154">
        <v>1</v>
      </c>
      <c r="P154" t="str">
        <f t="shared" si="3"/>
        <v/>
      </c>
    </row>
    <row r="155" spans="14:16" x14ac:dyDescent="0.2">
      <c r="N155" s="4">
        <f>_xlfn.IFNA(VLOOKUP($E155,Asset!$A$2:$B$15,2,0),0)</f>
        <v>0</v>
      </c>
      <c r="O155">
        <v>1</v>
      </c>
      <c r="P155" t="str">
        <f t="shared" si="3"/>
        <v/>
      </c>
    </row>
    <row r="156" spans="14:16" x14ac:dyDescent="0.2">
      <c r="N156" s="4">
        <f>_xlfn.IFNA(VLOOKUP($E156,Asset!$A$2:$B$15,2,0),0)</f>
        <v>0</v>
      </c>
      <c r="O156">
        <v>1</v>
      </c>
      <c r="P156" t="str">
        <f t="shared" si="3"/>
        <v/>
      </c>
    </row>
    <row r="157" spans="14:16" x14ac:dyDescent="0.2">
      <c r="N157" s="4">
        <f>_xlfn.IFNA(VLOOKUP($E157,Asset!$A$2:$B$15,2,0),0)</f>
        <v>0</v>
      </c>
      <c r="O157">
        <v>1</v>
      </c>
      <c r="P157" t="str">
        <f t="shared" si="3"/>
        <v/>
      </c>
    </row>
    <row r="158" spans="14:16" x14ac:dyDescent="0.2">
      <c r="N158" s="4">
        <f>_xlfn.IFNA(VLOOKUP($E158,Asset!$A$2:$B$15,2,0),0)</f>
        <v>0</v>
      </c>
      <c r="O158">
        <v>1</v>
      </c>
      <c r="P158" t="str">
        <f t="shared" si="3"/>
        <v/>
      </c>
    </row>
    <row r="159" spans="14:16" x14ac:dyDescent="0.2">
      <c r="N159" s="4">
        <f>_xlfn.IFNA(VLOOKUP($E159,Asset!$A$2:$B$15,2,0),0)</f>
        <v>0</v>
      </c>
      <c r="O159">
        <v>1</v>
      </c>
      <c r="P159" t="str">
        <f t="shared" si="3"/>
        <v/>
      </c>
    </row>
    <row r="160" spans="14:16" x14ac:dyDescent="0.2">
      <c r="N160" s="4">
        <f>_xlfn.IFNA(VLOOKUP($E160,Asset!$A$2:$B$15,2,0),0)</f>
        <v>0</v>
      </c>
      <c r="O160">
        <v>1</v>
      </c>
      <c r="P160" t="str">
        <f t="shared" si="3"/>
        <v/>
      </c>
    </row>
    <row r="161" spans="14:16" x14ac:dyDescent="0.2">
      <c r="N161" s="4">
        <f>_xlfn.IFNA(VLOOKUP($E161,Asset!$A$2:$B$15,2,0),0)</f>
        <v>0</v>
      </c>
      <c r="O161">
        <v>1</v>
      </c>
      <c r="P161" t="str">
        <f t="shared" si="3"/>
        <v/>
      </c>
    </row>
    <row r="162" spans="14:16" x14ac:dyDescent="0.2">
      <c r="N162" s="4">
        <f>_xlfn.IFNA(VLOOKUP($E162,Asset!$A$2:$B$15,2,0),0)</f>
        <v>0</v>
      </c>
      <c r="O162">
        <v>1</v>
      </c>
      <c r="P162" t="str">
        <f t="shared" si="3"/>
        <v/>
      </c>
    </row>
    <row r="163" spans="14:16" x14ac:dyDescent="0.2">
      <c r="N163" s="4">
        <f>_xlfn.IFNA(VLOOKUP($E163,Asset!$A$2:$B$15,2,0),0)</f>
        <v>0</v>
      </c>
      <c r="O163">
        <v>1</v>
      </c>
      <c r="P163" t="str">
        <f t="shared" si="3"/>
        <v/>
      </c>
    </row>
    <row r="164" spans="14:16" x14ac:dyDescent="0.2">
      <c r="N164" s="4">
        <f>_xlfn.IFNA(VLOOKUP($E164,Asset!$A$2:$B$15,2,0),0)</f>
        <v>0</v>
      </c>
      <c r="O164">
        <v>1</v>
      </c>
      <c r="P164" t="str">
        <f t="shared" si="3"/>
        <v/>
      </c>
    </row>
    <row r="165" spans="14:16" x14ac:dyDescent="0.2">
      <c r="N165" s="4">
        <f>_xlfn.IFNA(VLOOKUP($E165,Asset!$A$2:$B$15,2,0),0)</f>
        <v>0</v>
      </c>
      <c r="O165">
        <v>1</v>
      </c>
      <c r="P165" t="str">
        <f t="shared" si="3"/>
        <v/>
      </c>
    </row>
    <row r="166" spans="14:16" x14ac:dyDescent="0.2">
      <c r="N166" s="4">
        <f>_xlfn.IFNA(VLOOKUP($E166,Asset!$A$2:$B$15,2,0),0)</f>
        <v>0</v>
      </c>
      <c r="O166">
        <v>1</v>
      </c>
      <c r="P166" t="str">
        <f t="shared" si="3"/>
        <v/>
      </c>
    </row>
    <row r="167" spans="14:16" x14ac:dyDescent="0.2">
      <c r="N167" s="4">
        <f>_xlfn.IFNA(VLOOKUP($E167,Asset!$A$2:$B$15,2,0),0)</f>
        <v>0</v>
      </c>
      <c r="O167">
        <v>1</v>
      </c>
      <c r="P167" t="str">
        <f t="shared" si="3"/>
        <v/>
      </c>
    </row>
    <row r="168" spans="14:16" x14ac:dyDescent="0.2">
      <c r="N168" s="4">
        <f>_xlfn.IFNA(VLOOKUP($E168,Asset!$A$2:$B$15,2,0),0)</f>
        <v>0</v>
      </c>
      <c r="O168">
        <v>1</v>
      </c>
      <c r="P168" t="str">
        <f t="shared" si="3"/>
        <v/>
      </c>
    </row>
    <row r="169" spans="14:16" x14ac:dyDescent="0.2">
      <c r="N169" s="4">
        <f>_xlfn.IFNA(VLOOKUP($E169,Asset!$A$2:$B$15,2,0),0)</f>
        <v>0</v>
      </c>
      <c r="O169">
        <v>1</v>
      </c>
      <c r="P169" t="str">
        <f t="shared" si="3"/>
        <v/>
      </c>
    </row>
  </sheetData>
  <mergeCells count="4">
    <mergeCell ref="A1:L2"/>
    <mergeCell ref="A4:L4"/>
    <mergeCell ref="N1:P2"/>
    <mergeCell ref="N4:P4"/>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88B6-B902-461C-A3FA-B93BB445F43C}">
  <sheetPr>
    <tabColor theme="9" tint="-0.249977111117893"/>
  </sheetPr>
  <dimension ref="A2:G11"/>
  <sheetViews>
    <sheetView workbookViewId="0">
      <selection activeCell="G11" sqref="G11"/>
    </sheetView>
  </sheetViews>
  <sheetFormatPr defaultRowHeight="14.25" x14ac:dyDescent="0.2"/>
  <cols>
    <col min="1" max="1" width="13.625" customWidth="1"/>
    <col min="2" max="2" width="13.75" customWidth="1"/>
  </cols>
  <sheetData>
    <row r="2" spans="1:7" ht="13.5" customHeight="1" x14ac:dyDescent="0.2">
      <c r="A2" t="s">
        <v>39</v>
      </c>
      <c r="B2">
        <f>SUM(Data!$G$5:$G$991)</f>
        <v>3</v>
      </c>
    </row>
    <row r="3" spans="1:7" x14ac:dyDescent="0.2">
      <c r="A3" t="s">
        <v>35</v>
      </c>
      <c r="B3" s="18">
        <f>SUMPRODUCT(Data!$G$5:$G$991,Data!$N$5:$N$991)/$B$2</f>
        <v>4</v>
      </c>
    </row>
    <row r="4" spans="1:7" x14ac:dyDescent="0.2">
      <c r="A4" t="s">
        <v>57</v>
      </c>
      <c r="B4">
        <f>SUMPRODUCT((Data!$P$5:$P$991=Asset!$L$1)*(Data!$N$5:$N$991)*(Data!$G$5:$G$991))/SUMPRODUCT((Data!$P$5:$P$991=Asset!$L$1)*(Data!$G$5:$G$991))</f>
        <v>4</v>
      </c>
    </row>
    <row r="5" spans="1:7" x14ac:dyDescent="0.2">
      <c r="A5" t="s">
        <v>40</v>
      </c>
      <c r="B5" s="9" t="s">
        <v>0</v>
      </c>
      <c r="C5" t="s">
        <v>41</v>
      </c>
      <c r="D5" s="18" t="e">
        <f>SUMPRODUCT((Data!B5:B991=B5)*(Data!N5:N991)*(Data!G5:G991))/SUMPRODUCT((Data!B5:B991=B5)*(Data!G5:G991))</f>
        <v>#DIV/0!</v>
      </c>
    </row>
    <row r="6" spans="1:7" x14ac:dyDescent="0.2">
      <c r="A6" t="s">
        <v>59</v>
      </c>
      <c r="B6" s="18">
        <f>SUMPRODUCT((Data!$O$5:$O$991=1)*(Data!$N$5:$N$991)*(Data!$G$5:$G$991))/SUMPRODUCT((Data!$O$5:$O$991=1)*(Data!$G$5:$G$991))</f>
        <v>4</v>
      </c>
    </row>
    <row r="11" spans="1:7" x14ac:dyDescent="0.2">
      <c r="E11">
        <v>0</v>
      </c>
      <c r="G11">
        <f>COUNTIF(Asset!L2:L10,Data!#REF!)</f>
        <v>0</v>
      </c>
    </row>
  </sheetData>
  <phoneticPr fontId="2" type="noConversion"/>
  <pageMargins left="0.7" right="0.7" top="0.75" bottom="0.75" header="0.3" footer="0.3"/>
  <pageSetup paperSize="9" orientation="portrait" r:id="rId1"/>
  <ignoredErrors>
    <ignoredError sqref="D5:D6" evalError="1"/>
  </ignoredErrors>
  <extLst>
    <ext xmlns:x14="http://schemas.microsoft.com/office/spreadsheetml/2009/9/main" uri="{CCE6A557-97BC-4b89-ADB6-D9C93CAAB3DF}">
      <x14:dataValidations xmlns:xm="http://schemas.microsoft.com/office/excel/2006/main" count="1">
        <x14:dataValidation type="list" showInputMessage="1" showErrorMessage="1" xr:uid="{A4532332-3E07-4843-A7DC-395FBECF56FB}">
          <x14:formula1>
            <xm:f>Asset!$G$2:$G$21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7880-7E25-4138-AAF5-67D135224FBD}">
  <sheetPr>
    <tabColor rgb="FF00B0F0"/>
  </sheetPr>
  <dimension ref="A1:L16"/>
  <sheetViews>
    <sheetView workbookViewId="0">
      <selection activeCell="G17" sqref="G17"/>
    </sheetView>
  </sheetViews>
  <sheetFormatPr defaultRowHeight="14.25" x14ac:dyDescent="0.2"/>
  <cols>
    <col min="1" max="1" width="10.875" customWidth="1"/>
    <col min="7" max="7" width="15.5" customWidth="1"/>
    <col min="10" max="10" width="15" customWidth="1"/>
    <col min="12" max="12" width="11.5" customWidth="1"/>
  </cols>
  <sheetData>
    <row r="1" spans="1:12" x14ac:dyDescent="0.2">
      <c r="A1" t="s">
        <v>34</v>
      </c>
      <c r="B1" t="s">
        <v>31</v>
      </c>
      <c r="C1" t="s">
        <v>32</v>
      </c>
      <c r="D1" t="s">
        <v>33</v>
      </c>
      <c r="G1" t="s">
        <v>40</v>
      </c>
      <c r="J1" t="s">
        <v>49</v>
      </c>
      <c r="L1" t="s">
        <v>63</v>
      </c>
    </row>
    <row r="2" spans="1:12" x14ac:dyDescent="0.2">
      <c r="A2" t="s">
        <v>18</v>
      </c>
      <c r="B2" s="4">
        <v>4</v>
      </c>
      <c r="C2">
        <v>97</v>
      </c>
      <c r="D2">
        <v>100</v>
      </c>
      <c r="G2" t="s">
        <v>46</v>
      </c>
      <c r="J2" t="s">
        <v>50</v>
      </c>
      <c r="L2" t="s">
        <v>56</v>
      </c>
    </row>
    <row r="3" spans="1:12" x14ac:dyDescent="0.2">
      <c r="A3" t="s">
        <v>19</v>
      </c>
      <c r="B3" s="4">
        <v>3.94</v>
      </c>
      <c r="C3">
        <v>93</v>
      </c>
      <c r="D3">
        <v>96</v>
      </c>
      <c r="G3" t="s">
        <v>47</v>
      </c>
      <c r="J3" t="s">
        <v>52</v>
      </c>
      <c r="L3" t="s">
        <v>52</v>
      </c>
    </row>
    <row r="4" spans="1:12" x14ac:dyDescent="0.2">
      <c r="A4" t="s">
        <v>20</v>
      </c>
      <c r="B4" s="4">
        <v>3.85</v>
      </c>
      <c r="C4">
        <v>90</v>
      </c>
      <c r="D4">
        <v>92</v>
      </c>
      <c r="G4" t="s">
        <v>48</v>
      </c>
      <c r="J4" t="s">
        <v>53</v>
      </c>
      <c r="L4" t="s">
        <v>53</v>
      </c>
    </row>
    <row r="5" spans="1:12" x14ac:dyDescent="0.2">
      <c r="A5" t="s">
        <v>21</v>
      </c>
      <c r="B5" s="4">
        <v>3.73</v>
      </c>
      <c r="C5">
        <v>87</v>
      </c>
      <c r="D5">
        <v>89</v>
      </c>
      <c r="G5" t="s">
        <v>42</v>
      </c>
      <c r="J5" t="s">
        <v>54</v>
      </c>
      <c r="L5" t="s">
        <v>55</v>
      </c>
    </row>
    <row r="6" spans="1:12" x14ac:dyDescent="0.2">
      <c r="A6" t="s">
        <v>22</v>
      </c>
      <c r="B6" s="4">
        <v>3.55</v>
      </c>
      <c r="C6">
        <v>83</v>
      </c>
      <c r="D6">
        <v>86</v>
      </c>
      <c r="G6" t="s">
        <v>43</v>
      </c>
      <c r="J6" t="s">
        <v>55</v>
      </c>
    </row>
    <row r="7" spans="1:12" x14ac:dyDescent="0.2">
      <c r="A7" t="s">
        <v>23</v>
      </c>
      <c r="B7" s="4">
        <v>3.32</v>
      </c>
      <c r="C7">
        <v>80</v>
      </c>
      <c r="D7">
        <v>82</v>
      </c>
      <c r="G7" t="s">
        <v>16</v>
      </c>
      <c r="J7" t="s">
        <v>51</v>
      </c>
    </row>
    <row r="8" spans="1:12" x14ac:dyDescent="0.2">
      <c r="A8" t="s">
        <v>24</v>
      </c>
      <c r="B8" s="4">
        <v>3.09</v>
      </c>
      <c r="C8">
        <v>77</v>
      </c>
      <c r="D8">
        <v>79</v>
      </c>
      <c r="G8" t="s">
        <v>44</v>
      </c>
    </row>
    <row r="9" spans="1:12" x14ac:dyDescent="0.2">
      <c r="A9" t="s">
        <v>25</v>
      </c>
      <c r="B9" s="4">
        <v>2.78</v>
      </c>
      <c r="C9">
        <v>73</v>
      </c>
      <c r="D9">
        <v>76</v>
      </c>
      <c r="G9" t="s">
        <v>15</v>
      </c>
    </row>
    <row r="10" spans="1:12" x14ac:dyDescent="0.2">
      <c r="A10" t="s">
        <v>26</v>
      </c>
      <c r="B10" s="4">
        <v>2.42</v>
      </c>
      <c r="C10">
        <v>70</v>
      </c>
      <c r="D10">
        <v>72</v>
      </c>
      <c r="G10" t="s">
        <v>17</v>
      </c>
    </row>
    <row r="11" spans="1:12" x14ac:dyDescent="0.2">
      <c r="A11" t="s">
        <v>27</v>
      </c>
      <c r="B11" s="4">
        <v>2.08</v>
      </c>
      <c r="C11">
        <v>67</v>
      </c>
      <c r="D11">
        <v>79</v>
      </c>
      <c r="G11" t="s">
        <v>45</v>
      </c>
    </row>
    <row r="12" spans="1:12" x14ac:dyDescent="0.2">
      <c r="A12" t="s">
        <v>28</v>
      </c>
      <c r="B12" s="4">
        <v>1.63</v>
      </c>
      <c r="C12">
        <v>63</v>
      </c>
      <c r="D12">
        <v>66</v>
      </c>
      <c r="G12" t="s">
        <v>118</v>
      </c>
    </row>
    <row r="13" spans="1:12" x14ac:dyDescent="0.2">
      <c r="A13" t="s">
        <v>29</v>
      </c>
      <c r="B13" s="4">
        <v>1.1499999999999999</v>
      </c>
      <c r="C13">
        <v>60</v>
      </c>
      <c r="D13">
        <v>62</v>
      </c>
      <c r="G13" t="s">
        <v>119</v>
      </c>
    </row>
    <row r="14" spans="1:12" x14ac:dyDescent="0.2">
      <c r="A14" t="s">
        <v>30</v>
      </c>
      <c r="B14" s="4">
        <v>0</v>
      </c>
      <c r="C14">
        <v>0</v>
      </c>
      <c r="D14">
        <v>59</v>
      </c>
      <c r="G14" t="s">
        <v>120</v>
      </c>
    </row>
    <row r="15" spans="1:12" x14ac:dyDescent="0.2">
      <c r="A15" t="s">
        <v>36</v>
      </c>
      <c r="B15" s="4">
        <v>4</v>
      </c>
      <c r="G15" t="s">
        <v>121</v>
      </c>
    </row>
    <row r="16" spans="1:12" x14ac:dyDescent="0.2">
      <c r="G16" t="s">
        <v>122</v>
      </c>
    </row>
  </sheetData>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1592-6F76-4CBE-ADE7-557451683F12}">
  <sheetPr>
    <tabColor rgb="FF00B0F0"/>
  </sheetPr>
  <dimension ref="A1:D8"/>
  <sheetViews>
    <sheetView workbookViewId="0">
      <selection activeCell="I13" sqref="I13"/>
    </sheetView>
  </sheetViews>
  <sheetFormatPr defaultRowHeight="14.25" x14ac:dyDescent="0.2"/>
  <cols>
    <col min="2" max="2" width="16.5" customWidth="1"/>
  </cols>
  <sheetData>
    <row r="1" spans="1:4" x14ac:dyDescent="0.2">
      <c r="A1" s="14" t="s">
        <v>102</v>
      </c>
      <c r="B1" s="14" t="s">
        <v>101</v>
      </c>
    </row>
    <row r="2" spans="1:4" x14ac:dyDescent="0.2">
      <c r="A2" s="15" t="s">
        <v>103</v>
      </c>
      <c r="B2" s="16" t="s">
        <v>104</v>
      </c>
    </row>
    <row r="5" spans="1:4" x14ac:dyDescent="0.2">
      <c r="D5" s="17"/>
    </row>
    <row r="8" spans="1:4" x14ac:dyDescent="0.2">
      <c r="B8" s="17"/>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854B-E839-4D35-A906-E96B0CE16C9F}">
  <sheetPr>
    <tabColor rgb="FF00B0F0"/>
  </sheetPr>
  <dimension ref="A1:N22"/>
  <sheetViews>
    <sheetView workbookViewId="0">
      <selection activeCell="K13" sqref="K13"/>
    </sheetView>
  </sheetViews>
  <sheetFormatPr defaultRowHeight="14.25" x14ac:dyDescent="0.2"/>
  <sheetData>
    <row r="1" spans="1:14" x14ac:dyDescent="0.2">
      <c r="A1" s="51" t="s">
        <v>97</v>
      </c>
      <c r="B1" s="51"/>
      <c r="C1" s="51"/>
      <c r="D1" s="51"/>
      <c r="E1" s="51"/>
      <c r="F1" s="51"/>
      <c r="G1" s="51"/>
      <c r="H1" s="51"/>
      <c r="I1" s="51"/>
      <c r="J1" s="51"/>
    </row>
    <row r="2" spans="1:14" x14ac:dyDescent="0.2">
      <c r="A2" s="51"/>
      <c r="B2" s="51"/>
      <c r="C2" s="51"/>
      <c r="D2" s="51"/>
      <c r="E2" s="51"/>
      <c r="F2" s="51"/>
      <c r="G2" s="51"/>
      <c r="H2" s="51"/>
      <c r="I2" s="51"/>
      <c r="J2" s="51"/>
    </row>
    <row r="3" spans="1:14" x14ac:dyDescent="0.2">
      <c r="A3" s="51"/>
      <c r="B3" s="51"/>
      <c r="C3" s="51"/>
      <c r="D3" s="51"/>
      <c r="E3" s="51"/>
      <c r="F3" s="51"/>
      <c r="G3" s="51"/>
      <c r="H3" s="51"/>
      <c r="I3" s="51"/>
      <c r="J3" s="51"/>
    </row>
    <row r="4" spans="1:14" x14ac:dyDescent="0.2">
      <c r="A4" s="51"/>
      <c r="B4" s="51"/>
      <c r="C4" s="51"/>
      <c r="D4" s="51"/>
      <c r="E4" s="51"/>
      <c r="F4" s="51"/>
      <c r="G4" s="51"/>
      <c r="H4" s="51"/>
      <c r="I4" s="51"/>
      <c r="J4" s="51"/>
      <c r="M4" s="51" t="s">
        <v>98</v>
      </c>
      <c r="N4" s="51"/>
    </row>
    <row r="5" spans="1:14" x14ac:dyDescent="0.2">
      <c r="A5" s="51"/>
      <c r="B5" s="51"/>
      <c r="C5" s="51"/>
      <c r="D5" s="51"/>
      <c r="E5" s="51"/>
      <c r="F5" s="51"/>
      <c r="G5" s="51"/>
      <c r="H5" s="51"/>
      <c r="I5" s="51"/>
      <c r="J5" s="51"/>
      <c r="M5" s="51"/>
      <c r="N5" s="51"/>
    </row>
    <row r="6" spans="1:14" x14ac:dyDescent="0.2">
      <c r="A6" s="51"/>
      <c r="B6" s="51"/>
      <c r="C6" s="51"/>
      <c r="D6" s="51"/>
      <c r="E6" s="51"/>
      <c r="F6" s="51"/>
      <c r="G6" s="51"/>
      <c r="H6" s="51"/>
      <c r="I6" s="51"/>
      <c r="J6" s="51"/>
      <c r="M6" s="51"/>
      <c r="N6" s="51"/>
    </row>
    <row r="7" spans="1:14" x14ac:dyDescent="0.2">
      <c r="A7" s="51"/>
      <c r="B7" s="51"/>
      <c r="C7" s="51"/>
      <c r="D7" s="51"/>
      <c r="E7" s="51"/>
      <c r="F7" s="51"/>
      <c r="G7" s="51"/>
      <c r="H7" s="51"/>
      <c r="I7" s="51"/>
      <c r="J7" s="51"/>
      <c r="M7" s="51"/>
      <c r="N7" s="51"/>
    </row>
    <row r="8" spans="1:14" x14ac:dyDescent="0.2">
      <c r="A8" s="51"/>
      <c r="B8" s="51"/>
      <c r="C8" s="51"/>
      <c r="D8" s="51"/>
      <c r="E8" s="51"/>
      <c r="F8" s="51"/>
      <c r="G8" s="51"/>
      <c r="H8" s="51"/>
      <c r="I8" s="51"/>
      <c r="J8" s="51"/>
      <c r="M8" s="51"/>
      <c r="N8" s="51"/>
    </row>
    <row r="9" spans="1:14" x14ac:dyDescent="0.2">
      <c r="A9" s="51"/>
      <c r="B9" s="51"/>
      <c r="C9" s="51"/>
      <c r="D9" s="51"/>
      <c r="E9" s="51"/>
      <c r="F9" s="51"/>
      <c r="G9" s="51"/>
      <c r="H9" s="51"/>
      <c r="I9" s="51"/>
      <c r="J9" s="51"/>
    </row>
    <row r="10" spans="1:14" x14ac:dyDescent="0.2">
      <c r="A10" s="51"/>
      <c r="B10" s="51"/>
      <c r="C10" s="51"/>
      <c r="D10" s="51"/>
      <c r="E10" s="51"/>
      <c r="F10" s="51"/>
      <c r="G10" s="51"/>
      <c r="H10" s="51"/>
      <c r="I10" s="51"/>
      <c r="J10" s="51"/>
    </row>
    <row r="11" spans="1:14" x14ac:dyDescent="0.2">
      <c r="A11" s="51"/>
      <c r="B11" s="51"/>
      <c r="C11" s="51"/>
      <c r="D11" s="51"/>
      <c r="E11" s="51"/>
      <c r="F11" s="51"/>
      <c r="G11" s="51"/>
      <c r="H11" s="51"/>
      <c r="I11" s="51"/>
      <c r="J11" s="51"/>
    </row>
    <row r="12" spans="1:14" x14ac:dyDescent="0.2">
      <c r="A12" s="51"/>
      <c r="B12" s="51"/>
      <c r="C12" s="51"/>
      <c r="D12" s="51"/>
      <c r="E12" s="51"/>
      <c r="F12" s="51"/>
      <c r="G12" s="51"/>
      <c r="H12" s="51"/>
      <c r="I12" s="51"/>
      <c r="J12" s="51"/>
    </row>
    <row r="13" spans="1:14" x14ac:dyDescent="0.2">
      <c r="A13" s="51"/>
      <c r="B13" s="51"/>
      <c r="C13" s="51"/>
      <c r="D13" s="51"/>
      <c r="E13" s="51"/>
      <c r="F13" s="51"/>
      <c r="G13" s="51"/>
      <c r="H13" s="51"/>
      <c r="I13" s="51"/>
      <c r="J13" s="51"/>
    </row>
    <row r="14" spans="1:14" x14ac:dyDescent="0.2">
      <c r="A14" s="51"/>
      <c r="B14" s="51"/>
      <c r="C14" s="51"/>
      <c r="D14" s="51"/>
      <c r="E14" s="51"/>
      <c r="F14" s="51"/>
      <c r="G14" s="51"/>
      <c r="H14" s="51"/>
      <c r="I14" s="51"/>
      <c r="J14" s="51"/>
    </row>
    <row r="15" spans="1:14" x14ac:dyDescent="0.2">
      <c r="A15" s="51"/>
      <c r="B15" s="51"/>
      <c r="C15" s="51"/>
      <c r="D15" s="51"/>
      <c r="E15" s="51"/>
      <c r="F15" s="51"/>
      <c r="G15" s="51"/>
      <c r="H15" s="51"/>
      <c r="I15" s="51"/>
      <c r="J15" s="51"/>
    </row>
    <row r="16" spans="1:14" x14ac:dyDescent="0.2">
      <c r="A16" s="51"/>
      <c r="B16" s="51"/>
      <c r="C16" s="51"/>
      <c r="D16" s="51"/>
      <c r="E16" s="51"/>
      <c r="F16" s="51"/>
      <c r="G16" s="51"/>
      <c r="H16" s="51"/>
      <c r="I16" s="51"/>
      <c r="J16" s="51"/>
    </row>
    <row r="17" spans="1:10" x14ac:dyDescent="0.2">
      <c r="A17" s="51"/>
      <c r="B17" s="51"/>
      <c r="C17" s="51"/>
      <c r="D17" s="51"/>
      <c r="E17" s="51"/>
      <c r="F17" s="51"/>
      <c r="G17" s="51"/>
      <c r="H17" s="51"/>
      <c r="I17" s="51"/>
      <c r="J17" s="51"/>
    </row>
    <row r="18" spans="1:10" x14ac:dyDescent="0.2">
      <c r="A18" s="51"/>
      <c r="B18" s="51"/>
      <c r="C18" s="51"/>
      <c r="D18" s="51"/>
      <c r="E18" s="51"/>
      <c r="F18" s="51"/>
      <c r="G18" s="51"/>
      <c r="H18" s="51"/>
      <c r="I18" s="51"/>
      <c r="J18" s="51"/>
    </row>
    <row r="19" spans="1:10" x14ac:dyDescent="0.2">
      <c r="A19" s="51"/>
      <c r="B19" s="51"/>
      <c r="C19" s="51"/>
      <c r="D19" s="51"/>
      <c r="E19" s="51"/>
      <c r="F19" s="51"/>
      <c r="G19" s="51"/>
      <c r="H19" s="51"/>
      <c r="I19" s="51"/>
      <c r="J19" s="51"/>
    </row>
    <row r="20" spans="1:10" x14ac:dyDescent="0.2">
      <c r="A20" s="51"/>
      <c r="B20" s="51"/>
      <c r="C20" s="51"/>
      <c r="D20" s="51"/>
      <c r="E20" s="51"/>
      <c r="F20" s="51"/>
      <c r="G20" s="51"/>
      <c r="H20" s="51"/>
      <c r="I20" s="51"/>
      <c r="J20" s="51"/>
    </row>
    <row r="21" spans="1:10" x14ac:dyDescent="0.2">
      <c r="A21" s="51"/>
      <c r="B21" s="51"/>
      <c r="C21" s="51"/>
      <c r="D21" s="51"/>
      <c r="E21" s="51"/>
      <c r="F21" s="51"/>
      <c r="G21" s="51"/>
      <c r="H21" s="51"/>
      <c r="I21" s="51"/>
      <c r="J21" s="51"/>
    </row>
    <row r="22" spans="1:10" x14ac:dyDescent="0.2">
      <c r="A22" s="51"/>
      <c r="B22" s="51"/>
      <c r="C22" s="51"/>
      <c r="D22" s="51"/>
      <c r="E22" s="51"/>
      <c r="F22" s="51"/>
      <c r="G22" s="51"/>
      <c r="H22" s="51"/>
      <c r="I22" s="51"/>
      <c r="J22" s="51"/>
    </row>
  </sheetData>
  <mergeCells count="2">
    <mergeCell ref="A1:J22"/>
    <mergeCell ref="M4:N8"/>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Intro</vt:lpstr>
      <vt:lpstr>Intro2</vt:lpstr>
      <vt:lpstr>Data</vt:lpstr>
      <vt:lpstr>Result</vt:lpstr>
      <vt:lpstr>Asset</vt:lpstr>
      <vt:lpstr>About</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c:creator>
  <cp:lastModifiedBy>Claude</cp:lastModifiedBy>
  <dcterms:created xsi:type="dcterms:W3CDTF">2019-01-17T13:24:30Z</dcterms:created>
  <dcterms:modified xsi:type="dcterms:W3CDTF">2019-06-15T11:16:43Z</dcterms:modified>
</cp:coreProperties>
</file>