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zhann\OneDrive\NUS\OneDrive - National University of Singapore\TEACHING\AY2223 S1 ACC 1701X\Tutorials\Tutorial Solutions\"/>
    </mc:Choice>
  </mc:AlternateContent>
  <xr:revisionPtr revIDLastSave="4" documentId="10_ncr:8000_{9E96BC0F-9234-4F23-91DB-D4FA3FE0F1DC}" xr6:coauthVersionLast="36" xr6:coauthVersionMax="36" xr10:uidLastSave="{592819A8-77BA-4E32-BA0A-E876BE472DCB}"/>
  <bookViews>
    <workbookView xWindow="0" yWindow="0" windowWidth="23040" windowHeight="8240" xr2:uid="{DDBBB553-5ABA-4D41-B304-DD91129E46E7}"/>
  </bookViews>
  <sheets>
    <sheet name="Tutorial 1" sheetId="1" r:id="rId1"/>
    <sheet name="31 May 202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C9" i="1" l="1"/>
  <c r="C45" i="1"/>
  <c r="D45" i="1" s="1"/>
  <c r="C43" i="1"/>
  <c r="C41" i="1"/>
  <c r="C39" i="1"/>
  <c r="C38" i="1"/>
  <c r="C28" i="1"/>
  <c r="C25" i="1"/>
  <c r="C22" i="1"/>
  <c r="D22" i="1" s="1"/>
  <c r="C21" i="1"/>
  <c r="D21" i="1" s="1"/>
  <c r="C15" i="1"/>
  <c r="C14" i="1"/>
  <c r="C11" i="1"/>
  <c r="C10" i="1"/>
  <c r="D28" i="1" l="1"/>
  <c r="D25" i="1"/>
  <c r="D15" i="1"/>
  <c r="D14" i="1"/>
  <c r="D11" i="1"/>
  <c r="D10" i="1"/>
  <c r="C37" i="1" l="1"/>
  <c r="D40" i="1"/>
  <c r="D42" i="1" s="1"/>
  <c r="D44" i="1" s="1"/>
  <c r="D46" i="1" s="1"/>
  <c r="C40" i="1"/>
  <c r="C42" i="1" s="1"/>
  <c r="C44" i="1" s="1"/>
  <c r="C46" i="1" s="1"/>
  <c r="D9" i="1" s="1"/>
  <c r="D12" i="1" s="1"/>
  <c r="D23" i="1"/>
  <c r="D26" i="1" s="1"/>
  <c r="C23" i="1"/>
  <c r="C26" i="1" s="1"/>
  <c r="D16" i="1"/>
  <c r="C16" i="1"/>
  <c r="C12" i="1"/>
  <c r="D29" i="1" l="1"/>
  <c r="D30" i="1" s="1"/>
  <c r="D31" i="1" s="1"/>
  <c r="C29" i="1"/>
  <c r="C30" i="1" s="1"/>
  <c r="C31" i="1" s="1"/>
  <c r="C17" i="1"/>
  <c r="D17" i="1"/>
</calcChain>
</file>

<file path=xl/sharedStrings.xml><?xml version="1.0" encoding="utf-8"?>
<sst xmlns="http://schemas.openxmlformats.org/spreadsheetml/2006/main" count="62" uniqueCount="49">
  <si>
    <t>Interest Expense</t>
  </si>
  <si>
    <t>Share Capital</t>
  </si>
  <si>
    <t>Cash</t>
  </si>
  <si>
    <t>Dividends</t>
  </si>
  <si>
    <t>Property, Plant &amp; Equipment (PPE)</t>
  </si>
  <si>
    <t>Accumulated Depreciation</t>
  </si>
  <si>
    <t>Inventory</t>
  </si>
  <si>
    <t>Cost of Goods Sold</t>
  </si>
  <si>
    <t>Long-term Debt</t>
  </si>
  <si>
    <t>Income Tax Expense</t>
  </si>
  <si>
    <t>Receivables</t>
  </si>
  <si>
    <t>Accounts Payable</t>
  </si>
  <si>
    <t>Other Operating Expenses</t>
  </si>
  <si>
    <t>Assets</t>
  </si>
  <si>
    <t>Current Assets:</t>
  </si>
  <si>
    <t>Total Current Assets</t>
  </si>
  <si>
    <t>Non-current Assets:</t>
  </si>
  <si>
    <t>Property, Plant &amp; Equipment</t>
  </si>
  <si>
    <t>Less: Accumulated Depreciation</t>
  </si>
  <si>
    <t>Total Non-current Assets</t>
  </si>
  <si>
    <t>Total Assets</t>
  </si>
  <si>
    <t>Liabilities</t>
  </si>
  <si>
    <t>Current Liabilities:</t>
  </si>
  <si>
    <t>Total Current Liabilities</t>
  </si>
  <si>
    <t>Non-current Liabilities:</t>
  </si>
  <si>
    <t>Long term Debt</t>
  </si>
  <si>
    <t>Total Liabilities</t>
  </si>
  <si>
    <t>Equity</t>
  </si>
  <si>
    <t>Retained Earnings</t>
  </si>
  <si>
    <t>Total Equity</t>
  </si>
  <si>
    <t>Total Liabilities &amp; Equity</t>
  </si>
  <si>
    <t>Part (1)</t>
  </si>
  <si>
    <t>Sales Revenue</t>
  </si>
  <si>
    <t>Gross Profit</t>
  </si>
  <si>
    <t>Operating Expense</t>
  </si>
  <si>
    <t>Operating Income</t>
  </si>
  <si>
    <t>Profit Before Tax</t>
  </si>
  <si>
    <t>Net Income</t>
  </si>
  <si>
    <t xml:space="preserve">HaloCrypto Inc. </t>
  </si>
  <si>
    <t>Part (2)</t>
  </si>
  <si>
    <t>Statement of Financial Position</t>
  </si>
  <si>
    <t>Income Statement</t>
  </si>
  <si>
    <t>$</t>
  </si>
  <si>
    <t>TUTORIAL 1 SOLUTION</t>
  </si>
  <si>
    <t>HaloCrypto Financial Numbers as of 31 May 2022</t>
  </si>
  <si>
    <t>Unearned Revenue</t>
  </si>
  <si>
    <t>Retained Earnings (as of July 1, 2021)</t>
  </si>
  <si>
    <t>As at 31 May 2022</t>
  </si>
  <si>
    <t>For the period 1 July 2021 to 31 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</si>
</sst>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2" borderId="0" xfId="0" applyFill="1" applyBorder="1"/>
    <xf numFmtId="0" fontId="0" fillId="2" borderId="1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quotePrefix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7" fontId="0" fillId="0" borderId="1" xfId="0" applyNumberFormat="1" applyFill="1" applyBorder="1" applyAlignment="1">
      <alignment horizontal="center"/>
    </xf>
    <xf numFmtId="37" fontId="0" fillId="0" borderId="2" xfId="0" applyNumberFormat="1" applyFill="1" applyBorder="1" applyAlignment="1">
      <alignment horizontal="center"/>
    </xf>
    <xf numFmtId="37" fontId="1" fillId="0" borderId="2" xfId="0" applyNumberFormat="1" applyFont="1" applyFill="1" applyBorder="1" applyAlignment="1">
      <alignment horizontal="center"/>
    </xf>
    <xf numFmtId="37" fontId="0" fillId="0" borderId="3" xfId="0" applyNumberFormat="1" applyFill="1" applyBorder="1" applyAlignment="1">
      <alignment horizontal="center"/>
    </xf>
    <xf numFmtId="0" fontId="0" fillId="0" borderId="1" xfId="0" applyFill="1" applyBorder="1"/>
    <xf numFmtId="37" fontId="1" fillId="0" borderId="1" xfId="0" applyNumberFormat="1" applyFont="1" applyFill="1" applyBorder="1" applyAlignment="1">
      <alignment horizontal="center"/>
    </xf>
    <xf numFmtId="37" fontId="0" fillId="0" borderId="0" xfId="0" applyNumberFormat="1" applyFill="1"/>
    <xf numFmtId="0" fontId="1" fillId="0" borderId="4" xfId="0" applyFont="1" applyFill="1" applyBorder="1"/>
    <xf numFmtId="0" fontId="0" fillId="0" borderId="3" xfId="0" applyFill="1" applyBorder="1"/>
    <xf numFmtId="0" fontId="0" fillId="0" borderId="5" xfId="0" applyFill="1" applyBorder="1"/>
    <xf numFmtId="0" fontId="1" fillId="0" borderId="6" xfId="0" applyFont="1" applyFill="1" applyBorder="1"/>
    <xf numFmtId="0" fontId="0" fillId="0" borderId="7" xfId="0" applyFill="1" applyBorder="1"/>
    <xf numFmtId="0" fontId="1" fillId="0" borderId="7" xfId="0" applyFont="1" applyFill="1" applyBorder="1" applyAlignment="1">
      <alignment horizontal="center"/>
    </xf>
    <xf numFmtId="0" fontId="0" fillId="0" borderId="6" xfId="0" applyFont="1" applyFill="1" applyBorder="1"/>
    <xf numFmtId="0" fontId="0" fillId="0" borderId="7" xfId="0" applyFill="1" applyBorder="1" applyAlignment="1">
      <alignment horizontal="center"/>
    </xf>
    <xf numFmtId="0" fontId="0" fillId="0" borderId="6" xfId="0" applyFill="1" applyBorder="1"/>
    <xf numFmtId="37" fontId="0" fillId="0" borderId="7" xfId="0" applyNumberFormat="1" applyFill="1" applyBorder="1" applyAlignment="1">
      <alignment horizontal="center"/>
    </xf>
    <xf numFmtId="37" fontId="0" fillId="0" borderId="8" xfId="0" applyNumberFormat="1" applyFill="1" applyBorder="1" applyAlignment="1">
      <alignment horizontal="center"/>
    </xf>
    <xf numFmtId="37" fontId="0" fillId="0" borderId="9" xfId="0" applyNumberFormat="1" applyFill="1" applyBorder="1" applyAlignment="1">
      <alignment horizontal="center"/>
    </xf>
    <xf numFmtId="37" fontId="1" fillId="0" borderId="9" xfId="0" applyNumberFormat="1" applyFont="1" applyFill="1" applyBorder="1" applyAlignment="1">
      <alignment horizontal="center"/>
    </xf>
    <xf numFmtId="37" fontId="0" fillId="0" borderId="5" xfId="0" applyNumberFormat="1" applyFill="1" applyBorder="1" applyAlignment="1">
      <alignment horizontal="center"/>
    </xf>
    <xf numFmtId="0" fontId="0" fillId="0" borderId="6" xfId="0" quotePrefix="1" applyFill="1" applyBorder="1"/>
    <xf numFmtId="0" fontId="1" fillId="0" borderId="10" xfId="0" applyFont="1" applyFill="1" applyBorder="1"/>
    <xf numFmtId="37" fontId="1" fillId="0" borderId="8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12" xfId="0" applyFill="1" applyBorder="1" applyAlignment="1">
      <alignment horizontal="center"/>
    </xf>
    <xf numFmtId="0" fontId="0" fillId="0" borderId="3" xfId="0" applyBorder="1"/>
    <xf numFmtId="3" fontId="0" fillId="0" borderId="0" xfId="0" applyNumberFormat="1" applyAlignment="1">
      <alignment horizontal="center"/>
    </xf>
    <xf numFmtId="3" fontId="1" fillId="2" borderId="11" xfId="0" applyNumberFormat="1" applyFont="1" applyFill="1" applyBorder="1" applyAlignment="1">
      <alignment horizontal="center"/>
    </xf>
    <xf numFmtId="3" fontId="0" fillId="2" borderId="12" xfId="0" applyNumberFormat="1" applyFill="1" applyBorder="1" applyAlignment="1">
      <alignment horizontal="center"/>
    </xf>
    <xf numFmtId="3" fontId="0" fillId="2" borderId="13" xfId="0" applyNumberFormat="1" applyFill="1" applyBorder="1" applyAlignment="1">
      <alignment horizontal="center"/>
    </xf>
    <xf numFmtId="3" fontId="0" fillId="0" borderId="0" xfId="0" applyNumberForma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951-A44C-4540-BA04-3BEDFFA9CC3C}">
  <sheetPr codeName="Sheet1"/>
  <dimension ref="A1:F46"/>
  <sheetViews>
    <sheetView tabSelected="1" topLeftCell="A34" workbookViewId="0">
      <selection activeCell="H39" sqref="H39"/>
    </sheetView>
  </sheetViews>
  <sheetFormatPr defaultColWidth="8.90625" defaultRowHeight="14.5" x14ac:dyDescent="0.35"/>
  <cols>
    <col min="1" max="1" width="3.453125" style="4" customWidth="1"/>
    <col min="2" max="2" width="32.36328125" style="4" customWidth="1"/>
    <col min="3" max="4" width="16.36328125" style="4" customWidth="1"/>
    <col min="5" max="9" width="8.90625" style="4"/>
    <col min="10" max="10" width="31" style="4" bestFit="1" customWidth="1"/>
    <col min="11" max="16384" width="8.90625" style="4"/>
  </cols>
  <sheetData>
    <row r="1" spans="1:4" ht="18.5" x14ac:dyDescent="0.45">
      <c r="A1" s="45" t="s">
        <v>43</v>
      </c>
    </row>
    <row r="3" spans="1:4" x14ac:dyDescent="0.35">
      <c r="A3" s="17" t="s">
        <v>38</v>
      </c>
      <c r="B3" s="18"/>
      <c r="C3" s="18"/>
      <c r="D3" s="19"/>
    </row>
    <row r="4" spans="1:4" x14ac:dyDescent="0.35">
      <c r="A4" s="20" t="s">
        <v>40</v>
      </c>
      <c r="B4" s="5"/>
      <c r="C4" s="5"/>
      <c r="D4" s="21"/>
    </row>
    <row r="5" spans="1:4" x14ac:dyDescent="0.35">
      <c r="A5" s="20" t="s">
        <v>47</v>
      </c>
      <c r="B5" s="5"/>
      <c r="C5" s="5"/>
      <c r="D5" s="21"/>
    </row>
    <row r="6" spans="1:4" x14ac:dyDescent="0.35">
      <c r="A6" s="20"/>
      <c r="B6" s="5"/>
      <c r="C6" s="6" t="s">
        <v>31</v>
      </c>
      <c r="D6" s="22" t="s">
        <v>39</v>
      </c>
    </row>
    <row r="7" spans="1:4" x14ac:dyDescent="0.35">
      <c r="A7" s="20" t="s">
        <v>13</v>
      </c>
      <c r="B7" s="5"/>
      <c r="C7" s="7"/>
      <c r="D7" s="22"/>
    </row>
    <row r="8" spans="1:4" x14ac:dyDescent="0.35">
      <c r="A8" s="23" t="s">
        <v>14</v>
      </c>
      <c r="B8" s="5"/>
      <c r="C8" s="8"/>
      <c r="D8" s="24"/>
    </row>
    <row r="9" spans="1:4" x14ac:dyDescent="0.35">
      <c r="A9" s="25"/>
      <c r="B9" s="5" t="s">
        <v>2</v>
      </c>
      <c r="C9" s="9">
        <f>'31 May 2022'!B6</f>
        <v>25000</v>
      </c>
      <c r="D9" s="26">
        <f>C9-(C46-D46)</f>
        <v>19000</v>
      </c>
    </row>
    <row r="10" spans="1:4" x14ac:dyDescent="0.35">
      <c r="A10" s="25"/>
      <c r="B10" s="5" t="s">
        <v>10</v>
      </c>
      <c r="C10" s="9">
        <f>'31 May 2022'!E7</f>
        <v>27000</v>
      </c>
      <c r="D10" s="26">
        <f>C10</f>
        <v>27000</v>
      </c>
    </row>
    <row r="11" spans="1:4" x14ac:dyDescent="0.35">
      <c r="A11" s="25"/>
      <c r="B11" s="5" t="s">
        <v>6</v>
      </c>
      <c r="C11" s="10">
        <f>'31 May 2022'!B10</f>
        <v>153000</v>
      </c>
      <c r="D11" s="27">
        <f>C11</f>
        <v>153000</v>
      </c>
    </row>
    <row r="12" spans="1:4" x14ac:dyDescent="0.35">
      <c r="A12" s="25"/>
      <c r="B12" s="5" t="s">
        <v>15</v>
      </c>
      <c r="C12" s="9">
        <f>SUM(C9:C11)</f>
        <v>205000</v>
      </c>
      <c r="D12" s="26">
        <f>SUM(D9:D11)</f>
        <v>199000</v>
      </c>
    </row>
    <row r="13" spans="1:4" x14ac:dyDescent="0.35">
      <c r="A13" s="25" t="s">
        <v>16</v>
      </c>
      <c r="B13" s="5"/>
      <c r="C13" s="9"/>
      <c r="D13" s="26"/>
    </row>
    <row r="14" spans="1:4" x14ac:dyDescent="0.35">
      <c r="A14" s="25"/>
      <c r="B14" s="5" t="s">
        <v>17</v>
      </c>
      <c r="C14" s="9">
        <f>'31 May 2022'!B8</f>
        <v>199000</v>
      </c>
      <c r="D14" s="26">
        <f>C14</f>
        <v>199000</v>
      </c>
    </row>
    <row r="15" spans="1:4" x14ac:dyDescent="0.35">
      <c r="A15" s="25"/>
      <c r="B15" s="5" t="s">
        <v>18</v>
      </c>
      <c r="C15" s="10">
        <f>-'31 May 2022'!B9</f>
        <v>-9000</v>
      </c>
      <c r="D15" s="27">
        <f>C15</f>
        <v>-9000</v>
      </c>
    </row>
    <row r="16" spans="1:4" x14ac:dyDescent="0.35">
      <c r="A16" s="25"/>
      <c r="B16" s="5" t="s">
        <v>19</v>
      </c>
      <c r="C16" s="11">
        <f>SUM(C14:C15)</f>
        <v>190000</v>
      </c>
      <c r="D16" s="28">
        <f>SUM(D14:D15)</f>
        <v>190000</v>
      </c>
    </row>
    <row r="17" spans="1:6" x14ac:dyDescent="0.35">
      <c r="A17" s="20" t="s">
        <v>20</v>
      </c>
      <c r="B17" s="5"/>
      <c r="C17" s="12">
        <f>C16+C12</f>
        <v>395000</v>
      </c>
      <c r="D17" s="29">
        <f>D16+D12</f>
        <v>389000</v>
      </c>
    </row>
    <row r="18" spans="1:6" x14ac:dyDescent="0.35">
      <c r="A18" s="25"/>
      <c r="B18" s="5"/>
      <c r="C18" s="9"/>
      <c r="D18" s="26"/>
    </row>
    <row r="19" spans="1:6" x14ac:dyDescent="0.35">
      <c r="A19" s="20" t="s">
        <v>21</v>
      </c>
      <c r="B19" s="5"/>
      <c r="C19" s="9"/>
      <c r="D19" s="26"/>
    </row>
    <row r="20" spans="1:6" x14ac:dyDescent="0.35">
      <c r="A20" s="23" t="s">
        <v>22</v>
      </c>
      <c r="B20" s="5"/>
      <c r="C20" s="9"/>
      <c r="D20" s="26"/>
    </row>
    <row r="21" spans="1:6" x14ac:dyDescent="0.35">
      <c r="A21" s="20"/>
      <c r="B21" s="5" t="s">
        <v>11</v>
      </c>
      <c r="C21" s="9">
        <f>'31 May 2022'!E9</f>
        <v>74000</v>
      </c>
      <c r="D21" s="26">
        <f>C21</f>
        <v>74000</v>
      </c>
    </row>
    <row r="22" spans="1:6" x14ac:dyDescent="0.35">
      <c r="A22" s="20"/>
      <c r="B22" s="5" t="s">
        <v>45</v>
      </c>
      <c r="C22" s="9">
        <f>'31 May 2022'!B3</f>
        <v>10000</v>
      </c>
      <c r="D22" s="26">
        <f>C22</f>
        <v>10000</v>
      </c>
    </row>
    <row r="23" spans="1:6" x14ac:dyDescent="0.35">
      <c r="A23" s="25"/>
      <c r="B23" s="5" t="s">
        <v>23</v>
      </c>
      <c r="C23" s="13">
        <f>SUM(C21:C22)</f>
        <v>84000</v>
      </c>
      <c r="D23" s="30">
        <f>SUM(D21:D22)</f>
        <v>84000</v>
      </c>
    </row>
    <row r="24" spans="1:6" x14ac:dyDescent="0.35">
      <c r="A24" s="25" t="s">
        <v>24</v>
      </c>
      <c r="B24" s="5"/>
      <c r="C24" s="9"/>
      <c r="D24" s="26"/>
    </row>
    <row r="25" spans="1:6" x14ac:dyDescent="0.35">
      <c r="A25" s="25"/>
      <c r="B25" s="5" t="s">
        <v>25</v>
      </c>
      <c r="C25" s="10">
        <f>'31 May 2022'!E4</f>
        <v>207000</v>
      </c>
      <c r="D25" s="27">
        <f>C25</f>
        <v>207000</v>
      </c>
    </row>
    <row r="26" spans="1:6" x14ac:dyDescent="0.35">
      <c r="A26" s="25" t="s">
        <v>26</v>
      </c>
      <c r="B26" s="5"/>
      <c r="C26" s="10">
        <f>C25+C23</f>
        <v>291000</v>
      </c>
      <c r="D26" s="27">
        <f>D25+D23</f>
        <v>291000</v>
      </c>
    </row>
    <row r="27" spans="1:6" x14ac:dyDescent="0.35">
      <c r="A27" s="20" t="s">
        <v>27</v>
      </c>
      <c r="B27" s="5"/>
      <c r="C27" s="9"/>
      <c r="D27" s="26"/>
    </row>
    <row r="28" spans="1:6" x14ac:dyDescent="0.35">
      <c r="A28" s="31" t="s">
        <v>1</v>
      </c>
      <c r="B28" s="5"/>
      <c r="C28" s="9">
        <f>'31 May 2022'!B5</f>
        <v>50000</v>
      </c>
      <c r="D28" s="26">
        <f>C28</f>
        <v>50000</v>
      </c>
    </row>
    <row r="29" spans="1:6" x14ac:dyDescent="0.35">
      <c r="A29" s="31" t="s">
        <v>28</v>
      </c>
      <c r="B29" s="5"/>
      <c r="C29" s="10">
        <f>'31 May 2022'!E6+'Tutorial 1'!C46</f>
        <v>54000</v>
      </c>
      <c r="D29" s="27">
        <f>'31 May 2022'!E6+D46</f>
        <v>48000</v>
      </c>
    </row>
    <row r="30" spans="1:6" x14ac:dyDescent="0.35">
      <c r="A30" s="25" t="s">
        <v>29</v>
      </c>
      <c r="B30" s="5"/>
      <c r="C30" s="10">
        <f>SUM(C28:C29)</f>
        <v>104000</v>
      </c>
      <c r="D30" s="27">
        <f>SUM(D28:D29)</f>
        <v>98000</v>
      </c>
    </row>
    <row r="31" spans="1:6" x14ac:dyDescent="0.35">
      <c r="A31" s="32" t="s">
        <v>30</v>
      </c>
      <c r="B31" s="14"/>
      <c r="C31" s="15">
        <f>C30+C26</f>
        <v>395000</v>
      </c>
      <c r="D31" s="33">
        <f>D30+D26</f>
        <v>389000</v>
      </c>
      <c r="F31" s="16"/>
    </row>
    <row r="34" spans="1:5" x14ac:dyDescent="0.35">
      <c r="A34" s="17" t="s">
        <v>38</v>
      </c>
      <c r="B34" s="18"/>
      <c r="C34" s="18"/>
      <c r="D34" s="19"/>
    </row>
    <row r="35" spans="1:5" x14ac:dyDescent="0.35">
      <c r="A35" s="20" t="s">
        <v>41</v>
      </c>
      <c r="B35" s="5"/>
      <c r="C35" s="5"/>
      <c r="D35" s="21"/>
    </row>
    <row r="36" spans="1:5" x14ac:dyDescent="0.35">
      <c r="A36" s="20" t="s">
        <v>48</v>
      </c>
      <c r="B36" s="5"/>
      <c r="C36" s="5"/>
      <c r="D36" s="21"/>
    </row>
    <row r="37" spans="1:5" x14ac:dyDescent="0.35">
      <c r="A37" s="25"/>
      <c r="B37" s="5"/>
      <c r="C37" s="7" t="str">
        <f>C6</f>
        <v>Part (1)</v>
      </c>
      <c r="D37" s="22" t="s">
        <v>39</v>
      </c>
    </row>
    <row r="38" spans="1:5" x14ac:dyDescent="0.35">
      <c r="A38" s="25"/>
      <c r="B38" s="5" t="s">
        <v>32</v>
      </c>
      <c r="C38" s="9">
        <f>'31 May 2022'!E8</f>
        <v>700000</v>
      </c>
      <c r="D38" s="26">
        <v>730000</v>
      </c>
    </row>
    <row r="39" spans="1:5" x14ac:dyDescent="0.35">
      <c r="A39" s="25"/>
      <c r="B39" s="5" t="s">
        <v>7</v>
      </c>
      <c r="C39" s="10">
        <f>-'31 May 2022'!E3</f>
        <v>-519000</v>
      </c>
      <c r="D39" s="27">
        <v>-550000</v>
      </c>
    </row>
    <row r="40" spans="1:5" x14ac:dyDescent="0.35">
      <c r="A40" s="25" t="s">
        <v>33</v>
      </c>
      <c r="B40" s="5"/>
      <c r="C40" s="9">
        <f>SUM(C38:C39)</f>
        <v>181000</v>
      </c>
      <c r="D40" s="26">
        <f>SUM(D38:D39)</f>
        <v>180000</v>
      </c>
    </row>
    <row r="41" spans="1:5" x14ac:dyDescent="0.35">
      <c r="A41" s="25"/>
      <c r="B41" s="5" t="s">
        <v>34</v>
      </c>
      <c r="C41" s="10">
        <f>-'31 May 2022'!E10</f>
        <v>-160000</v>
      </c>
      <c r="D41" s="27">
        <v>-165000</v>
      </c>
    </row>
    <row r="42" spans="1:5" x14ac:dyDescent="0.35">
      <c r="A42" s="25" t="s">
        <v>35</v>
      </c>
      <c r="B42" s="5"/>
      <c r="C42" s="9">
        <f>SUM(C40:C41)</f>
        <v>21000</v>
      </c>
      <c r="D42" s="26">
        <f>SUM(D40:D41)</f>
        <v>15000</v>
      </c>
      <c r="E42" s="16"/>
    </row>
    <row r="43" spans="1:5" x14ac:dyDescent="0.35">
      <c r="A43" s="25"/>
      <c r="B43" s="5" t="s">
        <v>0</v>
      </c>
      <c r="C43" s="10">
        <f>-'31 May 2022'!B4</f>
        <v>-9000</v>
      </c>
      <c r="D43" s="27">
        <f>C43</f>
        <v>-9000</v>
      </c>
    </row>
    <row r="44" spans="1:5" x14ac:dyDescent="0.35">
      <c r="A44" s="25" t="s">
        <v>36</v>
      </c>
      <c r="B44" s="5"/>
      <c r="C44" s="9">
        <f>SUM(C42:C43)</f>
        <v>12000</v>
      </c>
      <c r="D44" s="26">
        <f>SUM(D42:D43)</f>
        <v>6000</v>
      </c>
    </row>
    <row r="45" spans="1:5" x14ac:dyDescent="0.35">
      <c r="A45" s="25"/>
      <c r="B45" s="5" t="s">
        <v>9</v>
      </c>
      <c r="C45" s="10">
        <f>-'31 May 2022'!E5</f>
        <v>-4000</v>
      </c>
      <c r="D45" s="27">
        <f>C45</f>
        <v>-4000</v>
      </c>
    </row>
    <row r="46" spans="1:5" x14ac:dyDescent="0.35">
      <c r="A46" s="32" t="s">
        <v>37</v>
      </c>
      <c r="B46" s="14"/>
      <c r="C46" s="12">
        <f>SUM(C44:C45)</f>
        <v>8000</v>
      </c>
      <c r="D46" s="29">
        <f>SUM(D44:D45)</f>
        <v>2000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BB639-4B89-4CA1-B249-CF4840C290F7}">
  <sheetPr codeName="Sheet5"/>
  <dimension ref="A1:E10"/>
  <sheetViews>
    <sheetView workbookViewId="0">
      <selection activeCell="D18" sqref="D18"/>
    </sheetView>
  </sheetViews>
  <sheetFormatPr defaultRowHeight="14.5" x14ac:dyDescent="0.35"/>
  <cols>
    <col min="1" max="1" width="31.36328125" bestFit="1" customWidth="1"/>
    <col min="2" max="2" width="8.90625" style="40"/>
    <col min="3" max="3" width="3.1796875" style="34" customWidth="1"/>
    <col min="4" max="4" width="31" bestFit="1" customWidth="1"/>
    <col min="5" max="5" width="8.90625" style="44"/>
  </cols>
  <sheetData>
    <row r="1" spans="1:5" x14ac:dyDescent="0.35">
      <c r="A1" s="1" t="s">
        <v>44</v>
      </c>
    </row>
    <row r="2" spans="1:5" x14ac:dyDescent="0.35">
      <c r="A2" s="35"/>
      <c r="B2" s="41" t="s">
        <v>42</v>
      </c>
      <c r="C2" s="38"/>
      <c r="D2" s="39"/>
      <c r="E2" s="41" t="s">
        <v>42</v>
      </c>
    </row>
    <row r="3" spans="1:5" x14ac:dyDescent="0.35">
      <c r="A3" s="36" t="s">
        <v>45</v>
      </c>
      <c r="B3" s="42">
        <v>10000</v>
      </c>
      <c r="C3" s="38"/>
      <c r="D3" s="2" t="s">
        <v>7</v>
      </c>
      <c r="E3" s="42">
        <v>519000</v>
      </c>
    </row>
    <row r="4" spans="1:5" x14ac:dyDescent="0.35">
      <c r="A4" s="36" t="s">
        <v>0</v>
      </c>
      <c r="B4" s="42">
        <v>9000</v>
      </c>
      <c r="C4" s="38"/>
      <c r="D4" s="2" t="s">
        <v>8</v>
      </c>
      <c r="E4" s="42">
        <v>207000</v>
      </c>
    </row>
    <row r="5" spans="1:5" x14ac:dyDescent="0.35">
      <c r="A5" s="36" t="s">
        <v>1</v>
      </c>
      <c r="B5" s="42">
        <v>50000</v>
      </c>
      <c r="C5" s="38"/>
      <c r="D5" s="2" t="s">
        <v>9</v>
      </c>
      <c r="E5" s="42">
        <v>4000</v>
      </c>
    </row>
    <row r="6" spans="1:5" x14ac:dyDescent="0.35">
      <c r="A6" s="36" t="s">
        <v>2</v>
      </c>
      <c r="B6" s="42">
        <v>25000</v>
      </c>
      <c r="C6" s="38"/>
      <c r="D6" s="2" t="s">
        <v>46</v>
      </c>
      <c r="E6" s="42">
        <v>46000</v>
      </c>
    </row>
    <row r="7" spans="1:5" x14ac:dyDescent="0.35">
      <c r="A7" s="36" t="s">
        <v>3</v>
      </c>
      <c r="B7" s="42">
        <v>0</v>
      </c>
      <c r="C7" s="38"/>
      <c r="D7" s="2" t="s">
        <v>10</v>
      </c>
      <c r="E7" s="42">
        <v>27000</v>
      </c>
    </row>
    <row r="8" spans="1:5" x14ac:dyDescent="0.35">
      <c r="A8" s="36" t="s">
        <v>4</v>
      </c>
      <c r="B8" s="42">
        <v>199000</v>
      </c>
      <c r="C8" s="38"/>
      <c r="D8" s="2" t="s">
        <v>32</v>
      </c>
      <c r="E8" s="42">
        <v>700000</v>
      </c>
    </row>
    <row r="9" spans="1:5" x14ac:dyDescent="0.35">
      <c r="A9" s="36" t="s">
        <v>5</v>
      </c>
      <c r="B9" s="42">
        <v>9000</v>
      </c>
      <c r="C9" s="38"/>
      <c r="D9" s="2" t="s">
        <v>11</v>
      </c>
      <c r="E9" s="42">
        <v>74000</v>
      </c>
    </row>
    <row r="10" spans="1:5" x14ac:dyDescent="0.35">
      <c r="A10" s="37" t="s">
        <v>6</v>
      </c>
      <c r="B10" s="43">
        <v>153000</v>
      </c>
      <c r="C10" s="38"/>
      <c r="D10" s="3" t="s">
        <v>12</v>
      </c>
      <c r="E10" s="43">
        <v>160000</v>
      </c>
    </row>
  </sheetData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16FBF6E6E37447827B60E0C4C792C8" ma:contentTypeVersion="14" ma:contentTypeDescription="Create a new document." ma:contentTypeScope="" ma:versionID="7021e23df4dd7ba6e474718922029cb9">
  <xsd:schema xmlns:xsd="http://www.w3.org/2001/XMLSchema" xmlns:xs="http://www.w3.org/2001/XMLSchema" xmlns:p="http://schemas.microsoft.com/office/2006/metadata/properties" xmlns:ns3="a53cfe13-88a2-4d8a-921a-26acc93ffab7" xmlns:ns4="e3370fb0-917d-486d-8ec5-33c5248dbdec" targetNamespace="http://schemas.microsoft.com/office/2006/metadata/properties" ma:root="true" ma:fieldsID="2c1bcd713acd49c7d0b86ac80bb3140c" ns3:_="" ns4:_="">
    <xsd:import namespace="a53cfe13-88a2-4d8a-921a-26acc93ffab7"/>
    <xsd:import namespace="e3370fb0-917d-486d-8ec5-33c5248dbd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3cfe13-88a2-4d8a-921a-26acc93ffa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370fb0-917d-486d-8ec5-33c5248dbde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E0A13C-0467-4523-91AF-269C9424B8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3cfe13-88a2-4d8a-921a-26acc93ffab7"/>
    <ds:schemaRef ds:uri="e3370fb0-917d-486d-8ec5-33c5248dbd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A133E6-4AD2-4E55-8C16-45E21EFF23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0B9661-662C-4790-842A-C8BFD41F756E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e3370fb0-917d-486d-8ec5-33c5248dbdec"/>
    <ds:schemaRef ds:uri="http://schemas.openxmlformats.org/package/2006/metadata/core-properties"/>
    <ds:schemaRef ds:uri="a53cfe13-88a2-4d8a-921a-26acc93ffab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Tutorial 1</vt:lpstr>
      <vt:lpstr>31 May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Hanny Kusnadi</dc:creator>
  <cp:lastModifiedBy>Hanny Kusnadi</cp:lastModifiedBy>
  <dcterms:created xsi:type="dcterms:W3CDTF">2022-06-06T03:14:46Z</dcterms:created>
  <dcterms:modified xsi:type="dcterms:W3CDTF">2022-08-26T10:05:13Z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0x0101001916FBF6E6E37447827B60E0C4C792C8</vt:lpwstr>
  </property>
</Properties>
</file>