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24036" windowHeight="5052"/>
  </bookViews>
  <sheets>
    <sheet name="anexos distritales (2)" sheetId="1" r:id="rId1"/>
  </sheets>
  <definedNames>
    <definedName name="_xlnm._FilterDatabase" localSheetId="0" hidden="1">'anexos distritales (2)'!$A$3:$W$3</definedName>
    <definedName name="_xlnm.Print_Titles" localSheetId="0">'anexos distritales (2)'!$3:$3</definedName>
  </definedNames>
  <calcPr calcId="145621"/>
</workbook>
</file>

<file path=xl/calcChain.xml><?xml version="1.0" encoding="utf-8"?>
<calcChain xmlns="http://schemas.openxmlformats.org/spreadsheetml/2006/main">
  <c r="E26" i="1" l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  <c r="D28" i="1" l="1"/>
  <c r="U25" i="1"/>
  <c r="V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9" i="1"/>
  <c r="U19" i="1"/>
  <c r="W18" i="1"/>
  <c r="U18" i="1"/>
  <c r="Y17" i="1"/>
  <c r="U17" i="1"/>
  <c r="W17" i="1" s="1"/>
  <c r="Y16" i="1"/>
  <c r="U16" i="1"/>
  <c r="W16" i="1" s="1"/>
  <c r="W15" i="1"/>
  <c r="U15" i="1"/>
  <c r="Y14" i="1"/>
  <c r="U14" i="1"/>
  <c r="W14" i="1" s="1"/>
  <c r="U13" i="1"/>
  <c r="W13" i="1" s="1"/>
  <c r="U12" i="1"/>
  <c r="W12" i="1" s="1"/>
  <c r="U11" i="1"/>
  <c r="W11" i="1" s="1"/>
  <c r="Y10" i="1"/>
  <c r="W10" i="1"/>
  <c r="U10" i="1"/>
  <c r="Y9" i="1"/>
  <c r="U9" i="1"/>
  <c r="W9" i="1" s="1"/>
  <c r="Y8" i="1"/>
  <c r="W8" i="1"/>
  <c r="U8" i="1"/>
  <c r="Y7" i="1"/>
  <c r="U7" i="1"/>
  <c r="W7" i="1" s="1"/>
  <c r="Y6" i="1"/>
  <c r="W6" i="1"/>
  <c r="U6" i="1"/>
  <c r="W5" i="1"/>
  <c r="U5" i="1"/>
  <c r="Y4" i="1"/>
  <c r="U4" i="1"/>
  <c r="W4" i="1" s="1"/>
  <c r="W20" i="1" l="1"/>
  <c r="C30" i="1" s="1"/>
  <c r="U20" i="1"/>
  <c r="U21" i="1" s="1"/>
  <c r="U26" i="1"/>
  <c r="D26" i="1"/>
  <c r="F21" i="1" l="1"/>
  <c r="K21" i="1"/>
  <c r="P21" i="1"/>
  <c r="L21" i="1"/>
  <c r="D21" i="1"/>
  <c r="C32" i="1"/>
  <c r="D32" i="1" s="1"/>
  <c r="D30" i="1"/>
  <c r="N21" i="1"/>
  <c r="I21" i="1"/>
  <c r="Q21" i="1"/>
  <c r="G21" i="1"/>
  <c r="R21" i="1"/>
  <c r="M21" i="1"/>
  <c r="S21" i="1"/>
  <c r="O21" i="1"/>
  <c r="T21" i="1"/>
  <c r="J21" i="1"/>
  <c r="E21" i="1"/>
  <c r="H21" i="1"/>
</calcChain>
</file>

<file path=xl/sharedStrings.xml><?xml version="1.0" encoding="utf-8"?>
<sst xmlns="http://schemas.openxmlformats.org/spreadsheetml/2006/main" count="61" uniqueCount="61">
  <si>
    <t>NO.</t>
  </si>
  <si>
    <t xml:space="preserve">DISTRITO </t>
  </si>
  <si>
    <t>LISTA
NOMINAL</t>
  </si>
  <si>
    <t>PAN</t>
  </si>
  <si>
    <t>PRI</t>
  </si>
  <si>
    <t>COAL. "TODOS SOMOS COAH"</t>
  </si>
  <si>
    <t>PRD</t>
  </si>
  <si>
    <t>PT</t>
  </si>
  <si>
    <t>PVEM</t>
  </si>
  <si>
    <t>UDC</t>
  </si>
  <si>
    <t>PMC</t>
  </si>
  <si>
    <t>PNA</t>
  </si>
  <si>
    <t>PSDC</t>
  </si>
  <si>
    <t>PPC</t>
  </si>
  <si>
    <t>PJ</t>
  </si>
  <si>
    <t>PRC</t>
  </si>
  <si>
    <t>PPRO</t>
  </si>
  <si>
    <t>PCP</t>
  </si>
  <si>
    <t>C.I.</t>
  </si>
  <si>
    <t>CCM1</t>
  </si>
  <si>
    <t>VOTOS VÁLIDOS</t>
  </si>
  <si>
    <t>VOTOS NULOS</t>
  </si>
  <si>
    <t>TOTAL DE VOTACIÓN</t>
  </si>
  <si>
    <t>SUMA DE VOTOS C.C.</t>
  </si>
  <si>
    <t>01</t>
  </si>
  <si>
    <t>DISTRITO I</t>
  </si>
  <si>
    <t>02</t>
  </si>
  <si>
    <t>DISTRITO II</t>
  </si>
  <si>
    <t>03</t>
  </si>
  <si>
    <t>DISTRITO III</t>
  </si>
  <si>
    <t>04</t>
  </si>
  <si>
    <t>DISTRITO IV</t>
  </si>
  <si>
    <t>05</t>
  </si>
  <si>
    <t>DISTRITO V</t>
  </si>
  <si>
    <t>06</t>
  </si>
  <si>
    <t>DISTRITO VI</t>
  </si>
  <si>
    <t>07</t>
  </si>
  <si>
    <t>DISTRITO VII</t>
  </si>
  <si>
    <t>08</t>
  </si>
  <si>
    <t>DISTRITO VIII</t>
  </si>
  <si>
    <t>09</t>
  </si>
  <si>
    <t>DISTRITO IX</t>
  </si>
  <si>
    <t>10</t>
  </si>
  <si>
    <t>DISTRITO X</t>
  </si>
  <si>
    <t>11</t>
  </si>
  <si>
    <t>DISTRITO XI</t>
  </si>
  <si>
    <t>12</t>
  </si>
  <si>
    <t>DISTRITO XII</t>
  </si>
  <si>
    <t>13</t>
  </si>
  <si>
    <t>DISTRITO XIII</t>
  </si>
  <si>
    <t>14</t>
  </si>
  <si>
    <t>DISTRITO XIV</t>
  </si>
  <si>
    <t>15</t>
  </si>
  <si>
    <t>DISTRITO XV</t>
  </si>
  <si>
    <t>16</t>
  </si>
  <si>
    <t>DISTRITO XVI</t>
  </si>
  <si>
    <t>VOTOS VALIDOS SOLO PARTIDOS</t>
  </si>
  <si>
    <t>LISTA NOMINAL</t>
  </si>
  <si>
    <t>PARTICIPACION</t>
  </si>
  <si>
    <t>ABSTENCION</t>
  </si>
  <si>
    <t>COMPUTO ESTATAL ELECCION DE DIPUTADOS
PROCESO ELECTORAL 2013 - 2014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</si>
</sst>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wrapText="1"/>
    </xf>
    <xf numFmtId="3" fontId="2" fillId="2" borderId="0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/>
    <xf numFmtId="3" fontId="0" fillId="0" borderId="1" xfId="0" applyNumberFormat="1" applyFill="1" applyBorder="1"/>
    <xf numFmtId="3" fontId="2" fillId="3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center" vertical="center" wrapText="1"/>
    </xf>
    <xf numFmtId="3" fontId="0" fillId="0" borderId="2" xfId="0" applyNumberFormat="1" applyFont="1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3" fontId="2" fillId="0" borderId="2" xfId="2" applyNumberFormat="1" applyFont="1" applyFill="1" applyBorder="1" applyAlignment="1"/>
    <xf numFmtId="3" fontId="1" fillId="0" borderId="1" xfId="2" applyNumberFormat="1" applyFill="1" applyBorder="1"/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10" fontId="6" fillId="0" borderId="1" xfId="1" applyNumberFormat="1" applyFont="1" applyBorder="1" applyAlignment="1">
      <alignment horizontal="center"/>
    </xf>
    <xf numFmtId="10" fontId="6" fillId="3" borderId="1" xfId="1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9" fontId="6" fillId="0" borderId="1" xfId="1" applyFont="1" applyBorder="1" applyAlignment="1">
      <alignment horizontal="center"/>
    </xf>
    <xf numFmtId="0" fontId="7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5">
    <cellStyle name="Normal" xfId="0" builtinId="0"/>
    <cellStyle name="Normal 2" xfId="2"/>
    <cellStyle name="Normal 3" xfId="3"/>
    <cellStyle name="Porcentaje" xfId="1" builtinId="5"/>
    <cellStyle name="Porcentu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124239</xdr:colOff>
      <xdr:row>1</xdr:row>
      <xdr:rowOff>33130</xdr:rowOff>
    </xdr:from>
    <xdr:ext cx="288000" cy="288000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9239" y="33130"/>
          <a:ext cx="288000" cy="288000"/>
        </a:xfrm>
        <a:prstGeom prst="rect">
          <a:avLst/>
        </a:prstGeom>
      </xdr:spPr>
    </xdr:pic>
    <xdr:clientData/>
  </xdr:oneCellAnchor>
  <xdr:oneCellAnchor>
    <xdr:from>
      <xdr:col>4</xdr:col>
      <xdr:colOff>140805</xdr:colOff>
      <xdr:row>1</xdr:row>
      <xdr:rowOff>41413</xdr:rowOff>
    </xdr:from>
    <xdr:ext cx="288000" cy="288000"/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7305" y="41413"/>
          <a:ext cx="288000" cy="288000"/>
        </a:xfrm>
        <a:prstGeom prst="rect">
          <a:avLst/>
        </a:prstGeom>
      </xdr:spPr>
    </xdr:pic>
    <xdr:clientData/>
  </xdr:oneCellAnchor>
  <xdr:oneCellAnchor>
    <xdr:from>
      <xdr:col>6</xdr:col>
      <xdr:colOff>132521</xdr:colOff>
      <xdr:row>1</xdr:row>
      <xdr:rowOff>41413</xdr:rowOff>
    </xdr:from>
    <xdr:ext cx="288000" cy="288000"/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9671" y="41413"/>
          <a:ext cx="288000" cy="288000"/>
        </a:xfrm>
        <a:prstGeom prst="rect">
          <a:avLst/>
        </a:prstGeom>
      </xdr:spPr>
    </xdr:pic>
    <xdr:clientData/>
  </xdr:oneCellAnchor>
  <xdr:oneCellAnchor>
    <xdr:from>
      <xdr:col>7</xdr:col>
      <xdr:colOff>82826</xdr:colOff>
      <xdr:row>1</xdr:row>
      <xdr:rowOff>41413</xdr:rowOff>
    </xdr:from>
    <xdr:ext cx="293878" cy="288000"/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4801" y="41413"/>
          <a:ext cx="293878" cy="288000"/>
        </a:xfrm>
        <a:prstGeom prst="rect">
          <a:avLst/>
        </a:prstGeom>
      </xdr:spPr>
    </xdr:pic>
    <xdr:clientData/>
  </xdr:oneCellAnchor>
  <xdr:oneCellAnchor>
    <xdr:from>
      <xdr:col>8</xdr:col>
      <xdr:colOff>74543</xdr:colOff>
      <xdr:row>1</xdr:row>
      <xdr:rowOff>41413</xdr:rowOff>
    </xdr:from>
    <xdr:ext cx="288000" cy="288000"/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5618" y="41413"/>
          <a:ext cx="288000" cy="288000"/>
        </a:xfrm>
        <a:prstGeom prst="rect">
          <a:avLst/>
        </a:prstGeom>
      </xdr:spPr>
    </xdr:pic>
    <xdr:clientData/>
  </xdr:oneCellAnchor>
  <xdr:oneCellAnchor>
    <xdr:from>
      <xdr:col>9</xdr:col>
      <xdr:colOff>66261</xdr:colOff>
      <xdr:row>1</xdr:row>
      <xdr:rowOff>41413</xdr:rowOff>
    </xdr:from>
    <xdr:ext cx="290880" cy="288000"/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436" y="41413"/>
          <a:ext cx="290880" cy="288000"/>
        </a:xfrm>
        <a:prstGeom prst="rect">
          <a:avLst/>
        </a:prstGeom>
      </xdr:spPr>
    </xdr:pic>
    <xdr:clientData/>
  </xdr:oneCellAnchor>
  <xdr:oneCellAnchor>
    <xdr:from>
      <xdr:col>10</xdr:col>
      <xdr:colOff>66261</xdr:colOff>
      <xdr:row>1</xdr:row>
      <xdr:rowOff>82826</xdr:rowOff>
    </xdr:from>
    <xdr:ext cx="288000" cy="239040"/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536" y="82826"/>
          <a:ext cx="288000" cy="239040"/>
        </a:xfrm>
        <a:prstGeom prst="rect">
          <a:avLst/>
        </a:prstGeom>
      </xdr:spPr>
    </xdr:pic>
    <xdr:clientData/>
  </xdr:oneCellAnchor>
  <xdr:oneCellAnchor>
    <xdr:from>
      <xdr:col>11</xdr:col>
      <xdr:colOff>66261</xdr:colOff>
      <xdr:row>1</xdr:row>
      <xdr:rowOff>41413</xdr:rowOff>
    </xdr:from>
    <xdr:ext cx="293878" cy="288000"/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4636" y="41413"/>
          <a:ext cx="293878" cy="288000"/>
        </a:xfrm>
        <a:prstGeom prst="rect">
          <a:avLst/>
        </a:prstGeom>
      </xdr:spPr>
    </xdr:pic>
    <xdr:clientData/>
  </xdr:oneCellAnchor>
  <xdr:oneCellAnchor>
    <xdr:from>
      <xdr:col>12</xdr:col>
      <xdr:colOff>74545</xdr:colOff>
      <xdr:row>1</xdr:row>
      <xdr:rowOff>41413</xdr:rowOff>
    </xdr:from>
    <xdr:ext cx="286003" cy="288000"/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2020" y="41413"/>
          <a:ext cx="286003" cy="288000"/>
        </a:xfrm>
        <a:prstGeom prst="rect">
          <a:avLst/>
        </a:prstGeom>
      </xdr:spPr>
    </xdr:pic>
    <xdr:clientData/>
  </xdr:oneCellAnchor>
  <xdr:oneCellAnchor>
    <xdr:from>
      <xdr:col>13</xdr:col>
      <xdr:colOff>132522</xdr:colOff>
      <xdr:row>1</xdr:row>
      <xdr:rowOff>41413</xdr:rowOff>
    </xdr:from>
    <xdr:ext cx="192509" cy="288000"/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097" y="41413"/>
          <a:ext cx="192509" cy="288000"/>
        </a:xfrm>
        <a:prstGeom prst="rect">
          <a:avLst/>
        </a:prstGeom>
      </xdr:spPr>
    </xdr:pic>
    <xdr:clientData/>
  </xdr:oneCellAnchor>
  <xdr:oneCellAnchor>
    <xdr:from>
      <xdr:col>14</xdr:col>
      <xdr:colOff>66261</xdr:colOff>
      <xdr:row>1</xdr:row>
      <xdr:rowOff>33130</xdr:rowOff>
    </xdr:from>
    <xdr:ext cx="288000" cy="288000"/>
    <xdr:pic>
      <xdr:nvPicPr>
        <xdr:cNvPr id="12" name="11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1936" y="33130"/>
          <a:ext cx="288000" cy="288000"/>
        </a:xfrm>
        <a:prstGeom prst="rect">
          <a:avLst/>
        </a:prstGeom>
      </xdr:spPr>
    </xdr:pic>
    <xdr:clientData/>
  </xdr:oneCellAnchor>
  <xdr:oneCellAnchor>
    <xdr:from>
      <xdr:col>15</xdr:col>
      <xdr:colOff>82826</xdr:colOff>
      <xdr:row>1</xdr:row>
      <xdr:rowOff>41413</xdr:rowOff>
    </xdr:from>
    <xdr:ext cx="236160" cy="288000"/>
    <xdr:pic>
      <xdr:nvPicPr>
        <xdr:cNvPr id="13" name="12 Imagen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7601" y="41413"/>
          <a:ext cx="236160" cy="288000"/>
        </a:xfrm>
        <a:prstGeom prst="rect">
          <a:avLst/>
        </a:prstGeom>
      </xdr:spPr>
    </xdr:pic>
    <xdr:clientData/>
  </xdr:oneCellAnchor>
  <xdr:oneCellAnchor>
    <xdr:from>
      <xdr:col>16</xdr:col>
      <xdr:colOff>74543</xdr:colOff>
      <xdr:row>1</xdr:row>
      <xdr:rowOff>107674</xdr:rowOff>
    </xdr:from>
    <xdr:ext cx="288000" cy="207194"/>
    <xdr:pic>
      <xdr:nvPicPr>
        <xdr:cNvPr id="14" name="13 Imagen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8418" y="107674"/>
          <a:ext cx="288000" cy="207194"/>
        </a:xfrm>
        <a:prstGeom prst="rect">
          <a:avLst/>
        </a:prstGeom>
      </xdr:spPr>
    </xdr:pic>
    <xdr:clientData/>
  </xdr:oneCellAnchor>
  <xdr:oneCellAnchor>
    <xdr:from>
      <xdr:col>17</xdr:col>
      <xdr:colOff>66261</xdr:colOff>
      <xdr:row>1</xdr:row>
      <xdr:rowOff>33131</xdr:rowOff>
    </xdr:from>
    <xdr:ext cx="290880" cy="288000"/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236" y="33131"/>
          <a:ext cx="290880" cy="288000"/>
        </a:xfrm>
        <a:prstGeom prst="rect">
          <a:avLst/>
        </a:prstGeom>
      </xdr:spPr>
    </xdr:pic>
    <xdr:clientData/>
  </xdr:oneCellAnchor>
  <xdr:twoCellAnchor editAs="oneCell">
    <xdr:from>
      <xdr:col>5</xdr:col>
      <xdr:colOff>256761</xdr:colOff>
      <xdr:row>1</xdr:row>
      <xdr:rowOff>16565</xdr:rowOff>
    </xdr:from>
    <xdr:to>
      <xdr:col>5</xdr:col>
      <xdr:colOff>579783</xdr:colOff>
      <xdr:row>1</xdr:row>
      <xdr:rowOff>339587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4761" y="16565"/>
          <a:ext cx="323022" cy="323022"/>
        </a:xfrm>
        <a:prstGeom prst="rect">
          <a:avLst/>
        </a:prstGeom>
      </xdr:spPr>
    </xdr:pic>
    <xdr:clientData/>
  </xdr:twoCellAnchor>
  <xdr:oneCellAnchor>
    <xdr:from>
      <xdr:col>3</xdr:col>
      <xdr:colOff>124239</xdr:colOff>
      <xdr:row>23</xdr:row>
      <xdr:rowOff>33130</xdr:rowOff>
    </xdr:from>
    <xdr:ext cx="288000" cy="288000"/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9239" y="4119355"/>
          <a:ext cx="288000" cy="288000"/>
        </a:xfrm>
        <a:prstGeom prst="rect">
          <a:avLst/>
        </a:prstGeom>
      </xdr:spPr>
    </xdr:pic>
    <xdr:clientData/>
  </xdr:oneCellAnchor>
  <xdr:oneCellAnchor>
    <xdr:from>
      <xdr:col>4</xdr:col>
      <xdr:colOff>140805</xdr:colOff>
      <xdr:row>23</xdr:row>
      <xdr:rowOff>41413</xdr:rowOff>
    </xdr:from>
    <xdr:ext cx="288000" cy="288000"/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7305" y="4127638"/>
          <a:ext cx="288000" cy="288000"/>
        </a:xfrm>
        <a:prstGeom prst="rect">
          <a:avLst/>
        </a:prstGeom>
      </xdr:spPr>
    </xdr:pic>
    <xdr:clientData/>
  </xdr:oneCellAnchor>
  <xdr:oneCellAnchor>
    <xdr:from>
      <xdr:col>6</xdr:col>
      <xdr:colOff>132521</xdr:colOff>
      <xdr:row>23</xdr:row>
      <xdr:rowOff>41413</xdr:rowOff>
    </xdr:from>
    <xdr:ext cx="288000" cy="288000"/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9671" y="4127638"/>
          <a:ext cx="288000" cy="288000"/>
        </a:xfrm>
        <a:prstGeom prst="rect">
          <a:avLst/>
        </a:prstGeom>
      </xdr:spPr>
    </xdr:pic>
    <xdr:clientData/>
  </xdr:oneCellAnchor>
  <xdr:oneCellAnchor>
    <xdr:from>
      <xdr:col>7</xdr:col>
      <xdr:colOff>82826</xdr:colOff>
      <xdr:row>23</xdr:row>
      <xdr:rowOff>41413</xdr:rowOff>
    </xdr:from>
    <xdr:ext cx="293878" cy="288000"/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4801" y="4127638"/>
          <a:ext cx="293878" cy="288000"/>
        </a:xfrm>
        <a:prstGeom prst="rect">
          <a:avLst/>
        </a:prstGeom>
      </xdr:spPr>
    </xdr:pic>
    <xdr:clientData/>
  </xdr:oneCellAnchor>
  <xdr:oneCellAnchor>
    <xdr:from>
      <xdr:col>8</xdr:col>
      <xdr:colOff>74543</xdr:colOff>
      <xdr:row>23</xdr:row>
      <xdr:rowOff>41413</xdr:rowOff>
    </xdr:from>
    <xdr:ext cx="288000" cy="288000"/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5618" y="4127638"/>
          <a:ext cx="288000" cy="288000"/>
        </a:xfrm>
        <a:prstGeom prst="rect">
          <a:avLst/>
        </a:prstGeom>
      </xdr:spPr>
    </xdr:pic>
    <xdr:clientData/>
  </xdr:oneCellAnchor>
  <xdr:oneCellAnchor>
    <xdr:from>
      <xdr:col>9</xdr:col>
      <xdr:colOff>66261</xdr:colOff>
      <xdr:row>23</xdr:row>
      <xdr:rowOff>41413</xdr:rowOff>
    </xdr:from>
    <xdr:ext cx="290880" cy="288000"/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436" y="4127638"/>
          <a:ext cx="290880" cy="288000"/>
        </a:xfrm>
        <a:prstGeom prst="rect">
          <a:avLst/>
        </a:prstGeom>
      </xdr:spPr>
    </xdr:pic>
    <xdr:clientData/>
  </xdr:oneCellAnchor>
  <xdr:oneCellAnchor>
    <xdr:from>
      <xdr:col>10</xdr:col>
      <xdr:colOff>66261</xdr:colOff>
      <xdr:row>23</xdr:row>
      <xdr:rowOff>82826</xdr:rowOff>
    </xdr:from>
    <xdr:ext cx="288000" cy="239040"/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536" y="4169051"/>
          <a:ext cx="288000" cy="239040"/>
        </a:xfrm>
        <a:prstGeom prst="rect">
          <a:avLst/>
        </a:prstGeom>
      </xdr:spPr>
    </xdr:pic>
    <xdr:clientData/>
  </xdr:oneCellAnchor>
  <xdr:oneCellAnchor>
    <xdr:from>
      <xdr:col>11</xdr:col>
      <xdr:colOff>66261</xdr:colOff>
      <xdr:row>23</xdr:row>
      <xdr:rowOff>41413</xdr:rowOff>
    </xdr:from>
    <xdr:ext cx="293878" cy="288000"/>
    <xdr:pic>
      <xdr:nvPicPr>
        <xdr:cNvPr id="24" name="23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4636" y="4127638"/>
          <a:ext cx="293878" cy="288000"/>
        </a:xfrm>
        <a:prstGeom prst="rect">
          <a:avLst/>
        </a:prstGeom>
      </xdr:spPr>
    </xdr:pic>
    <xdr:clientData/>
  </xdr:oneCellAnchor>
  <xdr:oneCellAnchor>
    <xdr:from>
      <xdr:col>12</xdr:col>
      <xdr:colOff>74545</xdr:colOff>
      <xdr:row>23</xdr:row>
      <xdr:rowOff>41413</xdr:rowOff>
    </xdr:from>
    <xdr:ext cx="286003" cy="288000"/>
    <xdr:pic>
      <xdr:nvPicPr>
        <xdr:cNvPr id="25" name="24 Imagen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2020" y="4127638"/>
          <a:ext cx="286003" cy="288000"/>
        </a:xfrm>
        <a:prstGeom prst="rect">
          <a:avLst/>
        </a:prstGeom>
      </xdr:spPr>
    </xdr:pic>
    <xdr:clientData/>
  </xdr:oneCellAnchor>
  <xdr:oneCellAnchor>
    <xdr:from>
      <xdr:col>13</xdr:col>
      <xdr:colOff>132522</xdr:colOff>
      <xdr:row>23</xdr:row>
      <xdr:rowOff>41413</xdr:rowOff>
    </xdr:from>
    <xdr:ext cx="192509" cy="288000"/>
    <xdr:pic>
      <xdr:nvPicPr>
        <xdr:cNvPr id="26" name="25 Imagen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097" y="4127638"/>
          <a:ext cx="192509" cy="288000"/>
        </a:xfrm>
        <a:prstGeom prst="rect">
          <a:avLst/>
        </a:prstGeom>
      </xdr:spPr>
    </xdr:pic>
    <xdr:clientData/>
  </xdr:oneCellAnchor>
  <xdr:oneCellAnchor>
    <xdr:from>
      <xdr:col>14</xdr:col>
      <xdr:colOff>66261</xdr:colOff>
      <xdr:row>23</xdr:row>
      <xdr:rowOff>33130</xdr:rowOff>
    </xdr:from>
    <xdr:ext cx="288000" cy="288000"/>
    <xdr:pic>
      <xdr:nvPicPr>
        <xdr:cNvPr id="27" name="26 Imagen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1936" y="4119355"/>
          <a:ext cx="288000" cy="288000"/>
        </a:xfrm>
        <a:prstGeom prst="rect">
          <a:avLst/>
        </a:prstGeom>
      </xdr:spPr>
    </xdr:pic>
    <xdr:clientData/>
  </xdr:oneCellAnchor>
  <xdr:oneCellAnchor>
    <xdr:from>
      <xdr:col>15</xdr:col>
      <xdr:colOff>82826</xdr:colOff>
      <xdr:row>23</xdr:row>
      <xdr:rowOff>41413</xdr:rowOff>
    </xdr:from>
    <xdr:ext cx="236160" cy="288000"/>
    <xdr:pic>
      <xdr:nvPicPr>
        <xdr:cNvPr id="28" name="27 Imagen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7601" y="4127638"/>
          <a:ext cx="236160" cy="288000"/>
        </a:xfrm>
        <a:prstGeom prst="rect">
          <a:avLst/>
        </a:prstGeom>
      </xdr:spPr>
    </xdr:pic>
    <xdr:clientData/>
  </xdr:oneCellAnchor>
  <xdr:oneCellAnchor>
    <xdr:from>
      <xdr:col>16</xdr:col>
      <xdr:colOff>74543</xdr:colOff>
      <xdr:row>23</xdr:row>
      <xdr:rowOff>107674</xdr:rowOff>
    </xdr:from>
    <xdr:ext cx="288000" cy="207194"/>
    <xdr:pic>
      <xdr:nvPicPr>
        <xdr:cNvPr id="29" name="28 Imagen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8418" y="4193899"/>
          <a:ext cx="288000" cy="207194"/>
        </a:xfrm>
        <a:prstGeom prst="rect">
          <a:avLst/>
        </a:prstGeom>
      </xdr:spPr>
    </xdr:pic>
    <xdr:clientData/>
  </xdr:oneCellAnchor>
  <xdr:oneCellAnchor>
    <xdr:from>
      <xdr:col>17</xdr:col>
      <xdr:colOff>66261</xdr:colOff>
      <xdr:row>23</xdr:row>
      <xdr:rowOff>33131</xdr:rowOff>
    </xdr:from>
    <xdr:ext cx="290880" cy="288000"/>
    <xdr:pic>
      <xdr:nvPicPr>
        <xdr:cNvPr id="30" name="29 Imagen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9236" y="4119356"/>
          <a:ext cx="290880" cy="288000"/>
        </a:xfrm>
        <a:prstGeom prst="rect">
          <a:avLst/>
        </a:prstGeom>
      </xdr:spPr>
    </xdr:pic>
    <xdr:clientData/>
  </xdr:oneCellAnchor>
  <xdr:oneCellAnchor>
    <xdr:from>
      <xdr:col>5</xdr:col>
      <xdr:colOff>256761</xdr:colOff>
      <xdr:row>23</xdr:row>
      <xdr:rowOff>16565</xdr:rowOff>
    </xdr:from>
    <xdr:ext cx="323022" cy="323022"/>
    <xdr:pic>
      <xdr:nvPicPr>
        <xdr:cNvPr id="31" name="30 Imagen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4761" y="4102790"/>
          <a:ext cx="323022" cy="32302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E32"/>
  <sheetViews>
    <sheetView tabSelected="1" zoomScale="115" zoomScaleNormal="115" workbookViewId="0">
      <pane xSplit="2" ySplit="3" topLeftCell="C14" activePane="bottomRight" state="frozen"/>
      <selection pane="topRight" activeCell="C1" sqref="C1"/>
      <selection pane="bottomLeft" activeCell="A3" sqref="A3"/>
      <selection pane="bottomRight" activeCell="D20" sqref="D20:W20"/>
    </sheetView>
  </sheetViews>
  <sheetFormatPr baseColWidth="10" defaultRowHeight="13.8" x14ac:dyDescent="0.25"/>
  <cols>
    <col min="1" max="1" width="5" style="8" customWidth="1"/>
    <col min="2" max="2" width="13.44140625" style="8" bestFit="1" customWidth="1"/>
    <col min="3" max="3" width="10.109375" style="8" customWidth="1"/>
    <col min="4" max="4" width="8.5546875" style="29" bestFit="1" customWidth="1"/>
    <col min="5" max="5" width="8.5546875" style="29" customWidth="1"/>
    <col min="6" max="6" width="12.33203125" style="8" customWidth="1"/>
    <col min="7" max="7" width="7.5546875" style="29" bestFit="1" customWidth="1"/>
    <col min="8" max="18" width="6.33203125" style="29" customWidth="1"/>
    <col min="19" max="19" width="7.88671875" style="29" bestFit="1" customWidth="1"/>
    <col min="20" max="20" width="9.6640625" style="7" bestFit="1" customWidth="1"/>
    <col min="21" max="21" width="9.33203125" style="29" bestFit="1" customWidth="1"/>
    <col min="22" max="22" width="8" style="7" customWidth="1"/>
    <col min="23" max="23" width="9.109375" style="7" customWidth="1"/>
    <col min="24" max="24" width="1.88671875" style="7" customWidth="1"/>
    <col min="25" max="99" width="11.44140625" style="7"/>
    <col min="100" max="135" width="11.44140625" style="8"/>
  </cols>
  <sheetData>
    <row r="1" spans="1:135" ht="33" customHeight="1" x14ac:dyDescent="0.3">
      <c r="A1" s="38" t="s">
        <v>60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135" s="7" customFormat="1" ht="27.75" customHeight="1" x14ac:dyDescent="0.25">
      <c r="A2" s="1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6"/>
      <c r="U2" s="6"/>
      <c r="V2" s="6"/>
      <c r="W2" s="6"/>
      <c r="Y2" s="6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</row>
    <row r="3" spans="1:135" s="11" customFormat="1" ht="20.399999999999999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9" t="s">
        <v>21</v>
      </c>
      <c r="W3" s="9" t="s">
        <v>22</v>
      </c>
      <c r="X3" s="10"/>
      <c r="Y3" s="9" t="s">
        <v>23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</row>
    <row r="4" spans="1:135" s="11" customFormat="1" ht="13.2" x14ac:dyDescent="0.25">
      <c r="A4" s="13" t="s">
        <v>24</v>
      </c>
      <c r="B4" s="14" t="s">
        <v>25</v>
      </c>
      <c r="C4" s="14">
        <v>140023</v>
      </c>
      <c r="D4" s="15">
        <v>14465</v>
      </c>
      <c r="E4" s="15">
        <v>30583</v>
      </c>
      <c r="F4" s="14"/>
      <c r="G4" s="15">
        <v>751</v>
      </c>
      <c r="H4" s="15">
        <v>907</v>
      </c>
      <c r="I4" s="15">
        <v>665</v>
      </c>
      <c r="J4" s="15">
        <v>332</v>
      </c>
      <c r="K4" s="15">
        <v>260</v>
      </c>
      <c r="L4" s="15">
        <v>322</v>
      </c>
      <c r="M4" s="15">
        <v>132</v>
      </c>
      <c r="N4" s="15">
        <v>133</v>
      </c>
      <c r="O4" s="15">
        <v>241</v>
      </c>
      <c r="P4" s="15">
        <v>53</v>
      </c>
      <c r="Q4" s="15">
        <v>87</v>
      </c>
      <c r="R4" s="15">
        <v>273</v>
      </c>
      <c r="S4" s="15">
        <v>427</v>
      </c>
      <c r="T4" s="15">
        <v>336</v>
      </c>
      <c r="U4" s="16">
        <f>SUM(D4:T4)</f>
        <v>49967</v>
      </c>
      <c r="V4" s="15">
        <v>1913</v>
      </c>
      <c r="W4" s="17">
        <f>U4+V4</f>
        <v>51880</v>
      </c>
      <c r="X4" s="10"/>
      <c r="Y4" s="18">
        <f>E4+I4+L4+M4+N4+O4+P4+T4+R4</f>
        <v>32738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 s="11" customFormat="1" ht="13.2" x14ac:dyDescent="0.25">
      <c r="A5" s="13" t="s">
        <v>26</v>
      </c>
      <c r="B5" s="14" t="s">
        <v>27</v>
      </c>
      <c r="C5" s="14">
        <v>137602</v>
      </c>
      <c r="D5" s="15">
        <v>10654</v>
      </c>
      <c r="E5" s="15"/>
      <c r="F5" s="19">
        <v>35886</v>
      </c>
      <c r="G5" s="15">
        <v>1074</v>
      </c>
      <c r="H5" s="15">
        <v>1352</v>
      </c>
      <c r="I5" s="15"/>
      <c r="J5" s="15">
        <v>931</v>
      </c>
      <c r="K5" s="15">
        <v>388</v>
      </c>
      <c r="L5" s="15"/>
      <c r="M5" s="15"/>
      <c r="N5" s="15"/>
      <c r="O5" s="15"/>
      <c r="P5" s="15"/>
      <c r="Q5" s="15">
        <v>219</v>
      </c>
      <c r="R5" s="15"/>
      <c r="S5" s="15">
        <v>511</v>
      </c>
      <c r="T5" s="15"/>
      <c r="U5" s="16">
        <f t="shared" ref="U5:U19" si="0">SUM(D5:T5)</f>
        <v>51015</v>
      </c>
      <c r="V5" s="15">
        <v>1979</v>
      </c>
      <c r="W5" s="17">
        <f t="shared" ref="W5:W19" si="1">U5+V5</f>
        <v>52994</v>
      </c>
      <c r="X5" s="10"/>
      <c r="Y5" s="2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 s="11" customFormat="1" ht="13.2" x14ac:dyDescent="0.25">
      <c r="A6" s="13" t="s">
        <v>28</v>
      </c>
      <c r="B6" s="14" t="s">
        <v>29</v>
      </c>
      <c r="C6" s="14">
        <v>117673</v>
      </c>
      <c r="D6" s="15">
        <v>10783</v>
      </c>
      <c r="E6" s="15">
        <v>28880</v>
      </c>
      <c r="F6" s="14"/>
      <c r="G6" s="15">
        <v>879</v>
      </c>
      <c r="H6" s="15">
        <v>1079</v>
      </c>
      <c r="I6" s="15">
        <v>544</v>
      </c>
      <c r="J6" s="15">
        <v>548</v>
      </c>
      <c r="K6" s="15">
        <v>242</v>
      </c>
      <c r="L6" s="15">
        <v>256</v>
      </c>
      <c r="M6" s="15">
        <v>128</v>
      </c>
      <c r="N6" s="15">
        <v>84</v>
      </c>
      <c r="O6" s="15">
        <v>137</v>
      </c>
      <c r="P6" s="15">
        <v>42</v>
      </c>
      <c r="Q6" s="15">
        <v>189</v>
      </c>
      <c r="R6" s="15">
        <v>589</v>
      </c>
      <c r="S6" s="15">
        <v>636</v>
      </c>
      <c r="T6" s="15">
        <v>266</v>
      </c>
      <c r="U6" s="16">
        <f t="shared" si="0"/>
        <v>45282</v>
      </c>
      <c r="V6" s="15">
        <v>1901</v>
      </c>
      <c r="W6" s="17">
        <f t="shared" si="1"/>
        <v>47183</v>
      </c>
      <c r="X6" s="10"/>
      <c r="Y6" s="18">
        <f>E6+I6+L6+M6+N6+O6+P6+T6+R6</f>
        <v>30926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 s="11" customFormat="1" ht="13.2" x14ac:dyDescent="0.25">
      <c r="A7" s="13" t="s">
        <v>30</v>
      </c>
      <c r="B7" s="14" t="s">
        <v>31</v>
      </c>
      <c r="C7" s="14">
        <v>125335</v>
      </c>
      <c r="D7" s="15">
        <v>12463</v>
      </c>
      <c r="E7" s="15">
        <v>26627</v>
      </c>
      <c r="F7" s="14"/>
      <c r="G7" s="15">
        <v>590</v>
      </c>
      <c r="H7" s="15">
        <v>916</v>
      </c>
      <c r="I7" s="15">
        <v>481</v>
      </c>
      <c r="J7" s="15">
        <v>1264</v>
      </c>
      <c r="K7" s="15">
        <v>219</v>
      </c>
      <c r="L7" s="15">
        <v>256</v>
      </c>
      <c r="M7" s="15">
        <v>130</v>
      </c>
      <c r="N7" s="15">
        <v>93</v>
      </c>
      <c r="O7" s="15">
        <v>161</v>
      </c>
      <c r="P7" s="15">
        <v>34</v>
      </c>
      <c r="Q7" s="15">
        <v>80</v>
      </c>
      <c r="R7" s="15">
        <v>776</v>
      </c>
      <c r="S7" s="15">
        <v>493</v>
      </c>
      <c r="T7" s="15">
        <v>206</v>
      </c>
      <c r="U7" s="16">
        <f t="shared" si="0"/>
        <v>44789</v>
      </c>
      <c r="V7" s="15">
        <v>1626</v>
      </c>
      <c r="W7" s="17">
        <f t="shared" si="1"/>
        <v>46415</v>
      </c>
      <c r="X7" s="10"/>
      <c r="Y7" s="18">
        <f>E7+I7+L7+M7+N7+O7+P7+T7+R7</f>
        <v>28764</v>
      </c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 s="11" customFormat="1" ht="13.2" x14ac:dyDescent="0.25">
      <c r="A8" s="13" t="s">
        <v>32</v>
      </c>
      <c r="B8" s="14" t="s">
        <v>33</v>
      </c>
      <c r="C8" s="14">
        <v>109219</v>
      </c>
      <c r="D8" s="15">
        <v>5657</v>
      </c>
      <c r="E8" s="15">
        <v>27584</v>
      </c>
      <c r="F8" s="14"/>
      <c r="G8" s="15">
        <v>592</v>
      </c>
      <c r="H8" s="15">
        <v>1464</v>
      </c>
      <c r="I8" s="15">
        <v>2401</v>
      </c>
      <c r="J8" s="15">
        <v>703</v>
      </c>
      <c r="K8" s="15">
        <v>92</v>
      </c>
      <c r="L8" s="15">
        <v>154</v>
      </c>
      <c r="M8" s="15">
        <v>97</v>
      </c>
      <c r="N8" s="15">
        <v>175</v>
      </c>
      <c r="O8" s="15">
        <v>504</v>
      </c>
      <c r="P8" s="15">
        <v>85</v>
      </c>
      <c r="Q8" s="15">
        <v>56</v>
      </c>
      <c r="R8" s="15">
        <v>1865</v>
      </c>
      <c r="S8" s="15"/>
      <c r="T8" s="15">
        <v>270</v>
      </c>
      <c r="U8" s="16">
        <f t="shared" si="0"/>
        <v>41699</v>
      </c>
      <c r="V8" s="15">
        <v>1089</v>
      </c>
      <c r="W8" s="17">
        <f t="shared" si="1"/>
        <v>42788</v>
      </c>
      <c r="X8" s="10"/>
      <c r="Y8" s="18">
        <f>E8+I8+L8+M8+N8+O8+P8+T8+R8</f>
        <v>33135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 s="11" customFormat="1" ht="13.2" x14ac:dyDescent="0.25">
      <c r="A9" s="13" t="s">
        <v>34</v>
      </c>
      <c r="B9" s="14" t="s">
        <v>35</v>
      </c>
      <c r="C9" s="14">
        <v>152858</v>
      </c>
      <c r="D9" s="15">
        <v>6870</v>
      </c>
      <c r="E9" s="15">
        <v>36585</v>
      </c>
      <c r="F9" s="14"/>
      <c r="G9" s="15">
        <v>1463</v>
      </c>
      <c r="H9" s="15">
        <v>976</v>
      </c>
      <c r="I9" s="15">
        <v>776</v>
      </c>
      <c r="J9" s="15">
        <v>1841</v>
      </c>
      <c r="K9" s="15">
        <v>617</v>
      </c>
      <c r="L9" s="15">
        <v>780</v>
      </c>
      <c r="M9" s="15">
        <v>341</v>
      </c>
      <c r="N9" s="15">
        <v>9446</v>
      </c>
      <c r="O9" s="15">
        <v>174</v>
      </c>
      <c r="P9" s="15">
        <v>3752</v>
      </c>
      <c r="Q9" s="15">
        <v>294</v>
      </c>
      <c r="R9" s="15">
        <v>365</v>
      </c>
      <c r="S9" s="15"/>
      <c r="T9" s="15">
        <v>506</v>
      </c>
      <c r="U9" s="16">
        <f t="shared" si="0"/>
        <v>64786</v>
      </c>
      <c r="V9" s="15">
        <v>1932</v>
      </c>
      <c r="W9" s="17">
        <f t="shared" si="1"/>
        <v>66718</v>
      </c>
      <c r="X9" s="10"/>
      <c r="Y9" s="18">
        <f>E9+I9+L9+M9+N9+O9+P9+T9+R9</f>
        <v>52725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 s="11" customFormat="1" ht="13.2" x14ac:dyDescent="0.25">
      <c r="A10" s="13" t="s">
        <v>36</v>
      </c>
      <c r="B10" s="21" t="s">
        <v>37</v>
      </c>
      <c r="C10" s="21">
        <v>143856</v>
      </c>
      <c r="D10" s="22">
        <v>12999</v>
      </c>
      <c r="E10" s="22">
        <v>30676</v>
      </c>
      <c r="F10" s="21"/>
      <c r="G10" s="22">
        <v>1398</v>
      </c>
      <c r="H10" s="22">
        <v>653</v>
      </c>
      <c r="I10" s="22">
        <v>673</v>
      </c>
      <c r="J10" s="22">
        <v>923</v>
      </c>
      <c r="K10" s="22">
        <v>1322</v>
      </c>
      <c r="L10" s="22">
        <v>426</v>
      </c>
      <c r="M10" s="22">
        <v>140</v>
      </c>
      <c r="N10" s="22">
        <v>977</v>
      </c>
      <c r="O10" s="22">
        <v>461</v>
      </c>
      <c r="P10" s="22">
        <v>425</v>
      </c>
      <c r="Q10" s="22">
        <v>161</v>
      </c>
      <c r="R10" s="22">
        <v>109</v>
      </c>
      <c r="S10" s="22"/>
      <c r="T10" s="22">
        <v>361</v>
      </c>
      <c r="U10" s="16">
        <f t="shared" si="0"/>
        <v>51704</v>
      </c>
      <c r="V10" s="22">
        <v>2668</v>
      </c>
      <c r="W10" s="17">
        <f t="shared" si="1"/>
        <v>54372</v>
      </c>
      <c r="X10" s="10"/>
      <c r="Y10" s="18">
        <f>E10+I10+L10+M10+O10+P10+T10+R10</f>
        <v>33271</v>
      </c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 s="11" customFormat="1" ht="13.2" x14ac:dyDescent="0.25">
      <c r="A11" s="13" t="s">
        <v>38</v>
      </c>
      <c r="B11" s="21" t="s">
        <v>39</v>
      </c>
      <c r="C11" s="21">
        <v>117286</v>
      </c>
      <c r="D11" s="22">
        <v>12139</v>
      </c>
      <c r="E11" s="22"/>
      <c r="F11" s="19">
        <v>27225</v>
      </c>
      <c r="G11" s="22">
        <v>1755</v>
      </c>
      <c r="H11" s="22">
        <v>838</v>
      </c>
      <c r="I11" s="22"/>
      <c r="J11" s="22">
        <v>568</v>
      </c>
      <c r="K11" s="22">
        <v>1563</v>
      </c>
      <c r="L11" s="22"/>
      <c r="M11" s="22"/>
      <c r="N11" s="22"/>
      <c r="O11" s="22"/>
      <c r="P11" s="22"/>
      <c r="Q11" s="22">
        <v>311</v>
      </c>
      <c r="R11" s="22"/>
      <c r="S11" s="22"/>
      <c r="T11" s="22"/>
      <c r="U11" s="16">
        <f t="shared" si="0"/>
        <v>44399</v>
      </c>
      <c r="V11" s="22">
        <v>2685</v>
      </c>
      <c r="W11" s="17">
        <f t="shared" si="1"/>
        <v>47084</v>
      </c>
      <c r="X11" s="10"/>
      <c r="Y11" s="2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 s="11" customFormat="1" ht="13.2" x14ac:dyDescent="0.25">
      <c r="A12" s="13" t="s">
        <v>40</v>
      </c>
      <c r="B12" s="21" t="s">
        <v>41</v>
      </c>
      <c r="C12" s="21">
        <v>145597</v>
      </c>
      <c r="D12" s="22">
        <v>15646</v>
      </c>
      <c r="E12" s="22"/>
      <c r="F12" s="22">
        <v>30022</v>
      </c>
      <c r="G12" s="22">
        <v>1797</v>
      </c>
      <c r="H12" s="22">
        <v>841</v>
      </c>
      <c r="I12" s="22"/>
      <c r="J12" s="22">
        <v>643</v>
      </c>
      <c r="K12" s="22">
        <v>1314</v>
      </c>
      <c r="L12" s="22"/>
      <c r="M12" s="22"/>
      <c r="N12" s="22"/>
      <c r="O12" s="22"/>
      <c r="P12" s="22"/>
      <c r="Q12" s="22">
        <v>403</v>
      </c>
      <c r="R12" s="22"/>
      <c r="S12" s="22"/>
      <c r="T12" s="22"/>
      <c r="U12" s="16">
        <f t="shared" si="0"/>
        <v>50666</v>
      </c>
      <c r="V12" s="22">
        <v>2982</v>
      </c>
      <c r="W12" s="17">
        <f t="shared" si="1"/>
        <v>53648</v>
      </c>
      <c r="X12" s="10"/>
      <c r="Y12" s="2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 s="11" customFormat="1" ht="13.2" x14ac:dyDescent="0.25">
      <c r="A13" s="13" t="s">
        <v>42</v>
      </c>
      <c r="B13" s="14" t="s">
        <v>43</v>
      </c>
      <c r="C13" s="14">
        <v>115204</v>
      </c>
      <c r="D13" s="15">
        <v>6454</v>
      </c>
      <c r="E13" s="15"/>
      <c r="F13" s="15">
        <v>26184</v>
      </c>
      <c r="G13" s="15">
        <v>11605</v>
      </c>
      <c r="H13" s="15">
        <v>1493</v>
      </c>
      <c r="I13" s="15"/>
      <c r="J13" s="15">
        <v>7526</v>
      </c>
      <c r="K13" s="15">
        <v>1516</v>
      </c>
      <c r="L13" s="15"/>
      <c r="M13" s="15"/>
      <c r="N13" s="15"/>
      <c r="O13" s="15"/>
      <c r="P13" s="15"/>
      <c r="Q13" s="15">
        <v>291</v>
      </c>
      <c r="R13" s="15"/>
      <c r="S13" s="15"/>
      <c r="T13" s="15"/>
      <c r="U13" s="16">
        <f t="shared" si="0"/>
        <v>55069</v>
      </c>
      <c r="V13" s="15">
        <v>2055</v>
      </c>
      <c r="W13" s="17">
        <f t="shared" si="1"/>
        <v>57124</v>
      </c>
      <c r="X13" s="10"/>
      <c r="Y13" s="2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 s="11" customFormat="1" ht="13.2" x14ac:dyDescent="0.25">
      <c r="A14" s="13" t="s">
        <v>44</v>
      </c>
      <c r="B14" s="14" t="s">
        <v>45</v>
      </c>
      <c r="C14" s="14">
        <v>135022</v>
      </c>
      <c r="D14" s="15">
        <v>17495</v>
      </c>
      <c r="E14" s="15">
        <v>29126</v>
      </c>
      <c r="F14" s="14"/>
      <c r="G14" s="15">
        <v>758</v>
      </c>
      <c r="H14" s="15">
        <v>643</v>
      </c>
      <c r="I14" s="15">
        <v>236</v>
      </c>
      <c r="J14" s="15">
        <v>339</v>
      </c>
      <c r="K14" s="15">
        <v>335</v>
      </c>
      <c r="L14" s="15">
        <v>143</v>
      </c>
      <c r="M14" s="15">
        <v>89</v>
      </c>
      <c r="N14" s="15">
        <v>26</v>
      </c>
      <c r="O14" s="15">
        <v>161</v>
      </c>
      <c r="P14" s="15">
        <v>53</v>
      </c>
      <c r="Q14" s="15">
        <v>88</v>
      </c>
      <c r="R14" s="15">
        <v>47</v>
      </c>
      <c r="S14" s="15"/>
      <c r="T14" s="15">
        <v>278</v>
      </c>
      <c r="U14" s="16">
        <f t="shared" si="0"/>
        <v>49817</v>
      </c>
      <c r="V14" s="15">
        <v>1035</v>
      </c>
      <c r="W14" s="17">
        <f t="shared" si="1"/>
        <v>50852</v>
      </c>
      <c r="X14" s="10"/>
      <c r="Y14" s="18">
        <f>E14+I14+L14+M14+N14+O14+P14+T14+R14</f>
        <v>30159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 s="11" customFormat="1" ht="13.2" x14ac:dyDescent="0.25">
      <c r="A15" s="13" t="s">
        <v>46</v>
      </c>
      <c r="B15" s="14" t="s">
        <v>47</v>
      </c>
      <c r="C15" s="14">
        <v>130268</v>
      </c>
      <c r="D15" s="15">
        <v>16588</v>
      </c>
      <c r="E15" s="15"/>
      <c r="F15" s="15">
        <v>30595</v>
      </c>
      <c r="G15" s="15">
        <v>791</v>
      </c>
      <c r="H15" s="15">
        <v>643</v>
      </c>
      <c r="I15" s="15"/>
      <c r="J15" s="15">
        <v>544</v>
      </c>
      <c r="K15" s="15">
        <v>442</v>
      </c>
      <c r="L15" s="15"/>
      <c r="M15" s="15"/>
      <c r="N15" s="15"/>
      <c r="O15" s="15"/>
      <c r="P15" s="15"/>
      <c r="Q15" s="15">
        <v>117</v>
      </c>
      <c r="R15" s="15"/>
      <c r="S15" s="15"/>
      <c r="T15" s="15"/>
      <c r="U15" s="16">
        <f t="shared" si="0"/>
        <v>49720</v>
      </c>
      <c r="V15" s="15">
        <v>988</v>
      </c>
      <c r="W15" s="17">
        <f t="shared" si="1"/>
        <v>50708</v>
      </c>
      <c r="X15" s="10"/>
      <c r="Y15" s="2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 s="11" customFormat="1" ht="13.2" x14ac:dyDescent="0.25">
      <c r="A16" s="13" t="s">
        <v>48</v>
      </c>
      <c r="B16" s="14" t="s">
        <v>49</v>
      </c>
      <c r="C16" s="14">
        <v>108467</v>
      </c>
      <c r="D16" s="15">
        <v>12394</v>
      </c>
      <c r="E16" s="15">
        <v>27009</v>
      </c>
      <c r="F16" s="14"/>
      <c r="G16" s="15">
        <v>200</v>
      </c>
      <c r="H16" s="15">
        <v>450</v>
      </c>
      <c r="I16" s="15">
        <v>149</v>
      </c>
      <c r="J16" s="15">
        <v>1236</v>
      </c>
      <c r="K16" s="15">
        <v>108</v>
      </c>
      <c r="L16" s="15">
        <v>293</v>
      </c>
      <c r="M16" s="15">
        <v>45</v>
      </c>
      <c r="N16" s="15">
        <v>446</v>
      </c>
      <c r="O16" s="15">
        <v>107</v>
      </c>
      <c r="P16" s="15">
        <v>79</v>
      </c>
      <c r="Q16" s="15">
        <v>2546</v>
      </c>
      <c r="R16" s="15">
        <v>201</v>
      </c>
      <c r="S16" s="15"/>
      <c r="T16" s="15">
        <v>384</v>
      </c>
      <c r="U16" s="16">
        <f t="shared" si="0"/>
        <v>45647</v>
      </c>
      <c r="V16" s="15">
        <v>1007</v>
      </c>
      <c r="W16" s="17">
        <f t="shared" si="1"/>
        <v>46654</v>
      </c>
      <c r="X16" s="10"/>
      <c r="Y16" s="18">
        <f>E16+I16+L16+M16+N16+O16+P16+T16+R16</f>
        <v>28713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 s="11" customFormat="1" ht="13.2" x14ac:dyDescent="0.25">
      <c r="A17" s="13" t="s">
        <v>50</v>
      </c>
      <c r="B17" s="14" t="s">
        <v>51</v>
      </c>
      <c r="C17" s="14">
        <v>107935</v>
      </c>
      <c r="D17" s="15">
        <v>7137</v>
      </c>
      <c r="E17" s="15">
        <v>20441</v>
      </c>
      <c r="F17" s="14"/>
      <c r="G17" s="15">
        <v>597</v>
      </c>
      <c r="H17" s="15">
        <v>327</v>
      </c>
      <c r="I17" s="15">
        <v>148</v>
      </c>
      <c r="J17" s="15">
        <v>13970</v>
      </c>
      <c r="K17" s="15">
        <v>310</v>
      </c>
      <c r="L17" s="15">
        <v>115</v>
      </c>
      <c r="M17" s="15">
        <v>33</v>
      </c>
      <c r="N17" s="15">
        <v>25</v>
      </c>
      <c r="O17" s="15">
        <v>32</v>
      </c>
      <c r="P17" s="15">
        <v>66</v>
      </c>
      <c r="Q17" s="15">
        <v>52</v>
      </c>
      <c r="R17" s="15">
        <v>208</v>
      </c>
      <c r="S17" s="15"/>
      <c r="T17" s="15">
        <v>261</v>
      </c>
      <c r="U17" s="16">
        <f t="shared" si="0"/>
        <v>43722</v>
      </c>
      <c r="V17" s="15">
        <v>1220</v>
      </c>
      <c r="W17" s="17">
        <f t="shared" si="1"/>
        <v>44942</v>
      </c>
      <c r="X17" s="10"/>
      <c r="Y17" s="18">
        <f>E17+I17+L17+M17+N17+O17+P17+T17+R17</f>
        <v>21329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 s="11" customFormat="1" ht="13.2" x14ac:dyDescent="0.25">
      <c r="A18" s="13" t="s">
        <v>52</v>
      </c>
      <c r="B18" s="14" t="s">
        <v>53</v>
      </c>
      <c r="C18" s="14">
        <v>110244</v>
      </c>
      <c r="D18" s="15">
        <v>3067</v>
      </c>
      <c r="E18" s="15"/>
      <c r="F18" s="19">
        <v>23688</v>
      </c>
      <c r="G18" s="15">
        <v>564</v>
      </c>
      <c r="H18" s="15">
        <v>611</v>
      </c>
      <c r="I18" s="15"/>
      <c r="J18" s="15">
        <v>15477</v>
      </c>
      <c r="K18" s="15">
        <v>581</v>
      </c>
      <c r="L18" s="15"/>
      <c r="M18" s="15"/>
      <c r="N18" s="15"/>
      <c r="O18" s="15"/>
      <c r="P18" s="15"/>
      <c r="Q18" s="15">
        <v>200</v>
      </c>
      <c r="R18" s="15"/>
      <c r="S18" s="15"/>
      <c r="T18" s="15"/>
      <c r="U18" s="16">
        <f t="shared" si="0"/>
        <v>44188</v>
      </c>
      <c r="V18" s="15">
        <v>1037</v>
      </c>
      <c r="W18" s="17">
        <f t="shared" si="1"/>
        <v>45225</v>
      </c>
      <c r="X18" s="10"/>
      <c r="Y18" s="2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 s="7" customFormat="1" ht="13.2" x14ac:dyDescent="0.25">
      <c r="A19" s="13" t="s">
        <v>54</v>
      </c>
      <c r="B19" s="14" t="s">
        <v>55</v>
      </c>
      <c r="C19" s="14">
        <v>120428</v>
      </c>
      <c r="D19" s="15">
        <v>12026</v>
      </c>
      <c r="E19" s="15"/>
      <c r="F19" s="19">
        <v>23722</v>
      </c>
      <c r="G19" s="15">
        <v>1332</v>
      </c>
      <c r="H19" s="15">
        <v>396</v>
      </c>
      <c r="I19" s="15"/>
      <c r="J19" s="15">
        <v>1105</v>
      </c>
      <c r="K19" s="15">
        <v>216</v>
      </c>
      <c r="L19" s="15"/>
      <c r="M19" s="15"/>
      <c r="N19" s="15"/>
      <c r="O19" s="15"/>
      <c r="P19" s="15"/>
      <c r="Q19" s="15">
        <v>241</v>
      </c>
      <c r="R19" s="15"/>
      <c r="S19" s="15"/>
      <c r="T19" s="15"/>
      <c r="U19" s="16">
        <f t="shared" si="0"/>
        <v>39038</v>
      </c>
      <c r="V19" s="15">
        <v>994</v>
      </c>
      <c r="W19" s="17">
        <f t="shared" si="1"/>
        <v>40032</v>
      </c>
      <c r="Y19" s="23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ht="13.2" x14ac:dyDescent="0.25">
      <c r="C20" s="24">
        <f>SUM(C4:C19)</f>
        <v>2017017</v>
      </c>
      <c r="D20" s="24">
        <f>SUM(D4:D19)</f>
        <v>176837</v>
      </c>
      <c r="E20" s="24">
        <f t="shared" ref="E20:R20" si="2">SUM(E4:E19)</f>
        <v>257511</v>
      </c>
      <c r="F20" s="24">
        <f t="shared" si="2"/>
        <v>197322</v>
      </c>
      <c r="G20" s="24">
        <f t="shared" si="2"/>
        <v>26146</v>
      </c>
      <c r="H20" s="24">
        <f t="shared" si="2"/>
        <v>13589</v>
      </c>
      <c r="I20" s="24">
        <f t="shared" si="2"/>
        <v>6073</v>
      </c>
      <c r="J20" s="24">
        <f t="shared" si="2"/>
        <v>47950</v>
      </c>
      <c r="K20" s="24">
        <f t="shared" si="2"/>
        <v>9525</v>
      </c>
      <c r="L20" s="24">
        <f t="shared" si="2"/>
        <v>2745</v>
      </c>
      <c r="M20" s="24">
        <f t="shared" si="2"/>
        <v>1135</v>
      </c>
      <c r="N20" s="24">
        <f t="shared" si="2"/>
        <v>11405</v>
      </c>
      <c r="O20" s="24">
        <f t="shared" si="2"/>
        <v>1978</v>
      </c>
      <c r="P20" s="24">
        <f t="shared" si="2"/>
        <v>4589</v>
      </c>
      <c r="Q20" s="24">
        <f t="shared" si="2"/>
        <v>5335</v>
      </c>
      <c r="R20" s="24">
        <f t="shared" si="2"/>
        <v>4433</v>
      </c>
      <c r="S20" s="24">
        <f>SUM(S4:S19)</f>
        <v>2067</v>
      </c>
      <c r="T20" s="24">
        <f>SUM(T4:T19)</f>
        <v>2868</v>
      </c>
      <c r="U20" s="16">
        <f>SUM(U4:U19)</f>
        <v>771508</v>
      </c>
      <c r="V20" s="24">
        <f>SUM(V4:V19)</f>
        <v>27111</v>
      </c>
      <c r="W20" s="24">
        <f>SUM(W4:W19)</f>
        <v>798619</v>
      </c>
      <c r="Y20" s="25"/>
    </row>
    <row r="21" spans="1:135" ht="13.2" x14ac:dyDescent="0.25">
      <c r="D21" s="26">
        <f>D20/$U$20</f>
        <v>0.22920954805394111</v>
      </c>
      <c r="E21" s="26">
        <f t="shared" ref="E21:T21" si="3">E20/$U$20</f>
        <v>0.33377618897017269</v>
      </c>
      <c r="F21" s="26">
        <f t="shared" si="3"/>
        <v>0.25576144382171023</v>
      </c>
      <c r="G21" s="26">
        <f t="shared" si="3"/>
        <v>3.3889473602347613E-2</v>
      </c>
      <c r="H21" s="26">
        <f t="shared" si="3"/>
        <v>1.761355682637121E-2</v>
      </c>
      <c r="I21" s="26">
        <f t="shared" si="3"/>
        <v>7.8715969244648135E-3</v>
      </c>
      <c r="J21" s="26">
        <f t="shared" si="3"/>
        <v>6.2151008155456586E-2</v>
      </c>
      <c r="K21" s="26">
        <f t="shared" si="3"/>
        <v>1.2345951046521877E-2</v>
      </c>
      <c r="L21" s="26">
        <f t="shared" si="3"/>
        <v>3.557966994509454E-3</v>
      </c>
      <c r="M21" s="26">
        <f t="shared" si="3"/>
        <v>1.4711448228663863E-3</v>
      </c>
      <c r="N21" s="26">
        <f t="shared" si="3"/>
        <v>1.4782737184838005E-2</v>
      </c>
      <c r="O21" s="26">
        <f t="shared" si="3"/>
        <v>2.5638100965900547E-3</v>
      </c>
      <c r="P21" s="26">
        <f t="shared" si="3"/>
        <v>5.9480912706025083E-3</v>
      </c>
      <c r="Q21" s="26">
        <f t="shared" si="3"/>
        <v>6.9150287488917812E-3</v>
      </c>
      <c r="R21" s="26">
        <f t="shared" si="3"/>
        <v>5.7458898676358509E-3</v>
      </c>
      <c r="S21" s="26">
        <f t="shared" si="3"/>
        <v>2.679168589308212E-3</v>
      </c>
      <c r="T21" s="26">
        <f t="shared" si="3"/>
        <v>3.7173950237716267E-3</v>
      </c>
      <c r="U21" s="27">
        <f>U20/$U$20</f>
        <v>1</v>
      </c>
      <c r="W21" s="28"/>
    </row>
    <row r="22" spans="1:135" ht="14.4" thickBot="1" x14ac:dyDescent="0.3">
      <c r="U22" s="7"/>
      <c r="W22" s="28"/>
    </row>
    <row r="23" spans="1:135" ht="15" customHeight="1" thickBot="1" x14ac:dyDescent="0.3">
      <c r="C23" s="35" t="s">
        <v>56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7"/>
    </row>
    <row r="24" spans="1:135" s="7" customFormat="1" ht="27.75" customHeight="1" x14ac:dyDescent="0.25">
      <c r="A24" s="8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9"/>
      <c r="T24" s="29"/>
      <c r="U24" s="29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</row>
    <row r="25" spans="1:135" x14ac:dyDescent="0.25">
      <c r="D25" s="24">
        <f>D20</f>
        <v>176837</v>
      </c>
      <c r="E25" s="24">
        <f t="shared" ref="E25:R25" si="4">E20</f>
        <v>257511</v>
      </c>
      <c r="F25" s="24">
        <f t="shared" si="4"/>
        <v>197322</v>
      </c>
      <c r="G25" s="24">
        <f t="shared" si="4"/>
        <v>26146</v>
      </c>
      <c r="H25" s="24">
        <f t="shared" si="4"/>
        <v>13589</v>
      </c>
      <c r="I25" s="24">
        <f t="shared" si="4"/>
        <v>6073</v>
      </c>
      <c r="J25" s="24">
        <f t="shared" si="4"/>
        <v>47950</v>
      </c>
      <c r="K25" s="24">
        <f t="shared" si="4"/>
        <v>9525</v>
      </c>
      <c r="L25" s="24">
        <f t="shared" si="4"/>
        <v>2745</v>
      </c>
      <c r="M25" s="24">
        <f t="shared" si="4"/>
        <v>1135</v>
      </c>
      <c r="N25" s="24">
        <f t="shared" si="4"/>
        <v>11405</v>
      </c>
      <c r="O25" s="24">
        <f t="shared" si="4"/>
        <v>1978</v>
      </c>
      <c r="P25" s="24">
        <f t="shared" si="4"/>
        <v>4589</v>
      </c>
      <c r="Q25" s="24">
        <f t="shared" si="4"/>
        <v>5335</v>
      </c>
      <c r="R25" s="24">
        <f t="shared" si="4"/>
        <v>4433</v>
      </c>
      <c r="U25" s="16">
        <f>SUM(D25:R25)</f>
        <v>766573</v>
      </c>
    </row>
    <row r="26" spans="1:135" x14ac:dyDescent="0.25">
      <c r="D26" s="26">
        <f>D25/$U$25</f>
        <v>0.23068514022800177</v>
      </c>
      <c r="E26" s="26">
        <f t="shared" ref="E26:R26" si="5">E25/$U$25</f>
        <v>0.3359249543096352</v>
      </c>
      <c r="F26" s="26">
        <f t="shared" si="5"/>
        <v>0.25740797027810791</v>
      </c>
      <c r="G26" s="26">
        <f t="shared" si="5"/>
        <v>3.4107645325363666E-2</v>
      </c>
      <c r="H26" s="26">
        <f t="shared" si="5"/>
        <v>1.7726948379345478E-2</v>
      </c>
      <c r="I26" s="26">
        <f t="shared" si="5"/>
        <v>7.922272242826189E-3</v>
      </c>
      <c r="J26" s="26">
        <f t="shared" si="5"/>
        <v>6.2551120376011154E-2</v>
      </c>
      <c r="K26" s="26">
        <f t="shared" si="5"/>
        <v>1.2425431107017857E-2</v>
      </c>
      <c r="L26" s="26">
        <f t="shared" si="5"/>
        <v>3.5808722717862486E-3</v>
      </c>
      <c r="M26" s="26">
        <f t="shared" si="5"/>
        <v>1.4806156752194507E-3</v>
      </c>
      <c r="N26" s="26">
        <f t="shared" si="5"/>
        <v>1.4877904648350516E-2</v>
      </c>
      <c r="O26" s="26">
        <f t="shared" si="5"/>
        <v>2.5803152472106375E-3</v>
      </c>
      <c r="P26" s="26">
        <f t="shared" si="5"/>
        <v>5.9863835538167924E-3</v>
      </c>
      <c r="Q26" s="26">
        <f t="shared" si="5"/>
        <v>6.9595459271328368E-3</v>
      </c>
      <c r="R26" s="26">
        <f t="shared" si="5"/>
        <v>5.7828804301742953E-3</v>
      </c>
      <c r="U26" s="27">
        <f>U25/$U$25</f>
        <v>1</v>
      </c>
    </row>
    <row r="28" spans="1:135" x14ac:dyDescent="0.25">
      <c r="B28" s="30" t="s">
        <v>57</v>
      </c>
      <c r="C28" s="24">
        <v>2017017</v>
      </c>
      <c r="D28" s="31">
        <f>C28/$C$28</f>
        <v>1</v>
      </c>
    </row>
    <row r="29" spans="1:135" x14ac:dyDescent="0.25">
      <c r="B29" s="32"/>
    </row>
    <row r="30" spans="1:135" x14ac:dyDescent="0.25">
      <c r="B30" s="30" t="s">
        <v>58</v>
      </c>
      <c r="C30" s="33">
        <f>W20</f>
        <v>798619</v>
      </c>
      <c r="D30" s="34">
        <f>C30/$C$28</f>
        <v>0.39594063907245203</v>
      </c>
    </row>
    <row r="32" spans="1:135" x14ac:dyDescent="0.25">
      <c r="B32" s="30" t="s">
        <v>59</v>
      </c>
      <c r="C32" s="33">
        <f>C28-C30</f>
        <v>1218398</v>
      </c>
      <c r="D32" s="34">
        <f>C32/$C$28</f>
        <v>0.60405936092754797</v>
      </c>
    </row>
  </sheetData>
  <protectedRanges>
    <protectedRange sqref="D4:E4 G4:T4 V4" name="Rango1_5_1"/>
    <protectedRange sqref="D5:E5 G5:T5 V5" name="Rango1_37_1"/>
    <protectedRange sqref="D6:E6 G6:T6 V6" name="Rango1_13_1"/>
    <protectedRange sqref="D7:E7 G7:T7 V7" name="Rango1_13_3"/>
    <protectedRange sqref="D8:E8 G8:T8 V8" name="Rango1_17_1"/>
    <protectedRange sqref="D9:E9 G9:T9 V9" name="Rango1_35_1"/>
    <protectedRange sqref="D10:E10 G10:T10 V10" name="Rango1_34_1"/>
    <protectedRange sqref="D11:E11 G11:T11 V11" name="Rango1_34_2"/>
    <protectedRange sqref="D12:T12 V12" name="Rango1_34_3"/>
    <protectedRange sqref="D13:T13 V13" name="Rango1_34_4"/>
    <protectedRange sqref="D14:E14 G14:T14 V14" name="Rango1_31_1"/>
    <protectedRange sqref="D15:T15 V15" name="Rango1_32_1"/>
    <protectedRange sqref="D16:E16 G16:T16 V16" name="Rango1_32_2"/>
    <protectedRange sqref="D17:E17 G17:T17 V17" name="Rango1_32_3"/>
    <protectedRange sqref="D18:E18 G18:T18 V18" name="Rango1_32_4"/>
    <protectedRange sqref="D19:E19 G19:T19 V19" name="Rango1_27_1"/>
  </protectedRanges>
  <mergeCells count="2">
    <mergeCell ref="C23:U23"/>
    <mergeCell ref="A1:Y1"/>
  </mergeCells>
  <pageMargins left="0.39370078740157483" right="0.39370078740157483" top="0.62992125984251968" bottom="0.39370078740157483" header="0" footer="0"/>
  <pageSetup paperSize="5" scale="89" fitToHeight="12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anexos distritales (2)</vt:lpstr>
      <vt:lpstr>'anexos distritales (2)'!Títulos_a_imprimir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jgallegos</dc:creator>
  <cp:lastModifiedBy>JGallegos</cp:lastModifiedBy>
  <cp:lastPrinted>2016-03-08T20:08:22Z</cp:lastPrinted>
  <dcterms:created xsi:type="dcterms:W3CDTF">2014-07-10T02:06:32Z</dcterms:created>
  <dcterms:modified xsi:type="dcterms:W3CDTF">2016-03-08T20:08:46Z</dcterms:modified>
</cp:coreProperties>
</file>