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Computo DttalGob Final" sheetId="1" state="visible" r:id="rId2"/>
    <sheet name="Computo DttalDip Final" sheetId="2" state="visible" r:id="rId3"/>
    <sheet name="Computo DttalMpal Final " sheetId="3" state="visible" r:id="rId4"/>
  </sheets>
  <definedNames>
    <definedName function="false" hidden="false" name="_xlnm.Print_Titles_2" vbProcedure="false">'Computo DttalDip Final'!$1:$1</definedName>
    <definedName function="false" hidden="false" name="_xlnm.Print_Titles_1" vbProcedure="false">'Computo DttalGob Final'!$1:$1</definedName>
    <definedName function="false" hidden="false" name="_xlnm.Print_Titles_3" vbProcedure="false">'Computo DttalMpal Final '!$1:$1</definedName>
    <definedName function="false" hidden="false" name="__shared_1_0_0" vbProcedure="false">SUM(#REF!)</definedName>
    <definedName function="false" hidden="false" name="__shared_1_0_1" vbProcedure="false">#REF!+#REF!</definedName>
    <definedName function="false" hidden="false" name="__shared_1_0_2" vbProcedure="false">#REF!/#REF!</definedName>
    <definedName function="false" hidden="false" name="__shared_1_0_3" vbProcedure="false">SUM(#REF!)</definedName>
    <definedName function="false" hidden="false" name="__shared_2_0_0" vbProcedure="false">#REF!/#REF!</definedName>
    <definedName function="false" hidden="false" name="__shared_2_0_1" vbProcedure="false">#REF!+#REF!+#REF!+#REF!+#REF!+#REF!+#REF!+#REF!+#REF!</definedName>
    <definedName function="false" hidden="false" name="__shared_2_0_2" vbProcedure="false">#REF!+#REF!</definedName>
    <definedName function="false" hidden="false" name="__shared_2_0_3" vbProcedure="false">SUM(#REF!)</definedName>
    <definedName function="false" hidden="false" name="__shared_3_0_0" vbProcedure="false">SUM(#REF!)</definedName>
    <definedName function="false" hidden="false" name="__shared_3_0_1" vbProcedure="false">#REF!/#REF!</definedName>
    <definedName function="false" hidden="false" name="__shared_3_0_2" vbProcedure="false">SUM(#REF!)</definedName>
    <definedName function="false" hidden="false" name="__shared_3_0_3" vbProcedure="false">#REF!/#REF!</definedName>
    <definedName function="false" hidden="false" name="__shared_3_0_4" vbProcedure="false">SUM(#REF!)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<sst xmlns="http://schemas.openxmlformats.org/spreadsheetml/2006/main" count="279" uniqueCount="145">
  <si>
    <t>DISTRITO</t>
  </si>
  <si>
    <t>PAN</t>
  </si>
  <si>
    <t>ALIANZA PRI SONORA,NUEVA ALIANZA,VERDE ECOLOGISTA DE MEXICO</t>
  </si>
  <si>
    <t>PRD</t>
  </si>
  <si>
    <t>PT</t>
  </si>
  <si>
    <t>PSD</t>
  </si>
  <si>
    <t>VOTOS VALIDOS</t>
  </si>
  <si>
    <t>VOTOS NULOS</t>
  </si>
  <si>
    <t>VOTACION TOTAL</t>
  </si>
  <si>
    <t>LISTA NOMINAL</t>
  </si>
  <si>
    <t>PARTICIPACION</t>
  </si>
  <si>
    <t>I</t>
  </si>
  <si>
    <t>San Luis Rio Colorado</t>
  </si>
  <si>
    <t>II</t>
  </si>
  <si>
    <t>Puerto Peñasco</t>
  </si>
  <si>
    <t>III</t>
  </si>
  <si>
    <t>Caborca</t>
  </si>
  <si>
    <t>IV</t>
  </si>
  <si>
    <t>Nogales Norte</t>
  </si>
  <si>
    <t>V</t>
  </si>
  <si>
    <t>Nogales Sur</t>
  </si>
  <si>
    <t>VI</t>
  </si>
  <si>
    <t>Cananea</t>
  </si>
  <si>
    <t>VII</t>
  </si>
  <si>
    <t>Agua Prieta</t>
  </si>
  <si>
    <t>VIII</t>
  </si>
  <si>
    <t>Hermosillo Noroeste</t>
  </si>
  <si>
    <t>IX</t>
  </si>
  <si>
    <t>Hermosillo Centro</t>
  </si>
  <si>
    <t>X</t>
  </si>
  <si>
    <t>Hermosillo Noreste</t>
  </si>
  <si>
    <t>XI</t>
  </si>
  <si>
    <t>Hermosillo Costa</t>
  </si>
  <si>
    <t>XII</t>
  </si>
  <si>
    <t>Hermosillo Sur</t>
  </si>
  <si>
    <t>XIII</t>
  </si>
  <si>
    <t>Guaymas</t>
  </si>
  <si>
    <t>XIV</t>
  </si>
  <si>
    <t>Empalme</t>
  </si>
  <si>
    <t>XV</t>
  </si>
  <si>
    <t>Cd. Obregon Sur</t>
  </si>
  <si>
    <t>XVI</t>
  </si>
  <si>
    <t>Cd. Obregon Sureste</t>
  </si>
  <si>
    <t>XVII</t>
  </si>
  <si>
    <t>Cd. Obregon Centro</t>
  </si>
  <si>
    <t>XVIII</t>
  </si>
  <si>
    <t>Cd. Obregon Norte</t>
  </si>
  <si>
    <t>XIX</t>
  </si>
  <si>
    <t>Navojoa Norte</t>
  </si>
  <si>
    <t>XX</t>
  </si>
  <si>
    <t>Etchojoa</t>
  </si>
  <si>
    <t>XXI</t>
  </si>
  <si>
    <t>Huatabampo</t>
  </si>
  <si>
    <t>TOTALES</t>
  </si>
  <si>
    <t>CASILLAS ANULADAS RQ-46/2009  TEETI: CASILLAS 217 C7, 599 B, 657 B, 714 B Y 1022 C2.</t>
  </si>
  <si>
    <t>PRI</t>
  </si>
  <si>
    <t> ALIANZA PRI SONORA-NUEVA ALIANZA-PVEM</t>
  </si>
  <si>
    <t>CONVERGENCIA</t>
  </si>
  <si>
    <t>PVEM</t>
  </si>
  <si>
    <t>PANAL</t>
  </si>
  <si>
    <t>CANDIDATURA COMUN</t>
  </si>
  <si>
    <t>TOTAL DE VOTOS PARA EL CANDIDATO COMUN (PRI SONORA-NUEVA ALIANZA-PVEM)</t>
  </si>
  <si>
    <t>ESTATAL</t>
  </si>
  <si>
    <t>CASILLA ANULADA SG-JRC/183/2009 TEPJF: CASILLA 1202 BASICA DEL DISTRITO XXI HUATABAMPO</t>
  </si>
  <si>
    <t>MUNICIPIO</t>
  </si>
  <si>
    <t>ALIANZA</t>
  </si>
  <si>
    <t>TOTAL VOTACIÓN</t>
  </si>
  <si>
    <t>GANADOR</t>
  </si>
  <si>
    <t>ACONCHI</t>
  </si>
  <si>
    <t>AGUA PRIETA</t>
  </si>
  <si>
    <t>ALAMOS</t>
  </si>
  <si>
    <t>ALTAR</t>
  </si>
  <si>
    <t>ARIVECHI</t>
  </si>
  <si>
    <t>ARIZPE</t>
  </si>
  <si>
    <t>ATIL</t>
  </si>
  <si>
    <t>BACADEHUACHI</t>
  </si>
  <si>
    <t>BACANORA</t>
  </si>
  <si>
    <t>BACERAC</t>
  </si>
  <si>
    <t>BACOACHI</t>
  </si>
  <si>
    <t>BACUM</t>
  </si>
  <si>
    <t>BANAMICHI</t>
  </si>
  <si>
    <t>BAVIACORA</t>
  </si>
  <si>
    <t>BAVISPE</t>
  </si>
  <si>
    <t>BENITO JUAREZ</t>
  </si>
  <si>
    <t>BENJAMIN HILL</t>
  </si>
  <si>
    <t>CABORCA</t>
  </si>
  <si>
    <t>CAJEME</t>
  </si>
  <si>
    <t>CANANEA</t>
  </si>
  <si>
    <t>CARBO</t>
  </si>
  <si>
    <t>CUCURPE</t>
  </si>
  <si>
    <t>CUMPAS</t>
  </si>
  <si>
    <t>DIVISADEROS</t>
  </si>
  <si>
    <t>EMPALME</t>
  </si>
  <si>
    <t>ETCHOJOA</t>
  </si>
  <si>
    <t>FRONTERAS</t>
  </si>
  <si>
    <t>GRAL. PLUTARCO ELIAS CALLES</t>
  </si>
  <si>
    <t>GRANADOS</t>
  </si>
  <si>
    <t>GUAYMAS</t>
  </si>
  <si>
    <t>HERMOSILLO</t>
  </si>
  <si>
    <t>HUACHINERA</t>
  </si>
  <si>
    <t>HUASABAS</t>
  </si>
  <si>
    <t>HUATABAMPO</t>
  </si>
  <si>
    <t>HUEPAC</t>
  </si>
  <si>
    <t>IMURIS</t>
  </si>
  <si>
    <t>LA COLORADA</t>
  </si>
  <si>
    <t>MAGDALENA</t>
  </si>
  <si>
    <t>MAZATAN</t>
  </si>
  <si>
    <t>MOCTEZUMA</t>
  </si>
  <si>
    <t>NACO</t>
  </si>
  <si>
    <t>NACORI CHICO</t>
  </si>
  <si>
    <t>NACOZARI DE GARCIA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</si>
  <si>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</si>
  <si>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</si>
  <si>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</si>
  <si>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</si>
  <si>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</si>
  <si>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</si>
  <si>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</si>
  <si>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</si>
  <si>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RAYON</t>
  </si>
  <si>
    <t>ROSARIO</t>
  </si>
  <si>
    <t>SAHUARIPA</t>
  </si>
  <si>
    <t>SAN FELIPE DE JESUS</t>
  </si>
  <si>
    <t>SAN IGNACIO RIO MUERTO</t>
  </si>
  <si>
    <t>SAN JAVIER</t>
  </si>
  <si>
    <t>SAN LUIS RIO COLORADO</t>
  </si>
  <si>
    <t>SAN MIGUEL DE HORCASITAS</t>
  </si>
  <si>
    <t>SAN PEDRO DE LA CUEVA</t>
  </si>
  <si>
    <t>SANTA ANA</t>
  </si>
  <si>
    <t>SANTA CRUZ</t>
  </si>
  <si>
    <t>SARIC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</si>
  <si>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</si>
  <si>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</si>
  <si>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</si>
  <si>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</si>
  <si>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</si>
  <si>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</si>
  <si>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</si>
  <si>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</si>
  <si>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YECORA</t>
  </si>
  <si>
    <t>TOTAL</t>
  </si>
  <si>
    <t>CASILLAS ANULADAS RQ-23/2009  TEETI: CASILLAS 214B, 214C4, 221C8, 224C13, 231C1 DEL MUNICIPIO DE NOGALES</t>
  </si>
  <si>
    <t>CASILLAS ANULADAS RQ-26 Y 28/2009  TEETI: CASILLAS 901C2, 907C1 DEL MUNICIPIO DE CAJEME</t>
  </si>
  <si>
    <t>CASILLAS ANULADAS SG-JRC-193 Y 194/2009 TEPJF: CASILLAS 798B, 807B, 857C1, 867B, 878B, 888B, 905B, 910C3, 913B, 916B, 944B, 945C1 DEL MUNICIPIO DE CAJEME</t>
  </si>
  <si>
    <t>CASILLAS ANULADAS SG-JRC-186/2009 TEPJF: CASILLAS 1161B Y1185B DEL MUNICIPIO DE ETCHOJOA</t>
  </si>
</sst>
</file>

<file path=xl/styles.xml><?xml version="1.0" encoding="utf-8"?>
<styleSheet xmlns="http://schemas.openxmlformats.org/spreadsheetml/2006/main">
  <numFmts count="4">
    <numFmt formatCode="GENERAL" numFmtId="164"/>
    <numFmt formatCode="#,##0" numFmtId="165"/>
    <numFmt formatCode="0%" numFmtId="166"/>
    <numFmt formatCode="0.00%" numFmtId="167"/>
  </numFmts>
  <fonts count="1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b val="true"/>
      <i val="true"/>
      <color rgb="00000000"/>
      <sz val="11"/>
    </font>
    <font>
      <name val="Calibri"/>
      <family val="2"/>
      <color rgb="00000000"/>
      <sz val="11"/>
    </font>
    <font>
      <name val="Arial"/>
      <family val="2"/>
      <sz val="12"/>
    </font>
    <font>
      <name val="Arial"/>
      <family val="2"/>
      <b val="true"/>
      <i val="true"/>
      <sz val="11"/>
    </font>
    <font>
      <name val="Arial"/>
      <family val="2"/>
      <b val="true"/>
      <sz val="12"/>
    </font>
    <font>
      <name val="Arial"/>
      <family val="2"/>
      <b val="true"/>
      <i val="true"/>
      <sz val="12"/>
    </font>
    <font>
      <name val="Arial"/>
      <family val="2"/>
      <b val="true"/>
      <i val="true"/>
      <sz val="10"/>
    </font>
    <font>
      <name val="Calibri"/>
      <family val="2"/>
      <b val="true"/>
      <color rgb="00000000"/>
      <sz val="11"/>
    </font>
    <font>
      <name val="Tahoma"/>
      <family val="2"/>
      <b val="true"/>
      <sz val="8"/>
    </font>
    <font>
      <name val="Calibri"/>
      <family val="2"/>
      <color rgb="00000000"/>
      <sz val="8"/>
    </font>
    <font>
      <name val="Calibri"/>
      <family val="2"/>
      <b val="true"/>
      <i val="true"/>
      <color rgb="00000000"/>
      <sz val="10"/>
    </font>
  </fonts>
  <fills count="4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C0C0C0"/>
        <bgColor rgb="00CCCCFF"/>
      </patternFill>
    </fill>
  </fills>
  <borders count="9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>
        <color rgb="00969696"/>
      </left>
      <right style="thin">
        <color rgb="00969696"/>
      </right>
      <top style="thin"/>
      <bottom style="thin">
        <color rgb="00969696"/>
      </bottom>
      <diagonal/>
    </border>
    <border diagonalDown="false" diagonalUp="false">
      <left style="thin">
        <color rgb="00969696"/>
      </left>
      <right style="thin">
        <color rgb="00969696"/>
      </right>
      <top style="thin">
        <color rgb="00969696"/>
      </top>
      <bottom style="thin">
        <color rgb="00969696"/>
      </bottom>
      <diagonal/>
    </border>
    <border diagonalDown="false" diagonalUp="false">
      <left style="thin">
        <color rgb="00969696"/>
      </left>
      <right style="thin">
        <color rgb="00969696"/>
      </right>
      <top style="thin">
        <color rgb="00969696"/>
      </top>
      <bottom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>
        <color rgb="00969696"/>
      </left>
      <right/>
      <top style="thin">
        <color rgb="00969696"/>
      </top>
      <bottom/>
      <diagonal/>
    </border>
    <border diagonalDown="false" diagonalUp="false">
      <left style="thin">
        <color rgb="00808080"/>
      </left>
      <right style="thin">
        <color rgb="00808080"/>
      </right>
      <top style="thin">
        <color rgb="00969696"/>
      </top>
      <bottom style="thin">
        <color rgb="00808080"/>
      </bottom>
      <diagonal/>
    </border>
    <border diagonalDown="false" diagonalUp="false">
      <left style="thin">
        <color rgb="00969696"/>
      </left>
      <right style="thin">
        <color rgb="00969696"/>
      </right>
      <top style="thin">
        <color rgb="00969696"/>
      </top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true" applyFont="true" applyProtection="true" borderId="0" fillId="0" fontId="0" numFmtId="166">
      <alignment horizontal="general" indent="0" shrinkToFit="false" textRotation="0" vertical="bottom" wrapText="false"/>
      <protection hidden="false" locked="true"/>
    </xf>
  </cellStyleXfs>
  <cellXfs count="62">
    <xf applyAlignment="false" applyBorder="false" applyFont="false" applyProtection="false" borderId="0" fillId="0" fontId="0" numFmtId="164" xfId="0"/>
    <xf applyAlignment="true" applyBorder="true" applyFont="true" applyProtection="false" borderId="1" fillId="0" fontId="4" numFmtId="164" xfId="0">
      <alignment horizontal="center" indent="0" shrinkToFit="false" textRotation="0" vertical="center" wrapText="true"/>
    </xf>
    <xf applyAlignment="true" applyBorder="true" applyFont="true" applyProtection="false" borderId="2" fillId="0" fontId="4" numFmtId="164" xfId="0">
      <alignment horizontal="center" indent="0" shrinkToFit="false" textRotation="0" vertical="center" wrapText="true"/>
    </xf>
    <xf applyAlignment="true" applyBorder="true" applyFont="true" applyProtection="false" borderId="2" fillId="0" fontId="4" numFmtId="164" xfId="0">
      <alignment horizontal="left" indent="0" shrinkToFit="false" textRotation="0" vertical="center" wrapText="true"/>
    </xf>
    <xf applyAlignment="true" applyBorder="true" applyFont="true" applyProtection="false" borderId="2" fillId="0" fontId="5" numFmtId="165" xfId="0">
      <alignment horizontal="general" indent="0" shrinkToFit="false" textRotation="0" vertical="bottom" wrapText="true"/>
    </xf>
    <xf applyAlignment="true" applyBorder="true" applyFont="true" applyProtection="true" borderId="2" fillId="0" fontId="5" numFmtId="167" xfId="19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3" fillId="0" fontId="4" numFmtId="164" xfId="0">
      <alignment horizontal="center" indent="0" shrinkToFit="false" textRotation="0" vertical="center" wrapText="true"/>
    </xf>
    <xf applyAlignment="true" applyBorder="true" applyFont="true" applyProtection="false" borderId="3" fillId="0" fontId="4" numFmtId="164" xfId="0">
      <alignment horizontal="left" indent="0" shrinkToFit="false" textRotation="0" vertical="center" wrapText="true"/>
    </xf>
    <xf applyAlignment="true" applyBorder="true" applyFont="true" applyProtection="false" borderId="3" fillId="0" fontId="5" numFmtId="165" xfId="0">
      <alignment horizontal="general" indent="0" shrinkToFit="false" textRotation="0" vertical="bottom" wrapText="true"/>
    </xf>
    <xf applyAlignment="true" applyBorder="true" applyFont="true" applyProtection="true" borderId="3" fillId="0" fontId="5" numFmtId="167" xfId="19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4" fillId="0" fontId="5" numFmtId="165" xfId="0">
      <alignment horizontal="general" indent="0" shrinkToFit="false" textRotation="0" vertical="bottom" wrapText="true"/>
    </xf>
    <xf applyAlignment="true" applyBorder="true" applyFont="true" applyProtection="true" borderId="4" fillId="0" fontId="5" numFmtId="167" xfId="19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center" wrapText="true"/>
    </xf>
    <xf applyAlignment="true" applyBorder="true" applyFont="true" applyProtection="false" borderId="1" fillId="0" fontId="5" numFmtId="165" xfId="0">
      <alignment horizontal="general" indent="0" shrinkToFit="false" textRotation="0" vertical="bottom" wrapText="true"/>
    </xf>
    <xf applyAlignment="true" applyBorder="true" applyFont="true" applyProtection="false" borderId="5" fillId="0" fontId="5" numFmtId="165" xfId="0">
      <alignment horizontal="general" indent="0" shrinkToFit="false" textRotation="0" vertical="bottom" wrapText="true"/>
    </xf>
    <xf applyAlignment="true" applyBorder="true" applyFont="true" applyProtection="true" borderId="1" fillId="0" fontId="5" numFmtId="167" xfId="19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0"/>
    <xf applyAlignment="true" applyBorder="false" applyFont="true" applyProtection="false" borderId="0" fillId="0" fontId="4" numFmtId="164" xfId="0">
      <alignment horizontal="general" indent="0" shrinkToFit="false" textRotation="0" vertical="center" wrapText="false"/>
    </xf>
    <xf applyAlignment="false" applyBorder="false" applyFont="true" applyProtection="false" borderId="0" fillId="0" fontId="6" numFmtId="164" xfId="0"/>
    <xf applyAlignment="true" applyBorder="true" applyFont="true" applyProtection="false" borderId="1" fillId="0" fontId="7" numFmtId="164" xfId="0">
      <alignment horizontal="center" indent="0" shrinkToFit="false" textRotation="0" vertical="center" wrapText="true"/>
    </xf>
    <xf applyAlignment="true" applyBorder="true" applyFont="true" applyProtection="false" borderId="1" fillId="0" fontId="7" numFmtId="165" xfId="0">
      <alignment horizontal="center" indent="0" shrinkToFit="false" textRotation="0" vertical="center" wrapText="true"/>
    </xf>
    <xf applyAlignment="true" applyBorder="true" applyFont="true" applyProtection="false" borderId="1" fillId="2" fontId="7" numFmtId="165" xfId="0">
      <alignment horizontal="center" indent="0" shrinkToFit="false" textRotation="0" vertical="center" wrapText="true"/>
    </xf>
    <xf applyAlignment="true" applyBorder="true" applyFont="true" applyProtection="false" borderId="1" fillId="0" fontId="7" numFmtId="165" xfId="0">
      <alignment horizontal="center" indent="0" shrinkToFit="false" textRotation="0" vertical="center" wrapText="true"/>
    </xf>
    <xf applyAlignment="true" applyBorder="true" applyFont="true" applyProtection="false" borderId="1" fillId="2" fontId="7" numFmtId="164" xfId="0">
      <alignment horizontal="center" indent="0" shrinkToFit="false" textRotation="0" vertical="center" wrapText="true"/>
    </xf>
    <xf applyAlignment="true" applyBorder="true" applyFont="true" applyProtection="false" borderId="2" fillId="0" fontId="8" numFmtId="164" xfId="0">
      <alignment horizontal="center" indent="0" shrinkToFit="false" textRotation="0" vertical="center" wrapText="false"/>
    </xf>
    <xf applyAlignment="true" applyBorder="true" applyFont="true" applyProtection="false" borderId="2" fillId="0" fontId="8" numFmtId="164" xfId="0">
      <alignment horizontal="general" indent="0" shrinkToFit="false" textRotation="0" vertical="center" wrapText="false"/>
    </xf>
    <xf applyAlignment="true" applyBorder="true" applyFont="true" applyProtection="false" borderId="2" fillId="3" fontId="6" numFmtId="165" xfId="0">
      <alignment horizontal="general" indent="0" shrinkToFit="false" textRotation="0" vertical="center" wrapText="false"/>
    </xf>
    <xf applyAlignment="true" applyBorder="true" applyFont="true" applyProtection="false" borderId="2" fillId="0" fontId="6" numFmtId="165" xfId="0">
      <alignment horizontal="general" indent="0" shrinkToFit="false" textRotation="0" vertical="center" wrapText="false"/>
    </xf>
    <xf applyAlignment="true" applyBorder="true" applyFont="true" applyProtection="true" borderId="2" fillId="0" fontId="6" numFmtId="167" xfId="19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center" wrapText="false"/>
    </xf>
    <xf applyAlignment="true" applyBorder="true" applyFont="true" applyProtection="false" borderId="3" fillId="0" fontId="8" numFmtId="164" xfId="0">
      <alignment horizontal="center" indent="0" shrinkToFit="false" textRotation="0" vertical="center" wrapText="false"/>
    </xf>
    <xf applyAlignment="true" applyBorder="true" applyFont="true" applyProtection="false" borderId="3" fillId="0" fontId="8" numFmtId="164" xfId="0">
      <alignment horizontal="general" indent="0" shrinkToFit="false" textRotation="0" vertical="center" wrapText="false"/>
    </xf>
    <xf applyAlignment="true" applyBorder="true" applyFont="true" applyProtection="false" borderId="3" fillId="2" fontId="6" numFmtId="165" xfId="0">
      <alignment horizontal="general" indent="0" shrinkToFit="false" textRotation="0" vertical="center" wrapText="false"/>
    </xf>
    <xf applyAlignment="true" applyBorder="true" applyFont="true" applyProtection="false" borderId="3" fillId="0" fontId="6" numFmtId="165" xfId="0">
      <alignment horizontal="general" indent="0" shrinkToFit="false" textRotation="0" vertical="center" wrapText="false"/>
    </xf>
    <xf applyAlignment="true" applyBorder="true" applyFont="true" applyProtection="false" borderId="3" fillId="3" fontId="6" numFmtId="165" xfId="0">
      <alignment horizontal="general" indent="0" shrinkToFit="false" textRotation="0" vertical="center" wrapText="false"/>
    </xf>
    <xf applyAlignment="true" applyBorder="true" applyFont="true" applyProtection="true" borderId="3" fillId="0" fontId="6" numFmtId="167" xfId="19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0" fontId="8" numFmtId="164" xfId="0">
      <alignment horizontal="center" indent="0" shrinkToFit="false" textRotation="0" vertical="center" wrapText="false"/>
    </xf>
    <xf applyAlignment="true" applyBorder="true" applyFont="true" applyProtection="false" borderId="3" fillId="0" fontId="8" numFmtId="164" xfId="0">
      <alignment horizontal="general" indent="0" shrinkToFit="false" textRotation="0" vertical="center" wrapText="false"/>
    </xf>
    <xf applyAlignment="true" applyBorder="true" applyFont="true" applyProtection="false" borderId="3" fillId="0" fontId="6" numFmtId="165" xfId="0">
      <alignment horizontal="general" indent="0" shrinkToFit="false" textRotation="0" vertical="center" wrapText="false"/>
    </xf>
    <xf applyAlignment="true" applyBorder="false" applyFont="false" applyProtection="false" borderId="0" fillId="0" fontId="0" numFmtId="164" xfId="0">
      <alignment horizontal="general" indent="0" shrinkToFit="false" textRotation="0" vertical="center" wrapText="false"/>
    </xf>
    <xf applyAlignment="false" applyBorder="true" applyFont="true" applyProtection="false" borderId="6" fillId="0" fontId="6" numFmtId="164" xfId="0"/>
    <xf applyAlignment="true" applyBorder="true" applyFont="true" applyProtection="false" borderId="7" fillId="0" fontId="9" numFmtId="164" xfId="0">
      <alignment horizontal="right" indent="0" shrinkToFit="false" textRotation="0" vertical="bottom" wrapText="false"/>
    </xf>
    <xf applyAlignment="false" applyBorder="true" applyFont="true" applyProtection="false" borderId="7" fillId="0" fontId="9" numFmtId="165" xfId="0"/>
    <xf applyAlignment="true" applyBorder="true" applyFont="true" applyProtection="true" borderId="7" fillId="0" fontId="9" numFmtId="167" xfId="1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0" numFmtId="165" xfId="0"/>
    <xf applyAlignment="true" applyBorder="true" applyFont="true" applyProtection="false" borderId="1" fillId="0" fontId="11" numFmtId="164" xfId="0">
      <alignment horizontal="center" indent="0" shrinkToFit="false" textRotation="0" vertical="center" wrapText="true"/>
    </xf>
    <xf applyAlignment="true" applyBorder="true" applyFont="true" applyProtection="false" borderId="1" fillId="0" fontId="12" numFmtId="165" xfId="0">
      <alignment horizontal="center" indent="0" shrinkToFit="false" textRotation="0" vertical="center" wrapText="true"/>
    </xf>
    <xf applyAlignment="false" applyBorder="true" applyFont="true" applyProtection="false" borderId="2" fillId="0" fontId="13" numFmtId="164" xfId="0"/>
    <xf applyAlignment="false" applyBorder="true" applyFont="false" applyProtection="false" borderId="2" fillId="0" fontId="0" numFmtId="165" xfId="0"/>
    <xf applyAlignment="true" applyBorder="true" applyFont="true" applyProtection="true" borderId="2" fillId="0" fontId="0" numFmtId="167" xfId="19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13" numFmtId="164" xfId="0"/>
    <xf applyAlignment="false" applyBorder="true" applyFont="false" applyProtection="false" borderId="3" fillId="0" fontId="0" numFmtId="165" xfId="0"/>
    <xf applyAlignment="true" applyBorder="true" applyFont="true" applyProtection="true" borderId="3" fillId="0" fontId="0" numFmtId="167" xfId="19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/>
    <xf applyAlignment="false" applyBorder="true" applyFont="true" applyProtection="false" borderId="8" fillId="0" fontId="13" numFmtId="164" xfId="0"/>
    <xf applyAlignment="false" applyBorder="true" applyFont="false" applyProtection="false" borderId="8" fillId="0" fontId="0" numFmtId="165" xfId="0"/>
    <xf applyAlignment="true" applyBorder="true" applyFont="true" applyProtection="true" borderId="8" fillId="0" fontId="0" numFmtId="167" xfId="19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14" numFmtId="164" xfId="0">
      <alignment horizontal="center" indent="0" shrinkToFit="false" textRotation="0" vertical="bottom" wrapText="false"/>
    </xf>
    <xf applyAlignment="false" applyBorder="true" applyFont="true" applyProtection="false" borderId="1" fillId="0" fontId="14" numFmtId="165" xfId="0"/>
    <xf applyAlignment="true" applyBorder="true" applyFont="true" applyProtection="true" borderId="1" fillId="0" fontId="14" numFmtId="167" xfId="19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6.17647058823529"/>
    <col collapsed="false" hidden="false" max="2" min="2" style="0" width="37.7607843137255"/>
    <col collapsed="false" hidden="false" max="12" min="3" style="0" width="16.2274509803922"/>
    <col collapsed="false" hidden="false" max="13" min="13" style="0" width="20.9647058823529"/>
    <col collapsed="false" hidden="false" max="14" min="14" style="0" width="12.9254901960784"/>
    <col collapsed="false" hidden="false" max="15" min="15" style="0" width="13.9294117647059"/>
    <col collapsed="false" hidden="false" max="16" min="16" style="0" width="12.6352941176471"/>
    <col collapsed="false" hidden="false" max="17" min="17" style="0" width="9.62352941176471"/>
    <col collapsed="false" hidden="false" max="1025" min="18" style="0" width="11.478431372549"/>
  </cols>
  <sheetData>
    <row collapsed="false" customFormat="false" customHeight="true" hidden="false" ht="75" outlineLevel="0" r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collapsed="false" customFormat="false" customHeight="true" hidden="false" ht="21" outlineLevel="0" r="2">
      <c r="A2" s="2" t="s">
        <v>11</v>
      </c>
      <c r="B2" s="3" t="s">
        <v>12</v>
      </c>
      <c r="C2" s="4" t="n">
        <v>17829</v>
      </c>
      <c r="D2" s="4" t="n">
        <v>15518</v>
      </c>
      <c r="E2" s="4" t="n">
        <v>2365</v>
      </c>
      <c r="F2" s="4" t="n">
        <v>374</v>
      </c>
      <c r="G2" s="4" t="n">
        <v>74</v>
      </c>
      <c r="H2" s="4" t="n">
        <f aca="false">SUM(C2:G2)</f>
        <v>36160</v>
      </c>
      <c r="I2" s="4" t="n">
        <v>1033</v>
      </c>
      <c r="J2" s="4" t="n">
        <f aca="false">H2+I2</f>
        <v>37193</v>
      </c>
      <c r="K2" s="4" t="n">
        <v>82352</v>
      </c>
      <c r="L2" s="5" t="n">
        <f aca="false">J2/K2</f>
        <v>0.451634447250826</v>
      </c>
    </row>
    <row collapsed="false" customFormat="false" customHeight="true" hidden="false" ht="21" outlineLevel="0" r="3">
      <c r="A3" s="6" t="s">
        <v>13</v>
      </c>
      <c r="B3" s="7" t="s">
        <v>14</v>
      </c>
      <c r="C3" s="8" t="n">
        <v>23935</v>
      </c>
      <c r="D3" s="8" t="n">
        <v>19790</v>
      </c>
      <c r="E3" s="8" t="n">
        <v>4504</v>
      </c>
      <c r="F3" s="8" t="n">
        <v>409</v>
      </c>
      <c r="G3" s="8" t="n">
        <v>192</v>
      </c>
      <c r="H3" s="8" t="n">
        <f aca="false">SUM(C3:G3)</f>
        <v>48830</v>
      </c>
      <c r="I3" s="8" t="n">
        <v>1178</v>
      </c>
      <c r="J3" s="8" t="n">
        <f aca="false">H3+I3</f>
        <v>50008</v>
      </c>
      <c r="K3" s="8" t="n">
        <v>103222</v>
      </c>
      <c r="L3" s="9" t="n">
        <f aca="false">J3/K3</f>
        <v>0.484470364844704</v>
      </c>
    </row>
    <row collapsed="false" customFormat="false" customHeight="true" hidden="false" ht="21" outlineLevel="0" r="4">
      <c r="A4" s="6" t="s">
        <v>15</v>
      </c>
      <c r="B4" s="7" t="s">
        <v>16</v>
      </c>
      <c r="C4" s="8" t="n">
        <v>25586</v>
      </c>
      <c r="D4" s="8" t="n">
        <v>22029</v>
      </c>
      <c r="E4" s="8" t="n">
        <v>1738</v>
      </c>
      <c r="F4" s="8" t="n">
        <v>364</v>
      </c>
      <c r="G4" s="8" t="n">
        <v>100</v>
      </c>
      <c r="H4" s="8" t="n">
        <f aca="false">SUM(C4:G4)</f>
        <v>49817</v>
      </c>
      <c r="I4" s="8" t="n">
        <v>1430</v>
      </c>
      <c r="J4" s="8" t="n">
        <f aca="false">H4+I4</f>
        <v>51247</v>
      </c>
      <c r="K4" s="8" t="n">
        <v>87626</v>
      </c>
      <c r="L4" s="9" t="n">
        <f aca="false">J4/K4</f>
        <v>0.584837833519732</v>
      </c>
    </row>
    <row collapsed="false" customFormat="false" customHeight="true" hidden="false" ht="21" outlineLevel="0" r="5">
      <c r="A5" s="6" t="s">
        <v>17</v>
      </c>
      <c r="B5" s="7" t="s">
        <v>18</v>
      </c>
      <c r="C5" s="8" t="n">
        <v>15015</v>
      </c>
      <c r="D5" s="8" t="n">
        <v>11659</v>
      </c>
      <c r="E5" s="8" t="n">
        <v>701</v>
      </c>
      <c r="F5" s="8" t="n">
        <v>290</v>
      </c>
      <c r="G5" s="8" t="n">
        <v>65</v>
      </c>
      <c r="H5" s="8" t="n">
        <f aca="false">SUM(C5:G5)</f>
        <v>27730</v>
      </c>
      <c r="I5" s="8" t="n">
        <v>804</v>
      </c>
      <c r="J5" s="8" t="n">
        <f aca="false">H5+I5</f>
        <v>28534</v>
      </c>
      <c r="K5" s="8" t="n">
        <v>74180</v>
      </c>
      <c r="L5" s="9" t="n">
        <f aca="false">J5/K5</f>
        <v>0.384658937719062</v>
      </c>
    </row>
    <row collapsed="false" customFormat="false" customHeight="true" hidden="false" ht="21" outlineLevel="0" r="6">
      <c r="A6" s="6" t="s">
        <v>19</v>
      </c>
      <c r="B6" s="7" t="s">
        <v>20</v>
      </c>
      <c r="C6" s="8" t="n">
        <v>22339</v>
      </c>
      <c r="D6" s="8" t="n">
        <v>16796</v>
      </c>
      <c r="E6" s="8" t="n">
        <v>1113</v>
      </c>
      <c r="F6" s="8" t="n">
        <v>380</v>
      </c>
      <c r="G6" s="8" t="n">
        <v>114</v>
      </c>
      <c r="H6" s="8" t="n">
        <f aca="false">SUM(C6:G6)</f>
        <v>40742</v>
      </c>
      <c r="I6" s="8" t="n">
        <v>1443</v>
      </c>
      <c r="J6" s="8" t="n">
        <f aca="false">H6+I6</f>
        <v>42185</v>
      </c>
      <c r="K6" s="8" t="n">
        <v>100917</v>
      </c>
      <c r="L6" s="9" t="n">
        <f aca="false">J6/K6</f>
        <v>0.418016786071722</v>
      </c>
    </row>
    <row collapsed="false" customFormat="false" customHeight="true" hidden="false" ht="21" outlineLevel="0" r="7">
      <c r="A7" s="6" t="s">
        <v>21</v>
      </c>
      <c r="B7" s="7" t="s">
        <v>22</v>
      </c>
      <c r="C7" s="8" t="n">
        <v>24738</v>
      </c>
      <c r="D7" s="8" t="n">
        <v>25440</v>
      </c>
      <c r="E7" s="8" t="n">
        <v>1464</v>
      </c>
      <c r="F7" s="8" t="n">
        <v>333</v>
      </c>
      <c r="G7" s="8" t="n">
        <v>88</v>
      </c>
      <c r="H7" s="8" t="n">
        <f aca="false">SUM(C7:G7)</f>
        <v>52063</v>
      </c>
      <c r="I7" s="8" t="n">
        <v>1387</v>
      </c>
      <c r="J7" s="8" t="n">
        <f aca="false">H7+I7</f>
        <v>53450</v>
      </c>
      <c r="K7" s="8" t="n">
        <v>84517</v>
      </c>
      <c r="L7" s="9" t="n">
        <f aca="false">J7/K7</f>
        <v>0.632417146846197</v>
      </c>
    </row>
    <row collapsed="false" customFormat="false" customHeight="true" hidden="false" ht="21" outlineLevel="0" r="8">
      <c r="A8" s="6" t="s">
        <v>23</v>
      </c>
      <c r="B8" s="7" t="s">
        <v>24</v>
      </c>
      <c r="C8" s="8" t="n">
        <v>18261</v>
      </c>
      <c r="D8" s="8" t="n">
        <v>23261</v>
      </c>
      <c r="E8" s="8" t="n">
        <v>1382</v>
      </c>
      <c r="F8" s="8" t="n">
        <v>1006</v>
      </c>
      <c r="G8" s="8" t="n">
        <v>2841</v>
      </c>
      <c r="H8" s="8" t="n">
        <f aca="false">SUM(C8:G8)</f>
        <v>46751</v>
      </c>
      <c r="I8" s="8" t="n">
        <v>1331</v>
      </c>
      <c r="J8" s="8" t="n">
        <f aca="false">H8+I8</f>
        <v>48082</v>
      </c>
      <c r="K8" s="8" t="n">
        <v>86742</v>
      </c>
      <c r="L8" s="9" t="n">
        <f aca="false">J8/K8</f>
        <v>0.554310483963939</v>
      </c>
    </row>
    <row collapsed="false" customFormat="false" customHeight="true" hidden="false" ht="21" outlineLevel="0" r="9">
      <c r="A9" s="6" t="s">
        <v>25</v>
      </c>
      <c r="B9" s="7" t="s">
        <v>26</v>
      </c>
      <c r="C9" s="8" t="n">
        <v>24481</v>
      </c>
      <c r="D9" s="8" t="n">
        <v>25308</v>
      </c>
      <c r="E9" s="8" t="n">
        <v>1207</v>
      </c>
      <c r="F9" s="8" t="n">
        <v>580</v>
      </c>
      <c r="G9" s="8" t="n">
        <v>255</v>
      </c>
      <c r="H9" s="8" t="n">
        <f aca="false">SUM(C9:G9)</f>
        <v>51831</v>
      </c>
      <c r="I9" s="8" t="n">
        <v>1484</v>
      </c>
      <c r="J9" s="8" t="n">
        <f aca="false">H9+I9</f>
        <v>53315</v>
      </c>
      <c r="K9" s="8" t="n">
        <v>102063</v>
      </c>
      <c r="L9" s="9" t="n">
        <f aca="false">J9/K9</f>
        <v>0.52237343601501</v>
      </c>
    </row>
    <row collapsed="false" customFormat="false" customHeight="true" hidden="false" ht="21" outlineLevel="0" r="10">
      <c r="A10" s="6" t="s">
        <v>27</v>
      </c>
      <c r="B10" s="7" t="s">
        <v>28</v>
      </c>
      <c r="C10" s="8" t="n">
        <v>29364</v>
      </c>
      <c r="D10" s="8" t="n">
        <v>27883</v>
      </c>
      <c r="E10" s="8" t="n">
        <v>1446</v>
      </c>
      <c r="F10" s="8" t="n">
        <v>687</v>
      </c>
      <c r="G10" s="8" t="n">
        <v>362</v>
      </c>
      <c r="H10" s="8" t="n">
        <f aca="false">SUM(C10:G10)</f>
        <v>59742</v>
      </c>
      <c r="I10" s="8" t="n">
        <v>2117</v>
      </c>
      <c r="J10" s="8" t="n">
        <f aca="false">H10+I10</f>
        <v>61859</v>
      </c>
      <c r="K10" s="8" t="n">
        <v>103854</v>
      </c>
      <c r="L10" s="9" t="n">
        <f aca="false">J10/K10</f>
        <v>0.595634255782156</v>
      </c>
    </row>
    <row collapsed="false" customFormat="false" customHeight="true" hidden="false" ht="21" outlineLevel="0" r="11">
      <c r="A11" s="6" t="s">
        <v>29</v>
      </c>
      <c r="B11" s="7" t="s">
        <v>30</v>
      </c>
      <c r="C11" s="8" t="n">
        <v>24685</v>
      </c>
      <c r="D11" s="8" t="n">
        <v>23905</v>
      </c>
      <c r="E11" s="8" t="n">
        <v>1176</v>
      </c>
      <c r="F11" s="8" t="n">
        <v>551</v>
      </c>
      <c r="G11" s="8" t="n">
        <v>200</v>
      </c>
      <c r="H11" s="8" t="n">
        <f aca="false">SUM(C11:G11)</f>
        <v>50517</v>
      </c>
      <c r="I11" s="8" t="n">
        <v>1613</v>
      </c>
      <c r="J11" s="8" t="n">
        <f aca="false">H11+I11</f>
        <v>52130</v>
      </c>
      <c r="K11" s="8" t="n">
        <v>95450</v>
      </c>
      <c r="L11" s="9" t="n">
        <f aca="false">J11/K11</f>
        <v>0.546149816657936</v>
      </c>
    </row>
    <row collapsed="false" customFormat="false" customHeight="true" hidden="false" ht="21" outlineLevel="0" r="12">
      <c r="A12" s="6" t="s">
        <v>31</v>
      </c>
      <c r="B12" s="7" t="s">
        <v>32</v>
      </c>
      <c r="C12" s="8" t="n">
        <v>21201</v>
      </c>
      <c r="D12" s="8" t="n">
        <v>21454</v>
      </c>
      <c r="E12" s="8" t="n">
        <v>1020</v>
      </c>
      <c r="F12" s="8" t="n">
        <v>611</v>
      </c>
      <c r="G12" s="8" t="n">
        <v>209</v>
      </c>
      <c r="H12" s="8" t="n">
        <f aca="false">SUM(C12:G12)</f>
        <v>44495</v>
      </c>
      <c r="I12" s="8" t="n">
        <v>1596</v>
      </c>
      <c r="J12" s="8" t="n">
        <f aca="false">H12+I12</f>
        <v>46091</v>
      </c>
      <c r="K12" s="8" t="n">
        <v>93460</v>
      </c>
      <c r="L12" s="9" t="n">
        <f aca="false">J12/K12</f>
        <v>0.493162850417291</v>
      </c>
    </row>
    <row collapsed="false" customFormat="false" customHeight="true" hidden="false" ht="21" outlineLevel="0" r="13">
      <c r="A13" s="6" t="s">
        <v>33</v>
      </c>
      <c r="B13" s="7" t="s">
        <v>34</v>
      </c>
      <c r="C13" s="8" t="n">
        <v>22026</v>
      </c>
      <c r="D13" s="8" t="n">
        <v>22211</v>
      </c>
      <c r="E13" s="8" t="n">
        <v>1130</v>
      </c>
      <c r="F13" s="8" t="n">
        <v>516</v>
      </c>
      <c r="G13" s="8" t="n">
        <v>239</v>
      </c>
      <c r="H13" s="8" t="n">
        <f aca="false">SUM(C13:G13)</f>
        <v>46122</v>
      </c>
      <c r="I13" s="8" t="n">
        <v>1648</v>
      </c>
      <c r="J13" s="8" t="n">
        <f aca="false">H13+I13</f>
        <v>47770</v>
      </c>
      <c r="K13" s="8" t="n">
        <v>92287</v>
      </c>
      <c r="L13" s="9" t="n">
        <f aca="false">J13/K13</f>
        <v>0.517624367462373</v>
      </c>
    </row>
    <row collapsed="false" customFormat="false" customHeight="true" hidden="false" ht="21" outlineLevel="0" r="14">
      <c r="A14" s="6" t="s">
        <v>35</v>
      </c>
      <c r="B14" s="7" t="s">
        <v>36</v>
      </c>
      <c r="C14" s="8" t="n">
        <v>21500</v>
      </c>
      <c r="D14" s="8" t="n">
        <v>17727</v>
      </c>
      <c r="E14" s="8" t="n">
        <v>1516</v>
      </c>
      <c r="F14" s="8" t="n">
        <v>892</v>
      </c>
      <c r="G14" s="8" t="n">
        <v>218</v>
      </c>
      <c r="H14" s="8" t="n">
        <f aca="false">SUM(C14:G14)</f>
        <v>41853</v>
      </c>
      <c r="I14" s="8" t="n">
        <v>1837</v>
      </c>
      <c r="J14" s="8" t="n">
        <f aca="false">H14+I14</f>
        <v>43690</v>
      </c>
      <c r="K14" s="8" t="n">
        <v>85425</v>
      </c>
      <c r="L14" s="9" t="n">
        <f aca="false">J14/K14</f>
        <v>0.511442786069652</v>
      </c>
    </row>
    <row collapsed="false" customFormat="false" customHeight="true" hidden="false" ht="21" outlineLevel="0" r="15">
      <c r="A15" s="6" t="s">
        <v>37</v>
      </c>
      <c r="B15" s="7" t="s">
        <v>38</v>
      </c>
      <c r="C15" s="8" t="n">
        <v>22134</v>
      </c>
      <c r="D15" s="8" t="n">
        <v>17068</v>
      </c>
      <c r="E15" s="8" t="n">
        <v>3540</v>
      </c>
      <c r="F15" s="8" t="n">
        <v>1340</v>
      </c>
      <c r="G15" s="8" t="n">
        <v>88</v>
      </c>
      <c r="H15" s="8" t="n">
        <f aca="false">SUM(C15:G15)</f>
        <v>44170</v>
      </c>
      <c r="I15" s="8" t="n">
        <v>1438</v>
      </c>
      <c r="J15" s="8" t="n">
        <f aca="false">H15+I15</f>
        <v>45608</v>
      </c>
      <c r="K15" s="8" t="n">
        <v>76431</v>
      </c>
      <c r="L15" s="9" t="n">
        <f aca="false">J15/K15</f>
        <v>0.596721225680679</v>
      </c>
    </row>
    <row collapsed="false" customFormat="false" customHeight="true" hidden="false" ht="21" outlineLevel="0" r="16">
      <c r="A16" s="6" t="s">
        <v>39</v>
      </c>
      <c r="B16" s="7" t="s">
        <v>40</v>
      </c>
      <c r="C16" s="8" t="n">
        <v>19359</v>
      </c>
      <c r="D16" s="8" t="n">
        <v>15456</v>
      </c>
      <c r="E16" s="8" t="n">
        <v>1126</v>
      </c>
      <c r="F16" s="8" t="n">
        <v>449</v>
      </c>
      <c r="G16" s="8" t="n">
        <v>145</v>
      </c>
      <c r="H16" s="8" t="n">
        <f aca="false">SUM(C16:G16)</f>
        <v>36535</v>
      </c>
      <c r="I16" s="8" t="n">
        <v>925</v>
      </c>
      <c r="J16" s="8" t="n">
        <f aca="false">H16+I16</f>
        <v>37460</v>
      </c>
      <c r="K16" s="8" t="n">
        <v>77582</v>
      </c>
      <c r="L16" s="9" t="n">
        <f aca="false">J16/K16</f>
        <v>0.482843958650202</v>
      </c>
    </row>
    <row collapsed="false" customFormat="false" customHeight="true" hidden="false" ht="21" outlineLevel="0" r="17">
      <c r="A17" s="6" t="s">
        <v>41</v>
      </c>
      <c r="B17" s="7" t="s">
        <v>42</v>
      </c>
      <c r="C17" s="8" t="n">
        <v>19729</v>
      </c>
      <c r="D17" s="8" t="n">
        <v>17828</v>
      </c>
      <c r="E17" s="8" t="n">
        <v>1071</v>
      </c>
      <c r="F17" s="8" t="n">
        <v>498</v>
      </c>
      <c r="G17" s="8" t="n">
        <v>198</v>
      </c>
      <c r="H17" s="8" t="n">
        <f aca="false">SUM(C17:G17)</f>
        <v>39324</v>
      </c>
      <c r="I17" s="8" t="n">
        <v>1496</v>
      </c>
      <c r="J17" s="8" t="n">
        <f aca="false">H17+I17</f>
        <v>40820</v>
      </c>
      <c r="K17" s="8" t="n">
        <v>79602</v>
      </c>
      <c r="L17" s="9" t="n">
        <f aca="false">J17/K17</f>
        <v>0.512801185899852</v>
      </c>
    </row>
    <row collapsed="false" customFormat="false" customHeight="true" hidden="false" ht="21" outlineLevel="0" r="18">
      <c r="A18" s="6" t="s">
        <v>43</v>
      </c>
      <c r="B18" s="7" t="s">
        <v>44</v>
      </c>
      <c r="C18" s="8" t="n">
        <v>19954</v>
      </c>
      <c r="D18" s="8" t="n">
        <v>18618</v>
      </c>
      <c r="E18" s="8" t="n">
        <v>1181</v>
      </c>
      <c r="F18" s="8" t="n">
        <v>553</v>
      </c>
      <c r="G18" s="8" t="n">
        <v>181</v>
      </c>
      <c r="H18" s="8" t="n">
        <f aca="false">SUM(C18:G18)</f>
        <v>40487</v>
      </c>
      <c r="I18" s="8" t="n">
        <v>1154</v>
      </c>
      <c r="J18" s="8" t="n">
        <f aca="false">H18+I18</f>
        <v>41641</v>
      </c>
      <c r="K18" s="8" t="n">
        <v>80268</v>
      </c>
      <c r="L18" s="9" t="n">
        <f aca="false">J18/K18</f>
        <v>0.518774605073005</v>
      </c>
    </row>
    <row collapsed="false" customFormat="false" customHeight="true" hidden="false" ht="21" outlineLevel="0" r="19">
      <c r="A19" s="6" t="s">
        <v>45</v>
      </c>
      <c r="B19" s="7" t="s">
        <v>46</v>
      </c>
      <c r="C19" s="8" t="n">
        <v>23614</v>
      </c>
      <c r="D19" s="8" t="n">
        <v>22609</v>
      </c>
      <c r="E19" s="8" t="n">
        <v>1437</v>
      </c>
      <c r="F19" s="8" t="n">
        <v>405</v>
      </c>
      <c r="G19" s="8" t="n">
        <v>103</v>
      </c>
      <c r="H19" s="8" t="n">
        <f aca="false">SUM(C19:G19)</f>
        <v>48168</v>
      </c>
      <c r="I19" s="8" t="n">
        <v>1455</v>
      </c>
      <c r="J19" s="8" t="n">
        <f aca="false">H19+I19</f>
        <v>49623</v>
      </c>
      <c r="K19" s="8" t="n">
        <v>81759</v>
      </c>
      <c r="L19" s="9" t="n">
        <f aca="false">J19/K19</f>
        <v>0.606942354970095</v>
      </c>
    </row>
    <row collapsed="false" customFormat="false" customHeight="true" hidden="false" ht="21" outlineLevel="0" r="20">
      <c r="A20" s="6" t="s">
        <v>47</v>
      </c>
      <c r="B20" s="7" t="s">
        <v>48</v>
      </c>
      <c r="C20" s="8" t="n">
        <v>22543</v>
      </c>
      <c r="D20" s="8" t="n">
        <v>16826</v>
      </c>
      <c r="E20" s="8" t="n">
        <v>1844</v>
      </c>
      <c r="F20" s="8" t="n">
        <v>261</v>
      </c>
      <c r="G20" s="8" t="n">
        <v>105</v>
      </c>
      <c r="H20" s="8" t="n">
        <f aca="false">SUM(C20:G20)</f>
        <v>41579</v>
      </c>
      <c r="I20" s="8" t="n">
        <v>1002</v>
      </c>
      <c r="J20" s="8" t="n">
        <f aca="false">H20+I20</f>
        <v>42581</v>
      </c>
      <c r="K20" s="8" t="n">
        <v>76192</v>
      </c>
      <c r="L20" s="9" t="n">
        <f aca="false">J20/K20</f>
        <v>0.558864447711046</v>
      </c>
    </row>
    <row collapsed="false" customFormat="false" customHeight="true" hidden="false" ht="21" outlineLevel="0" r="21">
      <c r="A21" s="6" t="s">
        <v>49</v>
      </c>
      <c r="B21" s="7" t="s">
        <v>50</v>
      </c>
      <c r="C21" s="8" t="n">
        <v>24222</v>
      </c>
      <c r="D21" s="8" t="n">
        <v>22939</v>
      </c>
      <c r="E21" s="8" t="n">
        <v>3385</v>
      </c>
      <c r="F21" s="8" t="n">
        <v>1113</v>
      </c>
      <c r="G21" s="8" t="n">
        <v>91</v>
      </c>
      <c r="H21" s="8" t="n">
        <f aca="false">SUM(C21:G21)</f>
        <v>51750</v>
      </c>
      <c r="I21" s="8" t="n">
        <v>1901</v>
      </c>
      <c r="J21" s="8" t="n">
        <f aca="false">H21+I21</f>
        <v>53651</v>
      </c>
      <c r="K21" s="8" t="n">
        <v>87273</v>
      </c>
      <c r="L21" s="9" t="n">
        <f aca="false">J21/K21</f>
        <v>0.614749120575665</v>
      </c>
    </row>
    <row collapsed="false" customFormat="false" customHeight="true" hidden="false" ht="21" outlineLevel="0" r="22">
      <c r="A22" s="6" t="s">
        <v>51</v>
      </c>
      <c r="B22" s="7" t="s">
        <v>52</v>
      </c>
      <c r="C22" s="10" t="n">
        <v>21448</v>
      </c>
      <c r="D22" s="10" t="n">
        <v>19941</v>
      </c>
      <c r="E22" s="10" t="n">
        <v>3279</v>
      </c>
      <c r="F22" s="10" t="n">
        <v>488</v>
      </c>
      <c r="G22" s="10" t="n">
        <v>49</v>
      </c>
      <c r="H22" s="10" t="n">
        <f aca="false">SUM(C22:G22)</f>
        <v>45205</v>
      </c>
      <c r="I22" s="10" t="n">
        <v>1059</v>
      </c>
      <c r="J22" s="10" t="n">
        <f aca="false">H22+I22</f>
        <v>46264</v>
      </c>
      <c r="K22" s="10" t="n">
        <v>70844</v>
      </c>
      <c r="L22" s="11" t="n">
        <f aca="false">J22/K22</f>
        <v>0.653040483315454</v>
      </c>
    </row>
    <row collapsed="false" customFormat="false" customHeight="true" hidden="false" ht="21" outlineLevel="0" r="23">
      <c r="A23" s="12"/>
      <c r="B23" s="13" t="s">
        <v>53</v>
      </c>
      <c r="C23" s="14" t="n">
        <f aca="false">SUM(C2:C22)</f>
        <v>463963</v>
      </c>
      <c r="D23" s="15" t="n">
        <f aca="false">SUM(D2:D22)</f>
        <v>424266</v>
      </c>
      <c r="E23" s="14" t="n">
        <f aca="false">SUM(E2:E22)</f>
        <v>37625</v>
      </c>
      <c r="F23" s="14" t="n">
        <f aca="false">SUM(F2:F22)</f>
        <v>12100</v>
      </c>
      <c r="G23" s="14" t="n">
        <f aca="false">SUM(G2:G22)</f>
        <v>5917</v>
      </c>
      <c r="H23" s="14" t="n">
        <f aca="false">SUM(H2:H22)</f>
        <v>943871</v>
      </c>
      <c r="I23" s="14" t="n">
        <f aca="false">SUM(I2:I22)</f>
        <v>29331</v>
      </c>
      <c r="J23" s="14" t="n">
        <f aca="false">SUM(J2:J22)</f>
        <v>973202</v>
      </c>
      <c r="K23" s="14" t="n">
        <f aca="false">SUM(K2:K22)</f>
        <v>1822046</v>
      </c>
      <c r="L23" s="16" t="n">
        <f aca="false">J23/K23</f>
        <v>0.534125922177596</v>
      </c>
    </row>
    <row collapsed="false" customFormat="false" customHeight="false" hidden="false" ht="12.8" outlineLevel="0" r="24">
      <c r="H24" s="17"/>
    </row>
    <row collapsed="false" customFormat="false" customHeight="false" hidden="false" ht="14" outlineLevel="0" r="27">
      <c r="A27" s="18" t="s">
        <v>54</v>
      </c>
    </row>
  </sheetData>
  <mergeCells count="1">
    <mergeCell ref="A1:B1"/>
  </mergeCells>
  <printOptions headings="false" gridLines="false" gridLinesSet="true" horizontalCentered="true" verticalCentered="false"/>
  <pageMargins left="0.196527777777778" right="0.196527777777778" top="1.40138888888889" bottom="0.590972222222222" header="0.433333333333333" footer="0.433333333333333"/>
  <pageSetup blackAndWhite="false" cellComments="none" copies="1" draft="false" firstPageNumber="0" fitToHeight="1" fitToWidth="1" horizontalDpi="300" orientation="landscape" pageOrder="downThenOver" paperSize="5" scale="65" useFirstPageNumber="false" usePrinterDefaults="false" verticalDpi="300"/>
  <headerFooter differentFirst="false" differentOddEven="false">
    <oddHeader>&amp;C&amp;"Century Gothic,Regular"&amp;16CONSEJO ESTATAL ELECTORAL
&amp;14RESULTADOS DE COMPUTO
ELECCIÓN GOBERNADOR</oddHeader>
    <oddFooter>&amp;L&amp;"Century Gothic,Regular"&amp;8Hermosillo, Sonora  &amp;D&amp;R&amp;"Century Gothic,Regular"&amp;8PROCESO ELECTORAL 2008-2009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9" width="6.17647058823529"/>
    <col collapsed="false" hidden="false" max="2" min="2" style="0" width="37.7607843137255"/>
    <col collapsed="false" hidden="false" max="4" min="3" style="17" width="11.478431372549"/>
    <col collapsed="false" hidden="false" max="5" min="5" style="17" width="17.5098039215686"/>
    <col collapsed="false" hidden="false" max="7" min="6" style="17" width="11.478431372549"/>
    <col collapsed="false" hidden="false" max="8" min="8" style="17" width="12.7725490196078"/>
    <col collapsed="false" hidden="false" max="11" min="9" style="17" width="11.478431372549"/>
    <col collapsed="false" hidden="false" max="12" min="12" style="17" width="16.0823529411765"/>
    <col collapsed="false" hidden="false" max="13" min="13" style="17" width="20.9647058823529"/>
    <col collapsed="false" hidden="false" max="15" min="14" style="17" width="12.9254901960784"/>
    <col collapsed="false" hidden="false" max="16" min="16" style="17" width="13.9294117647059"/>
    <col collapsed="false" hidden="false" max="17" min="17" style="0" width="12.6352941176471"/>
    <col collapsed="false" hidden="false" max="18" min="18" style="0" width="9.62352941176471"/>
    <col collapsed="false" hidden="false" max="1025" min="19" style="0" width="11.478431372549"/>
  </cols>
  <sheetData>
    <row collapsed="false" customFormat="false" customHeight="true" hidden="false" ht="85.5" outlineLevel="0" r="1">
      <c r="A1" s="20" t="s">
        <v>0</v>
      </c>
      <c r="B1" s="20"/>
      <c r="C1" s="21" t="s">
        <v>1</v>
      </c>
      <c r="D1" s="21" t="s">
        <v>55</v>
      </c>
      <c r="E1" s="21" t="s">
        <v>56</v>
      </c>
      <c r="F1" s="21" t="s">
        <v>3</v>
      </c>
      <c r="G1" s="21" t="s">
        <v>4</v>
      </c>
      <c r="H1" s="21" t="s">
        <v>57</v>
      </c>
      <c r="I1" s="21" t="s">
        <v>5</v>
      </c>
      <c r="J1" s="21" t="s">
        <v>58</v>
      </c>
      <c r="K1" s="21" t="s">
        <v>59</v>
      </c>
      <c r="L1" s="22" t="s">
        <v>60</v>
      </c>
      <c r="M1" s="22" t="s">
        <v>61</v>
      </c>
      <c r="N1" s="23" t="s">
        <v>6</v>
      </c>
      <c r="O1" s="23" t="s">
        <v>7</v>
      </c>
      <c r="P1" s="23" t="s">
        <v>8</v>
      </c>
      <c r="Q1" s="23" t="s">
        <v>9</v>
      </c>
      <c r="R1" s="24" t="s">
        <v>10</v>
      </c>
    </row>
    <row collapsed="false" customFormat="true" customHeight="true" hidden="false" ht="21" outlineLevel="0" r="2" s="30">
      <c r="A2" s="25" t="s">
        <v>11</v>
      </c>
      <c r="B2" s="26" t="s">
        <v>12</v>
      </c>
      <c r="C2" s="27" t="n">
        <v>17205</v>
      </c>
      <c r="D2" s="28" t="n">
        <v>16137</v>
      </c>
      <c r="E2" s="28"/>
      <c r="F2" s="28" t="n">
        <v>1581</v>
      </c>
      <c r="G2" s="28" t="n">
        <v>363</v>
      </c>
      <c r="H2" s="28" t="n">
        <v>280</v>
      </c>
      <c r="I2" s="28" t="n">
        <v>85</v>
      </c>
      <c r="J2" s="28" t="n">
        <v>394</v>
      </c>
      <c r="K2" s="28" t="n">
        <v>335</v>
      </c>
      <c r="L2" s="28" t="n">
        <v>159</v>
      </c>
      <c r="M2" s="28" t="n">
        <f aca="false">SUM(D2,J2,K2,L2)</f>
        <v>17025</v>
      </c>
      <c r="N2" s="28" t="n">
        <f aca="false">C2+D2+F2+G2+H2+I2+J2+K2+L2</f>
        <v>36539</v>
      </c>
      <c r="O2" s="28" t="n">
        <v>861</v>
      </c>
      <c r="P2" s="28" t="n">
        <f aca="false">N2+O2</f>
        <v>37400</v>
      </c>
      <c r="Q2" s="28" t="n">
        <v>83954</v>
      </c>
      <c r="R2" s="29" t="n">
        <f aca="false">P2/Q2</f>
        <v>0.44548204969388</v>
      </c>
    </row>
    <row collapsed="false" customFormat="true" customHeight="true" hidden="false" ht="21" outlineLevel="0" r="3" s="30">
      <c r="A3" s="31" t="s">
        <v>13</v>
      </c>
      <c r="B3" s="32" t="s">
        <v>14</v>
      </c>
      <c r="C3" s="33" t="n">
        <v>21460</v>
      </c>
      <c r="D3" s="34" t="n">
        <v>21133</v>
      </c>
      <c r="E3" s="34"/>
      <c r="F3" s="34" t="n">
        <v>3575</v>
      </c>
      <c r="G3" s="34" t="n">
        <v>427</v>
      </c>
      <c r="H3" s="34" t="n">
        <v>567</v>
      </c>
      <c r="I3" s="34"/>
      <c r="J3" s="34" t="n">
        <v>442</v>
      </c>
      <c r="K3" s="34" t="n">
        <v>543</v>
      </c>
      <c r="L3" s="34" t="n">
        <v>136</v>
      </c>
      <c r="M3" s="35" t="n">
        <f aca="false">SUM(D3+J3+K3+L3)</f>
        <v>22254</v>
      </c>
      <c r="N3" s="34" t="n">
        <f aca="false">C3+D3+F3+G3+H3+I3+J3+K3+L3</f>
        <v>48283</v>
      </c>
      <c r="O3" s="34" t="n">
        <v>858</v>
      </c>
      <c r="P3" s="34" t="n">
        <f aca="false">N3+O3</f>
        <v>49141</v>
      </c>
      <c r="Q3" s="34" t="n">
        <v>103222</v>
      </c>
      <c r="R3" s="36" t="n">
        <f aca="false">P3/Q3</f>
        <v>0.476070992617853</v>
      </c>
    </row>
    <row collapsed="false" customFormat="true" customHeight="true" hidden="false" ht="21" outlineLevel="0" r="4" s="30">
      <c r="A4" s="31" t="s">
        <v>15</v>
      </c>
      <c r="B4" s="32" t="s">
        <v>16</v>
      </c>
      <c r="C4" s="35" t="n">
        <v>23328</v>
      </c>
      <c r="D4" s="34" t="n">
        <v>20369</v>
      </c>
      <c r="E4" s="33"/>
      <c r="F4" s="34" t="n">
        <v>2893</v>
      </c>
      <c r="G4" s="34" t="n">
        <v>392</v>
      </c>
      <c r="H4" s="34" t="n">
        <v>654</v>
      </c>
      <c r="I4" s="34"/>
      <c r="J4" s="34" t="n">
        <v>556</v>
      </c>
      <c r="K4" s="34" t="n">
        <v>279</v>
      </c>
      <c r="L4" s="34" t="n">
        <v>285</v>
      </c>
      <c r="M4" s="34" t="n">
        <f aca="false">SUM(D4,J4,K4,L4)</f>
        <v>21489</v>
      </c>
      <c r="N4" s="34" t="n">
        <f aca="false">C4+D4+F4+G4+H4+I4+J4+K4+L4</f>
        <v>48756</v>
      </c>
      <c r="O4" s="34" t="n">
        <v>998</v>
      </c>
      <c r="P4" s="34" t="n">
        <f aca="false">N4+O4</f>
        <v>49754</v>
      </c>
      <c r="Q4" s="34" t="n">
        <v>87626</v>
      </c>
      <c r="R4" s="36" t="n">
        <f aca="false">P4/Q4</f>
        <v>0.567799511560496</v>
      </c>
    </row>
    <row collapsed="false" customFormat="true" customHeight="true" hidden="false" ht="21" outlineLevel="0" r="5" s="30">
      <c r="A5" s="31" t="s">
        <v>17</v>
      </c>
      <c r="B5" s="32" t="s">
        <v>18</v>
      </c>
      <c r="C5" s="35" t="n">
        <v>13934</v>
      </c>
      <c r="D5" s="34" t="n">
        <v>11868</v>
      </c>
      <c r="E5" s="34"/>
      <c r="F5" s="34" t="n">
        <v>516</v>
      </c>
      <c r="G5" s="34" t="n">
        <v>195</v>
      </c>
      <c r="H5" s="34" t="n">
        <v>510</v>
      </c>
      <c r="I5" s="34"/>
      <c r="J5" s="34" t="n">
        <v>822</v>
      </c>
      <c r="K5" s="34" t="n">
        <v>90</v>
      </c>
      <c r="L5" s="34" t="n">
        <v>30</v>
      </c>
      <c r="M5" s="34" t="n">
        <f aca="false">SUM(D5+J5+K5+L5)</f>
        <v>12810</v>
      </c>
      <c r="N5" s="34" t="n">
        <f aca="false">C5+D5+F5+G5+H5+I5+J5+K5+L5</f>
        <v>27965</v>
      </c>
      <c r="O5" s="34" t="n">
        <v>679</v>
      </c>
      <c r="P5" s="34" t="n">
        <f aca="false">N5+O5</f>
        <v>28644</v>
      </c>
      <c r="Q5" s="34" t="n">
        <v>74180</v>
      </c>
      <c r="R5" s="36" t="n">
        <f aca="false">P5/Q5</f>
        <v>0.386141817201402</v>
      </c>
    </row>
    <row collapsed="false" customFormat="true" customHeight="true" hidden="false" ht="21" outlineLevel="0" r="6" s="30">
      <c r="A6" s="31" t="s">
        <v>19</v>
      </c>
      <c r="B6" s="32" t="s">
        <v>20</v>
      </c>
      <c r="C6" s="35" t="n">
        <v>19465</v>
      </c>
      <c r="D6" s="34" t="n">
        <v>15786</v>
      </c>
      <c r="E6" s="34"/>
      <c r="F6" s="34" t="n">
        <v>1044</v>
      </c>
      <c r="G6" s="34" t="n">
        <v>425</v>
      </c>
      <c r="H6" s="34" t="n">
        <v>1117</v>
      </c>
      <c r="I6" s="34" t="n">
        <v>199</v>
      </c>
      <c r="J6" s="34" t="n">
        <v>1525</v>
      </c>
      <c r="K6" s="34" t="n">
        <v>162</v>
      </c>
      <c r="L6" s="34" t="n">
        <v>79</v>
      </c>
      <c r="M6" s="34" t="n">
        <f aca="false">SUM(D6+J6+K6+L6)</f>
        <v>17552</v>
      </c>
      <c r="N6" s="34" t="n">
        <f aca="false">C6+D6+F6+G6+H6+I6+J6+K6+L6</f>
        <v>39802</v>
      </c>
      <c r="O6" s="34" t="n">
        <v>832</v>
      </c>
      <c r="P6" s="34" t="n">
        <f aca="false">N6+O6</f>
        <v>40634</v>
      </c>
      <c r="Q6" s="34" t="n">
        <v>101647</v>
      </c>
      <c r="R6" s="36" t="n">
        <f aca="false">P6/Q6</f>
        <v>0.399756018377325</v>
      </c>
    </row>
    <row collapsed="false" customFormat="true" customHeight="true" hidden="false" ht="21" outlineLevel="0" r="7" s="30">
      <c r="A7" s="31" t="s">
        <v>21</v>
      </c>
      <c r="B7" s="32" t="s">
        <v>22</v>
      </c>
      <c r="C7" s="34" t="n">
        <v>22525</v>
      </c>
      <c r="D7" s="33" t="n">
        <v>24302</v>
      </c>
      <c r="E7" s="34"/>
      <c r="F7" s="34" t="n">
        <v>1826</v>
      </c>
      <c r="G7" s="34" t="n">
        <v>393</v>
      </c>
      <c r="H7" s="34" t="n">
        <v>536</v>
      </c>
      <c r="I7" s="34"/>
      <c r="J7" s="34" t="n">
        <v>546</v>
      </c>
      <c r="K7" s="34" t="n">
        <v>607</v>
      </c>
      <c r="L7" s="34" t="n">
        <v>1329</v>
      </c>
      <c r="M7" s="35" t="n">
        <f aca="false">SUM(D7+J7+K7+L7)</f>
        <v>26784</v>
      </c>
      <c r="N7" s="34" t="n">
        <f aca="false">C7+D7+F7+G7+H7+I7+J7+K7+L7</f>
        <v>52064</v>
      </c>
      <c r="O7" s="34" t="n">
        <v>1137</v>
      </c>
      <c r="P7" s="34" t="n">
        <f aca="false">N7+O7</f>
        <v>53201</v>
      </c>
      <c r="Q7" s="34" t="n">
        <v>84517</v>
      </c>
      <c r="R7" s="36" t="n">
        <f aca="false">P7/Q7</f>
        <v>0.629470994001207</v>
      </c>
    </row>
    <row collapsed="false" customFormat="true" customHeight="true" hidden="false" ht="21" outlineLevel="0" r="8" s="30">
      <c r="A8" s="31" t="s">
        <v>23</v>
      </c>
      <c r="B8" s="32" t="s">
        <v>24</v>
      </c>
      <c r="C8" s="35" t="n">
        <v>20391</v>
      </c>
      <c r="D8" s="34"/>
      <c r="E8" s="34" t="n">
        <v>13056</v>
      </c>
      <c r="F8" s="34" t="n">
        <v>2716</v>
      </c>
      <c r="G8" s="34" t="n">
        <v>2291</v>
      </c>
      <c r="H8" s="34" t="n">
        <v>2351</v>
      </c>
      <c r="I8" s="34" t="n">
        <v>4860</v>
      </c>
      <c r="J8" s="34"/>
      <c r="K8" s="34"/>
      <c r="L8" s="34"/>
      <c r="M8" s="34"/>
      <c r="N8" s="34" t="n">
        <f aca="false">C8+E8+F8+G8+H8+I8</f>
        <v>45665</v>
      </c>
      <c r="O8" s="34" t="n">
        <v>1392</v>
      </c>
      <c r="P8" s="34" t="n">
        <f aca="false">N8+O8</f>
        <v>47057</v>
      </c>
      <c r="Q8" s="34" t="n">
        <v>86742</v>
      </c>
      <c r="R8" s="36" t="n">
        <f aca="false">P8/Q8</f>
        <v>0.542493832284245</v>
      </c>
    </row>
    <row collapsed="false" customFormat="true" customHeight="true" hidden="false" ht="21" outlineLevel="0" r="9" s="30">
      <c r="A9" s="31" t="s">
        <v>25</v>
      </c>
      <c r="B9" s="32" t="s">
        <v>26</v>
      </c>
      <c r="C9" s="34" t="n">
        <v>21584</v>
      </c>
      <c r="D9" s="33" t="n">
        <v>26189</v>
      </c>
      <c r="E9" s="34"/>
      <c r="F9" s="34" t="n">
        <v>1026</v>
      </c>
      <c r="G9" s="34" t="n">
        <v>702</v>
      </c>
      <c r="H9" s="34" t="n">
        <v>308</v>
      </c>
      <c r="I9" s="34" t="n">
        <v>395</v>
      </c>
      <c r="J9" s="34" t="n">
        <v>887</v>
      </c>
      <c r="K9" s="34" t="n">
        <v>389</v>
      </c>
      <c r="L9" s="34" t="n">
        <v>63</v>
      </c>
      <c r="M9" s="35" t="n">
        <f aca="false">SUM(D9,J9,K9,L9)</f>
        <v>27528</v>
      </c>
      <c r="N9" s="34" t="n">
        <f aca="false">C9+D9+F9+G9+H9+I9+J9+K9+L9</f>
        <v>51543</v>
      </c>
      <c r="O9" s="34" t="n">
        <v>1593</v>
      </c>
      <c r="P9" s="34" t="n">
        <f aca="false">N9+O9</f>
        <v>53136</v>
      </c>
      <c r="Q9" s="34" t="n">
        <v>102063</v>
      </c>
      <c r="R9" s="36" t="n">
        <f aca="false">P9/Q9</f>
        <v>0.5206196172952</v>
      </c>
    </row>
    <row collapsed="false" customFormat="true" customHeight="true" hidden="false" ht="21" outlineLevel="0" r="10" s="30">
      <c r="A10" s="31" t="s">
        <v>27</v>
      </c>
      <c r="B10" s="32" t="s">
        <v>28</v>
      </c>
      <c r="C10" s="35" t="n">
        <v>29100</v>
      </c>
      <c r="D10" s="34" t="n">
        <v>24410</v>
      </c>
      <c r="E10" s="34"/>
      <c r="F10" s="34" t="n">
        <v>1060</v>
      </c>
      <c r="G10" s="34" t="n">
        <v>1064</v>
      </c>
      <c r="H10" s="34" t="n">
        <v>562</v>
      </c>
      <c r="I10" s="34" t="n">
        <v>446</v>
      </c>
      <c r="J10" s="34" t="n">
        <v>1108</v>
      </c>
      <c r="K10" s="34" t="n">
        <v>443</v>
      </c>
      <c r="L10" s="34" t="n">
        <v>134</v>
      </c>
      <c r="M10" s="34" t="n">
        <f aca="false">SUM(D10,J10,K10,L10)</f>
        <v>26095</v>
      </c>
      <c r="N10" s="34" t="n">
        <f aca="false">C10+D10+F10+G10+H10+I10+J10+K10+L10</f>
        <v>58327</v>
      </c>
      <c r="O10" s="34" t="n">
        <v>2538</v>
      </c>
      <c r="P10" s="34" t="n">
        <f aca="false">N10+O10</f>
        <v>60865</v>
      </c>
      <c r="Q10" s="34" t="n">
        <v>103854</v>
      </c>
      <c r="R10" s="36" t="n">
        <f aca="false">P10/Q10</f>
        <v>0.58606312708225</v>
      </c>
    </row>
    <row collapsed="false" customFormat="true" customHeight="true" hidden="false" ht="21" outlineLevel="0" r="11" s="30">
      <c r="A11" s="31" t="s">
        <v>29</v>
      </c>
      <c r="B11" s="32" t="s">
        <v>30</v>
      </c>
      <c r="C11" s="34" t="n">
        <v>22015</v>
      </c>
      <c r="D11" s="33" t="n">
        <v>23491</v>
      </c>
      <c r="E11" s="34"/>
      <c r="F11" s="34" t="n">
        <v>965</v>
      </c>
      <c r="G11" s="34" t="n">
        <v>817</v>
      </c>
      <c r="H11" s="34" t="n">
        <v>295</v>
      </c>
      <c r="I11" s="34" t="n">
        <v>393</v>
      </c>
      <c r="J11" s="34" t="n">
        <v>839</v>
      </c>
      <c r="K11" s="34" t="n">
        <v>407</v>
      </c>
      <c r="L11" s="34" t="n">
        <v>545</v>
      </c>
      <c r="M11" s="35" t="n">
        <f aca="false">SUM(D11,J11,K11,L11)</f>
        <v>25282</v>
      </c>
      <c r="N11" s="34" t="n">
        <f aca="false">C11+D11+F11+G11+H11+I11+J11+K11+L11</f>
        <v>49767</v>
      </c>
      <c r="O11" s="34" t="n">
        <v>1995</v>
      </c>
      <c r="P11" s="34" t="n">
        <f aca="false">N11+O11</f>
        <v>51762</v>
      </c>
      <c r="Q11" s="34" t="n">
        <v>95450</v>
      </c>
      <c r="R11" s="36" t="n">
        <f aca="false">P11/Q11</f>
        <v>0.542294394971189</v>
      </c>
    </row>
    <row collapsed="false" customFormat="true" customHeight="true" hidden="false" ht="21" outlineLevel="0" r="12" s="30">
      <c r="A12" s="31" t="s">
        <v>31</v>
      </c>
      <c r="B12" s="32" t="s">
        <v>32</v>
      </c>
      <c r="C12" s="34" t="n">
        <v>20072</v>
      </c>
      <c r="D12" s="33" t="n">
        <v>20367</v>
      </c>
      <c r="E12" s="34"/>
      <c r="F12" s="34" t="n">
        <v>792</v>
      </c>
      <c r="G12" s="34" t="n">
        <v>870</v>
      </c>
      <c r="H12" s="34" t="n">
        <v>536</v>
      </c>
      <c r="I12" s="34" t="n">
        <v>298</v>
      </c>
      <c r="J12" s="34" t="n">
        <v>994</v>
      </c>
      <c r="K12" s="34" t="n">
        <v>293</v>
      </c>
      <c r="L12" s="34" t="n">
        <v>34</v>
      </c>
      <c r="M12" s="35" t="n">
        <f aca="false">SUM(D12,J12,K12,L12)</f>
        <v>21688</v>
      </c>
      <c r="N12" s="34" t="n">
        <f aca="false">C12+D12+F12+G12+H12+I12+J12+K12+L12</f>
        <v>44256</v>
      </c>
      <c r="O12" s="34" t="n">
        <v>1555</v>
      </c>
      <c r="P12" s="34" t="n">
        <f aca="false">N12+O12</f>
        <v>45811</v>
      </c>
      <c r="Q12" s="34" t="n">
        <v>93787</v>
      </c>
      <c r="R12" s="36" t="n">
        <f aca="false">P12/Q12</f>
        <v>0.488457888619958</v>
      </c>
    </row>
    <row collapsed="false" customFormat="true" customHeight="true" hidden="false" ht="21" outlineLevel="0" r="13" s="30">
      <c r="A13" s="31" t="s">
        <v>33</v>
      </c>
      <c r="B13" s="32" t="s">
        <v>34</v>
      </c>
      <c r="C13" s="34" t="n">
        <v>19649</v>
      </c>
      <c r="D13" s="33" t="n">
        <v>22439</v>
      </c>
      <c r="E13" s="34"/>
      <c r="F13" s="34" t="n">
        <v>949</v>
      </c>
      <c r="G13" s="34" t="n">
        <v>734</v>
      </c>
      <c r="H13" s="34" t="n">
        <v>370</v>
      </c>
      <c r="I13" s="34" t="n">
        <v>322</v>
      </c>
      <c r="J13" s="34" t="n">
        <v>963</v>
      </c>
      <c r="K13" s="34" t="n">
        <v>368</v>
      </c>
      <c r="L13" s="34" t="n">
        <v>114</v>
      </c>
      <c r="M13" s="35" t="n">
        <f aca="false">SUM(D13,J13,K13,L13)</f>
        <v>23884</v>
      </c>
      <c r="N13" s="34" t="n">
        <f aca="false">C13+D13+F13+G13+H13+I13+J13+K13+L13</f>
        <v>45908</v>
      </c>
      <c r="O13" s="34" t="n">
        <v>1716</v>
      </c>
      <c r="P13" s="34" t="n">
        <f aca="false">N13+O13</f>
        <v>47624</v>
      </c>
      <c r="Q13" s="34" t="n">
        <v>92287</v>
      </c>
      <c r="R13" s="36" t="n">
        <f aca="false">P13/Q13</f>
        <v>0.516042346159264</v>
      </c>
    </row>
    <row collapsed="false" customFormat="true" customHeight="true" hidden="false" ht="21" outlineLevel="0" r="14" s="30">
      <c r="A14" s="31" t="s">
        <v>35</v>
      </c>
      <c r="B14" s="32" t="s">
        <v>36</v>
      </c>
      <c r="C14" s="34" t="n">
        <v>15831</v>
      </c>
      <c r="D14" s="34"/>
      <c r="E14" s="35" t="n">
        <v>16620</v>
      </c>
      <c r="F14" s="34" t="n">
        <v>3591</v>
      </c>
      <c r="G14" s="34" t="n">
        <v>4878</v>
      </c>
      <c r="H14" s="34" t="n">
        <v>648</v>
      </c>
      <c r="I14" s="34" t="n">
        <v>353</v>
      </c>
      <c r="J14" s="34"/>
      <c r="K14" s="34"/>
      <c r="L14" s="34"/>
      <c r="M14" s="34"/>
      <c r="N14" s="34" t="n">
        <f aca="false">C14+E14+F14+G14+H14+I14</f>
        <v>41921</v>
      </c>
      <c r="O14" s="34" t="n">
        <v>1122</v>
      </c>
      <c r="P14" s="34" t="n">
        <f aca="false">N14+O14</f>
        <v>43043</v>
      </c>
      <c r="Q14" s="34" t="n">
        <v>86893</v>
      </c>
      <c r="R14" s="36" t="n">
        <f aca="false">P14/Q14</f>
        <v>0.495356357819387</v>
      </c>
    </row>
    <row collapsed="false" customFormat="true" customHeight="true" hidden="false" ht="21" outlineLevel="0" r="15" s="30">
      <c r="A15" s="31" t="s">
        <v>37</v>
      </c>
      <c r="B15" s="32" t="s">
        <v>38</v>
      </c>
      <c r="C15" s="35" t="n">
        <v>18166</v>
      </c>
      <c r="D15" s="34"/>
      <c r="E15" s="34" t="n">
        <v>12129</v>
      </c>
      <c r="F15" s="34" t="n">
        <v>9411</v>
      </c>
      <c r="G15" s="34" t="n">
        <v>3152</v>
      </c>
      <c r="H15" s="34" t="n">
        <v>629</v>
      </c>
      <c r="I15" s="34"/>
      <c r="J15" s="34"/>
      <c r="K15" s="34"/>
      <c r="L15" s="34"/>
      <c r="M15" s="34"/>
      <c r="N15" s="34" t="n">
        <f aca="false">C15+E15+F15+G15+H15</f>
        <v>43487</v>
      </c>
      <c r="O15" s="34" t="n">
        <v>1500</v>
      </c>
      <c r="P15" s="34" t="n">
        <f aca="false">N15+O15</f>
        <v>44987</v>
      </c>
      <c r="Q15" s="34" t="n">
        <v>76431</v>
      </c>
      <c r="R15" s="36" t="n">
        <f aca="false">P15/Q15</f>
        <v>0.58859625021261</v>
      </c>
    </row>
    <row collapsed="false" customFormat="true" customHeight="true" hidden="false" ht="21" outlineLevel="0" r="16" s="30">
      <c r="A16" s="31" t="s">
        <v>39</v>
      </c>
      <c r="B16" s="32" t="s">
        <v>40</v>
      </c>
      <c r="C16" s="33" t="n">
        <v>16593</v>
      </c>
      <c r="D16" s="34" t="n">
        <v>15382</v>
      </c>
      <c r="E16" s="34"/>
      <c r="F16" s="34" t="n">
        <v>1140</v>
      </c>
      <c r="G16" s="34" t="n">
        <v>657</v>
      </c>
      <c r="H16" s="34" t="n">
        <v>358</v>
      </c>
      <c r="I16" s="34" t="n">
        <v>267</v>
      </c>
      <c r="J16" s="34" t="n">
        <v>632</v>
      </c>
      <c r="K16" s="34" t="n">
        <v>660</v>
      </c>
      <c r="L16" s="34" t="n">
        <v>224</v>
      </c>
      <c r="M16" s="35" t="n">
        <f aca="false">SUM(D16,J16,K16,L16)</f>
        <v>16898</v>
      </c>
      <c r="N16" s="34" t="n">
        <f aca="false">C16+D16+F16+G16+H16+I16+J16+K16+L16</f>
        <v>35913</v>
      </c>
      <c r="O16" s="34" t="n">
        <v>781</v>
      </c>
      <c r="P16" s="34" t="n">
        <f aca="false">N16+O16</f>
        <v>36694</v>
      </c>
      <c r="Q16" s="34" t="n">
        <v>77582</v>
      </c>
      <c r="R16" s="36" t="n">
        <f aca="false">P16/Q16</f>
        <v>0.47297053440231</v>
      </c>
    </row>
    <row collapsed="false" customFormat="true" customHeight="true" hidden="false" ht="21" outlineLevel="0" r="17" s="30">
      <c r="A17" s="31" t="s">
        <v>41</v>
      </c>
      <c r="B17" s="32" t="s">
        <v>42</v>
      </c>
      <c r="C17" s="35" t="n">
        <v>18414</v>
      </c>
      <c r="D17" s="34" t="n">
        <v>15618</v>
      </c>
      <c r="E17" s="34"/>
      <c r="F17" s="34" t="n">
        <v>1093</v>
      </c>
      <c r="G17" s="34" t="n">
        <v>743</v>
      </c>
      <c r="H17" s="34" t="n">
        <v>324</v>
      </c>
      <c r="I17" s="34" t="n">
        <v>346</v>
      </c>
      <c r="J17" s="34" t="n">
        <v>744</v>
      </c>
      <c r="K17" s="34" t="n">
        <v>483</v>
      </c>
      <c r="L17" s="34" t="n">
        <v>158</v>
      </c>
      <c r="M17" s="34" t="n">
        <f aca="false">SUM(D17,J17,K17,L17)</f>
        <v>17003</v>
      </c>
      <c r="N17" s="34" t="n">
        <f aca="false">C17+D17+F17+G17+H17+I17+J17+K17+L17</f>
        <v>37923</v>
      </c>
      <c r="O17" s="34" t="n">
        <v>962</v>
      </c>
      <c r="P17" s="34" t="n">
        <f aca="false">N17+O17</f>
        <v>38885</v>
      </c>
      <c r="Q17" s="34" t="n">
        <v>79602</v>
      </c>
      <c r="R17" s="36" t="n">
        <f aca="false">P17/Q17</f>
        <v>0.488492751438406</v>
      </c>
    </row>
    <row collapsed="false" customFormat="true" customHeight="true" hidden="false" ht="21" outlineLevel="0" r="18" s="30">
      <c r="A18" s="31" t="s">
        <v>43</v>
      </c>
      <c r="B18" s="32" t="s">
        <v>44</v>
      </c>
      <c r="C18" s="35" t="n">
        <v>19940</v>
      </c>
      <c r="D18" s="34" t="n">
        <v>15812</v>
      </c>
      <c r="E18" s="34"/>
      <c r="F18" s="34" t="n">
        <v>1046</v>
      </c>
      <c r="G18" s="34" t="n">
        <v>1020</v>
      </c>
      <c r="H18" s="34" t="n">
        <v>585</v>
      </c>
      <c r="I18" s="34" t="n">
        <v>454</v>
      </c>
      <c r="J18" s="34" t="n">
        <v>711</v>
      </c>
      <c r="K18" s="34" t="n">
        <v>708</v>
      </c>
      <c r="L18" s="34" t="n">
        <v>145</v>
      </c>
      <c r="M18" s="33" t="n">
        <f aca="false">SUM(D18,J18,K18,L18)</f>
        <v>17376</v>
      </c>
      <c r="N18" s="34" t="n">
        <f aca="false">C18+D18+F18+G18+H18+I18+J18+K18+L18</f>
        <v>40421</v>
      </c>
      <c r="O18" s="34" t="n">
        <v>1194</v>
      </c>
      <c r="P18" s="34" t="n">
        <f aca="false">N18+O18</f>
        <v>41615</v>
      </c>
      <c r="Q18" s="34" t="n">
        <v>80268</v>
      </c>
      <c r="R18" s="36" t="n">
        <f aca="false">P18/Q18</f>
        <v>0.518450690187871</v>
      </c>
    </row>
    <row collapsed="false" customFormat="true" customHeight="true" hidden="false" ht="21" outlineLevel="0" r="19" s="30">
      <c r="A19" s="31" t="s">
        <v>45</v>
      </c>
      <c r="B19" s="32" t="s">
        <v>46</v>
      </c>
      <c r="C19" s="33" t="n">
        <v>20677</v>
      </c>
      <c r="D19" s="34" t="n">
        <v>22599</v>
      </c>
      <c r="E19" s="34"/>
      <c r="F19" s="34" t="n">
        <v>2036</v>
      </c>
      <c r="G19" s="34" t="n">
        <v>648</v>
      </c>
      <c r="H19" s="34" t="n">
        <v>221</v>
      </c>
      <c r="I19" s="34" t="n">
        <v>175</v>
      </c>
      <c r="J19" s="34" t="n">
        <v>508</v>
      </c>
      <c r="K19" s="34" t="n">
        <v>415</v>
      </c>
      <c r="L19" s="34" t="n">
        <v>90</v>
      </c>
      <c r="M19" s="35" t="n">
        <f aca="false">SUM(D19,J19,K19,L19)</f>
        <v>23612</v>
      </c>
      <c r="N19" s="34" t="n">
        <f aca="false">C19+D19+F19+G19+H19+I19+J19+K19+L19</f>
        <v>47369</v>
      </c>
      <c r="O19" s="34" t="n">
        <v>1188</v>
      </c>
      <c r="P19" s="34" t="n">
        <f aca="false">N19+O19</f>
        <v>48557</v>
      </c>
      <c r="Q19" s="34" t="n">
        <v>81759</v>
      </c>
      <c r="R19" s="36" t="n">
        <f aca="false">P19/Q19</f>
        <v>0.593904035029783</v>
      </c>
    </row>
    <row collapsed="false" customFormat="true" customHeight="true" hidden="false" ht="21" outlineLevel="0" r="20" s="30">
      <c r="A20" s="31" t="s">
        <v>47</v>
      </c>
      <c r="B20" s="32" t="s">
        <v>48</v>
      </c>
      <c r="C20" s="34" t="n">
        <v>13909</v>
      </c>
      <c r="D20" s="34"/>
      <c r="E20" s="35" t="n">
        <v>17266</v>
      </c>
      <c r="F20" s="34" t="n">
        <v>8254</v>
      </c>
      <c r="G20" s="34" t="n">
        <v>417</v>
      </c>
      <c r="H20" s="34" t="n">
        <v>485</v>
      </c>
      <c r="I20" s="34" t="n">
        <v>327</v>
      </c>
      <c r="J20" s="34"/>
      <c r="K20" s="34"/>
      <c r="L20" s="34"/>
      <c r="M20" s="34"/>
      <c r="N20" s="34" t="n">
        <f aca="false">C20+E20+F20+G20+H20+I20</f>
        <v>40658</v>
      </c>
      <c r="O20" s="34" t="n">
        <v>1194</v>
      </c>
      <c r="P20" s="34" t="n">
        <f aca="false">N20+O20</f>
        <v>41852</v>
      </c>
      <c r="Q20" s="34" t="n">
        <v>76192</v>
      </c>
      <c r="R20" s="36" t="n">
        <f aca="false">P20/Q20</f>
        <v>0.549296514069719</v>
      </c>
    </row>
    <row collapsed="false" customFormat="true" customHeight="true" hidden="false" ht="21" outlineLevel="0" r="21" s="30">
      <c r="A21" s="31" t="s">
        <v>49</v>
      </c>
      <c r="B21" s="32" t="s">
        <v>50</v>
      </c>
      <c r="C21" s="34" t="n">
        <v>17608</v>
      </c>
      <c r="D21" s="34"/>
      <c r="E21" s="35" t="n">
        <v>17878</v>
      </c>
      <c r="F21" s="34" t="n">
        <v>11217</v>
      </c>
      <c r="G21" s="34" t="n">
        <v>3536</v>
      </c>
      <c r="H21" s="34" t="n">
        <v>1159</v>
      </c>
      <c r="I21" s="34"/>
      <c r="J21" s="34"/>
      <c r="K21" s="34"/>
      <c r="L21" s="34"/>
      <c r="M21" s="34"/>
      <c r="N21" s="34" t="n">
        <f aca="false">C21+E21+F21+G21+H21</f>
        <v>51398</v>
      </c>
      <c r="O21" s="34" t="n">
        <v>2047</v>
      </c>
      <c r="P21" s="34" t="n">
        <f aca="false">N21+O21</f>
        <v>53445</v>
      </c>
      <c r="Q21" s="34" t="n">
        <v>87273</v>
      </c>
      <c r="R21" s="36" t="n">
        <f aca="false">P21/Q21</f>
        <v>0.612388711285277</v>
      </c>
    </row>
    <row collapsed="false" customFormat="true" customHeight="true" hidden="false" ht="21" outlineLevel="0" r="22" s="40">
      <c r="A22" s="37" t="s">
        <v>51</v>
      </c>
      <c r="B22" s="38" t="s">
        <v>52</v>
      </c>
      <c r="C22" s="39" t="n">
        <v>17735</v>
      </c>
      <c r="D22" s="39"/>
      <c r="E22" s="39" t="n">
        <v>17862</v>
      </c>
      <c r="F22" s="39" t="n">
        <v>7626</v>
      </c>
      <c r="G22" s="39" t="n">
        <v>651</v>
      </c>
      <c r="H22" s="39" t="n">
        <v>157</v>
      </c>
      <c r="I22" s="39"/>
      <c r="J22" s="39"/>
      <c r="K22" s="39"/>
      <c r="L22" s="39"/>
      <c r="M22" s="39"/>
      <c r="N22" s="39" t="n">
        <f aca="false">C22+E22+F22+G22+H22</f>
        <v>44031</v>
      </c>
      <c r="O22" s="39" t="n">
        <v>988</v>
      </c>
      <c r="P22" s="39" t="n">
        <f aca="false">N22+O22</f>
        <v>45019</v>
      </c>
      <c r="Q22" s="39" t="n">
        <v>69793</v>
      </c>
      <c r="R22" s="36" t="n">
        <f aca="false">P22/Q22</f>
        <v>0.645036035132463</v>
      </c>
    </row>
    <row collapsed="false" customFormat="false" customHeight="false" hidden="false" ht="15.2" outlineLevel="0" r="23">
      <c r="A23" s="41"/>
      <c r="B23" s="42" t="s">
        <v>62</v>
      </c>
      <c r="C23" s="43" t="n">
        <f aca="false">SUM(C2:C22)</f>
        <v>409601</v>
      </c>
      <c r="D23" s="43" t="n">
        <f aca="false">SUM(D2:D22)</f>
        <v>295902</v>
      </c>
      <c r="E23" s="43" t="n">
        <f aca="false">SUM(E2:E22)</f>
        <v>94811</v>
      </c>
      <c r="F23" s="43" t="n">
        <f aca="false">SUM(F2:F22)</f>
        <v>64357</v>
      </c>
      <c r="G23" s="43" t="n">
        <f aca="false">SUM(G2:G22)</f>
        <v>24375</v>
      </c>
      <c r="H23" s="43" t="n">
        <f aca="false">SUM(H2:H22)</f>
        <v>12652</v>
      </c>
      <c r="I23" s="43" t="n">
        <f aca="false">SUM(I2:I22)</f>
        <v>8920</v>
      </c>
      <c r="J23" s="43" t="n">
        <f aca="false">SUM(J2:J22)</f>
        <v>11671</v>
      </c>
      <c r="K23" s="43" t="n">
        <f aca="false">SUM(K2:K22)</f>
        <v>6182</v>
      </c>
      <c r="L23" s="43" t="n">
        <f aca="false">SUM(L2:L22)</f>
        <v>3525</v>
      </c>
      <c r="M23" s="43" t="n">
        <f aca="false">SUM(M2:M22)</f>
        <v>317280</v>
      </c>
      <c r="N23" s="43" t="n">
        <f aca="false">SUM(N2:N22)</f>
        <v>931996</v>
      </c>
      <c r="O23" s="43" t="n">
        <f aca="false">SUM(O2:O22)</f>
        <v>27130</v>
      </c>
      <c r="P23" s="43" t="n">
        <f aca="false">SUM(P2:P22)</f>
        <v>959126</v>
      </c>
      <c r="Q23" s="43" t="n">
        <f aca="false">SUM(Q2:Q22)</f>
        <v>1825122</v>
      </c>
      <c r="R23" s="44" t="n">
        <f aca="false">P23/Q23</f>
        <v>0.525513362942313</v>
      </c>
    </row>
    <row collapsed="false" customFormat="false" customHeight="false" hidden="false" ht="15.2" outlineLevel="0" r="24"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</row>
    <row collapsed="false" customFormat="false" customHeight="false" hidden="false" ht="15.2" outlineLevel="0" r="26">
      <c r="B26" s="18" t="s">
        <v>63</v>
      </c>
    </row>
  </sheetData>
  <mergeCells count="1">
    <mergeCell ref="A1:B1"/>
  </mergeCells>
  <printOptions headings="false" gridLines="false" gridLinesSet="true" horizontalCentered="true" verticalCentered="false"/>
  <pageMargins left="0.196527777777778" right="0.196527777777778" top="1.40138888888889" bottom="0.590972222222222" header="0.433333333333333" footer="0.433333333333333"/>
  <pageSetup blackAndWhite="false" cellComments="none" copies="1" draft="false" firstPageNumber="0" fitToHeight="1" fitToWidth="1" horizontalDpi="300" orientation="landscape" pageOrder="downThenOver" paperSize="5" scale="65" useFirstPageNumber="false" usePrinterDefaults="false" verticalDpi="300"/>
  <headerFooter differentFirst="false" differentOddEven="false">
    <oddHeader>&amp;C&amp;"Century Gothic,Regular"&amp;16CONSEJO ESTATAL ELECTORAL
&amp;14RESULTADOS DE COMPUTO DISTRITAL
ELECCIÓN DIPUTADOS LOCALES</oddHeader>
    <oddFooter>&amp;L&amp;"Century Gothic,Regular"&amp;8Hermosillo, Sonora  &amp;D&amp;R&amp;"Century Gothic,Regular"&amp;8PROCESO ELECTORAL 2008-2009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20.8117647058824"/>
    <col collapsed="false" hidden="false" max="7" min="2" style="17" width="11.1960784313726"/>
    <col collapsed="false" hidden="false" max="8" min="8" style="17" width="13.0705882352941"/>
    <col collapsed="false" hidden="false" max="12" min="9" style="17" width="11.1960784313726"/>
    <col collapsed="false" hidden="false" max="13" min="13" style="17" width="22.9725490196078"/>
    <col collapsed="false" hidden="false" max="14" min="14" style="0" width="8.89803921568628"/>
    <col collapsed="false" hidden="false" max="1025" min="15" style="0" width="11.478431372549"/>
  </cols>
  <sheetData>
    <row collapsed="false" customFormat="false" customHeight="false" hidden="false" ht="20.85" outlineLevel="0" r="1">
      <c r="A1" s="46" t="s">
        <v>64</v>
      </c>
      <c r="B1" s="47" t="s">
        <v>1</v>
      </c>
      <c r="C1" s="47" t="s">
        <v>55</v>
      </c>
      <c r="D1" s="47" t="s">
        <v>65</v>
      </c>
      <c r="E1" s="47" t="s">
        <v>3</v>
      </c>
      <c r="F1" s="47" t="s">
        <v>4</v>
      </c>
      <c r="G1" s="47" t="s">
        <v>58</v>
      </c>
      <c r="H1" s="47" t="s">
        <v>57</v>
      </c>
      <c r="I1" s="47" t="s">
        <v>5</v>
      </c>
      <c r="J1" s="47" t="s">
        <v>7</v>
      </c>
      <c r="K1" s="47" t="s">
        <v>66</v>
      </c>
      <c r="L1" s="47" t="s">
        <v>9</v>
      </c>
      <c r="M1" s="47" t="s">
        <v>10</v>
      </c>
      <c r="N1" s="47" t="s">
        <v>67</v>
      </c>
    </row>
    <row collapsed="false" customFormat="false" customHeight="false" hidden="false" ht="12.8" outlineLevel="0" r="2">
      <c r="A2" s="48" t="s">
        <v>68</v>
      </c>
      <c r="B2" s="49" t="n">
        <v>643</v>
      </c>
      <c r="C2" s="49"/>
      <c r="D2" s="49" t="n">
        <v>1006</v>
      </c>
      <c r="E2" s="49" t="n">
        <v>37</v>
      </c>
      <c r="F2" s="49"/>
      <c r="G2" s="49"/>
      <c r="H2" s="49"/>
      <c r="I2" s="49"/>
      <c r="J2" s="49" t="n">
        <v>43</v>
      </c>
      <c r="K2" s="49" t="n">
        <f aca="false">SUM(B2:J2)</f>
        <v>1729</v>
      </c>
      <c r="L2" s="49" t="n">
        <v>2114</v>
      </c>
      <c r="M2" s="50" t="n">
        <f aca="false">K2/L2</f>
        <v>0.817880794701987</v>
      </c>
      <c r="N2" s="50" t="s">
        <v>65</v>
      </c>
    </row>
    <row collapsed="false" customFormat="false" customHeight="false" hidden="false" ht="12.8" outlineLevel="0" r="3">
      <c r="A3" s="51" t="s">
        <v>69</v>
      </c>
      <c r="B3" s="52" t="n">
        <v>7255</v>
      </c>
      <c r="C3" s="52"/>
      <c r="D3" s="52" t="n">
        <v>5603</v>
      </c>
      <c r="E3" s="52" t="n">
        <v>498</v>
      </c>
      <c r="F3" s="52" t="n">
        <v>449</v>
      </c>
      <c r="G3" s="52"/>
      <c r="H3" s="52" t="n">
        <v>1764</v>
      </c>
      <c r="I3" s="52" t="n">
        <v>11282</v>
      </c>
      <c r="J3" s="52" t="n">
        <v>705</v>
      </c>
      <c r="K3" s="52" t="n">
        <f aca="false">SUM(B3:J3)</f>
        <v>27556</v>
      </c>
      <c r="L3" s="52" t="n">
        <v>56913</v>
      </c>
      <c r="M3" s="53" t="n">
        <f aca="false">K3/L3</f>
        <v>0.484177604413754</v>
      </c>
      <c r="N3" s="53" t="s">
        <v>5</v>
      </c>
    </row>
    <row collapsed="false" customFormat="false" customHeight="false" hidden="false" ht="12.8" outlineLevel="0" r="4">
      <c r="A4" s="51" t="s">
        <v>70</v>
      </c>
      <c r="B4" s="52" t="n">
        <v>5063</v>
      </c>
      <c r="C4" s="52"/>
      <c r="D4" s="52" t="n">
        <v>3581</v>
      </c>
      <c r="E4" s="52" t="n">
        <v>561</v>
      </c>
      <c r="F4" s="52" t="n">
        <v>498</v>
      </c>
      <c r="G4" s="52"/>
      <c r="H4" s="52" t="n">
        <v>104</v>
      </c>
      <c r="I4" s="52"/>
      <c r="J4" s="52" t="n">
        <v>240</v>
      </c>
      <c r="K4" s="52" t="n">
        <f aca="false">SUM(B4:J4)</f>
        <v>10047</v>
      </c>
      <c r="L4" s="52" t="n">
        <v>17469</v>
      </c>
      <c r="M4" s="53" t="n">
        <f aca="false">K4/L4</f>
        <v>0.575133092907436</v>
      </c>
      <c r="N4" s="53" t="s">
        <v>1</v>
      </c>
    </row>
    <row collapsed="false" customFormat="false" customHeight="false" hidden="false" ht="12.8" outlineLevel="0" r="5">
      <c r="A5" s="51" t="s">
        <v>71</v>
      </c>
      <c r="B5" s="52" t="n">
        <v>1913</v>
      </c>
      <c r="C5" s="52"/>
      <c r="D5" s="52" t="n">
        <v>975</v>
      </c>
      <c r="E5" s="52" t="n">
        <v>790</v>
      </c>
      <c r="F5" s="52"/>
      <c r="G5" s="52"/>
      <c r="H5" s="52" t="n">
        <v>65</v>
      </c>
      <c r="I5" s="52"/>
      <c r="J5" s="52" t="n">
        <v>63</v>
      </c>
      <c r="K5" s="52" t="n">
        <f aca="false">SUM(B5:J5)</f>
        <v>3806</v>
      </c>
      <c r="L5" s="52" t="n">
        <v>5700</v>
      </c>
      <c r="M5" s="53" t="n">
        <f aca="false">K5/L5</f>
        <v>0.667719298245614</v>
      </c>
      <c r="N5" s="53" t="s">
        <v>1</v>
      </c>
    </row>
    <row collapsed="false" customFormat="false" customHeight="false" hidden="false" ht="12.8" outlineLevel="0" r="6">
      <c r="A6" s="51" t="s">
        <v>72</v>
      </c>
      <c r="B6" s="52" t="n">
        <v>512</v>
      </c>
      <c r="C6" s="52"/>
      <c r="D6" s="52" t="n">
        <v>414</v>
      </c>
      <c r="E6" s="52"/>
      <c r="F6" s="52"/>
      <c r="G6" s="52"/>
      <c r="H6" s="52"/>
      <c r="I6" s="52"/>
      <c r="J6" s="52" t="n">
        <v>14</v>
      </c>
      <c r="K6" s="52" t="n">
        <f aca="false">SUM(B6:J6)</f>
        <v>940</v>
      </c>
      <c r="L6" s="52" t="n">
        <v>1168</v>
      </c>
      <c r="M6" s="53" t="n">
        <f aca="false">K6/L6</f>
        <v>0.804794520547945</v>
      </c>
      <c r="N6" s="53" t="s">
        <v>1</v>
      </c>
    </row>
    <row collapsed="false" customFormat="false" customHeight="false" hidden="false" ht="12.8" outlineLevel="0" r="7">
      <c r="A7" s="51" t="s">
        <v>73</v>
      </c>
      <c r="B7" s="52" t="n">
        <v>1131</v>
      </c>
      <c r="C7" s="52"/>
      <c r="D7" s="52" t="n">
        <v>1025</v>
      </c>
      <c r="E7" s="52" t="n">
        <v>11</v>
      </c>
      <c r="F7" s="52"/>
      <c r="G7" s="52"/>
      <c r="H7" s="52"/>
      <c r="I7" s="52"/>
      <c r="J7" s="52" t="n">
        <v>54</v>
      </c>
      <c r="K7" s="52" t="n">
        <f aca="false">SUM(B7:J7)</f>
        <v>2221</v>
      </c>
      <c r="L7" s="52" t="n">
        <v>2801</v>
      </c>
      <c r="M7" s="53" t="n">
        <f aca="false">K7/L7</f>
        <v>0.79293109603713</v>
      </c>
      <c r="N7" s="53" t="s">
        <v>1</v>
      </c>
    </row>
    <row collapsed="false" customFormat="false" customHeight="false" hidden="false" ht="12.8" outlineLevel="0" r="8">
      <c r="A8" s="51" t="s">
        <v>74</v>
      </c>
      <c r="B8" s="52" t="n">
        <v>455</v>
      </c>
      <c r="C8" s="52"/>
      <c r="D8" s="52" t="n">
        <v>353</v>
      </c>
      <c r="E8" s="52"/>
      <c r="F8" s="52"/>
      <c r="G8" s="52"/>
      <c r="H8" s="52"/>
      <c r="I8" s="52"/>
      <c r="J8" s="52" t="n">
        <v>12</v>
      </c>
      <c r="K8" s="52" t="n">
        <f aca="false">SUM(B8:J8)</f>
        <v>820</v>
      </c>
      <c r="L8" s="52" t="n">
        <v>968</v>
      </c>
      <c r="M8" s="53" t="n">
        <f aca="false">K8/L8</f>
        <v>0.847107438016529</v>
      </c>
      <c r="N8" s="53" t="s">
        <v>1</v>
      </c>
    </row>
    <row collapsed="false" customFormat="false" customHeight="false" hidden="false" ht="12.8" outlineLevel="0" r="9">
      <c r="A9" s="51" t="s">
        <v>75</v>
      </c>
      <c r="B9" s="52" t="n">
        <v>183</v>
      </c>
      <c r="C9" s="52"/>
      <c r="D9" s="52" t="n">
        <v>357</v>
      </c>
      <c r="E9" s="52" t="n">
        <v>275</v>
      </c>
      <c r="F9" s="52"/>
      <c r="G9" s="52"/>
      <c r="H9" s="52"/>
      <c r="I9" s="52"/>
      <c r="J9" s="52"/>
      <c r="K9" s="52" t="n">
        <f aca="false">SUM(B9:J9)</f>
        <v>815</v>
      </c>
      <c r="L9" s="52" t="n">
        <v>1019</v>
      </c>
      <c r="M9" s="53" t="n">
        <f aca="false">K9/L9</f>
        <v>0.799803729146222</v>
      </c>
      <c r="N9" s="53" t="s">
        <v>65</v>
      </c>
    </row>
    <row collapsed="false" customFormat="false" customHeight="false" hidden="false" ht="12.8" outlineLevel="0" r="10">
      <c r="A10" s="51" t="s">
        <v>76</v>
      </c>
      <c r="B10" s="52" t="n">
        <v>801</v>
      </c>
      <c r="C10" s="52"/>
      <c r="D10" s="52" t="n">
        <v>878</v>
      </c>
      <c r="E10" s="52"/>
      <c r="F10" s="52"/>
      <c r="G10" s="52"/>
      <c r="H10" s="52"/>
      <c r="I10" s="52"/>
      <c r="J10" s="52" t="n">
        <v>48</v>
      </c>
      <c r="K10" s="52" t="n">
        <f aca="false">SUM(B10:J10)</f>
        <v>1727</v>
      </c>
      <c r="L10" s="52" t="n">
        <v>2302</v>
      </c>
      <c r="M10" s="53" t="n">
        <f aca="false">K10/L10</f>
        <v>0.750217202432667</v>
      </c>
      <c r="N10" s="53" t="s">
        <v>65</v>
      </c>
    </row>
    <row collapsed="false" customFormat="false" customHeight="false" hidden="false" ht="12.8" outlineLevel="0" r="11">
      <c r="A11" s="51" t="s">
        <v>77</v>
      </c>
      <c r="B11" s="52" t="n">
        <v>472</v>
      </c>
      <c r="C11" s="52"/>
      <c r="D11" s="52" t="n">
        <v>366</v>
      </c>
      <c r="E11" s="52" t="n">
        <v>2</v>
      </c>
      <c r="F11" s="52"/>
      <c r="G11" s="52"/>
      <c r="H11" s="52"/>
      <c r="I11" s="52"/>
      <c r="J11" s="52" t="n">
        <v>3</v>
      </c>
      <c r="K11" s="52" t="n">
        <f aca="false">SUM(B11:J11)</f>
        <v>843</v>
      </c>
      <c r="L11" s="52" t="n">
        <v>1092</v>
      </c>
      <c r="M11" s="53" t="n">
        <f aca="false">K11/L11</f>
        <v>0.771978021978022</v>
      </c>
      <c r="N11" s="53" t="s">
        <v>1</v>
      </c>
    </row>
    <row collapsed="false" customFormat="false" customHeight="false" hidden="false" ht="12.8" outlineLevel="0" r="12">
      <c r="A12" s="51" t="s">
        <v>78</v>
      </c>
      <c r="B12" s="52" t="n">
        <v>146</v>
      </c>
      <c r="C12" s="52"/>
      <c r="D12" s="52" t="n">
        <v>520</v>
      </c>
      <c r="E12" s="52" t="n">
        <v>318</v>
      </c>
      <c r="F12" s="52"/>
      <c r="G12" s="52"/>
      <c r="H12" s="52"/>
      <c r="I12" s="52"/>
      <c r="J12" s="52" t="n">
        <v>31</v>
      </c>
      <c r="K12" s="52" t="n">
        <f aca="false">SUM(B12:J12)</f>
        <v>1015</v>
      </c>
      <c r="L12" s="52" t="n">
        <v>1351</v>
      </c>
      <c r="M12" s="53" t="n">
        <f aca="false">K12/L12</f>
        <v>0.751295336787565</v>
      </c>
      <c r="N12" s="53" t="s">
        <v>65</v>
      </c>
    </row>
    <row collapsed="false" customFormat="false" customHeight="false" hidden="false" ht="12.8" outlineLevel="0" r="13">
      <c r="A13" s="51" t="s">
        <v>79</v>
      </c>
      <c r="B13" s="52" t="n">
        <v>3382</v>
      </c>
      <c r="C13" s="52"/>
      <c r="D13" s="52" t="n">
        <v>3276</v>
      </c>
      <c r="E13" s="52" t="n">
        <v>1849</v>
      </c>
      <c r="F13" s="52" t="n">
        <v>2146</v>
      </c>
      <c r="G13" s="52"/>
      <c r="H13" s="52"/>
      <c r="I13" s="52"/>
      <c r="J13" s="52" t="n">
        <v>218</v>
      </c>
      <c r="K13" s="52" t="n">
        <f aca="false">SUM(B13:J13)</f>
        <v>10871</v>
      </c>
      <c r="L13" s="52" t="n">
        <v>16406</v>
      </c>
      <c r="M13" s="53" t="n">
        <f aca="false">K13/L13</f>
        <v>0.662623430452274</v>
      </c>
      <c r="N13" s="53" t="s">
        <v>1</v>
      </c>
    </row>
    <row collapsed="false" customFormat="false" customHeight="false" hidden="false" ht="12.8" outlineLevel="0" r="14">
      <c r="A14" s="51" t="s">
        <v>80</v>
      </c>
      <c r="B14" s="52" t="n">
        <v>569</v>
      </c>
      <c r="C14" s="52"/>
      <c r="D14" s="52" t="n">
        <v>448</v>
      </c>
      <c r="E14" s="52" t="n">
        <v>36</v>
      </c>
      <c r="F14" s="52"/>
      <c r="G14" s="52"/>
      <c r="H14" s="52"/>
      <c r="I14" s="52"/>
      <c r="J14" s="52" t="n">
        <v>25</v>
      </c>
      <c r="K14" s="52" t="n">
        <f aca="false">SUM(B14:J14)</f>
        <v>1078</v>
      </c>
      <c r="L14" s="52" t="n">
        <v>1297</v>
      </c>
      <c r="M14" s="53" t="n">
        <f aca="false">K14/L14</f>
        <v>0.831148804934464</v>
      </c>
      <c r="N14" s="53" t="s">
        <v>1</v>
      </c>
    </row>
    <row collapsed="false" customFormat="false" customHeight="false" hidden="false" ht="12.8" outlineLevel="0" r="15">
      <c r="A15" s="51" t="s">
        <v>81</v>
      </c>
      <c r="B15" s="52" t="n">
        <v>1159</v>
      </c>
      <c r="C15" s="52"/>
      <c r="D15" s="52" t="n">
        <v>1125</v>
      </c>
      <c r="E15" s="52" t="n">
        <v>25</v>
      </c>
      <c r="F15" s="52"/>
      <c r="G15" s="52"/>
      <c r="H15" s="52"/>
      <c r="I15" s="52"/>
      <c r="J15" s="52" t="n">
        <v>83</v>
      </c>
      <c r="K15" s="52" t="n">
        <f aca="false">SUM(B15:J15)</f>
        <v>2392</v>
      </c>
      <c r="L15" s="52" t="n">
        <v>2998</v>
      </c>
      <c r="M15" s="53" t="n">
        <f aca="false">K15/L15</f>
        <v>0.797865243495664</v>
      </c>
      <c r="N15" s="53" t="s">
        <v>1</v>
      </c>
    </row>
    <row collapsed="false" customFormat="false" customHeight="false" hidden="false" ht="12.8" outlineLevel="0" r="16">
      <c r="A16" s="51" t="s">
        <v>82</v>
      </c>
      <c r="B16" s="52" t="n">
        <v>439</v>
      </c>
      <c r="C16" s="52"/>
      <c r="D16" s="52" t="n">
        <v>532</v>
      </c>
      <c r="E16" s="52"/>
      <c r="F16" s="52"/>
      <c r="G16" s="52"/>
      <c r="H16" s="52"/>
      <c r="I16" s="52"/>
      <c r="J16" s="52" t="n">
        <v>3</v>
      </c>
      <c r="K16" s="52" t="n">
        <f aca="false">SUM(B16:J16)</f>
        <v>974</v>
      </c>
      <c r="L16" s="52" t="n">
        <v>1219</v>
      </c>
      <c r="M16" s="53" t="n">
        <f aca="false">K16/L16</f>
        <v>0.79901558654635</v>
      </c>
      <c r="N16" s="53" t="s">
        <v>65</v>
      </c>
    </row>
    <row collapsed="false" customFormat="false" customHeight="false" hidden="false" ht="12.8" outlineLevel="0" r="17">
      <c r="A17" s="51" t="s">
        <v>83</v>
      </c>
      <c r="B17" s="52" t="n">
        <v>1393</v>
      </c>
      <c r="C17" s="52"/>
      <c r="D17" s="52" t="n">
        <v>3569</v>
      </c>
      <c r="E17" s="52" t="n">
        <v>1756</v>
      </c>
      <c r="F17" s="52" t="n">
        <v>2045</v>
      </c>
      <c r="G17" s="52"/>
      <c r="H17" s="52" t="n">
        <v>78</v>
      </c>
      <c r="I17" s="52"/>
      <c r="J17" s="52" t="n">
        <v>250</v>
      </c>
      <c r="K17" s="52" t="n">
        <f aca="false">SUM(B17:J17)</f>
        <v>9091</v>
      </c>
      <c r="L17" s="52" t="n">
        <v>14261</v>
      </c>
      <c r="M17" s="53" t="n">
        <f aca="false">K17/L17</f>
        <v>0.637472827992427</v>
      </c>
      <c r="N17" s="53" t="s">
        <v>65</v>
      </c>
    </row>
    <row collapsed="false" customFormat="false" customHeight="false" hidden="false" ht="12.8" outlineLevel="0" r="18">
      <c r="A18" s="51" t="s">
        <v>84</v>
      </c>
      <c r="B18" s="52" t="n">
        <v>1172</v>
      </c>
      <c r="C18" s="52"/>
      <c r="D18" s="52" t="n">
        <v>1105</v>
      </c>
      <c r="E18" s="52" t="n">
        <v>233</v>
      </c>
      <c r="F18" s="52"/>
      <c r="G18" s="52"/>
      <c r="H18" s="52"/>
      <c r="I18" s="52"/>
      <c r="J18" s="52" t="n">
        <v>47</v>
      </c>
      <c r="K18" s="52" t="n">
        <f aca="false">SUM(B18:J18)</f>
        <v>2557</v>
      </c>
      <c r="L18" s="52" t="n">
        <v>4149</v>
      </c>
      <c r="M18" s="53" t="n">
        <f aca="false">K18/L18</f>
        <v>0.616293082670523</v>
      </c>
      <c r="N18" s="53" t="s">
        <v>1</v>
      </c>
    </row>
    <row collapsed="false" customFormat="true" customHeight="false" hidden="false" ht="12.8" outlineLevel="0" r="19" s="54">
      <c r="A19" s="51" t="s">
        <v>85</v>
      </c>
      <c r="B19" s="52" t="n">
        <v>12567</v>
      </c>
      <c r="C19" s="52"/>
      <c r="D19" s="52" t="n">
        <v>12292</v>
      </c>
      <c r="E19" s="52" t="n">
        <v>1038</v>
      </c>
      <c r="F19" s="52"/>
      <c r="G19" s="52"/>
      <c r="H19" s="52" t="n">
        <v>485</v>
      </c>
      <c r="I19" s="52"/>
      <c r="J19" s="52" t="n">
        <v>861</v>
      </c>
      <c r="K19" s="52" t="n">
        <f aca="false">SUM(B19:J19)</f>
        <v>27243</v>
      </c>
      <c r="L19" s="52" t="n">
        <v>53230</v>
      </c>
      <c r="M19" s="53" t="n">
        <f aca="false">K19/L19</f>
        <v>0.511797858350554</v>
      </c>
      <c r="N19" s="53" t="s">
        <v>1</v>
      </c>
    </row>
    <row collapsed="false" customFormat="false" customHeight="false" hidden="false" ht="12.8" outlineLevel="0" r="20">
      <c r="A20" s="51" t="s">
        <v>86</v>
      </c>
      <c r="B20" s="52" t="n">
        <v>66837</v>
      </c>
      <c r="C20" s="52"/>
      <c r="D20" s="52" t="n">
        <v>56573</v>
      </c>
      <c r="E20" s="52" t="n">
        <v>3255</v>
      </c>
      <c r="F20" s="52" t="n">
        <v>1890</v>
      </c>
      <c r="G20" s="52"/>
      <c r="H20" s="52" t="n">
        <v>928</v>
      </c>
      <c r="I20" s="52" t="n">
        <v>656</v>
      </c>
      <c r="J20" s="52" t="n">
        <v>3227</v>
      </c>
      <c r="K20" s="52" t="n">
        <f aca="false">SUM(B20:J20)</f>
        <v>133366</v>
      </c>
      <c r="L20" s="52" t="n">
        <v>270688</v>
      </c>
      <c r="M20" s="53" t="n">
        <f aca="false">K20/L20</f>
        <v>0.492692694171888</v>
      </c>
      <c r="N20" s="53" t="s">
        <v>1</v>
      </c>
    </row>
    <row collapsed="false" customFormat="false" customHeight="false" hidden="false" ht="12.8" outlineLevel="0" r="21">
      <c r="A21" s="51" t="s">
        <v>87</v>
      </c>
      <c r="B21" s="52" t="n">
        <v>5292</v>
      </c>
      <c r="C21" s="52"/>
      <c r="D21" s="52" t="n">
        <v>6838</v>
      </c>
      <c r="E21" s="52" t="n">
        <v>899</v>
      </c>
      <c r="F21" s="52"/>
      <c r="G21" s="52"/>
      <c r="H21" s="52" t="n">
        <v>651</v>
      </c>
      <c r="I21" s="52"/>
      <c r="J21" s="52" t="n">
        <v>340</v>
      </c>
      <c r="K21" s="52" t="n">
        <f aca="false">SUM(B21:J21)</f>
        <v>14020</v>
      </c>
      <c r="L21" s="52" t="n">
        <v>25491</v>
      </c>
      <c r="M21" s="53" t="n">
        <f aca="false">K21/L21</f>
        <v>0.5499980385234</v>
      </c>
      <c r="N21" s="53" t="s">
        <v>65</v>
      </c>
    </row>
    <row collapsed="false" customFormat="false" customHeight="false" hidden="false" ht="12.8" outlineLevel="0" r="22">
      <c r="A22" s="51" t="s">
        <v>88</v>
      </c>
      <c r="B22" s="52" t="n">
        <v>975</v>
      </c>
      <c r="C22" s="52"/>
      <c r="D22" s="52" t="n">
        <v>1112</v>
      </c>
      <c r="E22" s="52" t="n">
        <v>57</v>
      </c>
      <c r="F22" s="52"/>
      <c r="G22" s="52"/>
      <c r="H22" s="52"/>
      <c r="I22" s="52"/>
      <c r="J22" s="52" t="n">
        <v>42</v>
      </c>
      <c r="K22" s="52" t="n">
        <f aca="false">SUM(B22:J22)</f>
        <v>2186</v>
      </c>
      <c r="L22" s="52" t="n">
        <v>3407</v>
      </c>
      <c r="M22" s="53" t="n">
        <f aca="false">K22/L22</f>
        <v>0.641620193718814</v>
      </c>
      <c r="N22" s="53" t="s">
        <v>65</v>
      </c>
    </row>
    <row collapsed="false" customFormat="false" customHeight="false" hidden="false" ht="12.8" outlineLevel="0" r="23">
      <c r="A23" s="51" t="s">
        <v>89</v>
      </c>
      <c r="B23" s="52" t="n">
        <v>292</v>
      </c>
      <c r="C23" s="52"/>
      <c r="D23" s="52" t="n">
        <v>160</v>
      </c>
      <c r="E23" s="52" t="n">
        <v>246</v>
      </c>
      <c r="F23" s="52"/>
      <c r="G23" s="52"/>
      <c r="H23" s="52"/>
      <c r="I23" s="52"/>
      <c r="J23" s="52" t="n">
        <v>17</v>
      </c>
      <c r="K23" s="52" t="n">
        <f aca="false">SUM(B23:J23)</f>
        <v>715</v>
      </c>
      <c r="L23" s="52" t="n">
        <v>940</v>
      </c>
      <c r="M23" s="53" t="n">
        <f aca="false">K23/L23</f>
        <v>0.76063829787234</v>
      </c>
      <c r="N23" s="53" t="s">
        <v>1</v>
      </c>
    </row>
    <row collapsed="false" customFormat="false" customHeight="false" hidden="false" ht="12.8" outlineLevel="0" r="24">
      <c r="A24" s="51" t="s">
        <v>90</v>
      </c>
      <c r="B24" s="52" t="n">
        <v>1108</v>
      </c>
      <c r="C24" s="52"/>
      <c r="D24" s="52" t="n">
        <v>729</v>
      </c>
      <c r="E24" s="52" t="n">
        <v>633</v>
      </c>
      <c r="F24" s="52" t="n">
        <v>1115</v>
      </c>
      <c r="G24" s="52"/>
      <c r="H24" s="52"/>
      <c r="I24" s="52"/>
      <c r="J24" s="52" t="n">
        <v>86</v>
      </c>
      <c r="K24" s="52" t="n">
        <f aca="false">SUM(B24:J24)</f>
        <v>3671</v>
      </c>
      <c r="L24" s="52" t="n">
        <v>5316</v>
      </c>
      <c r="M24" s="53" t="n">
        <f aca="false">K24/L24</f>
        <v>0.690556809631302</v>
      </c>
      <c r="N24" s="53" t="s">
        <v>4</v>
      </c>
    </row>
    <row collapsed="false" customFormat="false" customHeight="false" hidden="false" ht="12.8" outlineLevel="0" r="25">
      <c r="A25" s="51" t="s">
        <v>91</v>
      </c>
      <c r="B25" s="52" t="n">
        <v>432</v>
      </c>
      <c r="C25" s="52"/>
      <c r="D25" s="52" t="n">
        <v>388</v>
      </c>
      <c r="E25" s="52" t="n">
        <v>1</v>
      </c>
      <c r="F25" s="52"/>
      <c r="G25" s="52"/>
      <c r="H25" s="52"/>
      <c r="I25" s="52"/>
      <c r="J25" s="52" t="n">
        <v>3</v>
      </c>
      <c r="K25" s="52" t="n">
        <f aca="false">SUM(B25:J25)</f>
        <v>824</v>
      </c>
      <c r="L25" s="52" t="n">
        <v>967</v>
      </c>
      <c r="M25" s="53" t="n">
        <f aca="false">K25/L25</f>
        <v>0.852119958634953</v>
      </c>
      <c r="N25" s="53" t="s">
        <v>1</v>
      </c>
    </row>
    <row collapsed="false" customFormat="false" customHeight="false" hidden="false" ht="12.8" outlineLevel="0" r="26">
      <c r="A26" s="51" t="s">
        <v>92</v>
      </c>
      <c r="B26" s="52" t="n">
        <v>10297</v>
      </c>
      <c r="C26" s="52"/>
      <c r="D26" s="52" t="n">
        <v>3988</v>
      </c>
      <c r="E26" s="52" t="n">
        <v>5717</v>
      </c>
      <c r="F26" s="52" t="n">
        <v>372</v>
      </c>
      <c r="G26" s="52"/>
      <c r="H26" s="52" t="n">
        <v>275</v>
      </c>
      <c r="I26" s="52"/>
      <c r="J26" s="52" t="n">
        <v>483</v>
      </c>
      <c r="K26" s="52" t="n">
        <f aca="false">SUM(B26:J26)</f>
        <v>21132</v>
      </c>
      <c r="L26" s="52" t="n">
        <v>37870</v>
      </c>
      <c r="M26" s="53" t="n">
        <f aca="false">K26/L26</f>
        <v>0.55801425930816</v>
      </c>
      <c r="N26" s="53" t="s">
        <v>1</v>
      </c>
    </row>
    <row collapsed="false" customFormat="true" customHeight="false" hidden="false" ht="12.8" outlineLevel="0" r="27" s="54">
      <c r="A27" s="51" t="s">
        <v>93</v>
      </c>
      <c r="B27" s="52" t="n">
        <v>6504</v>
      </c>
      <c r="C27" s="52"/>
      <c r="D27" s="52" t="n">
        <v>7545</v>
      </c>
      <c r="E27" s="52" t="n">
        <v>7040</v>
      </c>
      <c r="F27" s="52" t="n">
        <v>666</v>
      </c>
      <c r="G27" s="52"/>
      <c r="H27" s="52" t="n">
        <v>1284</v>
      </c>
      <c r="I27" s="52"/>
      <c r="J27" s="52" t="n">
        <v>1011</v>
      </c>
      <c r="K27" s="52" t="n">
        <f aca="false">SUM(B27:J27)</f>
        <v>24050</v>
      </c>
      <c r="L27" s="52" t="n">
        <v>37614</v>
      </c>
      <c r="M27" s="53" t="n">
        <f aca="false">K27/L27</f>
        <v>0.639389588982825</v>
      </c>
      <c r="N27" s="53" t="s">
        <v>65</v>
      </c>
    </row>
    <row collapsed="false" customFormat="false" customHeight="false" hidden="false" ht="12.8" outlineLevel="0" r="28">
      <c r="A28" s="51" t="s">
        <v>94</v>
      </c>
      <c r="B28" s="52" t="n">
        <v>725</v>
      </c>
      <c r="C28" s="52" t="n">
        <v>1388</v>
      </c>
      <c r="D28" s="52"/>
      <c r="E28" s="52" t="n">
        <v>38</v>
      </c>
      <c r="F28" s="52" t="n">
        <v>202</v>
      </c>
      <c r="G28" s="52" t="n">
        <v>33</v>
      </c>
      <c r="H28" s="52" t="n">
        <v>1305</v>
      </c>
      <c r="I28" s="52"/>
      <c r="J28" s="52" t="n">
        <v>68</v>
      </c>
      <c r="K28" s="52" t="n">
        <f aca="false">SUM(B28:J28)</f>
        <v>3759</v>
      </c>
      <c r="L28" s="52" t="n">
        <v>5922</v>
      </c>
      <c r="M28" s="53" t="n">
        <f aca="false">K28/L28</f>
        <v>0.634751773049645</v>
      </c>
      <c r="N28" s="53" t="s">
        <v>55</v>
      </c>
    </row>
    <row collapsed="false" customFormat="false" customHeight="false" hidden="false" ht="12.8" outlineLevel="0" r="29">
      <c r="A29" s="51" t="s">
        <v>95</v>
      </c>
      <c r="B29" s="52" t="n">
        <v>3080</v>
      </c>
      <c r="C29" s="52"/>
      <c r="D29" s="52" t="n">
        <v>1751</v>
      </c>
      <c r="E29" s="52" t="n">
        <v>75</v>
      </c>
      <c r="F29" s="52" t="n">
        <v>75</v>
      </c>
      <c r="G29" s="52"/>
      <c r="H29" s="52" t="n">
        <v>201</v>
      </c>
      <c r="I29" s="52"/>
      <c r="J29" s="52" t="n">
        <v>114</v>
      </c>
      <c r="K29" s="52" t="n">
        <f aca="false">SUM(B29:J29)</f>
        <v>5296</v>
      </c>
      <c r="L29" s="52" t="n">
        <v>9665</v>
      </c>
      <c r="M29" s="53" t="n">
        <f aca="false">K29/L29</f>
        <v>0.547956544231764</v>
      </c>
      <c r="N29" s="53" t="s">
        <v>1</v>
      </c>
    </row>
    <row collapsed="false" customFormat="false" customHeight="false" hidden="false" ht="12.8" outlineLevel="0" r="30">
      <c r="A30" s="51" t="s">
        <v>96</v>
      </c>
      <c r="B30" s="52" t="n">
        <v>539</v>
      </c>
      <c r="C30" s="52"/>
      <c r="D30" s="52" t="n">
        <v>491</v>
      </c>
      <c r="E30" s="52"/>
      <c r="F30" s="52"/>
      <c r="G30" s="52"/>
      <c r="H30" s="52"/>
      <c r="I30" s="52"/>
      <c r="J30" s="52" t="n">
        <v>3</v>
      </c>
      <c r="K30" s="52" t="n">
        <f aca="false">SUM(B30:J30)</f>
        <v>1033</v>
      </c>
      <c r="L30" s="52" t="n">
        <v>1284</v>
      </c>
      <c r="M30" s="53" t="n">
        <f aca="false">K30/L30</f>
        <v>0.804517133956386</v>
      </c>
      <c r="N30" s="53" t="s">
        <v>1</v>
      </c>
    </row>
    <row collapsed="false" customFormat="false" customHeight="false" hidden="false" ht="12.8" outlineLevel="0" r="31">
      <c r="A31" s="51" t="s">
        <v>97</v>
      </c>
      <c r="B31" s="52" t="n">
        <v>23620</v>
      </c>
      <c r="C31" s="52"/>
      <c r="D31" s="52" t="n">
        <v>18834</v>
      </c>
      <c r="E31" s="52" t="n">
        <v>3945</v>
      </c>
      <c r="F31" s="52" t="n">
        <v>1763</v>
      </c>
      <c r="G31" s="52"/>
      <c r="H31" s="52" t="n">
        <v>522</v>
      </c>
      <c r="I31" s="52" t="n">
        <v>170</v>
      </c>
      <c r="J31" s="52" t="n">
        <v>2058</v>
      </c>
      <c r="K31" s="52" t="n">
        <f aca="false">SUM(B31:J31)</f>
        <v>50912</v>
      </c>
      <c r="L31" s="52" t="n">
        <v>100046</v>
      </c>
      <c r="M31" s="53" t="n">
        <f aca="false">K31/L31</f>
        <v>0.508885912480259</v>
      </c>
      <c r="N31" s="53" t="s">
        <v>1</v>
      </c>
    </row>
    <row collapsed="false" customFormat="false" customHeight="false" hidden="false" ht="12.8" outlineLevel="0" r="32">
      <c r="A32" s="51" t="s">
        <v>98</v>
      </c>
      <c r="B32" s="52" t="n">
        <v>142419</v>
      </c>
      <c r="C32" s="52"/>
      <c r="D32" s="52" t="n">
        <v>103757</v>
      </c>
      <c r="E32" s="52" t="n">
        <v>2595</v>
      </c>
      <c r="F32" s="52" t="n">
        <v>2731</v>
      </c>
      <c r="G32" s="52"/>
      <c r="H32" s="52" t="n">
        <v>792</v>
      </c>
      <c r="I32" s="52" t="n">
        <v>1072</v>
      </c>
      <c r="J32" s="52" t="n">
        <v>6644</v>
      </c>
      <c r="K32" s="52" t="n">
        <f aca="false">SUM(B32:J32)</f>
        <v>260010</v>
      </c>
      <c r="L32" s="52" t="n">
        <v>487441</v>
      </c>
      <c r="M32" s="53" t="n">
        <f aca="false">K32/L32</f>
        <v>0.53341840345806</v>
      </c>
      <c r="N32" s="53" t="s">
        <v>1</v>
      </c>
    </row>
    <row collapsed="false" customFormat="false" customHeight="false" hidden="false" ht="12.8" outlineLevel="0" r="33">
      <c r="A33" s="51" t="s">
        <v>99</v>
      </c>
      <c r="B33" s="52" t="n">
        <v>376</v>
      </c>
      <c r="C33" s="52"/>
      <c r="D33" s="52" t="n">
        <v>365</v>
      </c>
      <c r="E33" s="52" t="n">
        <v>24</v>
      </c>
      <c r="F33" s="52"/>
      <c r="G33" s="52"/>
      <c r="H33" s="52"/>
      <c r="I33" s="52"/>
      <c r="J33" s="52" t="n">
        <v>15</v>
      </c>
      <c r="K33" s="52" t="n">
        <f aca="false">SUM(B33:J33)</f>
        <v>780</v>
      </c>
      <c r="L33" s="52" t="n">
        <v>996</v>
      </c>
      <c r="M33" s="53" t="n">
        <f aca="false">K33/L33</f>
        <v>0.783132530120482</v>
      </c>
      <c r="N33" s="53" t="s">
        <v>1</v>
      </c>
    </row>
    <row collapsed="false" customFormat="false" customHeight="false" hidden="false" ht="12.8" outlineLevel="0" r="34">
      <c r="A34" s="51" t="s">
        <v>100</v>
      </c>
      <c r="B34" s="52" t="n">
        <v>322</v>
      </c>
      <c r="C34" s="52"/>
      <c r="D34" s="52" t="n">
        <v>367</v>
      </c>
      <c r="E34" s="52"/>
      <c r="F34" s="52"/>
      <c r="G34" s="52"/>
      <c r="H34" s="52"/>
      <c r="I34" s="52"/>
      <c r="J34" s="52" t="n">
        <v>26</v>
      </c>
      <c r="K34" s="52" t="n">
        <f aca="false">SUM(B34:J34)</f>
        <v>715</v>
      </c>
      <c r="L34" s="52" t="n">
        <v>889</v>
      </c>
      <c r="M34" s="53" t="n">
        <f aca="false">K34/L34</f>
        <v>0.804274465691788</v>
      </c>
      <c r="N34" s="53" t="s">
        <v>65</v>
      </c>
    </row>
    <row collapsed="false" customFormat="false" customHeight="false" hidden="false" ht="12.8" outlineLevel="0" r="35">
      <c r="A35" s="51" t="s">
        <v>101</v>
      </c>
      <c r="B35" s="52" t="n">
        <v>12990</v>
      </c>
      <c r="C35" s="52"/>
      <c r="D35" s="52" t="n">
        <v>16739</v>
      </c>
      <c r="E35" s="52" t="n">
        <v>4847</v>
      </c>
      <c r="F35" s="52" t="n">
        <v>366</v>
      </c>
      <c r="G35" s="52"/>
      <c r="H35" s="52" t="n">
        <v>51</v>
      </c>
      <c r="I35" s="52"/>
      <c r="J35" s="52" t="n">
        <v>787</v>
      </c>
      <c r="K35" s="52" t="n">
        <f aca="false">SUM(B35:J35)</f>
        <v>35780</v>
      </c>
      <c r="L35" s="52" t="n">
        <v>53375</v>
      </c>
      <c r="M35" s="53" t="n">
        <f aca="false">K35/L35</f>
        <v>0.670351288056206</v>
      </c>
      <c r="N35" s="53" t="s">
        <v>65</v>
      </c>
    </row>
    <row collapsed="false" customFormat="false" customHeight="false" hidden="false" ht="12.8" outlineLevel="0" r="36">
      <c r="A36" s="51" t="s">
        <v>102</v>
      </c>
      <c r="B36" s="52" t="n">
        <v>428</v>
      </c>
      <c r="C36" s="52"/>
      <c r="D36" s="52" t="n">
        <v>433</v>
      </c>
      <c r="E36" s="52" t="n">
        <v>18</v>
      </c>
      <c r="F36" s="52"/>
      <c r="G36" s="52"/>
      <c r="H36" s="52"/>
      <c r="I36" s="52"/>
      <c r="J36" s="52" t="n">
        <v>24</v>
      </c>
      <c r="K36" s="52" t="n">
        <f aca="false">SUM(B36:J36)</f>
        <v>903</v>
      </c>
      <c r="L36" s="52" t="n">
        <v>1106</v>
      </c>
      <c r="M36" s="53" t="n">
        <f aca="false">K36/L36</f>
        <v>0.816455696202532</v>
      </c>
      <c r="N36" s="53" t="s">
        <v>65</v>
      </c>
    </row>
    <row collapsed="false" customFormat="false" customHeight="false" hidden="false" ht="12.8" outlineLevel="0" r="37">
      <c r="A37" s="51" t="s">
        <v>103</v>
      </c>
      <c r="B37" s="52" t="n">
        <v>1901</v>
      </c>
      <c r="C37" s="52"/>
      <c r="D37" s="52" t="n">
        <v>1722</v>
      </c>
      <c r="E37" s="52" t="n">
        <v>886</v>
      </c>
      <c r="F37" s="52" t="n">
        <v>70</v>
      </c>
      <c r="G37" s="52"/>
      <c r="H37" s="52"/>
      <c r="I37" s="52"/>
      <c r="J37" s="52" t="n">
        <v>126</v>
      </c>
      <c r="K37" s="52" t="n">
        <f aca="false">SUM(B37:J37)</f>
        <v>4705</v>
      </c>
      <c r="L37" s="52" t="n">
        <v>8588</v>
      </c>
      <c r="M37" s="53" t="n">
        <f aca="false">K37/L37</f>
        <v>0.547857475547275</v>
      </c>
      <c r="N37" s="53" t="s">
        <v>1</v>
      </c>
    </row>
    <row collapsed="false" customFormat="false" customHeight="false" hidden="false" ht="12.8" outlineLevel="0" r="38">
      <c r="A38" s="51" t="s">
        <v>104</v>
      </c>
      <c r="B38" s="52" t="n">
        <v>125</v>
      </c>
      <c r="C38" s="52"/>
      <c r="D38" s="52" t="n">
        <v>882</v>
      </c>
      <c r="E38" s="52" t="n">
        <v>753</v>
      </c>
      <c r="F38" s="52"/>
      <c r="G38" s="52"/>
      <c r="H38" s="52"/>
      <c r="I38" s="52"/>
      <c r="J38" s="52" t="n">
        <v>61</v>
      </c>
      <c r="K38" s="52" t="n">
        <f aca="false">SUM(B38:J38)</f>
        <v>1821</v>
      </c>
      <c r="L38" s="52" t="n">
        <v>2236</v>
      </c>
      <c r="M38" s="53" t="n">
        <f aca="false">K38/L38</f>
        <v>0.814400715563506</v>
      </c>
      <c r="N38" s="53" t="s">
        <v>65</v>
      </c>
    </row>
    <row collapsed="false" customFormat="false" customHeight="false" hidden="false" ht="12.8" outlineLevel="0" r="39">
      <c r="A39" s="51" t="s">
        <v>105</v>
      </c>
      <c r="B39" s="52" t="n">
        <v>4766</v>
      </c>
      <c r="C39" s="52"/>
      <c r="D39" s="52" t="n">
        <v>4852</v>
      </c>
      <c r="E39" s="52" t="n">
        <v>977</v>
      </c>
      <c r="F39" s="52"/>
      <c r="G39" s="52"/>
      <c r="H39" s="52" t="n">
        <v>259</v>
      </c>
      <c r="I39" s="52"/>
      <c r="J39" s="52" t="n">
        <v>298</v>
      </c>
      <c r="K39" s="52" t="n">
        <f aca="false">SUM(B39:J39)</f>
        <v>11152</v>
      </c>
      <c r="L39" s="52" t="n">
        <v>21879</v>
      </c>
      <c r="M39" s="53" t="n">
        <f aca="false">K39/L39</f>
        <v>0.50971250971251</v>
      </c>
      <c r="N39" s="53" t="s">
        <v>65</v>
      </c>
    </row>
    <row collapsed="false" customFormat="false" customHeight="false" hidden="false" ht="12.8" outlineLevel="0" r="40">
      <c r="A40" s="51" t="s">
        <v>106</v>
      </c>
      <c r="B40" s="52" t="n">
        <v>398</v>
      </c>
      <c r="C40" s="52"/>
      <c r="D40" s="52" t="n">
        <v>407</v>
      </c>
      <c r="E40" s="52" t="n">
        <v>299</v>
      </c>
      <c r="F40" s="52"/>
      <c r="G40" s="52"/>
      <c r="H40" s="52"/>
      <c r="I40" s="52"/>
      <c r="J40" s="52" t="n">
        <v>24</v>
      </c>
      <c r="K40" s="52" t="n">
        <f aca="false">SUM(B40:J40)</f>
        <v>1128</v>
      </c>
      <c r="L40" s="52" t="n">
        <v>1358</v>
      </c>
      <c r="M40" s="53" t="n">
        <f aca="false">K40/L40</f>
        <v>0.830633284241532</v>
      </c>
      <c r="N40" s="53" t="s">
        <v>65</v>
      </c>
    </row>
    <row collapsed="false" customFormat="false" customHeight="false" hidden="false" ht="12.8" outlineLevel="0" r="41">
      <c r="A41" s="51" t="s">
        <v>107</v>
      </c>
      <c r="B41" s="52" t="n">
        <v>1314</v>
      </c>
      <c r="C41" s="52"/>
      <c r="D41" s="52" t="n">
        <v>1379</v>
      </c>
      <c r="E41" s="52" t="n">
        <v>37</v>
      </c>
      <c r="F41" s="52"/>
      <c r="G41" s="52"/>
      <c r="H41" s="52"/>
      <c r="I41" s="52"/>
      <c r="J41" s="52" t="n">
        <v>24</v>
      </c>
      <c r="K41" s="52" t="n">
        <f aca="false">SUM(B41:J41)</f>
        <v>2754</v>
      </c>
      <c r="L41" s="52" t="n">
        <v>3733</v>
      </c>
      <c r="M41" s="53" t="n">
        <f aca="false">K41/L41</f>
        <v>0.737744441467988</v>
      </c>
      <c r="N41" s="53" t="s">
        <v>65</v>
      </c>
    </row>
    <row collapsed="false" customFormat="false" customHeight="false" hidden="false" ht="12.8" outlineLevel="0" r="42">
      <c r="A42" s="51" t="s">
        <v>108</v>
      </c>
      <c r="B42" s="52" t="n">
        <v>1274</v>
      </c>
      <c r="C42" s="52"/>
      <c r="D42" s="52" t="n">
        <v>1272</v>
      </c>
      <c r="E42" s="52" t="n">
        <v>30</v>
      </c>
      <c r="F42" s="52" t="n">
        <v>74</v>
      </c>
      <c r="G42" s="52"/>
      <c r="H42" s="52" t="n">
        <v>91</v>
      </c>
      <c r="I42" s="52"/>
      <c r="J42" s="52" t="n">
        <v>41</v>
      </c>
      <c r="K42" s="52" t="n">
        <f aca="false">SUM(B42:J42)</f>
        <v>2782</v>
      </c>
      <c r="L42" s="52" t="n">
        <v>4411</v>
      </c>
      <c r="M42" s="53" t="n">
        <f aca="false">K42/L42</f>
        <v>0.630695987304466</v>
      </c>
      <c r="N42" s="53" t="s">
        <v>1</v>
      </c>
    </row>
    <row collapsed="false" customFormat="false" customHeight="false" hidden="false" ht="12.8" outlineLevel="0" r="43">
      <c r="A43" s="51" t="s">
        <v>109</v>
      </c>
      <c r="B43" s="52" t="n">
        <v>534</v>
      </c>
      <c r="C43" s="52"/>
      <c r="D43" s="52" t="n">
        <v>605</v>
      </c>
      <c r="E43" s="52"/>
      <c r="F43" s="52"/>
      <c r="G43" s="52"/>
      <c r="H43" s="52"/>
      <c r="I43" s="52"/>
      <c r="J43" s="52" t="n">
        <v>37</v>
      </c>
      <c r="K43" s="52" t="n">
        <f aca="false">SUM(B43:J43)</f>
        <v>1176</v>
      </c>
      <c r="L43" s="52" t="n">
        <v>1505</v>
      </c>
      <c r="M43" s="53" t="n">
        <f aca="false">K43/L43</f>
        <v>0.781395348837209</v>
      </c>
      <c r="N43" s="53" t="s">
        <v>65</v>
      </c>
    </row>
    <row collapsed="false" customFormat="false" customHeight="false" hidden="false" ht="12.8" outlineLevel="0" r="44">
      <c r="A44" s="51" t="s">
        <v>110</v>
      </c>
      <c r="B44" s="52" t="n">
        <v>1108</v>
      </c>
      <c r="C44" s="52"/>
      <c r="D44" s="52" t="n">
        <v>2273</v>
      </c>
      <c r="E44" s="52" t="n">
        <v>1371</v>
      </c>
      <c r="F44" s="52" t="n">
        <v>107</v>
      </c>
      <c r="G44" s="52"/>
      <c r="H44" s="52" t="n">
        <v>576</v>
      </c>
      <c r="I44" s="52"/>
      <c r="J44" s="52" t="n">
        <v>106</v>
      </c>
      <c r="K44" s="52" t="n">
        <f aca="false">SUM(B44:J44)</f>
        <v>5541</v>
      </c>
      <c r="L44" s="52" t="n">
        <v>9967</v>
      </c>
      <c r="M44" s="53" t="n">
        <f aca="false">K44/L44</f>
        <v>0.555934584127621</v>
      </c>
      <c r="N44" s="53" t="s">
        <v>65</v>
      </c>
    </row>
    <row collapsed="false" customFormat="false" customHeight="false" hidden="false" ht="12.8" outlineLevel="0" r="45">
      <c r="A45" s="51" t="s">
        <v>111</v>
      </c>
      <c r="B45" s="52" t="n">
        <v>21842</v>
      </c>
      <c r="C45" s="52"/>
      <c r="D45" s="52" t="n">
        <v>22342</v>
      </c>
      <c r="E45" s="52" t="n">
        <v>10531</v>
      </c>
      <c r="F45" s="52" t="n">
        <v>512</v>
      </c>
      <c r="G45" s="52"/>
      <c r="H45" s="52" t="n">
        <v>1141</v>
      </c>
      <c r="I45" s="52" t="n">
        <v>298</v>
      </c>
      <c r="J45" s="52" t="n">
        <v>1519</v>
      </c>
      <c r="K45" s="52" t="n">
        <f aca="false">SUM(B45:J45)</f>
        <v>58185</v>
      </c>
      <c r="L45" s="52" t="n">
        <v>106460</v>
      </c>
      <c r="M45" s="53" t="n">
        <f aca="false">K45/L45</f>
        <v>0.546543302648882</v>
      </c>
      <c r="N45" s="53" t="s">
        <v>65</v>
      </c>
    </row>
    <row collapsed="false" customFormat="true" customHeight="false" hidden="false" ht="12.8" outlineLevel="0" r="46" s="54">
      <c r="A46" s="51" t="s">
        <v>112</v>
      </c>
      <c r="B46" s="52" t="n">
        <v>31851</v>
      </c>
      <c r="C46" s="52" t="n">
        <v>23680</v>
      </c>
      <c r="D46" s="52"/>
      <c r="E46" s="52" t="n">
        <v>1334</v>
      </c>
      <c r="F46" s="52" t="n">
        <v>359</v>
      </c>
      <c r="G46" s="52" t="n">
        <v>2982</v>
      </c>
      <c r="H46" s="52" t="n">
        <v>1086</v>
      </c>
      <c r="I46" s="52"/>
      <c r="J46" s="52" t="n">
        <v>1270</v>
      </c>
      <c r="K46" s="52" t="n">
        <f aca="false">SUM(B46:J46)</f>
        <v>62562</v>
      </c>
      <c r="L46" s="52" t="n">
        <v>161064</v>
      </c>
      <c r="M46" s="53" t="n">
        <f aca="false">K46/L46</f>
        <v>0.388429444196096</v>
      </c>
      <c r="N46" s="53" t="s">
        <v>1</v>
      </c>
    </row>
    <row collapsed="false" customFormat="false" customHeight="false" hidden="false" ht="12.8" outlineLevel="0" r="47">
      <c r="A47" s="51" t="s">
        <v>113</v>
      </c>
      <c r="B47" s="52" t="n">
        <v>133</v>
      </c>
      <c r="C47" s="52"/>
      <c r="D47" s="52" t="n">
        <v>244</v>
      </c>
      <c r="E47" s="52" t="n">
        <v>208</v>
      </c>
      <c r="F47" s="52"/>
      <c r="G47" s="52"/>
      <c r="H47" s="52"/>
      <c r="I47" s="52"/>
      <c r="J47" s="52" t="n">
        <v>11</v>
      </c>
      <c r="K47" s="52" t="n">
        <f aca="false">SUM(B47:J47)</f>
        <v>596</v>
      </c>
      <c r="L47" s="52" t="n">
        <v>730</v>
      </c>
      <c r="M47" s="53" t="n">
        <f aca="false">K47/L47</f>
        <v>0.816438356164383</v>
      </c>
      <c r="N47" s="53" t="s">
        <v>65</v>
      </c>
    </row>
    <row collapsed="false" customFormat="false" customHeight="false" hidden="false" ht="12.8" outlineLevel="0" r="48">
      <c r="A48" s="51" t="s">
        <v>114</v>
      </c>
      <c r="B48" s="52" t="n">
        <v>571</v>
      </c>
      <c r="C48" s="52"/>
      <c r="D48" s="52" t="n">
        <v>842</v>
      </c>
      <c r="E48" s="52" t="n">
        <v>81</v>
      </c>
      <c r="F48" s="52"/>
      <c r="G48" s="52"/>
      <c r="H48" s="52"/>
      <c r="I48" s="52"/>
      <c r="J48" s="52" t="n">
        <v>36</v>
      </c>
      <c r="K48" s="52" t="n">
        <f aca="false">SUM(B48:J48)</f>
        <v>1530</v>
      </c>
      <c r="L48" s="52" t="n">
        <v>2164</v>
      </c>
      <c r="M48" s="53" t="n">
        <f aca="false">K48/L48</f>
        <v>0.707024029574861</v>
      </c>
      <c r="N48" s="53" t="s">
        <v>65</v>
      </c>
    </row>
    <row collapsed="false" customFormat="false" customHeight="false" hidden="false" ht="12.8" outlineLevel="0" r="49">
      <c r="A49" s="51" t="s">
        <v>115</v>
      </c>
      <c r="B49" s="52" t="n">
        <v>21</v>
      </c>
      <c r="C49" s="52"/>
      <c r="D49" s="52" t="n">
        <v>202</v>
      </c>
      <c r="E49" s="52" t="n">
        <v>169</v>
      </c>
      <c r="F49" s="52"/>
      <c r="G49" s="52"/>
      <c r="H49" s="52"/>
      <c r="I49" s="52"/>
      <c r="J49" s="52" t="n">
        <v>8</v>
      </c>
      <c r="K49" s="52" t="n">
        <f aca="false">SUM(B49:J49)</f>
        <v>400</v>
      </c>
      <c r="L49" s="52" t="n">
        <v>477</v>
      </c>
      <c r="M49" s="53" t="n">
        <f aca="false">K49/L49</f>
        <v>0.838574423480084</v>
      </c>
      <c r="N49" s="53" t="s">
        <v>65</v>
      </c>
    </row>
    <row collapsed="false" customFormat="false" customHeight="false" hidden="false" ht="12.8" outlineLevel="0" r="50">
      <c r="A50" s="51" t="s">
        <v>116</v>
      </c>
      <c r="B50" s="52" t="n">
        <v>1750</v>
      </c>
      <c r="C50" s="52"/>
      <c r="D50" s="52" t="n">
        <v>1776</v>
      </c>
      <c r="E50" s="52" t="n">
        <v>378</v>
      </c>
      <c r="F50" s="52" t="n">
        <v>46</v>
      </c>
      <c r="G50" s="52"/>
      <c r="H50" s="52"/>
      <c r="I50" s="52"/>
      <c r="J50" s="52" t="n">
        <v>79</v>
      </c>
      <c r="K50" s="52" t="n">
        <f aca="false">SUM(B50:J50)</f>
        <v>4029</v>
      </c>
      <c r="L50" s="52" t="n">
        <v>5936</v>
      </c>
      <c r="M50" s="53" t="n">
        <f aca="false">K50/L50</f>
        <v>0.678739892183288</v>
      </c>
      <c r="N50" s="53" t="s">
        <v>65</v>
      </c>
    </row>
    <row collapsed="false" customFormat="false" customHeight="false" hidden="false" ht="12.8" outlineLevel="0" r="51">
      <c r="A51" s="51" t="s">
        <v>117</v>
      </c>
      <c r="B51" s="52" t="n">
        <v>9730</v>
      </c>
      <c r="C51" s="52"/>
      <c r="D51" s="52" t="n">
        <v>7567</v>
      </c>
      <c r="E51" s="52" t="n">
        <v>2912</v>
      </c>
      <c r="F51" s="52" t="n">
        <v>192</v>
      </c>
      <c r="G51" s="52"/>
      <c r="H51" s="52" t="n">
        <v>405</v>
      </c>
      <c r="I51" s="52"/>
      <c r="J51" s="52" t="n">
        <v>379</v>
      </c>
      <c r="K51" s="52" t="n">
        <f aca="false">SUM(B51:J51)</f>
        <v>21185</v>
      </c>
      <c r="L51" s="52" t="n">
        <v>40751</v>
      </c>
      <c r="M51" s="53" t="n">
        <f aca="false">K51/L51</f>
        <v>0.519864543201394</v>
      </c>
      <c r="N51" s="53" t="s">
        <v>1</v>
      </c>
    </row>
    <row collapsed="false" customFormat="false" customHeight="false" hidden="false" ht="12.8" outlineLevel="0" r="52">
      <c r="A52" s="51" t="s">
        <v>118</v>
      </c>
      <c r="B52" s="52" t="n">
        <v>471</v>
      </c>
      <c r="C52" s="52"/>
      <c r="D52" s="52" t="n">
        <v>1117</v>
      </c>
      <c r="E52" s="52" t="n">
        <v>970</v>
      </c>
      <c r="F52" s="52"/>
      <c r="G52" s="52"/>
      <c r="H52" s="52"/>
      <c r="I52" s="52"/>
      <c r="J52" s="52" t="n">
        <v>43</v>
      </c>
      <c r="K52" s="52" t="n">
        <f aca="false">SUM(B52:J52)</f>
        <v>2601</v>
      </c>
      <c r="L52" s="52" t="n">
        <v>3288</v>
      </c>
      <c r="M52" s="53" t="n">
        <f aca="false">K52/L52</f>
        <v>0.791058394160584</v>
      </c>
      <c r="N52" s="53" t="s">
        <v>65</v>
      </c>
    </row>
    <row collapsed="false" customFormat="false" customHeight="false" hidden="false" ht="12.8" outlineLevel="0" r="53">
      <c r="A53" s="51" t="s">
        <v>119</v>
      </c>
      <c r="B53" s="52" t="n">
        <v>949</v>
      </c>
      <c r="C53" s="52"/>
      <c r="D53" s="52" t="n">
        <v>968</v>
      </c>
      <c r="E53" s="52"/>
      <c r="F53" s="52"/>
      <c r="G53" s="52"/>
      <c r="H53" s="52"/>
      <c r="I53" s="52"/>
      <c r="J53" s="52" t="n">
        <v>15</v>
      </c>
      <c r="K53" s="52" t="n">
        <f aca="false">SUM(B53:J53)</f>
        <v>1932</v>
      </c>
      <c r="L53" s="52" t="n">
        <v>2282</v>
      </c>
      <c r="M53" s="53" t="n">
        <f aca="false">K53/L53</f>
        <v>0.846625766871166</v>
      </c>
      <c r="N53" s="53" t="s">
        <v>65</v>
      </c>
    </row>
    <row collapsed="false" customFormat="false" customHeight="false" hidden="false" ht="12.8" outlineLevel="0" r="54">
      <c r="A54" s="51" t="s">
        <v>120</v>
      </c>
      <c r="B54" s="52" t="n">
        <v>814</v>
      </c>
      <c r="C54" s="52"/>
      <c r="D54" s="52" t="n">
        <v>1711</v>
      </c>
      <c r="E54" s="52" t="n">
        <v>55</v>
      </c>
      <c r="F54" s="52" t="n">
        <v>78</v>
      </c>
      <c r="G54" s="52"/>
      <c r="H54" s="52"/>
      <c r="I54" s="52"/>
      <c r="J54" s="52" t="n">
        <v>134</v>
      </c>
      <c r="K54" s="52" t="n">
        <f aca="false">SUM(B54:J54)</f>
        <v>2792</v>
      </c>
      <c r="L54" s="52" t="n">
        <v>4462</v>
      </c>
      <c r="M54" s="53" t="n">
        <f aca="false">K54/L54</f>
        <v>0.625728372926939</v>
      </c>
      <c r="N54" s="53" t="s">
        <v>65</v>
      </c>
    </row>
    <row collapsed="false" customFormat="false" customHeight="false" hidden="false" ht="12.8" outlineLevel="0" r="55">
      <c r="A55" s="51" t="s">
        <v>121</v>
      </c>
      <c r="B55" s="52" t="n">
        <v>1743</v>
      </c>
      <c r="C55" s="52"/>
      <c r="D55" s="52" t="n">
        <v>1258</v>
      </c>
      <c r="E55" s="52" t="n">
        <v>44</v>
      </c>
      <c r="F55" s="52"/>
      <c r="G55" s="52"/>
      <c r="H55" s="52"/>
      <c r="I55" s="52"/>
      <c r="J55" s="52" t="n">
        <v>89</v>
      </c>
      <c r="K55" s="52" t="n">
        <f aca="false">SUM(B55:J55)</f>
        <v>3134</v>
      </c>
      <c r="L55" s="52" t="n">
        <v>4723</v>
      </c>
      <c r="M55" s="53" t="n">
        <f aca="false">K55/L55</f>
        <v>0.663561295786576</v>
      </c>
      <c r="N55" s="53" t="s">
        <v>1</v>
      </c>
    </row>
    <row collapsed="false" customFormat="false" customHeight="false" hidden="false" ht="12.8" outlineLevel="0" r="56">
      <c r="A56" s="51" t="s">
        <v>122</v>
      </c>
      <c r="B56" s="52" t="n">
        <v>224</v>
      </c>
      <c r="C56" s="52"/>
      <c r="D56" s="52" t="n">
        <v>37</v>
      </c>
      <c r="E56" s="52" t="n">
        <v>131</v>
      </c>
      <c r="F56" s="52"/>
      <c r="G56" s="52"/>
      <c r="H56" s="52"/>
      <c r="I56" s="52"/>
      <c r="J56" s="52" t="n">
        <v>5</v>
      </c>
      <c r="K56" s="52" t="n">
        <f aca="false">SUM(B56:J56)</f>
        <v>397</v>
      </c>
      <c r="L56" s="52" t="n">
        <v>486</v>
      </c>
      <c r="M56" s="53" t="n">
        <f aca="false">K56/L56</f>
        <v>0.816872427983539</v>
      </c>
      <c r="N56" s="53" t="s">
        <v>1</v>
      </c>
    </row>
    <row collapsed="false" customFormat="false" customHeight="false" hidden="false" ht="12.8" outlineLevel="0" r="57">
      <c r="A57" s="51" t="s">
        <v>123</v>
      </c>
      <c r="B57" s="52" t="n">
        <v>637</v>
      </c>
      <c r="C57" s="52"/>
      <c r="D57" s="52" t="n">
        <v>2115</v>
      </c>
      <c r="E57" s="52" t="n">
        <v>2602</v>
      </c>
      <c r="F57" s="52" t="n">
        <v>264</v>
      </c>
      <c r="G57" s="52"/>
      <c r="H57" s="52" t="n">
        <v>143</v>
      </c>
      <c r="I57" s="52"/>
      <c r="J57" s="52" t="n">
        <v>224</v>
      </c>
      <c r="K57" s="52" t="n">
        <f aca="false">SUM(B57:J57)</f>
        <v>5985</v>
      </c>
      <c r="L57" s="52" t="n">
        <v>9002</v>
      </c>
      <c r="M57" s="53" t="n">
        <f aca="false">K57/L57</f>
        <v>0.664852255054432</v>
      </c>
      <c r="N57" s="53" t="s">
        <v>3</v>
      </c>
    </row>
    <row collapsed="false" customFormat="false" customHeight="false" hidden="false" ht="12.8" outlineLevel="0" r="58">
      <c r="A58" s="51" t="s">
        <v>124</v>
      </c>
      <c r="B58" s="52" t="n">
        <v>281</v>
      </c>
      <c r="C58" s="52"/>
      <c r="D58" s="52" t="n">
        <v>273</v>
      </c>
      <c r="E58" s="52" t="n">
        <v>17</v>
      </c>
      <c r="F58" s="52"/>
      <c r="G58" s="52"/>
      <c r="H58" s="52"/>
      <c r="I58" s="52"/>
      <c r="J58" s="52" t="n">
        <v>12</v>
      </c>
      <c r="K58" s="52" t="n">
        <f aca="false">SUM(B58:J58)</f>
        <v>583</v>
      </c>
      <c r="L58" s="52" t="n">
        <v>716</v>
      </c>
      <c r="M58" s="53" t="n">
        <f aca="false">K58/L58</f>
        <v>0.814245810055866</v>
      </c>
      <c r="N58" s="53" t="s">
        <v>1</v>
      </c>
    </row>
    <row collapsed="false" customFormat="false" customHeight="false" hidden="false" ht="12.8" outlineLevel="0" r="59">
      <c r="A59" s="51" t="s">
        <v>125</v>
      </c>
      <c r="B59" s="52" t="n">
        <v>26266</v>
      </c>
      <c r="C59" s="52"/>
      <c r="D59" s="52" t="n">
        <v>27409</v>
      </c>
      <c r="E59" s="52" t="n">
        <v>3941</v>
      </c>
      <c r="F59" s="52"/>
      <c r="G59" s="52"/>
      <c r="H59" s="52" t="n">
        <v>838</v>
      </c>
      <c r="I59" s="52"/>
      <c r="J59" s="52" t="n">
        <v>1566</v>
      </c>
      <c r="K59" s="52" t="n">
        <f aca="false">SUM(B59:J59)</f>
        <v>60020</v>
      </c>
      <c r="L59" s="52" t="n">
        <v>136760</v>
      </c>
      <c r="M59" s="53" t="n">
        <f aca="false">K59/L59</f>
        <v>0.438871014916642</v>
      </c>
      <c r="N59" s="53" t="s">
        <v>65</v>
      </c>
    </row>
    <row collapsed="false" customFormat="false" customHeight="false" hidden="false" ht="12.8" outlineLevel="0" r="60">
      <c r="A60" s="51" t="s">
        <v>126</v>
      </c>
      <c r="B60" s="52" t="n">
        <v>1139</v>
      </c>
      <c r="C60" s="52"/>
      <c r="D60" s="52" t="n">
        <v>649</v>
      </c>
      <c r="E60" s="52" t="n">
        <v>584</v>
      </c>
      <c r="F60" s="52"/>
      <c r="G60" s="52"/>
      <c r="H60" s="52"/>
      <c r="I60" s="52"/>
      <c r="J60" s="52" t="n">
        <v>83</v>
      </c>
      <c r="K60" s="52" t="n">
        <f aca="false">SUM(B60:J60)</f>
        <v>2455</v>
      </c>
      <c r="L60" s="52" t="n">
        <v>4108</v>
      </c>
      <c r="M60" s="53" t="n">
        <f aca="false">K60/L60</f>
        <v>0.59761441090555</v>
      </c>
      <c r="N60" s="53" t="s">
        <v>1</v>
      </c>
    </row>
    <row collapsed="false" customFormat="false" customHeight="false" hidden="false" ht="12.8" outlineLevel="0" r="61">
      <c r="A61" s="51" t="s">
        <v>127</v>
      </c>
      <c r="B61" s="52" t="n">
        <v>881</v>
      </c>
      <c r="C61" s="52"/>
      <c r="D61" s="52" t="n">
        <v>843</v>
      </c>
      <c r="E61" s="52" t="n">
        <v>24</v>
      </c>
      <c r="F61" s="52"/>
      <c r="G61" s="52"/>
      <c r="H61" s="52"/>
      <c r="I61" s="52"/>
      <c r="J61" s="52" t="n">
        <v>36</v>
      </c>
      <c r="K61" s="52" t="n">
        <f aca="false">SUM(B61:J61)</f>
        <v>1784</v>
      </c>
      <c r="L61" s="52" t="n">
        <v>2273</v>
      </c>
      <c r="M61" s="53" t="n">
        <f aca="false">K61/L61</f>
        <v>0.784865816102068</v>
      </c>
      <c r="N61" s="53" t="s">
        <v>1</v>
      </c>
    </row>
    <row collapsed="false" customFormat="false" customHeight="false" hidden="false" ht="12.8" outlineLevel="0" r="62">
      <c r="A62" s="51" t="s">
        <v>128</v>
      </c>
      <c r="B62" s="52" t="n">
        <v>4161</v>
      </c>
      <c r="C62" s="52"/>
      <c r="D62" s="52" t="n">
        <v>2931</v>
      </c>
      <c r="E62" s="52" t="n">
        <v>137</v>
      </c>
      <c r="F62" s="52"/>
      <c r="G62" s="52"/>
      <c r="H62" s="52"/>
      <c r="I62" s="52"/>
      <c r="J62" s="52" t="n">
        <v>175</v>
      </c>
      <c r="K62" s="52" t="n">
        <f aca="false">SUM(B62:J62)</f>
        <v>7404</v>
      </c>
      <c r="L62" s="52" t="n">
        <v>11774</v>
      </c>
      <c r="M62" s="53" t="n">
        <f aca="false">K62/L62</f>
        <v>0.62884321386105</v>
      </c>
      <c r="N62" s="53" t="s">
        <v>1</v>
      </c>
    </row>
    <row collapsed="false" customFormat="false" customHeight="false" hidden="false" ht="12.8" outlineLevel="0" r="63">
      <c r="A63" s="51" t="s">
        <v>129</v>
      </c>
      <c r="B63" s="52" t="n">
        <v>198</v>
      </c>
      <c r="C63" s="52"/>
      <c r="D63" s="52" t="n">
        <v>369</v>
      </c>
      <c r="E63" s="52" t="n">
        <v>179</v>
      </c>
      <c r="F63" s="52"/>
      <c r="G63" s="52"/>
      <c r="H63" s="52"/>
      <c r="I63" s="52"/>
      <c r="J63" s="52" t="n">
        <v>37</v>
      </c>
      <c r="K63" s="52" t="n">
        <f aca="false">SUM(B63:J63)</f>
        <v>783</v>
      </c>
      <c r="L63" s="52" t="n">
        <v>1271</v>
      </c>
      <c r="M63" s="53" t="n">
        <f aca="false">K63/L63</f>
        <v>0.616050354051928</v>
      </c>
      <c r="N63" s="53" t="s">
        <v>65</v>
      </c>
    </row>
    <row collapsed="false" customFormat="false" customHeight="false" hidden="false" ht="12.8" outlineLevel="0" r="64">
      <c r="A64" s="51" t="s">
        <v>130</v>
      </c>
      <c r="B64" s="52" t="n">
        <v>845</v>
      </c>
      <c r="C64" s="52"/>
      <c r="D64" s="52" t="n">
        <v>523</v>
      </c>
      <c r="E64" s="52" t="n">
        <v>278</v>
      </c>
      <c r="F64" s="52"/>
      <c r="G64" s="52"/>
      <c r="H64" s="52"/>
      <c r="I64" s="52"/>
      <c r="J64" s="52" t="n">
        <v>30</v>
      </c>
      <c r="K64" s="52" t="n">
        <f aca="false">SUM(B64:J64)</f>
        <v>1676</v>
      </c>
      <c r="L64" s="52" t="n">
        <v>2360</v>
      </c>
      <c r="M64" s="53" t="n">
        <f aca="false">K64/L64</f>
        <v>0.710169491525424</v>
      </c>
      <c r="N64" s="53" t="s">
        <v>1</v>
      </c>
    </row>
    <row collapsed="false" customFormat="false" customHeight="false" hidden="false" ht="12.8" outlineLevel="0" r="65">
      <c r="A65" s="51" t="s">
        <v>131</v>
      </c>
      <c r="B65" s="52" t="n">
        <v>1025</v>
      </c>
      <c r="C65" s="52"/>
      <c r="D65" s="52" t="n">
        <v>671</v>
      </c>
      <c r="E65" s="52" t="n">
        <v>27</v>
      </c>
      <c r="F65" s="52"/>
      <c r="G65" s="52"/>
      <c r="H65" s="52"/>
      <c r="I65" s="52"/>
      <c r="J65" s="52" t="n">
        <v>36</v>
      </c>
      <c r="K65" s="52" t="n">
        <f aca="false">SUM(B65:J65)</f>
        <v>1759</v>
      </c>
      <c r="L65" s="52" t="n">
        <v>2229</v>
      </c>
      <c r="M65" s="53" t="n">
        <f aca="false">K65/L65</f>
        <v>0.789143113503813</v>
      </c>
      <c r="N65" s="53" t="s">
        <v>1</v>
      </c>
    </row>
    <row collapsed="false" customFormat="false" customHeight="false" hidden="false" ht="12.8" outlineLevel="0" r="66">
      <c r="A66" s="51" t="s">
        <v>132</v>
      </c>
      <c r="B66" s="52" t="n">
        <v>501</v>
      </c>
      <c r="C66" s="52"/>
      <c r="D66" s="52" t="n">
        <v>360</v>
      </c>
      <c r="E66" s="52" t="n">
        <v>275</v>
      </c>
      <c r="F66" s="52"/>
      <c r="G66" s="52"/>
      <c r="H66" s="52"/>
      <c r="I66" s="52"/>
      <c r="J66" s="52" t="n">
        <v>18</v>
      </c>
      <c r="K66" s="52" t="n">
        <f aca="false">SUM(B66:J66)</f>
        <v>1154</v>
      </c>
      <c r="L66" s="52" t="n">
        <v>1370</v>
      </c>
      <c r="M66" s="53" t="n">
        <f aca="false">K66/L66</f>
        <v>0.842335766423358</v>
      </c>
      <c r="N66" s="53" t="s">
        <v>1</v>
      </c>
    </row>
    <row collapsed="false" customFormat="false" customHeight="false" hidden="false" ht="12.8" outlineLevel="0" r="67">
      <c r="A67" s="51" t="s">
        <v>133</v>
      </c>
      <c r="B67" s="52" t="n">
        <v>28</v>
      </c>
      <c r="C67" s="52"/>
      <c r="D67" s="52" t="n">
        <v>706</v>
      </c>
      <c r="E67" s="52" t="n">
        <v>399</v>
      </c>
      <c r="F67" s="52"/>
      <c r="G67" s="52"/>
      <c r="H67" s="52"/>
      <c r="I67" s="52"/>
      <c r="J67" s="52" t="n">
        <v>15</v>
      </c>
      <c r="K67" s="52" t="n">
        <f aca="false">SUM(B67:J67)</f>
        <v>1148</v>
      </c>
      <c r="L67" s="52" t="n">
        <v>1626</v>
      </c>
      <c r="M67" s="53" t="n">
        <f aca="false">K67/L67</f>
        <v>0.706027060270603</v>
      </c>
      <c r="N67" s="53" t="s">
        <v>65</v>
      </c>
    </row>
    <row collapsed="false" customFormat="false" customHeight="false" hidden="false" ht="12.8" outlineLevel="0" r="68">
      <c r="A68" s="51" t="s">
        <v>134</v>
      </c>
      <c r="B68" s="52" t="n">
        <v>641</v>
      </c>
      <c r="C68" s="52"/>
      <c r="D68" s="52" t="n">
        <v>504</v>
      </c>
      <c r="E68" s="52" t="n">
        <v>7</v>
      </c>
      <c r="F68" s="52" t="n">
        <v>26</v>
      </c>
      <c r="G68" s="52"/>
      <c r="H68" s="52"/>
      <c r="I68" s="52"/>
      <c r="J68" s="52" t="n">
        <v>41</v>
      </c>
      <c r="K68" s="52" t="n">
        <f aca="false">SUM(B68:J68)</f>
        <v>1219</v>
      </c>
      <c r="L68" s="52" t="n">
        <v>1561</v>
      </c>
      <c r="M68" s="53" t="n">
        <f aca="false">K68/L68</f>
        <v>0.780909673286355</v>
      </c>
      <c r="N68" s="53" t="s">
        <v>1</v>
      </c>
    </row>
    <row collapsed="false" customFormat="false" customHeight="false" hidden="false" ht="12.8" outlineLevel="0" r="69">
      <c r="A69" s="51" t="s">
        <v>135</v>
      </c>
      <c r="B69" s="52" t="n">
        <v>568</v>
      </c>
      <c r="C69" s="52"/>
      <c r="D69" s="52" t="n">
        <v>491</v>
      </c>
      <c r="E69" s="52" t="n">
        <v>14</v>
      </c>
      <c r="F69" s="52"/>
      <c r="G69" s="52"/>
      <c r="H69" s="52"/>
      <c r="I69" s="52"/>
      <c r="J69" s="52" t="n">
        <v>30</v>
      </c>
      <c r="K69" s="52" t="n">
        <f aca="false">SUM(B69:J69)</f>
        <v>1103</v>
      </c>
      <c r="L69" s="52" t="n">
        <v>1471</v>
      </c>
      <c r="M69" s="53" t="n">
        <f aca="false">K69/L69</f>
        <v>0.749830047586676</v>
      </c>
      <c r="N69" s="53" t="s">
        <v>1</v>
      </c>
    </row>
    <row collapsed="false" customFormat="false" customHeight="false" hidden="false" ht="12.8" outlineLevel="0" r="70">
      <c r="A70" s="51" t="s">
        <v>136</v>
      </c>
      <c r="B70" s="52" t="n">
        <v>2737</v>
      </c>
      <c r="C70" s="52"/>
      <c r="D70" s="52" t="n">
        <v>2248</v>
      </c>
      <c r="E70" s="52" t="n">
        <v>26</v>
      </c>
      <c r="F70" s="52" t="n">
        <v>54</v>
      </c>
      <c r="G70" s="52"/>
      <c r="H70" s="52"/>
      <c r="I70" s="52"/>
      <c r="J70" s="52" t="n">
        <v>158</v>
      </c>
      <c r="K70" s="52" t="n">
        <f aca="false">SUM(B70:J70)</f>
        <v>5223</v>
      </c>
      <c r="L70" s="52" t="n">
        <v>7682</v>
      </c>
      <c r="M70" s="53" t="n">
        <f aca="false">K70/L70</f>
        <v>0.679901067430357</v>
      </c>
      <c r="N70" s="53" t="s">
        <v>1</v>
      </c>
    </row>
    <row collapsed="false" customFormat="false" customHeight="false" hidden="false" ht="12.8" outlineLevel="0" r="71">
      <c r="A71" s="51" t="s">
        <v>137</v>
      </c>
      <c r="B71" s="52" t="n">
        <v>697</v>
      </c>
      <c r="C71" s="52"/>
      <c r="D71" s="52" t="n">
        <v>475</v>
      </c>
      <c r="E71" s="52" t="n">
        <v>8</v>
      </c>
      <c r="F71" s="52"/>
      <c r="G71" s="52"/>
      <c r="H71" s="52"/>
      <c r="I71" s="52"/>
      <c r="J71" s="52" t="n">
        <v>12</v>
      </c>
      <c r="K71" s="52" t="n">
        <f aca="false">SUM(B71:J71)</f>
        <v>1192</v>
      </c>
      <c r="L71" s="52" t="n">
        <v>1584</v>
      </c>
      <c r="M71" s="53" t="n">
        <f aca="false">K71/L71</f>
        <v>0.752525252525252</v>
      </c>
      <c r="N71" s="53" t="s">
        <v>1</v>
      </c>
    </row>
    <row collapsed="false" customFormat="false" customHeight="false" hidden="false" ht="12.8" outlineLevel="0" r="72">
      <c r="A72" s="51" t="s">
        <v>138</v>
      </c>
      <c r="B72" s="52" t="n">
        <v>558</v>
      </c>
      <c r="C72" s="52"/>
      <c r="D72" s="52" t="n">
        <v>713</v>
      </c>
      <c r="E72" s="52" t="n">
        <v>65</v>
      </c>
      <c r="F72" s="52"/>
      <c r="G72" s="52"/>
      <c r="H72" s="52"/>
      <c r="I72" s="52"/>
      <c r="J72" s="52" t="n">
        <v>32</v>
      </c>
      <c r="K72" s="52" t="n">
        <f aca="false">SUM(B72:J72)</f>
        <v>1368</v>
      </c>
      <c r="L72" s="52" t="n">
        <v>1573</v>
      </c>
      <c r="M72" s="53" t="n">
        <f aca="false">K72/L72</f>
        <v>0.869675778766688</v>
      </c>
      <c r="N72" s="53" t="s">
        <v>65</v>
      </c>
    </row>
    <row collapsed="false" customFormat="false" customHeight="false" hidden="false" ht="12.8" outlineLevel="0" r="73">
      <c r="A73" s="55" t="s">
        <v>139</v>
      </c>
      <c r="B73" s="56" t="n">
        <v>1501</v>
      </c>
      <c r="C73" s="56"/>
      <c r="D73" s="56" t="n">
        <v>1233</v>
      </c>
      <c r="E73" s="56" t="n">
        <v>50</v>
      </c>
      <c r="F73" s="56"/>
      <c r="G73" s="56"/>
      <c r="H73" s="56"/>
      <c r="I73" s="56"/>
      <c r="J73" s="56" t="n">
        <v>175</v>
      </c>
      <c r="K73" s="56" t="n">
        <f aca="false">SUM(B73:J73)</f>
        <v>2959</v>
      </c>
      <c r="L73" s="56" t="n">
        <v>4189</v>
      </c>
      <c r="M73" s="57" t="n">
        <f aca="false">K73/L73</f>
        <v>0.706373836237766</v>
      </c>
      <c r="N73" s="53" t="s">
        <v>1</v>
      </c>
    </row>
    <row collapsed="false" customFormat="false" customHeight="false" hidden="false" ht="12.8" outlineLevel="0" r="74">
      <c r="A74" s="58" t="s">
        <v>140</v>
      </c>
      <c r="B74" s="59" t="n">
        <f aca="false">SUM(B2:B73)</f>
        <v>439674</v>
      </c>
      <c r="C74" s="59" t="n">
        <f aca="false">SUM(C2:C73)</f>
        <v>25068</v>
      </c>
      <c r="D74" s="59" t="n">
        <f aca="false">SUM(D2:D73)</f>
        <v>351464</v>
      </c>
      <c r="E74" s="59" t="n">
        <f aca="false">SUM(E2:E73)</f>
        <v>66618</v>
      </c>
      <c r="F74" s="59" t="n">
        <f aca="false">SUM(F2:F73)</f>
        <v>16100</v>
      </c>
      <c r="G74" s="59" t="n">
        <f aca="false">SUM(G2:G73)</f>
        <v>3015</v>
      </c>
      <c r="H74" s="59" t="n">
        <f aca="false">SUM(H2:H73)</f>
        <v>13044</v>
      </c>
      <c r="I74" s="59" t="n">
        <f aca="false">SUM(I2:I73)</f>
        <v>13478</v>
      </c>
      <c r="J74" s="59" t="n">
        <f aca="false">SUM(J2:J73)</f>
        <v>24633</v>
      </c>
      <c r="K74" s="59" t="n">
        <f aca="false">SUM(K2:K73)</f>
        <v>953094</v>
      </c>
      <c r="L74" s="59" t="n">
        <v>1826173</v>
      </c>
      <c r="M74" s="60" t="n">
        <f aca="false">K74/L74</f>
        <v>0.521907836771215</v>
      </c>
    </row>
    <row collapsed="false" customFormat="false" customHeight="false" hidden="false" ht="14" outlineLevel="0" r="76">
      <c r="A76" s="18" t="s">
        <v>141</v>
      </c>
    </row>
    <row collapsed="false" customFormat="false" customHeight="false" hidden="false" ht="14" outlineLevel="0" r="77">
      <c r="A77" s="18" t="s">
        <v>142</v>
      </c>
      <c r="B77" s="61"/>
      <c r="C77" s="61"/>
      <c r="N77" s="17"/>
    </row>
    <row collapsed="false" customFormat="false" customHeight="false" hidden="false" ht="14" outlineLevel="0" r="78">
      <c r="A78" s="18" t="s">
        <v>143</v>
      </c>
    </row>
    <row collapsed="false" customFormat="false" customHeight="false" hidden="false" ht="14" outlineLevel="0" r="79">
      <c r="A79" s="18" t="s">
        <v>144</v>
      </c>
    </row>
  </sheetData>
  <printOptions headings="false" gridLines="false" gridLinesSet="true" horizontalCentered="true" verticalCentered="false"/>
  <pageMargins left="0.196527777777778" right="0.196527777777778" top="1.40138888888889" bottom="0.590972222222222" header="0.433333333333333" footer="0.433333333333333"/>
  <pageSetup blackAndWhite="false" cellComments="none" copies="1" draft="false" firstPageNumber="0" fitToHeight="2" fitToWidth="1" horizontalDpi="300" orientation="landscape" pageOrder="downThenOver" paperSize="5" scale="100" useFirstPageNumber="false" usePrinterDefaults="false" verticalDpi="300"/>
  <headerFooter differentFirst="false" differentOddEven="false">
    <oddHeader>&amp;C&amp;"Century Gothic,Regular"&amp;16CONSEJO ESTATAL ELECTORAL
&amp;14RESULTADOS DE COMPUTO MUNICIPAL
ELECCIÓN DE AYUNTAMIENTOS</oddHeader>
    <oddFooter>&amp;L&amp;"Century Gothic,Regular"&amp;8Hermosillo, Sonora  &amp;D&amp;R&amp;"Century Gothic,Regular"&amp;8PROCESO ELECTORAL 2008-2009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