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C Geral" sheetId="1" r:id="rId3"/>
    <sheet state="visible" name="Ticket Médio" sheetId="2" r:id="rId4"/>
    <sheet state="visible" name="Diária Detro" sheetId="3" r:id="rId5"/>
  </sheets>
  <definedNames>
    <definedName hidden="1" localSheetId="2" name="_xlnm._FilterDatabase">'Diária Detro'!$A$2:$F$1192</definedName>
    <definedName hidden="1" localSheetId="0" name="_xlnm._FilterDatabase">'PC Geral'!$A$1:$CA$1</definedName>
  </definedNames>
  <calcPr/>
</workbook>
</file>

<file path=xl/sharedStrings.xml><?xml version="1.0" encoding="utf-8"?>
<sst xmlns="http://schemas.openxmlformats.org/spreadsheetml/2006/main" count="8616" uniqueCount="5234">
  <si>
    <t>Ticket Médio</t>
  </si>
  <si>
    <t>Diária Detro</t>
  </si>
  <si>
    <t>LOTE</t>
  </si>
  <si>
    <t>PLACA</t>
  </si>
  <si>
    <t>CHASSI</t>
  </si>
  <si>
    <t>RENAVAN</t>
  </si>
  <si>
    <t>MARCA/MODELO</t>
  </si>
  <si>
    <t>ANO</t>
  </si>
  <si>
    <t>GRV</t>
  </si>
  <si>
    <t>STATUS</t>
  </si>
  <si>
    <t> ARREMATAÇÃO </t>
  </si>
  <si>
    <t>Chassi devido</t>
  </si>
  <si>
    <t>RECORTE DE CHASSI NÃO PAGO</t>
  </si>
  <si>
    <t>RECORTE DE CHASSI</t>
  </si>
  <si>
    <t>Motor Devido</t>
  </si>
  <si>
    <t>RETIRADA DE MOTOR NÃO PAGO</t>
  </si>
  <si>
    <t>RETIRADA DE MOTOR</t>
  </si>
  <si>
    <t>Cadastro Devido</t>
  </si>
  <si>
    <t>CADASTRO NÃO PAGO</t>
  </si>
  <si>
    <t>CADASTRO PAGO</t>
  </si>
  <si>
    <t>Pericia Devida</t>
  </si>
  <si>
    <t>PERICIA NÃO PAGA</t>
  </si>
  <si>
    <t>PERÍCIA PAGA</t>
  </si>
  <si>
    <t>Toatal Parcial</t>
  </si>
  <si>
    <t>Leve A</t>
  </si>
  <si>
    <t>Notificação Devida</t>
  </si>
  <si>
    <t>NOTIFICAÇÃO NÃO PAGA</t>
  </si>
  <si>
    <t>NOTIFICAÇÃO PAGA</t>
  </si>
  <si>
    <t>Publicação Devida</t>
  </si>
  <si>
    <t>PUBLICAÇÃO NÃO PAGO</t>
  </si>
  <si>
    <t>PUBLICAÇÃO PAGO</t>
  </si>
  <si>
    <t>Estrutura Devida</t>
  </si>
  <si>
    <t>INFRA-ESTRUTURA NÃO PAGO</t>
  </si>
  <si>
    <t>INFRA-ESTRUTURA PAGO</t>
  </si>
  <si>
    <t>OUTROS DEVIDO</t>
  </si>
  <si>
    <t>OUTROS NÃO PAGO</t>
  </si>
  <si>
    <t>OUTROS PAGO</t>
  </si>
  <si>
    <t>DIFERENÇA DE NF DEVIDA</t>
  </si>
  <si>
    <t>DIFERANÇA DE NF NÃO PAGA</t>
  </si>
  <si>
    <t>DIFERENÇA DE NF PAGA</t>
  </si>
  <si>
    <t>OD DEVIDO</t>
  </si>
  <si>
    <t>OD NÃO PAGO</t>
  </si>
  <si>
    <t>OD PAGO</t>
  </si>
  <si>
    <t>ENCARGOS LEGAIS DEVIDOS</t>
  </si>
  <si>
    <t>ENCARGOS LEGAIS NÃO PAGOS</t>
  </si>
  <si>
    <t>ENCARGOS LEGAIS EFETIVOS </t>
  </si>
  <si>
    <t>Leve B</t>
  </si>
  <si>
    <t>Leve C</t>
  </si>
  <si>
    <t>PESADO</t>
  </si>
  <si>
    <t>CUSTO OPERACIONAL</t>
  </si>
  <si>
    <t>TOTAL DE ENCARGOS LEGAIS DEVIDO COM CUSTO OPERACIONAL</t>
  </si>
  <si>
    <t>TIPO</t>
  </si>
  <si>
    <t>DIÁRIA DEVIDA</t>
  </si>
  <si>
    <t>TOTAL DE ENCARGOS LEGAIS PAGOS COM CUSTO OPERACIONAL</t>
  </si>
  <si>
    <t>SALDO IV</t>
  </si>
  <si>
    <t>DIÁRIA Devida</t>
  </si>
  <si>
    <t>DIÁRIA NÃO PAGA</t>
  </si>
  <si>
    <t>DIÁRIA PAGOS</t>
  </si>
  <si>
    <t>REMOÇÃO Devida</t>
  </si>
  <si>
    <t>REMOÇÃO NÃO PAGAS</t>
  </si>
  <si>
    <t>REMOÇÃO PAGOS</t>
  </si>
  <si>
    <t>TOTAL REMOÇÃO/DIÁRIAS DEVIDAS</t>
  </si>
  <si>
    <t>TOTAL REMOÇÃO/DIÁRIAS NÃO PAGAS</t>
  </si>
  <si>
    <t>TOTAL REMOÇÃO/DIÁRIAS PAGAS</t>
  </si>
  <si>
    <t>SALDO III</t>
  </si>
  <si>
    <t>D.A Devida</t>
  </si>
  <si>
    <t>D.A NÃO PAGAS</t>
  </si>
  <si>
    <t>D.A PAGAS</t>
  </si>
  <si>
    <t>IPVA Devido</t>
  </si>
  <si>
    <t>IPVA NÃO PAGOS</t>
  </si>
  <si>
    <t>IPVA PAGOS</t>
  </si>
  <si>
    <t>DIÁRIAS PAGOS</t>
  </si>
  <si>
    <t>DPVAT DEVIDO</t>
  </si>
  <si>
    <t>DPVAT NÃO PAGO</t>
  </si>
  <si>
    <t>PORCENTAGEM DETRO (MAIS DE 30 DIAS RECUPERADOS)</t>
  </si>
  <si>
    <t>DPVAT PAGO</t>
  </si>
  <si>
    <t>PORCENTAGEM DETRO (TUDO)</t>
  </si>
  <si>
    <t>TOTAL IMPOSTOS DEVIDO</t>
  </si>
  <si>
    <t>TOTAL IMPOSTOS NÃO PAGO</t>
  </si>
  <si>
    <t>TOTAL DE IMPOSTOS PAGO</t>
  </si>
  <si>
    <t>SALDO I</t>
  </si>
  <si>
    <t>M.D Devida</t>
  </si>
  <si>
    <t>MULTA DETRO NÃO PGOS</t>
  </si>
  <si>
    <t>MULTA DETRO PAGOS</t>
  </si>
  <si>
    <t>SALDO II</t>
  </si>
  <si>
    <t>Multas devidas</t>
  </si>
  <si>
    <t>MULTAS NÃO PAGAS</t>
  </si>
  <si>
    <t>MULTAS PAGAS </t>
  </si>
  <si>
    <t>SALDO V</t>
  </si>
  <si>
    <t>DEVOLUÇÃO AO PROPRIETÁRIO </t>
  </si>
  <si>
    <t>1585-DT-PR</t>
  </si>
  <si>
    <t>LQQ5900/RJ</t>
  </si>
  <si>
    <t>KMHTC61CBDU069537</t>
  </si>
  <si>
    <t>I/HYUNDAI VELOSTER</t>
  </si>
  <si>
    <t>2012/2013</t>
  </si>
  <si>
    <t>172086</t>
  </si>
  <si>
    <t>VEÍCULO</t>
  </si>
  <si>
    <t>1561-DT-PR</t>
  </si>
  <si>
    <t>LRP5900/RJ</t>
  </si>
  <si>
    <t>9BWDB45U6ET213237</t>
  </si>
  <si>
    <t>VW/NOVO VOYAGE 1.6 CITY</t>
  </si>
  <si>
    <t>2014/2014</t>
  </si>
  <si>
    <t>544984</t>
  </si>
  <si>
    <t>1634-DT-CG</t>
  </si>
  <si>
    <t>LLK2946/RJ</t>
  </si>
  <si>
    <t>9BFZF55P7B8126939</t>
  </si>
  <si>
    <t>FORD/FIESTA 1.6 FLEX</t>
  </si>
  <si>
    <t>2010/2011</t>
  </si>
  <si>
    <t>170044</t>
  </si>
  <si>
    <t>1424-DT-PR</t>
  </si>
  <si>
    <t>LKY3271/RJ</t>
  </si>
  <si>
    <t>9BGXL75P0AC116552</t>
  </si>
  <si>
    <t>GM/MERIVA JOY</t>
  </si>
  <si>
    <t>2009/2010</t>
  </si>
  <si>
    <t>152623</t>
  </si>
  <si>
    <t>643-DT-CG</t>
  </si>
  <si>
    <t>OPK5667/RJ</t>
  </si>
  <si>
    <t>9BD195152D0462108</t>
  </si>
  <si>
    <t>FIAT/UNO VIVACE 1.0</t>
  </si>
  <si>
    <t>2013/2013</t>
  </si>
  <si>
    <t>541459</t>
  </si>
  <si>
    <t>466-DT-CG</t>
  </si>
  <si>
    <t>GRR7987/RJ</t>
  </si>
  <si>
    <t>9BD195152C0186235</t>
  </si>
  <si>
    <t>2011/2012</t>
  </si>
  <si>
    <t>547812</t>
  </si>
  <si>
    <t>427-DT-CG</t>
  </si>
  <si>
    <t>KPR4263/RJ</t>
  </si>
  <si>
    <t>95VKV6H5DEM000825</t>
  </si>
  <si>
    <t>DAFRA/CITYCOM 300I</t>
  </si>
  <si>
    <t>2013/2014</t>
  </si>
  <si>
    <t>539102</t>
  </si>
  <si>
    <t>780-DT-CG</t>
  </si>
  <si>
    <t>LUH2911/RJ</t>
  </si>
  <si>
    <t>8AGCN48P0AR136908</t>
  </si>
  <si>
    <t>I/CHEVROLET AGILE LTZ</t>
  </si>
  <si>
    <t>542751</t>
  </si>
  <si>
    <t>924-DT-CG</t>
  </si>
  <si>
    <t>KWR6637/RJ</t>
  </si>
  <si>
    <t>9C6KG0490E0014377</t>
  </si>
  <si>
    <t>YAMAHA/FAZER250 BLUEFLEX</t>
  </si>
  <si>
    <t>539418</t>
  </si>
  <si>
    <t>1319-DT-BT</t>
  </si>
  <si>
    <t>KQK4006/RJ</t>
  </si>
  <si>
    <t>9C2NC4910DR005687</t>
  </si>
  <si>
    <t>HONDA/CB 300R</t>
  </si>
  <si>
    <t>543210</t>
  </si>
  <si>
    <t>644-DT-CG</t>
  </si>
  <si>
    <t>KOP4188/RJ</t>
  </si>
  <si>
    <t>9C2NC4310CR003069</t>
  </si>
  <si>
    <t>547506</t>
  </si>
  <si>
    <t>951-DT-CG</t>
  </si>
  <si>
    <t>LRT2876/RJ</t>
  </si>
  <si>
    <t>9C2ND0910AR016700</t>
  </si>
  <si>
    <t>HONDA/XRE 300</t>
  </si>
  <si>
    <t>535022</t>
  </si>
  <si>
    <t>110-DT-EG</t>
  </si>
  <si>
    <t>LRY2169/RJ</t>
  </si>
  <si>
    <t>9C6DG2510F0015848</t>
  </si>
  <si>
    <t>YAMAHA/XTZ150 CROSSER ED</t>
  </si>
  <si>
    <t>2014/2015</t>
  </si>
  <si>
    <t>523236</t>
  </si>
  <si>
    <t>170-DT-CG</t>
  </si>
  <si>
    <t>KQB3144/RJ</t>
  </si>
  <si>
    <t>9C2KD0540ER036403</t>
  </si>
  <si>
    <t>HONDA/NXR150 BROS ESD</t>
  </si>
  <si>
    <t>539660</t>
  </si>
  <si>
    <t>182-DT-CG</t>
  </si>
  <si>
    <t>NQK1743/PB</t>
  </si>
  <si>
    <t>9C6KG0460D0082463</t>
  </si>
  <si>
    <t>YAMAHA/FAZER YS250</t>
  </si>
  <si>
    <t>547855</t>
  </si>
  <si>
    <t>001-DT-CG</t>
  </si>
  <si>
    <t>KZV7817/RJ</t>
  </si>
  <si>
    <t>93YCDDUH57J773047</t>
  </si>
  <si>
    <t>RENAULT/MASTER BUS16 DCI</t>
  </si>
  <si>
    <t>2006/2007</t>
  </si>
  <si>
    <t>534726</t>
  </si>
  <si>
    <t>004-DT-CG</t>
  </si>
  <si>
    <t>LPN4677/RJ</t>
  </si>
  <si>
    <t>93YCDDUH6AJ299202</t>
  </si>
  <si>
    <t>538029</t>
  </si>
  <si>
    <t>007-DT-CG</t>
  </si>
  <si>
    <t>KVI8630/RJ</t>
  </si>
  <si>
    <t>93W245L34B2065976</t>
  </si>
  <si>
    <t>FIAT/DUCATO MINIBUS</t>
  </si>
  <si>
    <t>547408</t>
  </si>
  <si>
    <t>009-DT-CG</t>
  </si>
  <si>
    <t>LTF0655/RJ</t>
  </si>
  <si>
    <t>936232YB241018455</t>
  </si>
  <si>
    <t>PEUGEOT/BOXER 16 LUG</t>
  </si>
  <si>
    <t>2004/2004</t>
  </si>
  <si>
    <t>543395</t>
  </si>
  <si>
    <t>VEÍCULO SEM MOTOR</t>
  </si>
  <si>
    <t>010-DT-CG</t>
  </si>
  <si>
    <t>JFQ9558/RJ</t>
  </si>
  <si>
    <t>8AC9036726A938422</t>
  </si>
  <si>
    <t>I/M.BENZ313CDI SPRINTERM</t>
  </si>
  <si>
    <t>2005/2006</t>
  </si>
  <si>
    <t>530933</t>
  </si>
  <si>
    <t>012-DT-CG</t>
  </si>
  <si>
    <t>LQB6865/RJ</t>
  </si>
  <si>
    <t xml:space="preserve">LSYHDAAB1BK001713 </t>
  </si>
  <si>
    <t>I/JINBEI TOPIC L</t>
  </si>
  <si>
    <t>2011/2011</t>
  </si>
  <si>
    <t>538151</t>
  </si>
  <si>
    <t>014-DT-CG</t>
  </si>
  <si>
    <t>LPN1966/RJ</t>
  </si>
  <si>
    <t>8AC9036728A988415</t>
  </si>
  <si>
    <t>2008/2008</t>
  </si>
  <si>
    <t>536527</t>
  </si>
  <si>
    <t>021-DT-EG</t>
  </si>
  <si>
    <t>DJI9966/RJ</t>
  </si>
  <si>
    <t>9C2JC30213R802706</t>
  </si>
  <si>
    <t>HONDA/CG 125 TITAN KSE</t>
  </si>
  <si>
    <t>2003/2003</t>
  </si>
  <si>
    <t>523255</t>
  </si>
  <si>
    <t>024-DT-EG</t>
  </si>
  <si>
    <t>LPP5497/RJ</t>
  </si>
  <si>
    <t>9C2JC4110AR547777</t>
  </si>
  <si>
    <t>HONDA/CG 125 FAN KS</t>
  </si>
  <si>
    <t>530571</t>
  </si>
  <si>
    <t>025-DT-EG</t>
  </si>
  <si>
    <t>KOQ5172/RJ</t>
  </si>
  <si>
    <t>9C2KC1660CR507500</t>
  </si>
  <si>
    <t>HONDA/CG 150 TITAN EX</t>
  </si>
  <si>
    <t>171031</t>
  </si>
  <si>
    <t>026-DT-EG</t>
  </si>
  <si>
    <t>LLO5179/RJ</t>
  </si>
  <si>
    <t>9C2JF2500BR007093</t>
  </si>
  <si>
    <t>HONDA/LEAD 110</t>
  </si>
  <si>
    <t>543837</t>
  </si>
  <si>
    <t>029-DT-EG</t>
  </si>
  <si>
    <t>KXR3535/RJ</t>
  </si>
  <si>
    <t>9C2KC15309R102976</t>
  </si>
  <si>
    <t>HONDA/CG 150 TITAN ESD</t>
  </si>
  <si>
    <t>2009/2009</t>
  </si>
  <si>
    <t>523294</t>
  </si>
  <si>
    <t>030-DT-EG</t>
  </si>
  <si>
    <t>LLS4010/RJ</t>
  </si>
  <si>
    <t>9C2JC4110CR562699</t>
  </si>
  <si>
    <t>2012/2012</t>
  </si>
  <si>
    <t>134928</t>
  </si>
  <si>
    <t>031-DT-EG</t>
  </si>
  <si>
    <t>/XX</t>
  </si>
  <si>
    <t>93FSC050K1A002949</t>
  </si>
  <si>
    <t>KASINSKI/SUPER CAB 50</t>
  </si>
  <si>
    <t>2001/2001</t>
  </si>
  <si>
    <t>543777</t>
  </si>
  <si>
    <t>032-DT-EG</t>
  </si>
  <si>
    <t>LRS0371/RJ</t>
  </si>
  <si>
    <t>9C6KE037030016017</t>
  </si>
  <si>
    <t>YAMAHA/XTZ 125E</t>
  </si>
  <si>
    <t>523130</t>
  </si>
  <si>
    <t>033-DT-EG</t>
  </si>
  <si>
    <t>LRH2341/RJ</t>
  </si>
  <si>
    <t>9C2JA04308R024552</t>
  </si>
  <si>
    <t>HONDA/BIZ 125 MAIS</t>
  </si>
  <si>
    <t>523226</t>
  </si>
  <si>
    <t>035-DT-EG</t>
  </si>
  <si>
    <t>LQH7066/RJ</t>
  </si>
  <si>
    <t>9C2JC4110BR446379</t>
  </si>
  <si>
    <t>523186</t>
  </si>
  <si>
    <t>036-DT-EG</t>
  </si>
  <si>
    <t>KQQ3046/RJ</t>
  </si>
  <si>
    <t xml:space="preserve">9C2KC08108R069960 </t>
  </si>
  <si>
    <t>HONDA/CG 150 TITAN KS</t>
  </si>
  <si>
    <t>2007/2008</t>
  </si>
  <si>
    <t>530586</t>
  </si>
  <si>
    <t>037-DT-EG</t>
  </si>
  <si>
    <t>KOA7305/RJ</t>
  </si>
  <si>
    <t>9C2KC1650BR508476</t>
  </si>
  <si>
    <t>523132</t>
  </si>
  <si>
    <t>039-DT-EG</t>
  </si>
  <si>
    <t>LPD4509/RJ</t>
  </si>
  <si>
    <t>94J1XFBL78M059244</t>
  </si>
  <si>
    <t>SUNDOWN/WEB 100</t>
  </si>
  <si>
    <t>523227</t>
  </si>
  <si>
    <t>040-DT-EG</t>
  </si>
  <si>
    <t>KZD5197/RJ</t>
  </si>
  <si>
    <t>9C2KC1640AR049026</t>
  </si>
  <si>
    <t>HONDA/CG150 TITAN MIX EX</t>
  </si>
  <si>
    <t>2010/2010</t>
  </si>
  <si>
    <t>543617</t>
  </si>
  <si>
    <t>041-DT-EG</t>
  </si>
  <si>
    <t>LRU0555/RJ</t>
  </si>
  <si>
    <t>9C2KC08504R025346</t>
  </si>
  <si>
    <t>HONDA/CG 150 TITAN ES</t>
  </si>
  <si>
    <t>543847</t>
  </si>
  <si>
    <t>042-DT-EG</t>
  </si>
  <si>
    <t>KPN3703/RJ</t>
  </si>
  <si>
    <t>9C2JC30705R700267</t>
  </si>
  <si>
    <t>HONDA/CG 125 FAN JOB KS</t>
  </si>
  <si>
    <t>2005/2005</t>
  </si>
  <si>
    <t>523061</t>
  </si>
  <si>
    <t>043-DT-EG</t>
  </si>
  <si>
    <t>KNJ9606/RJ</t>
  </si>
  <si>
    <t>9C2MC35008R045516</t>
  </si>
  <si>
    <t>HONDA/CBX 250 TWISTER</t>
  </si>
  <si>
    <t>523230</t>
  </si>
  <si>
    <t>045-DT-EG</t>
  </si>
  <si>
    <t>LQK3584/RJ</t>
  </si>
  <si>
    <t>9CDCF4FAJDM112781</t>
  </si>
  <si>
    <t>JTA/SUZUKI BURGMAN I</t>
  </si>
  <si>
    <t>523302</t>
  </si>
  <si>
    <t>046-DT-EG</t>
  </si>
  <si>
    <t>LQC3980/RJ</t>
  </si>
  <si>
    <t>9C6KG0460C0057787</t>
  </si>
  <si>
    <t>523151</t>
  </si>
  <si>
    <t>047-DT-EG</t>
  </si>
  <si>
    <t>KQF3013/RJ</t>
  </si>
  <si>
    <t>9C2JC30708R593398</t>
  </si>
  <si>
    <t>HONDA/CG 125 FAN</t>
  </si>
  <si>
    <t>543848</t>
  </si>
  <si>
    <t>048-DT-EG</t>
  </si>
  <si>
    <t>LLM9241/RJ</t>
  </si>
  <si>
    <t>9C6KE1500B0007231</t>
  </si>
  <si>
    <t>YAMAHA/FACTOR YBR125 ED</t>
  </si>
  <si>
    <t>523269</t>
  </si>
  <si>
    <t>049-DT-EG</t>
  </si>
  <si>
    <t>KVY1176/RJ</t>
  </si>
  <si>
    <t>9C2KC08106R899872</t>
  </si>
  <si>
    <t>2006/2006</t>
  </si>
  <si>
    <t>543784</t>
  </si>
  <si>
    <t>050-DT-EG</t>
  </si>
  <si>
    <t>KUV7736/RJ</t>
  </si>
  <si>
    <t>9CDNF41LJ8M116620</t>
  </si>
  <si>
    <t>JTA/SUZUKI EN125 YES</t>
  </si>
  <si>
    <t>530676</t>
  </si>
  <si>
    <t>051-DT-EG</t>
  </si>
  <si>
    <t>KZS1615/RJ</t>
  </si>
  <si>
    <t>9C2KC08605R020543</t>
  </si>
  <si>
    <t>HONDA/CG 150 SPORT</t>
  </si>
  <si>
    <t>523167</t>
  </si>
  <si>
    <t>052-DT-EG</t>
  </si>
  <si>
    <t>KPK1906/RJ</t>
  </si>
  <si>
    <t>9C2KC1660BR534525</t>
  </si>
  <si>
    <t>526397</t>
  </si>
  <si>
    <t>053-DT-EG</t>
  </si>
  <si>
    <t>LCJ1919/RJ</t>
  </si>
  <si>
    <t>9C2HA07104R057471</t>
  </si>
  <si>
    <t>HONDA/C100 BIZ ES</t>
  </si>
  <si>
    <t>523221</t>
  </si>
  <si>
    <t>054-DT-EG</t>
  </si>
  <si>
    <t>LNO5272/RJ</t>
  </si>
  <si>
    <t>9C2JC30101R248625</t>
  </si>
  <si>
    <t>HONDA/CG 125 TITAN KS</t>
  </si>
  <si>
    <t>523270</t>
  </si>
  <si>
    <t>055-DT-EG</t>
  </si>
  <si>
    <t>LQJ9723/RJ</t>
  </si>
  <si>
    <t>9C2JC4820CR052523</t>
  </si>
  <si>
    <t>HONDA/BIZ 125 ES</t>
  </si>
  <si>
    <t>530501</t>
  </si>
  <si>
    <t>056-DT-EG</t>
  </si>
  <si>
    <t>KZQ5477/RJ</t>
  </si>
  <si>
    <t>9C2KC08105R148112</t>
  </si>
  <si>
    <t>523098</t>
  </si>
  <si>
    <t>059-DT-EG</t>
  </si>
  <si>
    <t>KVY3381/RJ</t>
  </si>
  <si>
    <t xml:space="preserve">9C6KE1200A0064884 </t>
  </si>
  <si>
    <t>543761</t>
  </si>
  <si>
    <t>060-DT-EG</t>
  </si>
  <si>
    <t>KZW3288/RJ</t>
  </si>
  <si>
    <t>9C2JC30706R809534</t>
  </si>
  <si>
    <t>523313</t>
  </si>
  <si>
    <t>062-DT-EG</t>
  </si>
  <si>
    <t>KMM6810/RJ</t>
  </si>
  <si>
    <t>9C2MC27001R014561</t>
  </si>
  <si>
    <t>HONDA/CBX 200 STRADA</t>
  </si>
  <si>
    <t>2000/2001</t>
  </si>
  <si>
    <t>523124</t>
  </si>
  <si>
    <t>063-DT-EG</t>
  </si>
  <si>
    <t>LNN4879/RJ</t>
  </si>
  <si>
    <t>9C2JC30201R025766</t>
  </si>
  <si>
    <t>HONDA/CG 125 TITAN ES</t>
  </si>
  <si>
    <t>530550</t>
  </si>
  <si>
    <t>064-DT-EG</t>
  </si>
  <si>
    <t>KRZ2087/RJ</t>
  </si>
  <si>
    <t>9C6KE1520B0035522</t>
  </si>
  <si>
    <t>YAMAHA/FACTOR YBR125 K</t>
  </si>
  <si>
    <t>523077</t>
  </si>
  <si>
    <t>065-DT-EG</t>
  </si>
  <si>
    <t>KZV5056/RJ</t>
  </si>
  <si>
    <t>9C2KC08606R807526</t>
  </si>
  <si>
    <t>543603</t>
  </si>
  <si>
    <t>066-DT-EG</t>
  </si>
  <si>
    <t>KVD2301/RJ</t>
  </si>
  <si>
    <t>9C6KE100080001028</t>
  </si>
  <si>
    <t>YAMAHA/NEO AT115</t>
  </si>
  <si>
    <t>543831</t>
  </si>
  <si>
    <t>067-DT-EG</t>
  </si>
  <si>
    <t>KVG9722/RJ</t>
  </si>
  <si>
    <t>9C2JC4110AR656718</t>
  </si>
  <si>
    <t>154577</t>
  </si>
  <si>
    <t>068-DT-EG</t>
  </si>
  <si>
    <t>LPC3566/RJ</t>
  </si>
  <si>
    <t>9CDNF41LJ8M107176</t>
  </si>
  <si>
    <t>137159</t>
  </si>
  <si>
    <t>069-DT-EG</t>
  </si>
  <si>
    <t>KZS0231/RJ</t>
  </si>
  <si>
    <t>9C2KC08106R003574</t>
  </si>
  <si>
    <t>523340</t>
  </si>
  <si>
    <t>071-DT-EG</t>
  </si>
  <si>
    <t>LNN3344/RJ</t>
  </si>
  <si>
    <t>9C2MD28001R021636</t>
  </si>
  <si>
    <t>HONDA/XR 200R</t>
  </si>
  <si>
    <t>084352</t>
  </si>
  <si>
    <t>077-DT-EG</t>
  </si>
  <si>
    <t>LCI9978/RJ</t>
  </si>
  <si>
    <t>9C2KC08105R092010</t>
  </si>
  <si>
    <t>530692</t>
  </si>
  <si>
    <t>078-DT-EG</t>
  </si>
  <si>
    <t>KVA8561/RJ</t>
  </si>
  <si>
    <t>9C6KG017080106101</t>
  </si>
  <si>
    <t>138959</t>
  </si>
  <si>
    <t>080-DT-EG</t>
  </si>
  <si>
    <t>KYU5994/RJ</t>
  </si>
  <si>
    <t>9C2KC1680BR504548</t>
  </si>
  <si>
    <t>HONDA/CG150 FAN ESDI</t>
  </si>
  <si>
    <t>523156</t>
  </si>
  <si>
    <t>081-DT-EG</t>
  </si>
  <si>
    <t>95VJK4G8DEM004714</t>
  </si>
  <si>
    <t>DAFRA/ZIG 50</t>
  </si>
  <si>
    <t>503044</t>
  </si>
  <si>
    <t>083-DT-EG</t>
  </si>
  <si>
    <t>LLX5439/RJ</t>
  </si>
  <si>
    <t>9C6KE1520B0052764</t>
  </si>
  <si>
    <t>526402</t>
  </si>
  <si>
    <t>084-DT-EG</t>
  </si>
  <si>
    <t>KQU0733/RJ</t>
  </si>
  <si>
    <t>9C2JC30708R182790</t>
  </si>
  <si>
    <t>543611</t>
  </si>
  <si>
    <t>086-DT-EG</t>
  </si>
  <si>
    <t>KXU2064/RJ</t>
  </si>
  <si>
    <t>94J1XFBG88M074999</t>
  </si>
  <si>
    <t>523200</t>
  </si>
  <si>
    <t>087-DT-EG</t>
  </si>
  <si>
    <t>KPR8301/RJ</t>
  </si>
  <si>
    <t>9C2JC4820ER003610</t>
  </si>
  <si>
    <t>523103</t>
  </si>
  <si>
    <t>088-DT-EG</t>
  </si>
  <si>
    <t>KZL3839/RJ</t>
  </si>
  <si>
    <t>9C2JC4220AR343320</t>
  </si>
  <si>
    <t>155016</t>
  </si>
  <si>
    <t>089-DT-EG</t>
  </si>
  <si>
    <t>LLX2039/RJ</t>
  </si>
  <si>
    <t>9C2KC1660DR545284</t>
  </si>
  <si>
    <t>543752</t>
  </si>
  <si>
    <t>090-DT-EG</t>
  </si>
  <si>
    <t>KZQ9286/RJ</t>
  </si>
  <si>
    <t>9C2KC08107R012453</t>
  </si>
  <si>
    <t>523147</t>
  </si>
  <si>
    <t>091-DT-EG</t>
  </si>
  <si>
    <t>KYE1627/RJ</t>
  </si>
  <si>
    <t>95VCA1H289M034192</t>
  </si>
  <si>
    <t>DAFRA/SPEED 150</t>
  </si>
  <si>
    <t>2008/2009</t>
  </si>
  <si>
    <t>111494</t>
  </si>
  <si>
    <t>092-DT-EG</t>
  </si>
  <si>
    <t>9C2JC4830CR028545</t>
  </si>
  <si>
    <t>HONDA/BIZ 125 EX</t>
  </si>
  <si>
    <t>523345</t>
  </si>
  <si>
    <t>093-DT-EG</t>
  </si>
  <si>
    <t>LOB2317/RJ</t>
  </si>
  <si>
    <t>9C2MD34002R016248</t>
  </si>
  <si>
    <t>HONDA/XR 250 TORNADO</t>
  </si>
  <si>
    <t>2002/2002</t>
  </si>
  <si>
    <t>543566</t>
  </si>
  <si>
    <t>095-DT-EG</t>
  </si>
  <si>
    <t>LPY3654/RJ</t>
  </si>
  <si>
    <t>9C2JC4110BR761389</t>
  </si>
  <si>
    <t>501564</t>
  </si>
  <si>
    <t>096-DT-EG</t>
  </si>
  <si>
    <t>KZY7685/RJ</t>
  </si>
  <si>
    <t>9C2JC30707R021307</t>
  </si>
  <si>
    <t>523271</t>
  </si>
  <si>
    <t>097-DT-EG</t>
  </si>
  <si>
    <t>LQO7198/RJ</t>
  </si>
  <si>
    <t>9C2KC1660DR504451</t>
  </si>
  <si>
    <t>543614</t>
  </si>
  <si>
    <t>098-DT-EG</t>
  </si>
  <si>
    <t>KYW4602/RJ</t>
  </si>
  <si>
    <t>95VJK4F8DEM001717</t>
  </si>
  <si>
    <t>523168</t>
  </si>
  <si>
    <t>101-DT-EG</t>
  </si>
  <si>
    <t>LLS6353/RJ</t>
  </si>
  <si>
    <t>9C2JC4820CR014838</t>
  </si>
  <si>
    <t>114620</t>
  </si>
  <si>
    <t>102-DT-EG</t>
  </si>
  <si>
    <t>KYU1000/RJ</t>
  </si>
  <si>
    <t>9C2KC08108R087673</t>
  </si>
  <si>
    <t>153646</t>
  </si>
  <si>
    <t>103-DT-EG</t>
  </si>
  <si>
    <t>LTZ3928/RJ</t>
  </si>
  <si>
    <t>9C2KC1650CR508563</t>
  </si>
  <si>
    <t>523104</t>
  </si>
  <si>
    <t>106-DT-EG</t>
  </si>
  <si>
    <t>KYQ1286/RJ</t>
  </si>
  <si>
    <t>9C6KE094080031076</t>
  </si>
  <si>
    <t>YAMAHA/XTZ 125K</t>
  </si>
  <si>
    <t>543580</t>
  </si>
  <si>
    <t>107-DT-EG</t>
  </si>
  <si>
    <t>LRJ1389/RJ</t>
  </si>
  <si>
    <t>9C2KC08505R056727</t>
  </si>
  <si>
    <t>523291</t>
  </si>
  <si>
    <t>109-DT-EG</t>
  </si>
  <si>
    <t>KZP0628/SP</t>
  </si>
  <si>
    <t>9C2JC30707R159232</t>
  </si>
  <si>
    <t>2007/2007</t>
  </si>
  <si>
    <t>167174</t>
  </si>
  <si>
    <t>111-DT-EG</t>
  </si>
  <si>
    <t>KWQ7801/RJ</t>
  </si>
  <si>
    <t>9C2KD0540ER083042</t>
  </si>
  <si>
    <t>523272</t>
  </si>
  <si>
    <t>112-DT-EG</t>
  </si>
  <si>
    <t>KMW6155/RJ</t>
  </si>
  <si>
    <t>9C2JC30708R069468</t>
  </si>
  <si>
    <t>543751</t>
  </si>
  <si>
    <t>113-DT-EG</t>
  </si>
  <si>
    <t>LVB8986/RJ</t>
  </si>
  <si>
    <t>9C2MC35007R012623</t>
  </si>
  <si>
    <t>543808</t>
  </si>
  <si>
    <t>114-DT-EG</t>
  </si>
  <si>
    <t>KZJ6428/RJ</t>
  </si>
  <si>
    <t>9C2KC1660CR547694</t>
  </si>
  <si>
    <t>543823</t>
  </si>
  <si>
    <t>115-DT-EG</t>
  </si>
  <si>
    <t>KWD3003/RJ</t>
  </si>
  <si>
    <t>9C2JC30708R754643</t>
  </si>
  <si>
    <t>155013</t>
  </si>
  <si>
    <t>117-DT-EG</t>
  </si>
  <si>
    <t>LSR3274/RJ</t>
  </si>
  <si>
    <t>9C2JC4120AR083421</t>
  </si>
  <si>
    <t>HONDA/CG 125 FAN ES</t>
  </si>
  <si>
    <t>523086</t>
  </si>
  <si>
    <t>118-DT-EG</t>
  </si>
  <si>
    <t>LKM8905/RJ</t>
  </si>
  <si>
    <t>9CDNF41LJ8M100209</t>
  </si>
  <si>
    <t>523078</t>
  </si>
  <si>
    <t>121-DT-EG</t>
  </si>
  <si>
    <t>KZQ1744/RJ</t>
  </si>
  <si>
    <t>9C2JC30705R700659</t>
  </si>
  <si>
    <t>543588</t>
  </si>
  <si>
    <t>122-DT-EG</t>
  </si>
  <si>
    <t>KNX8376/RJ</t>
  </si>
  <si>
    <t>9C2KC1550AR173251</t>
  </si>
  <si>
    <t>HONDA/CG 150 FAN ESI</t>
  </si>
  <si>
    <t>543621</t>
  </si>
  <si>
    <t>123-DT-EG</t>
  </si>
  <si>
    <t>LLC6859/RJ</t>
  </si>
  <si>
    <t>9CDCF47AJ9M053975</t>
  </si>
  <si>
    <t>JTA/SUZUKI AN125</t>
  </si>
  <si>
    <t>523177</t>
  </si>
  <si>
    <t>126-DT-EG</t>
  </si>
  <si>
    <t>LPK6632/RJ</t>
  </si>
  <si>
    <t>9C2JA04307R017040</t>
  </si>
  <si>
    <t>530528</t>
  </si>
  <si>
    <t>127-DT-EG</t>
  </si>
  <si>
    <t>LQT9896/RJ</t>
  </si>
  <si>
    <t>93FSTJXKBCM013517</t>
  </si>
  <si>
    <t>KASINSKI/SOFT</t>
  </si>
  <si>
    <t>543844</t>
  </si>
  <si>
    <t>129-DT-EG</t>
  </si>
  <si>
    <t>L5YACBP64A1134385</t>
  </si>
  <si>
    <t>I/ZHONGNENG AUGURI SS50</t>
  </si>
  <si>
    <t>057271</t>
  </si>
  <si>
    <t>131-DT-EG</t>
  </si>
  <si>
    <t>KZY8065/RJ</t>
  </si>
  <si>
    <t>9C2KC08107R073425</t>
  </si>
  <si>
    <t>543760</t>
  </si>
  <si>
    <t>132-DT-EG</t>
  </si>
  <si>
    <t>LPM7329/RJ</t>
  </si>
  <si>
    <t>9C6KE122090047644</t>
  </si>
  <si>
    <t>523377</t>
  </si>
  <si>
    <t>133-DT-EG</t>
  </si>
  <si>
    <t>LOF9844/RJ</t>
  </si>
  <si>
    <t>9C2JC30103R022660</t>
  </si>
  <si>
    <t>2002/2003</t>
  </si>
  <si>
    <t>530592</t>
  </si>
  <si>
    <t>134-DT-EG</t>
  </si>
  <si>
    <t>GZR1317/RJ</t>
  </si>
  <si>
    <t>9C2JC30203R155105</t>
  </si>
  <si>
    <t>523368</t>
  </si>
  <si>
    <t>136-DT-CG</t>
  </si>
  <si>
    <t>LXYXCBL02C0336958</t>
  </si>
  <si>
    <t>I/SHINERAY XY50Q PHOENIX</t>
  </si>
  <si>
    <t>541956</t>
  </si>
  <si>
    <t>137-DT-CG</t>
  </si>
  <si>
    <t>LSW1265/RJ</t>
  </si>
  <si>
    <t>9C2HA07105R046677</t>
  </si>
  <si>
    <t>547126</t>
  </si>
  <si>
    <t>139-DT-CG</t>
  </si>
  <si>
    <t>LTH1614/RJ</t>
  </si>
  <si>
    <t>9C2MC35007R067039</t>
  </si>
  <si>
    <t>542598</t>
  </si>
  <si>
    <t>140-DT-CG</t>
  </si>
  <si>
    <t>KZX0307/RJ</t>
  </si>
  <si>
    <t>9C2KC08105R144257</t>
  </si>
  <si>
    <t>533735</t>
  </si>
  <si>
    <t>141-DT-CG</t>
  </si>
  <si>
    <t>KYK3943/RJ</t>
  </si>
  <si>
    <t>9C2KD04109R020382</t>
  </si>
  <si>
    <t>535978</t>
  </si>
  <si>
    <t>142-DT-CG</t>
  </si>
  <si>
    <t>LNX6538/RJ</t>
  </si>
  <si>
    <t>9C6KE020020050005</t>
  </si>
  <si>
    <t>YAMAHA/CRYPTON T105E</t>
  </si>
  <si>
    <t>542303</t>
  </si>
  <si>
    <t>143-DT-CG</t>
  </si>
  <si>
    <t>LLA8258/RJ</t>
  </si>
  <si>
    <t>9C2JC41109R546896</t>
  </si>
  <si>
    <t>544716</t>
  </si>
  <si>
    <t>144-DT-CG</t>
  </si>
  <si>
    <t>KPD3873/RJ</t>
  </si>
  <si>
    <t>9C6KE1210A0043549</t>
  </si>
  <si>
    <t>YAMAHA/FACTOR YBR125 E</t>
  </si>
  <si>
    <t>536429</t>
  </si>
  <si>
    <t>145-DT-CG</t>
  </si>
  <si>
    <t>95VJK4M8DEM012409</t>
  </si>
  <si>
    <t>533071</t>
  </si>
  <si>
    <t>147-DT-CG</t>
  </si>
  <si>
    <t>9CDCF4FAJDM116874</t>
  </si>
  <si>
    <t>532592</t>
  </si>
  <si>
    <t>150-DT-CG</t>
  </si>
  <si>
    <t>LNF9897/RJ</t>
  </si>
  <si>
    <t>9C64VW000Y0011346</t>
  </si>
  <si>
    <t>YAMAHA/XT 225</t>
  </si>
  <si>
    <t>2000/2000</t>
  </si>
  <si>
    <t>544154</t>
  </si>
  <si>
    <t>151-DT-CG</t>
  </si>
  <si>
    <t>LLH5730/RJ</t>
  </si>
  <si>
    <t>9C2JC4220AR383943</t>
  </si>
  <si>
    <t>544077</t>
  </si>
  <si>
    <t>157-DT-CG</t>
  </si>
  <si>
    <t>LOA8349/RJ</t>
  </si>
  <si>
    <t>9C2JC30102R185794</t>
  </si>
  <si>
    <t>538401</t>
  </si>
  <si>
    <t>159-DT-CG</t>
  </si>
  <si>
    <t>KVE8697/RJ</t>
  </si>
  <si>
    <t>94J2XJEG78M002994</t>
  </si>
  <si>
    <t>SUNDOWN/STX MOTARD 200</t>
  </si>
  <si>
    <t>547734</t>
  </si>
  <si>
    <t>160-DT-CG</t>
  </si>
  <si>
    <t>LLD4646/RJ</t>
  </si>
  <si>
    <t>9BD17164LA5627775</t>
  </si>
  <si>
    <t>FIAT/PALIO FIRE ECONOMY</t>
  </si>
  <si>
    <t>539969</t>
  </si>
  <si>
    <t>161-DT-CG</t>
  </si>
  <si>
    <t>KZC4131/RJ</t>
  </si>
  <si>
    <t>95VJK1B8CCM001383</t>
  </si>
  <si>
    <t>537030</t>
  </si>
  <si>
    <t>163-DT-CG</t>
  </si>
  <si>
    <t>KZS2429/RJ</t>
  </si>
  <si>
    <t>9C2KD03106R005704</t>
  </si>
  <si>
    <t>537889</t>
  </si>
  <si>
    <t>164-DT-CG</t>
  </si>
  <si>
    <t>KVO1747/RJ</t>
  </si>
  <si>
    <t>93YJA2B257J863515</t>
  </si>
  <si>
    <t>RENAULT/SCENIC AUT 1616V</t>
  </si>
  <si>
    <t>540564</t>
  </si>
  <si>
    <t>165-DT-CG</t>
  </si>
  <si>
    <t>LRI8867/RJ</t>
  </si>
  <si>
    <t>95VJK4M8DEM012567</t>
  </si>
  <si>
    <t>535131</t>
  </si>
  <si>
    <t>166-DT-CG</t>
  </si>
  <si>
    <t>LTH1736/RJ</t>
  </si>
  <si>
    <t>9C2JC30708R065882</t>
  </si>
  <si>
    <t>508828</t>
  </si>
  <si>
    <t>169-DT-CG</t>
  </si>
  <si>
    <t>KPJ8455/RJ</t>
  </si>
  <si>
    <t>9C2JC4120DR534889</t>
  </si>
  <si>
    <t>539797</t>
  </si>
  <si>
    <t>171-DT-CG</t>
  </si>
  <si>
    <t>LSA0099/RJ</t>
  </si>
  <si>
    <t>9C2HA07103R030722</t>
  </si>
  <si>
    <t>531194</t>
  </si>
  <si>
    <t>172-DT-CG</t>
  </si>
  <si>
    <t>LOD3785/RJ</t>
  </si>
  <si>
    <t>9C2HA07102R052807</t>
  </si>
  <si>
    <t>541522</t>
  </si>
  <si>
    <t>174-DT-CG</t>
  </si>
  <si>
    <t>LRP2077/RJ</t>
  </si>
  <si>
    <t>9C2JC30707R125633</t>
  </si>
  <si>
    <t>539127</t>
  </si>
  <si>
    <t>175-DT-CG</t>
  </si>
  <si>
    <t>KWM1042/RJ</t>
  </si>
  <si>
    <t>9C2JC30707R054165</t>
  </si>
  <si>
    <t>535793</t>
  </si>
  <si>
    <t>176-DT-CG</t>
  </si>
  <si>
    <t>KZZ4019/RJ</t>
  </si>
  <si>
    <t>9C2JC30706R852426</t>
  </si>
  <si>
    <t>529745</t>
  </si>
  <si>
    <t>178-DT-CG</t>
  </si>
  <si>
    <t>951BXKBB2BB003749</t>
  </si>
  <si>
    <t>TRAXX/JL50 Q2</t>
  </si>
  <si>
    <t>537787</t>
  </si>
  <si>
    <t>181-DT-CG</t>
  </si>
  <si>
    <t>KVZ1676/RJ</t>
  </si>
  <si>
    <t>9C2JC30707R196414</t>
  </si>
  <si>
    <t>538880</t>
  </si>
  <si>
    <t>184-DT-CG</t>
  </si>
  <si>
    <t>KWD5016/RJ</t>
  </si>
  <si>
    <t>9C6KE1260A0013222</t>
  </si>
  <si>
    <t>547200</t>
  </si>
  <si>
    <t>185-DT-CG</t>
  </si>
  <si>
    <t>KVP4566/RJ</t>
  </si>
  <si>
    <t>9C2NC4310BR009048</t>
  </si>
  <si>
    <t>536671</t>
  </si>
  <si>
    <t>186-DT-CG</t>
  </si>
  <si>
    <t>KNL5527/RJ</t>
  </si>
  <si>
    <t>9C2KC08105R117188</t>
  </si>
  <si>
    <t>144346</t>
  </si>
  <si>
    <t>187-DT-CG</t>
  </si>
  <si>
    <t>KVV2650/RJ</t>
  </si>
  <si>
    <t>9C2JA04108R031857</t>
  </si>
  <si>
    <t>HONDA/BIZ 125 KS</t>
  </si>
  <si>
    <t>539109</t>
  </si>
  <si>
    <t>188-DT-CG</t>
  </si>
  <si>
    <t>LVD4892/RJ</t>
  </si>
  <si>
    <t>9C2JA04206R821292</t>
  </si>
  <si>
    <t>538826</t>
  </si>
  <si>
    <t>189-DT-CG</t>
  </si>
  <si>
    <t>LKP5754/RJ</t>
  </si>
  <si>
    <t>9C2JC30708R146545</t>
  </si>
  <si>
    <t>541419</t>
  </si>
  <si>
    <t>191-DT-CG</t>
  </si>
  <si>
    <t>KXX3004/RJ</t>
  </si>
  <si>
    <t>9C6KE100080032798</t>
  </si>
  <si>
    <t>538734</t>
  </si>
  <si>
    <t>193-DT-CG</t>
  </si>
  <si>
    <t>KMW2652/RJ</t>
  </si>
  <si>
    <t>9CDCF47AJ8M030150</t>
  </si>
  <si>
    <t>C174541</t>
  </si>
  <si>
    <t>195-DT-CG</t>
  </si>
  <si>
    <t>LUR3283/RJ</t>
  </si>
  <si>
    <t>9C2JC4210AR101651</t>
  </si>
  <si>
    <t>529949</t>
  </si>
  <si>
    <t>197-DT-CG</t>
  </si>
  <si>
    <t>KND6232/RJ</t>
  </si>
  <si>
    <t>93YBB06151J230405</t>
  </si>
  <si>
    <t>RENAULT/CLIO RN 1.0 16V</t>
  </si>
  <si>
    <t>532704</t>
  </si>
  <si>
    <t>199-DT-CG</t>
  </si>
  <si>
    <t>LPY0780/RJ</t>
  </si>
  <si>
    <t>9C2KC08205R018749</t>
  </si>
  <si>
    <t>2004/2005</t>
  </si>
  <si>
    <t>541102</t>
  </si>
  <si>
    <t>201-DT-CG</t>
  </si>
  <si>
    <t>KPX2641/RJ</t>
  </si>
  <si>
    <t>9CDNF41ZJBM326242</t>
  </si>
  <si>
    <t>547531</t>
  </si>
  <si>
    <t>202-DT-CG</t>
  </si>
  <si>
    <t>KXM6392/RJ</t>
  </si>
  <si>
    <t>95VJK4E8DEM000262</t>
  </si>
  <si>
    <t>539199</t>
  </si>
  <si>
    <t>203-DT-CG</t>
  </si>
  <si>
    <t>LOO7114/RJ</t>
  </si>
  <si>
    <t>9C2HA07003R026627</t>
  </si>
  <si>
    <t>HONDA/C100 BIZ</t>
  </si>
  <si>
    <t>547228</t>
  </si>
  <si>
    <t>204-DT-CG</t>
  </si>
  <si>
    <t>LUV2318/RJ</t>
  </si>
  <si>
    <t>9C2KC08605R020578</t>
  </si>
  <si>
    <t>537920</t>
  </si>
  <si>
    <t>205-DT-CG</t>
  </si>
  <si>
    <t>ODC1521/ES</t>
  </si>
  <si>
    <t>9C2JC4120CR527230</t>
  </si>
  <si>
    <t>538920</t>
  </si>
  <si>
    <t>206-DT-CG</t>
  </si>
  <si>
    <t>95VJK2F8CDM003287</t>
  </si>
  <si>
    <t>518752</t>
  </si>
  <si>
    <t>207-DT-CG</t>
  </si>
  <si>
    <t>LPJ7086/RJ</t>
  </si>
  <si>
    <t>9C2JC42109R011187</t>
  </si>
  <si>
    <t>537973</t>
  </si>
  <si>
    <t>211-DT-CG</t>
  </si>
  <si>
    <t>KRN1591/RJ</t>
  </si>
  <si>
    <t>9C2JC30707R224473</t>
  </si>
  <si>
    <t>539292</t>
  </si>
  <si>
    <t>212-DT-CG</t>
  </si>
  <si>
    <t>KZS9173/RJ</t>
  </si>
  <si>
    <t>9C2JA04207R052466</t>
  </si>
  <si>
    <t>536730</t>
  </si>
  <si>
    <t>215-DT-CG</t>
  </si>
  <si>
    <t>KXZ7474/RJ</t>
  </si>
  <si>
    <t>9C2KC1620AR063567</t>
  </si>
  <si>
    <t>HONDA/CG150 TITAN MIX ES</t>
  </si>
  <si>
    <t>524779</t>
  </si>
  <si>
    <t>216-DT-CG</t>
  </si>
  <si>
    <t>LKV7801/RJ</t>
  </si>
  <si>
    <t>9C2JC41209R004254</t>
  </si>
  <si>
    <t>532693</t>
  </si>
  <si>
    <t>217-DT-CG</t>
  </si>
  <si>
    <t>LUW3912/RJ</t>
  </si>
  <si>
    <t>9C2KC08506R817541</t>
  </si>
  <si>
    <t>544485</t>
  </si>
  <si>
    <t>218-DT-CG</t>
  </si>
  <si>
    <t>KRY1992/RJ</t>
  </si>
  <si>
    <t>9C2NC4310CR013750</t>
  </si>
  <si>
    <t>535034</t>
  </si>
  <si>
    <t>219-DT-CG</t>
  </si>
  <si>
    <t>LQZ1516/RJ</t>
  </si>
  <si>
    <t>9C6KE084050012941</t>
  </si>
  <si>
    <t>537895</t>
  </si>
  <si>
    <t>222-DT-CG</t>
  </si>
  <si>
    <t>LQC7184/RJ</t>
  </si>
  <si>
    <t>9C6KE1560C0001764</t>
  </si>
  <si>
    <t>YAMAHA/T115 CRYPTON K</t>
  </si>
  <si>
    <t>537709</t>
  </si>
  <si>
    <t>224-DT-CG</t>
  </si>
  <si>
    <t>KXV4717/RJ</t>
  </si>
  <si>
    <t xml:space="preserve">9BGXM19P0AC174336 </t>
  </si>
  <si>
    <t>GM/CORSA SEDAN PREMIUM</t>
  </si>
  <si>
    <t>532659</t>
  </si>
  <si>
    <t>225-DT-CG</t>
  </si>
  <si>
    <t>LRV2659/RJ</t>
  </si>
  <si>
    <t>9C6KG017080088465</t>
  </si>
  <si>
    <t>527445</t>
  </si>
  <si>
    <t>226-DT-CG</t>
  </si>
  <si>
    <t>LPD4198/RJ</t>
  </si>
  <si>
    <t>9C2KD03307R030047</t>
  </si>
  <si>
    <t>HONDA/NXR150 BROS ES</t>
  </si>
  <si>
    <t>538906</t>
  </si>
  <si>
    <t>227-DT-CG</t>
  </si>
  <si>
    <t>KWG3042/RJ</t>
  </si>
  <si>
    <t>9C2JC30708R741290</t>
  </si>
  <si>
    <t>543964</t>
  </si>
  <si>
    <t>229-DT-CG</t>
  </si>
  <si>
    <t>LRU0992/RJ</t>
  </si>
  <si>
    <t>9C2HA0710YR226113</t>
  </si>
  <si>
    <t>549188</t>
  </si>
  <si>
    <t>230-DT-CG</t>
  </si>
  <si>
    <t>KWP3762/RJ</t>
  </si>
  <si>
    <t>9C6KE1220A0119520</t>
  </si>
  <si>
    <t>536747</t>
  </si>
  <si>
    <t>231-DT-CG</t>
  </si>
  <si>
    <t>LTX5583/RJ</t>
  </si>
  <si>
    <t>9C2JC4110ER109562</t>
  </si>
  <si>
    <t>535720</t>
  </si>
  <si>
    <t>235-DT-CG</t>
  </si>
  <si>
    <t>KQO3391/RJ</t>
  </si>
  <si>
    <t>9C2HA07105R038500</t>
  </si>
  <si>
    <t>538719</t>
  </si>
  <si>
    <t>236-DT-CG</t>
  </si>
  <si>
    <t>AMR4107/SP</t>
  </si>
  <si>
    <t>9362AKFW95B029276</t>
  </si>
  <si>
    <t>PEUGEOT/206 14 FELINE</t>
  </si>
  <si>
    <t>541787</t>
  </si>
  <si>
    <t>237-DT-CG</t>
  </si>
  <si>
    <t>KVK1537/RJ</t>
  </si>
  <si>
    <t>9C2HA07105R019366</t>
  </si>
  <si>
    <t>543241</t>
  </si>
  <si>
    <t>241-DT-CG</t>
  </si>
  <si>
    <t>KMZ8087/RJ</t>
  </si>
  <si>
    <t>9C2JD17101R006200</t>
  </si>
  <si>
    <t>HONDA/XLR 125</t>
  </si>
  <si>
    <t>541914</t>
  </si>
  <si>
    <t>242-DT-CG</t>
  </si>
  <si>
    <t>KUO9582/RJ</t>
  </si>
  <si>
    <t>9C2JC30706R927730</t>
  </si>
  <si>
    <t>537157</t>
  </si>
  <si>
    <t>244-DT-CG</t>
  </si>
  <si>
    <t>LNB0108/RJ</t>
  </si>
  <si>
    <t>9BWZZZ373YT147849</t>
  </si>
  <si>
    <t>VW/GOL 16V</t>
  </si>
  <si>
    <t>541769</t>
  </si>
  <si>
    <t>245-DT-CG</t>
  </si>
  <si>
    <t>LVE1401/RJ</t>
  </si>
  <si>
    <t xml:space="preserve">9BR53ZEC158530822 </t>
  </si>
  <si>
    <t>TOYOTA/COROLLA XLI16VVT</t>
  </si>
  <si>
    <t>538228</t>
  </si>
  <si>
    <t>246-DT-CG</t>
  </si>
  <si>
    <t>KXS2410/RJ</t>
  </si>
  <si>
    <t>9C2JC41209R098710</t>
  </si>
  <si>
    <t>536190</t>
  </si>
  <si>
    <t>247-DT-CG</t>
  </si>
  <si>
    <t>9C8M43V7X2M000705</t>
  </si>
  <si>
    <t>AGRALE/SMC TCHAU 50</t>
  </si>
  <si>
    <t>2001/2002</t>
  </si>
  <si>
    <t>541971</t>
  </si>
  <si>
    <t>248-DT-CG</t>
  </si>
  <si>
    <t>KNM5357/RJ</t>
  </si>
  <si>
    <t>9C2HA07001R019452</t>
  </si>
  <si>
    <t>544748</t>
  </si>
  <si>
    <t>249-DT-CG</t>
  </si>
  <si>
    <t>LNL2890/RJ</t>
  </si>
  <si>
    <t>9C2JC30301R007370</t>
  </si>
  <si>
    <t>HONDA/CG 125 CARGO</t>
  </si>
  <si>
    <t>539429</t>
  </si>
  <si>
    <t>250-DT-CG</t>
  </si>
  <si>
    <t>LQH8008/RJ</t>
  </si>
  <si>
    <t>9C2KD0550CR510407</t>
  </si>
  <si>
    <t>538318</t>
  </si>
  <si>
    <t>252-DT-CG</t>
  </si>
  <si>
    <t>LKR7827/RJ</t>
  </si>
  <si>
    <t>9C2JA04108R048618</t>
  </si>
  <si>
    <t>551906</t>
  </si>
  <si>
    <t>254-DT-CG</t>
  </si>
  <si>
    <t>KWG5736/RJ</t>
  </si>
  <si>
    <t>9C2JC4110DR761073</t>
  </si>
  <si>
    <t>538321</t>
  </si>
  <si>
    <t>256-DT-CG</t>
  </si>
  <si>
    <t>L5YARCBA4C1118156</t>
  </si>
  <si>
    <t>539539</t>
  </si>
  <si>
    <t>258-DT-CG</t>
  </si>
  <si>
    <t>KVD1501/RJ</t>
  </si>
  <si>
    <t>9C6KE084050010791</t>
  </si>
  <si>
    <t>538788</t>
  </si>
  <si>
    <t>259-DT-CG</t>
  </si>
  <si>
    <t>LLF0741/RJ</t>
  </si>
  <si>
    <t>9C2KC1550AR096634</t>
  </si>
  <si>
    <t>524758</t>
  </si>
  <si>
    <t>260-DT-CG</t>
  </si>
  <si>
    <t>95VJK4G8DEM004938</t>
  </si>
  <si>
    <t>547873</t>
  </si>
  <si>
    <t>261-DT-CG</t>
  </si>
  <si>
    <t>KMW6005/RJ</t>
  </si>
  <si>
    <t>9CDNF41LJ8M110733</t>
  </si>
  <si>
    <t>541424</t>
  </si>
  <si>
    <t>262-DT-CG</t>
  </si>
  <si>
    <t>LUP0722/RJ</t>
  </si>
  <si>
    <t>9C6KE037050024855</t>
  </si>
  <si>
    <t>547611</t>
  </si>
  <si>
    <t>263-DT-CG</t>
  </si>
  <si>
    <t>95VJJAJ8DEM000058</t>
  </si>
  <si>
    <t>DAFRA/SUPER 50</t>
  </si>
  <si>
    <t>550261</t>
  </si>
  <si>
    <t>265-DT-CG</t>
  </si>
  <si>
    <t>951BXKBB0BB004706</t>
  </si>
  <si>
    <t>530992</t>
  </si>
  <si>
    <t>267-DT-CG</t>
  </si>
  <si>
    <t>LKY5174/RJ</t>
  </si>
  <si>
    <t>9C2KC16209R005423</t>
  </si>
  <si>
    <t>530093</t>
  </si>
  <si>
    <t>268-DT-CG</t>
  </si>
  <si>
    <t>DEP9186/SP</t>
  </si>
  <si>
    <t>9C2KC08104R815922</t>
  </si>
  <si>
    <t>538847</t>
  </si>
  <si>
    <t>269-DT-CG</t>
  </si>
  <si>
    <t>KXA1001/RJ</t>
  </si>
  <si>
    <t>9C2JC30707R185692</t>
  </si>
  <si>
    <t>535780</t>
  </si>
  <si>
    <t>270-DT-CG</t>
  </si>
  <si>
    <t>KNZ4394/RJ</t>
  </si>
  <si>
    <t>9C6KE1520B0031649</t>
  </si>
  <si>
    <t>550453</t>
  </si>
  <si>
    <t>TOTAL</t>
  </si>
  <si>
    <t>271-DT-CG</t>
  </si>
  <si>
    <t>LPA3023/RJ</t>
  </si>
  <si>
    <t>9C2JC30707R187291</t>
  </si>
  <si>
    <t>529160</t>
  </si>
  <si>
    <t>274-DT-CG</t>
  </si>
  <si>
    <t>KXJ3496/RJ</t>
  </si>
  <si>
    <t xml:space="preserve">KMHJM81BAAU149260 </t>
  </si>
  <si>
    <t>I/HYUNDAI TUCSON GL 20L</t>
  </si>
  <si>
    <t>538672</t>
  </si>
  <si>
    <t>275-DT-CG</t>
  </si>
  <si>
    <t>LNH5826/RJ</t>
  </si>
  <si>
    <t>9CDNF41LJ8M202310</t>
  </si>
  <si>
    <t>541736</t>
  </si>
  <si>
    <t>276-DT-CG</t>
  </si>
  <si>
    <t>LPF6931/RJ</t>
  </si>
  <si>
    <t>9CDNF41AJ8M207287</t>
  </si>
  <si>
    <t>JTA/SUZUKI INTRUDER 125</t>
  </si>
  <si>
    <t>537217</t>
  </si>
  <si>
    <t>278-DT-CG</t>
  </si>
  <si>
    <t>KOM6932/RJ</t>
  </si>
  <si>
    <t>9C2JC3020YR061248</t>
  </si>
  <si>
    <t>539364</t>
  </si>
  <si>
    <t>279-DT-CG</t>
  </si>
  <si>
    <t>LTF2134/RJ</t>
  </si>
  <si>
    <t>9C2MC35008R054671</t>
  </si>
  <si>
    <t>538341</t>
  </si>
  <si>
    <t>280-DT-CG</t>
  </si>
  <si>
    <t>KWB1014/RJ</t>
  </si>
  <si>
    <t>9C2KC08105R102778</t>
  </si>
  <si>
    <t>535939</t>
  </si>
  <si>
    <t>281-DT-CG</t>
  </si>
  <si>
    <t>KXY6404/ES</t>
  </si>
  <si>
    <t>9C2JC4120AR138957</t>
  </si>
  <si>
    <t>542600</t>
  </si>
  <si>
    <t>283-DT-CG</t>
  </si>
  <si>
    <t>KOO2709/RJ</t>
  </si>
  <si>
    <t>9C6KE090080027810</t>
  </si>
  <si>
    <t>YAMAHA/YBR 125ED</t>
  </si>
  <si>
    <t>544431</t>
  </si>
  <si>
    <t>286-DT-CG</t>
  </si>
  <si>
    <t>LPH2410/RJ</t>
  </si>
  <si>
    <t>9C2JC30708R220333</t>
  </si>
  <si>
    <t>535701</t>
  </si>
  <si>
    <t>287-DT-CG</t>
  </si>
  <si>
    <t>LPA6957/RJ</t>
  </si>
  <si>
    <t>9BD17241T73316071</t>
  </si>
  <si>
    <t>FIAT/SIENA HLX FLEX</t>
  </si>
  <si>
    <t>536574</t>
  </si>
  <si>
    <t>289-DT-CG</t>
  </si>
  <si>
    <t>LKE1762/RJ</t>
  </si>
  <si>
    <t>9C2JC30707R061509</t>
  </si>
  <si>
    <t>536245</t>
  </si>
  <si>
    <t>290-DT-CG</t>
  </si>
  <si>
    <t>LNQ3522/RJ</t>
  </si>
  <si>
    <t>9C2MC35002R014034</t>
  </si>
  <si>
    <t>543894</t>
  </si>
  <si>
    <t>291-DT-CG</t>
  </si>
  <si>
    <t>KZE1311/RJ</t>
  </si>
  <si>
    <t>9C2JC30708R065842</t>
  </si>
  <si>
    <t>549656</t>
  </si>
  <si>
    <t>292-DT-CG</t>
  </si>
  <si>
    <t>LLK4552/RJ</t>
  </si>
  <si>
    <t>9BWMF07X7BP016974</t>
  </si>
  <si>
    <t>VW/KOMBI</t>
  </si>
  <si>
    <t>547637</t>
  </si>
  <si>
    <t>293-DT-CG</t>
  </si>
  <si>
    <t>951BXKBB3BB007874</t>
  </si>
  <si>
    <t>541955</t>
  </si>
  <si>
    <t>294-DT-CG</t>
  </si>
  <si>
    <t>LKU1166/RJ</t>
  </si>
  <si>
    <t>95VCB1F588M004440</t>
  </si>
  <si>
    <t>DAFRA/KANSAS 150</t>
  </si>
  <si>
    <t>547050</t>
  </si>
  <si>
    <t>295-DT-CG</t>
  </si>
  <si>
    <t>LPY8206/RJ</t>
  </si>
  <si>
    <t>9C2JC4110BR747352</t>
  </si>
  <si>
    <t>539783</t>
  </si>
  <si>
    <t>296-DT-CG</t>
  </si>
  <si>
    <t>LNT5345/RJ</t>
  </si>
  <si>
    <t>9C2MC35002R015813</t>
  </si>
  <si>
    <t>536946</t>
  </si>
  <si>
    <t>298-DT-CG</t>
  </si>
  <si>
    <t>95VJK1C8CCM003776</t>
  </si>
  <si>
    <t>538407</t>
  </si>
  <si>
    <t>299-DT-CG</t>
  </si>
  <si>
    <t>KWP4335/RJ</t>
  </si>
  <si>
    <t>9C2JC4110AR090191</t>
  </si>
  <si>
    <t>530831</t>
  </si>
  <si>
    <t>300-DT-CG</t>
  </si>
  <si>
    <t>KZT8877/RJ</t>
  </si>
  <si>
    <t>9C2KC08507R030440</t>
  </si>
  <si>
    <t>539948</t>
  </si>
  <si>
    <t>301-DT-CG</t>
  </si>
  <si>
    <t>AVP8483/RJ</t>
  </si>
  <si>
    <t>8AWZZZ9EZ1A612468</t>
  </si>
  <si>
    <t>I/VW POLO CLASSIC 16V</t>
  </si>
  <si>
    <t>542288</t>
  </si>
  <si>
    <t>304-DT-CG</t>
  </si>
  <si>
    <t>9C65JR000Y0004430</t>
  </si>
  <si>
    <t>YAMAHA/JOG TEEN</t>
  </si>
  <si>
    <t>536645</t>
  </si>
  <si>
    <t>305-DT-CG</t>
  </si>
  <si>
    <t>KMX1618/RJ</t>
  </si>
  <si>
    <t>9C2MC27001R016148</t>
  </si>
  <si>
    <t>549101</t>
  </si>
  <si>
    <t>306-DT-CG</t>
  </si>
  <si>
    <t>LPF8804/RJ</t>
  </si>
  <si>
    <t>95VCA1G288M022741</t>
  </si>
  <si>
    <t>537081</t>
  </si>
  <si>
    <t>307-DT-CG</t>
  </si>
  <si>
    <t>LQU0359/RJ</t>
  </si>
  <si>
    <t>9C2MC35004R023610</t>
  </si>
  <si>
    <t>539368</t>
  </si>
  <si>
    <t>308-DT-CG</t>
  </si>
  <si>
    <t>LPH5319/RJ</t>
  </si>
  <si>
    <t>9CDCF47AJ9M058983</t>
  </si>
  <si>
    <t>547729</t>
  </si>
  <si>
    <t>309-DT-CG</t>
  </si>
  <si>
    <t>95VJJ2G8BCM001096</t>
  </si>
  <si>
    <t>508105</t>
  </si>
  <si>
    <t>311-DT-CG</t>
  </si>
  <si>
    <t>KOX3802/RJ</t>
  </si>
  <si>
    <t>9C2JC4110CR574368</t>
  </si>
  <si>
    <t>544101</t>
  </si>
  <si>
    <t>312-DT-CG</t>
  </si>
  <si>
    <t>95VJK3J8CDM001103</t>
  </si>
  <si>
    <t>536643</t>
  </si>
  <si>
    <t>313-DT-CG</t>
  </si>
  <si>
    <t>LPE5565/RJ</t>
  </si>
  <si>
    <t>9C2JC30708R603790</t>
  </si>
  <si>
    <t>541967</t>
  </si>
  <si>
    <t>314-DT-CG</t>
  </si>
  <si>
    <t>LQA0567/RJ</t>
  </si>
  <si>
    <t>9C2JD20204R034156</t>
  </si>
  <si>
    <t>HONDA/NXR125 BROS ES</t>
  </si>
  <si>
    <t>538714</t>
  </si>
  <si>
    <t>315-DT-CG</t>
  </si>
  <si>
    <t>KXY5933/RJ</t>
  </si>
  <si>
    <t>9BGXL80P0AC245410</t>
  </si>
  <si>
    <t>GM/MONTANA CONQUEST</t>
  </si>
  <si>
    <t>529701</t>
  </si>
  <si>
    <t>316-DT-CG</t>
  </si>
  <si>
    <t>LTJ2775/RJ</t>
  </si>
  <si>
    <t>9C2HA07104R053444</t>
  </si>
  <si>
    <t>538602</t>
  </si>
  <si>
    <t>317-DT-CG</t>
  </si>
  <si>
    <t>LUT2157/RJ</t>
  </si>
  <si>
    <t>9C6KE091080056495</t>
  </si>
  <si>
    <t>YAMAHA/YBR 125E</t>
  </si>
  <si>
    <t>542009</t>
  </si>
  <si>
    <t>318-DT-CG</t>
  </si>
  <si>
    <t>KNS4717/RJ</t>
  </si>
  <si>
    <t>9BWKB05Z784038992</t>
  </si>
  <si>
    <t>VW/FOX 1.6 PLUS</t>
  </si>
  <si>
    <t>530094</t>
  </si>
  <si>
    <t>319-DT-CG</t>
  </si>
  <si>
    <t>LAH5588/RJ</t>
  </si>
  <si>
    <t>9C6KE092070089235</t>
  </si>
  <si>
    <t>YAMAHA/YBR 125K</t>
  </si>
  <si>
    <t>535321</t>
  </si>
  <si>
    <t>320-DT-CG</t>
  </si>
  <si>
    <t>KXP0517/RJ</t>
  </si>
  <si>
    <t>9C2JC30707R133014</t>
  </si>
  <si>
    <t>538938</t>
  </si>
  <si>
    <t>321-DT-CG</t>
  </si>
  <si>
    <t>KZP1353/RJ</t>
  </si>
  <si>
    <t>9CDNF41AJ8M200487</t>
  </si>
  <si>
    <t>538871</t>
  </si>
  <si>
    <t>322-DT-CG</t>
  </si>
  <si>
    <t>KWO1346/RJ</t>
  </si>
  <si>
    <t>9C2KC08107R214983</t>
  </si>
  <si>
    <t>535310</t>
  </si>
  <si>
    <t>324-DT-CG</t>
  </si>
  <si>
    <t>KNW3576/RJ</t>
  </si>
  <si>
    <t>9C2JC4110AR532437</t>
  </si>
  <si>
    <t>536447</t>
  </si>
  <si>
    <t>328-DT-CG</t>
  </si>
  <si>
    <t>KYV3375/RJ</t>
  </si>
  <si>
    <t>9C2JC41209R116432</t>
  </si>
  <si>
    <t>549611</t>
  </si>
  <si>
    <t>330-DT-CG</t>
  </si>
  <si>
    <t>95VJK1B8CCM002518</t>
  </si>
  <si>
    <t>538715</t>
  </si>
  <si>
    <t>332-DT-CG</t>
  </si>
  <si>
    <t>KVV7211/RJ</t>
  </si>
  <si>
    <t>9C2KC1650CR552206</t>
  </si>
  <si>
    <t>538720</t>
  </si>
  <si>
    <t>333-DT-CG</t>
  </si>
  <si>
    <t>LVA7716/RJ</t>
  </si>
  <si>
    <t>9C2JC30706R914936</t>
  </si>
  <si>
    <t>535171</t>
  </si>
  <si>
    <t>334-DT-CG</t>
  </si>
  <si>
    <t>KVG5052/RJ</t>
  </si>
  <si>
    <t>9C2HB0210AR502844</t>
  </si>
  <si>
    <t>HONDA/POP100</t>
  </si>
  <si>
    <t>538203</t>
  </si>
  <si>
    <t>335-DT-CG</t>
  </si>
  <si>
    <t>LKZ1656/RJ</t>
  </si>
  <si>
    <t>9C2JC4110AR509217</t>
  </si>
  <si>
    <t>536397</t>
  </si>
  <si>
    <t>339-DT-CG</t>
  </si>
  <si>
    <t>LPM1505/RJ</t>
  </si>
  <si>
    <t>9C2MC35005R035640</t>
  </si>
  <si>
    <t>535147</t>
  </si>
  <si>
    <t>341-DT-CG</t>
  </si>
  <si>
    <t>KXB2345/RJ</t>
  </si>
  <si>
    <t>9C2MC35008R116986</t>
  </si>
  <si>
    <t>543973</t>
  </si>
  <si>
    <t>342-DT-CG</t>
  </si>
  <si>
    <t>KWS1570/RJ</t>
  </si>
  <si>
    <t>9CDNF41LJ8M114974</t>
  </si>
  <si>
    <t>537118</t>
  </si>
  <si>
    <t>343-DT-CG</t>
  </si>
  <si>
    <t>LPC6952/RJ</t>
  </si>
  <si>
    <t>9C6KG027080001470</t>
  </si>
  <si>
    <t>YAMAHA/FAZER YS250 LE</t>
  </si>
  <si>
    <t>538632</t>
  </si>
  <si>
    <t>345-DT-CG</t>
  </si>
  <si>
    <t>KXA3245/RJ</t>
  </si>
  <si>
    <t>95VFU1C5AAM002599</t>
  </si>
  <si>
    <t>DAFRA/ZIG</t>
  </si>
  <si>
    <t>539376</t>
  </si>
  <si>
    <t>346-DT-CG</t>
  </si>
  <si>
    <t>LSN2881/RJ</t>
  </si>
  <si>
    <t>9C2JC30708R200227</t>
  </si>
  <si>
    <t>535791</t>
  </si>
  <si>
    <t>347-DT-CG</t>
  </si>
  <si>
    <t>LPU4580/RJ</t>
  </si>
  <si>
    <t>9C2JF2500AR206985</t>
  </si>
  <si>
    <t>537204</t>
  </si>
  <si>
    <t>349-DT-CG</t>
  </si>
  <si>
    <t>KPH3328/RJ</t>
  </si>
  <si>
    <t>95VJK2G8CDM005213</t>
  </si>
  <si>
    <t>537519</t>
  </si>
  <si>
    <t>350-DT-CG</t>
  </si>
  <si>
    <t>KVJ2575/RJ</t>
  </si>
  <si>
    <t>9C2KD03308R023363</t>
  </si>
  <si>
    <t>535137</t>
  </si>
  <si>
    <t>351-DT-CG</t>
  </si>
  <si>
    <t>LPI2415/RJ</t>
  </si>
  <si>
    <t>9C2KC15109R010023</t>
  </si>
  <si>
    <t>536996</t>
  </si>
  <si>
    <t>352-DT-CG</t>
  </si>
  <si>
    <t>LQX0603/RJ</t>
  </si>
  <si>
    <t>9C2KC08204R024939</t>
  </si>
  <si>
    <t>538254</t>
  </si>
  <si>
    <t>354-DT-CG</t>
  </si>
  <si>
    <t>KWE2701/RJ</t>
  </si>
  <si>
    <t xml:space="preserve">93YLSR0RH9J102193 </t>
  </si>
  <si>
    <t>RENAULT/LOGAN AUT 1016V</t>
  </si>
  <si>
    <t>152635</t>
  </si>
  <si>
    <t>355-DT-CG</t>
  </si>
  <si>
    <t>KZG4125/RJ</t>
  </si>
  <si>
    <t>9C2JC4110AR021704</t>
  </si>
  <si>
    <t>171504</t>
  </si>
  <si>
    <t>356-DT-CG</t>
  </si>
  <si>
    <t>KWH3091/RJ</t>
  </si>
  <si>
    <t>9C6KE122090033339</t>
  </si>
  <si>
    <t>544483</t>
  </si>
  <si>
    <t>357-DT-CG</t>
  </si>
  <si>
    <t>95VJK2K8CDM006871</t>
  </si>
  <si>
    <t>517526</t>
  </si>
  <si>
    <t>358-DT-CG</t>
  </si>
  <si>
    <t>KRI0087/RJ</t>
  </si>
  <si>
    <t>9C2KC08104R070139</t>
  </si>
  <si>
    <t>529747</t>
  </si>
  <si>
    <t>360-DT-CG</t>
  </si>
  <si>
    <t>KVZ5428/RJ</t>
  </si>
  <si>
    <t>9C2JC4120CR500593</t>
  </si>
  <si>
    <t>541430</t>
  </si>
  <si>
    <t>362-DT-CG</t>
  </si>
  <si>
    <t>LAD5930/RJ</t>
  </si>
  <si>
    <t>9C2KC08105R069972</t>
  </si>
  <si>
    <t>543234</t>
  </si>
  <si>
    <t>364-DT-CG</t>
  </si>
  <si>
    <t>KZZ8091/RJ</t>
  </si>
  <si>
    <t>9C2JC30707R011354</t>
  </si>
  <si>
    <t>542006</t>
  </si>
  <si>
    <t>366-DT-CG</t>
  </si>
  <si>
    <t>LNT9860/RJ</t>
  </si>
  <si>
    <t>9BD15802524356609</t>
  </si>
  <si>
    <t>FIAT/UNO MILLE FIRE</t>
  </si>
  <si>
    <t>532745</t>
  </si>
  <si>
    <t>367-DT-CG</t>
  </si>
  <si>
    <t>LLN4638/RJ</t>
  </si>
  <si>
    <t>9C2NC4310BR259174</t>
  </si>
  <si>
    <t>538517</t>
  </si>
  <si>
    <t>368-DT-CG</t>
  </si>
  <si>
    <t>HCK1187/RJ</t>
  </si>
  <si>
    <t>9C6KE092070126060</t>
  </si>
  <si>
    <t>550738</t>
  </si>
  <si>
    <t>370-DT-CG</t>
  </si>
  <si>
    <t>95VJK1B8CCM002281</t>
  </si>
  <si>
    <t>522325</t>
  </si>
  <si>
    <t>372-DT-CG</t>
  </si>
  <si>
    <t>LUC0623/RJ</t>
  </si>
  <si>
    <t>9BWJB09N35P014928</t>
  </si>
  <si>
    <t>VW/POLO SEDAN 1.6</t>
  </si>
  <si>
    <t>540623</t>
  </si>
  <si>
    <t>373-DT-CG</t>
  </si>
  <si>
    <t>KYX0706/RJ</t>
  </si>
  <si>
    <t>9C2MC35007R062807</t>
  </si>
  <si>
    <t>535535</t>
  </si>
  <si>
    <t>374-DT-CG</t>
  </si>
  <si>
    <t>LRR2763/RJ</t>
  </si>
  <si>
    <t>9C2MC35008R091279</t>
  </si>
  <si>
    <t>542141</t>
  </si>
  <si>
    <t>375-DT-CG</t>
  </si>
  <si>
    <t>LPR7087/RJ</t>
  </si>
  <si>
    <t>9362MKFWXBB044895</t>
  </si>
  <si>
    <t>PEUGEOT/207HB XR</t>
  </si>
  <si>
    <t>542717</t>
  </si>
  <si>
    <t>376-DT-CG</t>
  </si>
  <si>
    <t>KVN1529/RJ</t>
  </si>
  <si>
    <t>9C2KC08105R150156</t>
  </si>
  <si>
    <t>524728</t>
  </si>
  <si>
    <t>378-DT-CG</t>
  </si>
  <si>
    <t>LKE3469/RJ</t>
  </si>
  <si>
    <t>9C6KE090060010554</t>
  </si>
  <si>
    <t>547143</t>
  </si>
  <si>
    <t>379-DT-CG</t>
  </si>
  <si>
    <t>LPD1992/RJ</t>
  </si>
  <si>
    <t>9C6KE091070020629</t>
  </si>
  <si>
    <t>535931</t>
  </si>
  <si>
    <t>380-DT-CG</t>
  </si>
  <si>
    <t>LLM2296/RJ</t>
  </si>
  <si>
    <t>9C2KC1660BR511910</t>
  </si>
  <si>
    <t>524724</t>
  </si>
  <si>
    <t>381-DT-CG</t>
  </si>
  <si>
    <t>HMY3201/MG</t>
  </si>
  <si>
    <t>9BGRZ08F0AG302402</t>
  </si>
  <si>
    <t>GM/CELTA 2P LIFE</t>
  </si>
  <si>
    <t>532639</t>
  </si>
  <si>
    <t>382-DT-CG</t>
  </si>
  <si>
    <t>95VJK4G8DEM004416</t>
  </si>
  <si>
    <t>537570</t>
  </si>
  <si>
    <t>383-DT-CG</t>
  </si>
  <si>
    <t>LRR1304/RJ</t>
  </si>
  <si>
    <t>9C2JC30705R056573</t>
  </si>
  <si>
    <t>550259</t>
  </si>
  <si>
    <t>385-DT-CG</t>
  </si>
  <si>
    <t>LLJ9283/RJ</t>
  </si>
  <si>
    <t>9C2NC4310AR075353</t>
  </si>
  <si>
    <t>547229</t>
  </si>
  <si>
    <t>386-DT-CG</t>
  </si>
  <si>
    <t>KYD1850/RJ</t>
  </si>
  <si>
    <t>95VCB1F288M003419</t>
  </si>
  <si>
    <t>535547</t>
  </si>
  <si>
    <t>387-DT-CG</t>
  </si>
  <si>
    <t>LKP1584/RJ</t>
  </si>
  <si>
    <t>9C6KE092080163268</t>
  </si>
  <si>
    <t>542305</t>
  </si>
  <si>
    <t>388-DT-CG</t>
  </si>
  <si>
    <t>KYC0461/RJ</t>
  </si>
  <si>
    <t>9C2JC30707R085348</t>
  </si>
  <si>
    <t>172946</t>
  </si>
  <si>
    <t>389-DT-CG</t>
  </si>
  <si>
    <t>KYO1091/RJ</t>
  </si>
  <si>
    <t>9C6KG017080073251</t>
  </si>
  <si>
    <t>534842</t>
  </si>
  <si>
    <t>391-DT-CG</t>
  </si>
  <si>
    <t>ALQ2850/SC</t>
  </si>
  <si>
    <t>9BD17203743097243</t>
  </si>
  <si>
    <t>FIAT/SIENA FIRE</t>
  </si>
  <si>
    <t>540867</t>
  </si>
  <si>
    <t>393-DT-CG</t>
  </si>
  <si>
    <t>LPA8819/RJ</t>
  </si>
  <si>
    <t>9CDCF47AJ7M026451</t>
  </si>
  <si>
    <t>541058</t>
  </si>
  <si>
    <t>394-DT-CG</t>
  </si>
  <si>
    <t>LLH1226/RJ</t>
  </si>
  <si>
    <t>95VFU1C5AAM002557</t>
  </si>
  <si>
    <t>535193</t>
  </si>
  <si>
    <t>395-DT-CG</t>
  </si>
  <si>
    <t>LVA1313/RJ</t>
  </si>
  <si>
    <t>9C2KC08105R150516</t>
  </si>
  <si>
    <t>535966</t>
  </si>
  <si>
    <t>396-DT-CG</t>
  </si>
  <si>
    <t>KWM6426/RJ</t>
  </si>
  <si>
    <t>9C2JC4110ER125260</t>
  </si>
  <si>
    <t>537813</t>
  </si>
  <si>
    <t>399-DT-CG</t>
  </si>
  <si>
    <t>95VJK6E8EFM001255</t>
  </si>
  <si>
    <t>530836</t>
  </si>
  <si>
    <t>401-DT-CG</t>
  </si>
  <si>
    <t>KVD8494/RJ</t>
  </si>
  <si>
    <t>9C2JC41109R539789</t>
  </si>
  <si>
    <t>535703</t>
  </si>
  <si>
    <t>406-DT-CG</t>
  </si>
  <si>
    <t>LPZ3326/RJ</t>
  </si>
  <si>
    <t>9C2KC1650BR535084</t>
  </si>
  <si>
    <t>533476</t>
  </si>
  <si>
    <t>407-DT-CG</t>
  </si>
  <si>
    <t>KRT0744/RJ</t>
  </si>
  <si>
    <t>9C2KC08508R058236</t>
  </si>
  <si>
    <t>543232</t>
  </si>
  <si>
    <t>410-DT-CG</t>
  </si>
  <si>
    <t>LNB8905/RJ</t>
  </si>
  <si>
    <t>93HEJ6640YZ405416</t>
  </si>
  <si>
    <t>HONDA/CIVIC LX</t>
  </si>
  <si>
    <t>542842</t>
  </si>
  <si>
    <t>413-DT-CG</t>
  </si>
  <si>
    <t>LOM7962/RJ</t>
  </si>
  <si>
    <t>9C6KE037030003198</t>
  </si>
  <si>
    <t>539339</t>
  </si>
  <si>
    <t>414-DT-CG</t>
  </si>
  <si>
    <t>LNY4337/RJ</t>
  </si>
  <si>
    <t>9BWCA05Y42T146479</t>
  </si>
  <si>
    <t>VW/GOL SPECIAL</t>
  </si>
  <si>
    <t>532746</t>
  </si>
  <si>
    <t>415-DT-CG</t>
  </si>
  <si>
    <t>JXX1828/RJ</t>
  </si>
  <si>
    <t xml:space="preserve">9BR53AEB215533906 </t>
  </si>
  <si>
    <t>TOYOTA/COROLLA SE-G</t>
  </si>
  <si>
    <t>536487</t>
  </si>
  <si>
    <t>416-DT-CG</t>
  </si>
  <si>
    <t>KXR5878/RJ</t>
  </si>
  <si>
    <t>9C2JC4110AR710613</t>
  </si>
  <si>
    <t>538887</t>
  </si>
  <si>
    <t>417-DT-CG</t>
  </si>
  <si>
    <t>KQY1809/RJ</t>
  </si>
  <si>
    <t>95VCA4J8ABM006004</t>
  </si>
  <si>
    <t>536693</t>
  </si>
  <si>
    <t>418-DT-CG</t>
  </si>
  <si>
    <t>LPD9182/RJ</t>
  </si>
  <si>
    <t>9C2KC08508R050036</t>
  </si>
  <si>
    <t>537542</t>
  </si>
  <si>
    <t>422-DT-CG</t>
  </si>
  <si>
    <t>LQI1523/RJ</t>
  </si>
  <si>
    <t>951BXKHE4CB002315</t>
  </si>
  <si>
    <t>TRAXX/JL125-9</t>
  </si>
  <si>
    <t>535604</t>
  </si>
  <si>
    <t>423-DT-CG</t>
  </si>
  <si>
    <t>KZU6088/RJ</t>
  </si>
  <si>
    <t>9C6KE092060060439</t>
  </si>
  <si>
    <t>542986</t>
  </si>
  <si>
    <t>424-DT-CG</t>
  </si>
  <si>
    <t>KXD1921/RJ</t>
  </si>
  <si>
    <t>9C2JC30708R204134</t>
  </si>
  <si>
    <t>539088</t>
  </si>
  <si>
    <t>426-DT-CG</t>
  </si>
  <si>
    <t>LQV0504/RJ</t>
  </si>
  <si>
    <t>9C2JC30103R188878</t>
  </si>
  <si>
    <t>542230</t>
  </si>
  <si>
    <t>428-DT-CG</t>
  </si>
  <si>
    <t>LNP3929/RJ</t>
  </si>
  <si>
    <t>9C2MC35002R013797</t>
  </si>
  <si>
    <t>547654</t>
  </si>
  <si>
    <t>431-DT-CG</t>
  </si>
  <si>
    <t>KPR9350/RJ</t>
  </si>
  <si>
    <t>95RHXBBD7EM005045</t>
  </si>
  <si>
    <t>HAOBAO/HB50Q</t>
  </si>
  <si>
    <t>538298</t>
  </si>
  <si>
    <t>432-DT-CG</t>
  </si>
  <si>
    <t>LPY8961/RJ</t>
  </si>
  <si>
    <t>9C2KD0550BR036691</t>
  </si>
  <si>
    <t>539358</t>
  </si>
  <si>
    <t>433-DT-CG</t>
  </si>
  <si>
    <t>HGS3621/RJ</t>
  </si>
  <si>
    <t xml:space="preserve">9BD17103742435569 </t>
  </si>
  <si>
    <t>FIAT/PALIO FIRE</t>
  </si>
  <si>
    <t>538219</t>
  </si>
  <si>
    <t>435-DT-CG</t>
  </si>
  <si>
    <t>LXYXCBL01D0520273</t>
  </si>
  <si>
    <t>539388</t>
  </si>
  <si>
    <t>436-DT-CG</t>
  </si>
  <si>
    <t>KOQ5231/RJ</t>
  </si>
  <si>
    <t>9C2KC1650CR506933</t>
  </si>
  <si>
    <t>529167</t>
  </si>
  <si>
    <t>437-DT-CG</t>
  </si>
  <si>
    <t>LPG3221/RJ</t>
  </si>
  <si>
    <t>9C6KE107080001370</t>
  </si>
  <si>
    <t>YAMAHA/XTZ 125XK</t>
  </si>
  <si>
    <t>529748</t>
  </si>
  <si>
    <t>443-DT-CG</t>
  </si>
  <si>
    <t>LPY2300/RJ</t>
  </si>
  <si>
    <t>9C2ND0910BR209572</t>
  </si>
  <si>
    <t>537364</t>
  </si>
  <si>
    <t>444-DT-CG</t>
  </si>
  <si>
    <t>KYH0319/RJ</t>
  </si>
  <si>
    <t>9C2JC30707R057296</t>
  </si>
  <si>
    <t>539485</t>
  </si>
  <si>
    <t>445-DT-CG</t>
  </si>
  <si>
    <t>LLJ7887/RJ</t>
  </si>
  <si>
    <t>9C2KC1670BR310182</t>
  </si>
  <si>
    <t>524769</t>
  </si>
  <si>
    <t>446-DT-CG</t>
  </si>
  <si>
    <t>LLH8737/SP</t>
  </si>
  <si>
    <t>9C2JF2500AR112391</t>
  </si>
  <si>
    <t>535500</t>
  </si>
  <si>
    <t>447-DT-CG</t>
  </si>
  <si>
    <t>KWU1697/RJ</t>
  </si>
  <si>
    <t>9C2JC30708R146705</t>
  </si>
  <si>
    <t>539481</t>
  </si>
  <si>
    <t>448-DT-CG</t>
  </si>
  <si>
    <t>LRE7429/RJ</t>
  </si>
  <si>
    <t>95VJK4F8DEM002495</t>
  </si>
  <si>
    <t>529950</t>
  </si>
  <si>
    <t>450-DT-CG</t>
  </si>
  <si>
    <t>LNM0738/RJ</t>
  </si>
  <si>
    <t>9BD17808122291138</t>
  </si>
  <si>
    <t>FIAT/PALIO YOUNG</t>
  </si>
  <si>
    <t>547171</t>
  </si>
  <si>
    <t>451-DT-CG</t>
  </si>
  <si>
    <t>KVR2819/RJ</t>
  </si>
  <si>
    <t>9C2KC08508R050558</t>
  </si>
  <si>
    <t>524744</t>
  </si>
  <si>
    <t>453-DT-CG</t>
  </si>
  <si>
    <t>KNY0745/RJ</t>
  </si>
  <si>
    <t>95VCS1M278M000494</t>
  </si>
  <si>
    <t>DAFRA/LASER 150</t>
  </si>
  <si>
    <t>535541</t>
  </si>
  <si>
    <t>456-DT-CG</t>
  </si>
  <si>
    <t>LQQ3350/RJ</t>
  </si>
  <si>
    <t>9C2JC4120DR506385</t>
  </si>
  <si>
    <t>537510</t>
  </si>
  <si>
    <t>461-DT-CG</t>
  </si>
  <si>
    <t>LQF1717/RJ</t>
  </si>
  <si>
    <t>9C6KG021070002190</t>
  </si>
  <si>
    <t>YAMAHA/LANDER XTZ250</t>
  </si>
  <si>
    <t>549313</t>
  </si>
  <si>
    <t>462-DT-CG</t>
  </si>
  <si>
    <t>LVD6484/RJ</t>
  </si>
  <si>
    <t>9C2JC30706R855341</t>
  </si>
  <si>
    <t>535981</t>
  </si>
  <si>
    <t>463-DT-CG</t>
  </si>
  <si>
    <t>LTX2428/RJ</t>
  </si>
  <si>
    <t>94J2XSBC88M010641</t>
  </si>
  <si>
    <t>SUNDOWN/HUNTER 100</t>
  </si>
  <si>
    <t>172195</t>
  </si>
  <si>
    <t>465-DT-CG</t>
  </si>
  <si>
    <t>LPB6583/RJ</t>
  </si>
  <si>
    <t>9C2JC30708R028133</t>
  </si>
  <si>
    <t>535476</t>
  </si>
  <si>
    <t>469-DT-CG</t>
  </si>
  <si>
    <t>KQR9355/RJ</t>
  </si>
  <si>
    <t>95VJK2G8CDM005260</t>
  </si>
  <si>
    <t>547535</t>
  </si>
  <si>
    <t>471-DT-CG</t>
  </si>
  <si>
    <t>LNT3076/RJ</t>
  </si>
  <si>
    <t>9C2JC30102R034454</t>
  </si>
  <si>
    <t>535576</t>
  </si>
  <si>
    <t>472-DT-CG</t>
  </si>
  <si>
    <t>LLL9369/RJ</t>
  </si>
  <si>
    <t>9C2KC1610AR051012</t>
  </si>
  <si>
    <t>HONDA/CG150 TITAN MIX KS</t>
  </si>
  <si>
    <t>538843</t>
  </si>
  <si>
    <t>474-DT-CG</t>
  </si>
  <si>
    <t>KXU0919/RJ</t>
  </si>
  <si>
    <t>9CDNF41AJ7M039636</t>
  </si>
  <si>
    <t>537031</t>
  </si>
  <si>
    <t>477-DT-CG</t>
  </si>
  <si>
    <t>9C2JC4110DR717165</t>
  </si>
  <si>
    <t>538752</t>
  </si>
  <si>
    <t>479-DT-CG</t>
  </si>
  <si>
    <t>LPF9871/RJ</t>
  </si>
  <si>
    <t>9C2JC30708R676823</t>
  </si>
  <si>
    <t>535493</t>
  </si>
  <si>
    <t>480-DT-CG</t>
  </si>
  <si>
    <t>LKM7186/RJ</t>
  </si>
  <si>
    <t>9C6KG021070009348</t>
  </si>
  <si>
    <t>542913</t>
  </si>
  <si>
    <t>481-DT-CG</t>
  </si>
  <si>
    <t>LPP4015/RJ</t>
  </si>
  <si>
    <t>9C6KE1200A0054553</t>
  </si>
  <si>
    <t>549582</t>
  </si>
  <si>
    <t>482-DT-CG</t>
  </si>
  <si>
    <t>95VJK2D8CDM001509</t>
  </si>
  <si>
    <t>524774</t>
  </si>
  <si>
    <t>483-DT-CG</t>
  </si>
  <si>
    <t>LLE4430/RJ</t>
  </si>
  <si>
    <t>9BGAD69C0AB269297</t>
  </si>
  <si>
    <t>GM/VECTRA SD EXPRESSION</t>
  </si>
  <si>
    <t>528186</t>
  </si>
  <si>
    <t>484-DT-CG</t>
  </si>
  <si>
    <t>OCG8068/CE</t>
  </si>
  <si>
    <t>9C6KE1520B0064035</t>
  </si>
  <si>
    <t>536374</t>
  </si>
  <si>
    <t>485-DT-CG</t>
  </si>
  <si>
    <t>EGF0351/SP</t>
  </si>
  <si>
    <t>9BGRZ08909G194998</t>
  </si>
  <si>
    <t>528248</t>
  </si>
  <si>
    <t>486-DT-CG</t>
  </si>
  <si>
    <t>KYL1363/RJ</t>
  </si>
  <si>
    <t>9C2KD03208R021086</t>
  </si>
  <si>
    <t>HONDA/NXR150 BROS KS</t>
  </si>
  <si>
    <t>544159</t>
  </si>
  <si>
    <t>487-DT-CG</t>
  </si>
  <si>
    <t>LNP6524/RJ</t>
  </si>
  <si>
    <t>9C2HA07101R256214</t>
  </si>
  <si>
    <t>524734</t>
  </si>
  <si>
    <t>491-DT-CG</t>
  </si>
  <si>
    <t>KXN1856/RJ</t>
  </si>
  <si>
    <t>9C2JC30708R180546</t>
  </si>
  <si>
    <t>535550</t>
  </si>
  <si>
    <t>492-DT-CG</t>
  </si>
  <si>
    <t>LVC1461/RJ</t>
  </si>
  <si>
    <t>9C2MC35005R049403</t>
  </si>
  <si>
    <t>544707</t>
  </si>
  <si>
    <t>493-DT-CG</t>
  </si>
  <si>
    <t>LLU4621/RJ</t>
  </si>
  <si>
    <t>95VJK2G8CDM003965</t>
  </si>
  <si>
    <t>537538</t>
  </si>
  <si>
    <t>494-DT-CG</t>
  </si>
  <si>
    <t>LTX2066/RJ</t>
  </si>
  <si>
    <t>9C2KC08208R038920</t>
  </si>
  <si>
    <t>547795</t>
  </si>
  <si>
    <t>495-DT-CG</t>
  </si>
  <si>
    <t>KYI4400/RJ</t>
  </si>
  <si>
    <t>9BGXH68P0BC143509</t>
  </si>
  <si>
    <t>GM/CORSA HATCH MAXX</t>
  </si>
  <si>
    <t>540555</t>
  </si>
  <si>
    <t>496-DT-CG</t>
  </si>
  <si>
    <t>LOX4454/RJ</t>
  </si>
  <si>
    <t>9C2HA07103R045789</t>
  </si>
  <si>
    <t>537893</t>
  </si>
  <si>
    <t>499-DT-CG</t>
  </si>
  <si>
    <t>LQD7942/RJ</t>
  </si>
  <si>
    <t>9C2KC1670CR443609</t>
  </si>
  <si>
    <t>535320</t>
  </si>
  <si>
    <t>501-DT-CG</t>
  </si>
  <si>
    <t>95VJK2D8CDM000447</t>
  </si>
  <si>
    <t>534844</t>
  </si>
  <si>
    <t>505-DT-CG</t>
  </si>
  <si>
    <t>LPJ9428/RJ</t>
  </si>
  <si>
    <t>95VCS1J589M005763</t>
  </si>
  <si>
    <t>549706</t>
  </si>
  <si>
    <t>507-DT-CG</t>
  </si>
  <si>
    <t>LOY5640/RJ</t>
  </si>
  <si>
    <t>9C2KC08507R029153</t>
  </si>
  <si>
    <t>537552</t>
  </si>
  <si>
    <t>509-DT-CG</t>
  </si>
  <si>
    <t>KYC1415/RJ</t>
  </si>
  <si>
    <t>9C2KC08508R085458</t>
  </si>
  <si>
    <t>530849</t>
  </si>
  <si>
    <t>510-DT-CG</t>
  </si>
  <si>
    <t>LHJXCBCD1C0304216</t>
  </si>
  <si>
    <t>I/BASHAN JOY 50</t>
  </si>
  <si>
    <t>539565</t>
  </si>
  <si>
    <t>512-DT-CG</t>
  </si>
  <si>
    <t>LNW2406/RJ</t>
  </si>
  <si>
    <t>9C2JC30102R149689</t>
  </si>
  <si>
    <t>506019</t>
  </si>
  <si>
    <t>514-DT-CG</t>
  </si>
  <si>
    <t>KWD8534/RJ</t>
  </si>
  <si>
    <t>9C2JC4110DR124075</t>
  </si>
  <si>
    <t>536738</t>
  </si>
  <si>
    <t>515-DT-CG</t>
  </si>
  <si>
    <t>KQF3592/RJ</t>
  </si>
  <si>
    <t>9C2JC30708R711110</t>
  </si>
  <si>
    <t>518925</t>
  </si>
  <si>
    <t>516-DT-CG</t>
  </si>
  <si>
    <t>KMT7362/RJ</t>
  </si>
  <si>
    <t>9CDCF47AJ7M025748</t>
  </si>
  <si>
    <t>538320</t>
  </si>
  <si>
    <t>517-DT-CG</t>
  </si>
  <si>
    <t>KNJ9163/RJ</t>
  </si>
  <si>
    <t>9CDNF41LJ8M108566</t>
  </si>
  <si>
    <t>537023</t>
  </si>
  <si>
    <t>518-DT-CG</t>
  </si>
  <si>
    <t>KYX0194/RJ</t>
  </si>
  <si>
    <t>9C2KC08106R005412</t>
  </si>
  <si>
    <t>541735</t>
  </si>
  <si>
    <t>520-DT-CG</t>
  </si>
  <si>
    <t>LKK7351/RJ</t>
  </si>
  <si>
    <t>9CDCF47AJ7M025076</t>
  </si>
  <si>
    <t>509013</t>
  </si>
  <si>
    <t>521-DT-CG</t>
  </si>
  <si>
    <t>LTJ0472/RJ</t>
  </si>
  <si>
    <t>9C2KC08204R031587</t>
  </si>
  <si>
    <t>527413</t>
  </si>
  <si>
    <t>524-DT-CG</t>
  </si>
  <si>
    <t>KWZ1470/RJ</t>
  </si>
  <si>
    <t>9C2JC30708R549437</t>
  </si>
  <si>
    <t>535790</t>
  </si>
  <si>
    <t>528-DT-CG</t>
  </si>
  <si>
    <t>KNB8859/RJ</t>
  </si>
  <si>
    <t>9C2JC30707R242896</t>
  </si>
  <si>
    <t>541332</t>
  </si>
  <si>
    <t>530-DT-CG</t>
  </si>
  <si>
    <t>KPJ4102/RJ</t>
  </si>
  <si>
    <t>9C2MC35008R084843</t>
  </si>
  <si>
    <t>550606</t>
  </si>
  <si>
    <t>531-DT-CG</t>
  </si>
  <si>
    <t>KYO1320/RJ</t>
  </si>
  <si>
    <t>9C2JC30708R676995</t>
  </si>
  <si>
    <t>536209</t>
  </si>
  <si>
    <t>532-DT-CG</t>
  </si>
  <si>
    <t>95VJK1B8CCM002581</t>
  </si>
  <si>
    <t>536379</t>
  </si>
  <si>
    <t>535-DT-CG</t>
  </si>
  <si>
    <t>LSV3002/RJ</t>
  </si>
  <si>
    <t>9BD17106LA5488850</t>
  </si>
  <si>
    <t>530848</t>
  </si>
  <si>
    <t>538-DT-CG</t>
  </si>
  <si>
    <t>95VJK6J2EFM006524</t>
  </si>
  <si>
    <t>535213</t>
  </si>
  <si>
    <t>539-DT-CG</t>
  </si>
  <si>
    <t>951BXKBB0AB017745</t>
  </si>
  <si>
    <t>544176</t>
  </si>
  <si>
    <t>541-DT-CG</t>
  </si>
  <si>
    <t>L5YARCBA2E1103156</t>
  </si>
  <si>
    <t>537809</t>
  </si>
  <si>
    <t>543-DT-CG</t>
  </si>
  <si>
    <t>951BXKBB0BB011316</t>
  </si>
  <si>
    <t>535140</t>
  </si>
  <si>
    <t>545-DT-CG</t>
  </si>
  <si>
    <t>KVP6341/RJ</t>
  </si>
  <si>
    <t>9C2JC4120CR509496</t>
  </si>
  <si>
    <t>547346</t>
  </si>
  <si>
    <t>546-DT-CG</t>
  </si>
  <si>
    <t>KNP4267/RJ</t>
  </si>
  <si>
    <t>9C2KC08105R024248</t>
  </si>
  <si>
    <t>535172</t>
  </si>
  <si>
    <t>548-DT-CG</t>
  </si>
  <si>
    <t>LUM0147/RJ</t>
  </si>
  <si>
    <t>9C2JC30104R072658</t>
  </si>
  <si>
    <t>2003/2004</t>
  </si>
  <si>
    <t>535848</t>
  </si>
  <si>
    <t>549-DT-CG</t>
  </si>
  <si>
    <t>DGV4567/SP</t>
  </si>
  <si>
    <t>9BWHB49A03P000369</t>
  </si>
  <si>
    <t>VW/POLO 1.6</t>
  </si>
  <si>
    <t>535293</t>
  </si>
  <si>
    <t>550-DT-CG</t>
  </si>
  <si>
    <t>LOA2955/RJ</t>
  </si>
  <si>
    <t>9BWDA05X02T162139</t>
  </si>
  <si>
    <t>VW/PARATI 16V SUNSET</t>
  </si>
  <si>
    <t>547882</t>
  </si>
  <si>
    <t>552-DT-CG</t>
  </si>
  <si>
    <t>KRP0140/RJ</t>
  </si>
  <si>
    <t>9C2MC35005R025820</t>
  </si>
  <si>
    <t>535030</t>
  </si>
  <si>
    <t>553-DT-CG</t>
  </si>
  <si>
    <t>LOE8654/RJ</t>
  </si>
  <si>
    <t>9C2MC35002R045900</t>
  </si>
  <si>
    <t>539811</t>
  </si>
  <si>
    <t>554-DT-CG</t>
  </si>
  <si>
    <t>LPD3809/RJ</t>
  </si>
  <si>
    <t>9C2JA04208R059144</t>
  </si>
  <si>
    <t>538414</t>
  </si>
  <si>
    <t>555-DT-CG</t>
  </si>
  <si>
    <t>KXN1028/RJ</t>
  </si>
  <si>
    <t>9C2JA04207R101096</t>
  </si>
  <si>
    <t>537076</t>
  </si>
  <si>
    <t>556-DT-CG</t>
  </si>
  <si>
    <t>KUY2863/RJ</t>
  </si>
  <si>
    <t>9CDCF47AJ7M027573</t>
  </si>
  <si>
    <t>533745</t>
  </si>
  <si>
    <t>557-DT-CG</t>
  </si>
  <si>
    <t>95VJK4F8DEM001651</t>
  </si>
  <si>
    <t>156819</t>
  </si>
  <si>
    <t>559-DT-CG</t>
  </si>
  <si>
    <t>KVB1837/RJ</t>
  </si>
  <si>
    <t>94J2XMJM67M008093</t>
  </si>
  <si>
    <t>SUNDOWN/HUNTER 90</t>
  </si>
  <si>
    <t>539299</t>
  </si>
  <si>
    <t>561-DT-CG</t>
  </si>
  <si>
    <t>LPS6433/RJ</t>
  </si>
  <si>
    <t>9CDNF41ZJBM324060</t>
  </si>
  <si>
    <t>533741</t>
  </si>
  <si>
    <t>563-DT-CG</t>
  </si>
  <si>
    <t>LPS1201/RJ</t>
  </si>
  <si>
    <t>9C2KC08104R070564</t>
  </si>
  <si>
    <t>539298</t>
  </si>
  <si>
    <t>565-DT-CG</t>
  </si>
  <si>
    <t>LNQ9523/RJ</t>
  </si>
  <si>
    <t>9C2JD17202R001348</t>
  </si>
  <si>
    <t>HONDA/XLR 125 ES</t>
  </si>
  <si>
    <t>531947</t>
  </si>
  <si>
    <t>568-DT-CG</t>
  </si>
  <si>
    <t>95VJK3A8DDM000222</t>
  </si>
  <si>
    <t>532721</t>
  </si>
  <si>
    <t>569-DT-CG</t>
  </si>
  <si>
    <t>KPI6184/RJ</t>
  </si>
  <si>
    <t>9C6KE1520C0121190</t>
  </si>
  <si>
    <t>536075</t>
  </si>
  <si>
    <t>570-DT-CG</t>
  </si>
  <si>
    <t>MSJ2783/RJ</t>
  </si>
  <si>
    <t>95VCA1G289M029141</t>
  </si>
  <si>
    <t>550268</t>
  </si>
  <si>
    <t>571-DT-CG</t>
  </si>
  <si>
    <t>KUP9952/RJ</t>
  </si>
  <si>
    <t>9C2JC30706R922976</t>
  </si>
  <si>
    <t>542951</t>
  </si>
  <si>
    <t>572-DT-CG</t>
  </si>
  <si>
    <t>KXB3386/RJ</t>
  </si>
  <si>
    <t>9C2JC4110AR576306</t>
  </si>
  <si>
    <t>537067</t>
  </si>
  <si>
    <t>573-DT-CG</t>
  </si>
  <si>
    <t>95VJJ1L8ABM005274</t>
  </si>
  <si>
    <t>170768</t>
  </si>
  <si>
    <t>574-DT-CG</t>
  </si>
  <si>
    <t>LST4892/RJ</t>
  </si>
  <si>
    <t>95VJK3M8CDM004111</t>
  </si>
  <si>
    <t>542991</t>
  </si>
  <si>
    <t>576-DT-CG</t>
  </si>
  <si>
    <t>LPW8313/RJ</t>
  </si>
  <si>
    <t>9C2KC1680BR526670</t>
  </si>
  <si>
    <t>535035</t>
  </si>
  <si>
    <t>577-DT-CG</t>
  </si>
  <si>
    <t>KUY9105/RJ</t>
  </si>
  <si>
    <t>9C2JA04208R128130</t>
  </si>
  <si>
    <t>540646</t>
  </si>
  <si>
    <t>578-DT-CG</t>
  </si>
  <si>
    <t>KUO5955/RJ</t>
  </si>
  <si>
    <t>9C2MC35006R029827</t>
  </si>
  <si>
    <t>542718</t>
  </si>
  <si>
    <t>581-DT-CG</t>
  </si>
  <si>
    <t>LQV6916/RJ</t>
  </si>
  <si>
    <t>9C6KE1520D0134449</t>
  </si>
  <si>
    <t>543884</t>
  </si>
  <si>
    <t>582-DT-CG</t>
  </si>
  <si>
    <t>KXK4039/RJ</t>
  </si>
  <si>
    <t xml:space="preserve">9BWAA05Z1B4077521 </t>
  </si>
  <si>
    <t>VW/FOX 1.0 GII</t>
  </si>
  <si>
    <t>531241</t>
  </si>
  <si>
    <t>585-DT-CG</t>
  </si>
  <si>
    <t>JPL0132/BA</t>
  </si>
  <si>
    <t>93YBB0Y053J370827</t>
  </si>
  <si>
    <t>RENAULT/CLIO RL 1.0</t>
  </si>
  <si>
    <t>541464</t>
  </si>
  <si>
    <t>586-DT-CG</t>
  </si>
  <si>
    <t>KXV6595/RJ</t>
  </si>
  <si>
    <t>9C6KE1220A0137598</t>
  </si>
  <si>
    <t>535312</t>
  </si>
  <si>
    <t>587-DT-CG</t>
  </si>
  <si>
    <t>LNT2371/RJ</t>
  </si>
  <si>
    <t>9BD17141322153716</t>
  </si>
  <si>
    <t>FIAT/PALIO ELX</t>
  </si>
  <si>
    <t>541457</t>
  </si>
  <si>
    <t>588-DT-CG</t>
  </si>
  <si>
    <t>LRT1551/RJ</t>
  </si>
  <si>
    <t>9CDCF47AJ7M021044</t>
  </si>
  <si>
    <t>535607</t>
  </si>
  <si>
    <t>589-DT-CG</t>
  </si>
  <si>
    <t>LOG7521/RJ</t>
  </si>
  <si>
    <t>9C2MC27002R011035</t>
  </si>
  <si>
    <t>533467</t>
  </si>
  <si>
    <t>591-DT-CG</t>
  </si>
  <si>
    <t>KZS9320/RJ</t>
  </si>
  <si>
    <t>9CDNF41LJ7M045743</t>
  </si>
  <si>
    <t>539422</t>
  </si>
  <si>
    <t>593-DT-CG</t>
  </si>
  <si>
    <t>LQD2442/RJ</t>
  </si>
  <si>
    <t>93YLSR1TH9J107331</t>
  </si>
  <si>
    <t>RENAULT/LOGAN EXP 16</t>
  </si>
  <si>
    <t>543365</t>
  </si>
  <si>
    <t>595-DT-CG</t>
  </si>
  <si>
    <t>JRX5481/BA</t>
  </si>
  <si>
    <t>9C6KE125090002426</t>
  </si>
  <si>
    <t>541741</t>
  </si>
  <si>
    <t>597-DT-CG</t>
  </si>
  <si>
    <t>LOY8218/RJ</t>
  </si>
  <si>
    <t>9C2KC08107R112696</t>
  </si>
  <si>
    <t>174859</t>
  </si>
  <si>
    <t>598-DT-CG</t>
  </si>
  <si>
    <t>LKZ5223/RJ</t>
  </si>
  <si>
    <t>9C2JC41109R511328</t>
  </si>
  <si>
    <t>535987</t>
  </si>
  <si>
    <t>599-DT-CG</t>
  </si>
  <si>
    <t>9C2HA07104R016831</t>
  </si>
  <si>
    <t>531948</t>
  </si>
  <si>
    <t>600-DT-CG</t>
  </si>
  <si>
    <t>KYH2021/RJ</t>
  </si>
  <si>
    <t>9BWMF07X39P015668</t>
  </si>
  <si>
    <t>547411</t>
  </si>
  <si>
    <t>601-DT-CG</t>
  </si>
  <si>
    <t>KXL1779/RJ</t>
  </si>
  <si>
    <t>9C2JC30708R180666</t>
  </si>
  <si>
    <t>536083</t>
  </si>
  <si>
    <t>602-DT-CG</t>
  </si>
  <si>
    <t>KVK4920/RJ</t>
  </si>
  <si>
    <t>9C6KE1440A0003744</t>
  </si>
  <si>
    <t>541916</t>
  </si>
  <si>
    <t>603-DT-CG</t>
  </si>
  <si>
    <t>95VJK3B8DDM001898</t>
  </si>
  <si>
    <t>544943</t>
  </si>
  <si>
    <t>604-DT-CG</t>
  </si>
  <si>
    <t>KZL3513/RJ</t>
  </si>
  <si>
    <t>9C2JC4110AR587016</t>
  </si>
  <si>
    <t>535533</t>
  </si>
  <si>
    <t>605-DT-CG</t>
  </si>
  <si>
    <t>LPR5910/RJ</t>
  </si>
  <si>
    <t>9C2JF2500AR107172</t>
  </si>
  <si>
    <t>539182</t>
  </si>
  <si>
    <t>606-DT-CG</t>
  </si>
  <si>
    <t>KOA5286/RJ</t>
  </si>
  <si>
    <t xml:space="preserve">95VCA6D8BBM001119 </t>
  </si>
  <si>
    <t>539115</t>
  </si>
  <si>
    <t>608-DT-CG</t>
  </si>
  <si>
    <t>LRH0919/RJ</t>
  </si>
  <si>
    <t>9C6KE047040012743</t>
  </si>
  <si>
    <t>529523</t>
  </si>
  <si>
    <t>609-DT-CG</t>
  </si>
  <si>
    <t>LSJ3110/RJ</t>
  </si>
  <si>
    <t>9C6KE107090003829</t>
  </si>
  <si>
    <t>537604</t>
  </si>
  <si>
    <t>612-DT-CG</t>
  </si>
  <si>
    <t>APD2362/RJ</t>
  </si>
  <si>
    <t>9BD17206G83359014</t>
  </si>
  <si>
    <t>FIAT/SIENA FIRE FLEX</t>
  </si>
  <si>
    <t>540857</t>
  </si>
  <si>
    <t>613-DT-CG</t>
  </si>
  <si>
    <t>LOJ5438/RJ</t>
  </si>
  <si>
    <t>9C2JC30102R243082</t>
  </si>
  <si>
    <t>539131</t>
  </si>
  <si>
    <t>614-DT-CG</t>
  </si>
  <si>
    <t>KVY3264/RJ</t>
  </si>
  <si>
    <t>9C2JC4110AR608316</t>
  </si>
  <si>
    <t>511173</t>
  </si>
  <si>
    <t>617-DT-CG</t>
  </si>
  <si>
    <t>KXR4095/RJ</t>
  </si>
  <si>
    <t>9C2KC1640AR002017</t>
  </si>
  <si>
    <t>537096</t>
  </si>
  <si>
    <t>618-DT-CG</t>
  </si>
  <si>
    <t>KXZ5071/RJ</t>
  </si>
  <si>
    <t>9C6KE1220A0102750</t>
  </si>
  <si>
    <t>540740</t>
  </si>
  <si>
    <t>620-DT-CG</t>
  </si>
  <si>
    <t>KNN8076/RJ</t>
  </si>
  <si>
    <t>9C2MC2700YR013423</t>
  </si>
  <si>
    <t>536746</t>
  </si>
  <si>
    <t>621-DT-CG</t>
  </si>
  <si>
    <t>KVK2795/RJ</t>
  </si>
  <si>
    <t>9C2KC08508R030862</t>
  </si>
  <si>
    <t>537887</t>
  </si>
  <si>
    <t>622-DT-CG</t>
  </si>
  <si>
    <t>LTV1936/RJ</t>
  </si>
  <si>
    <t>9C2JC30708R501234</t>
  </si>
  <si>
    <t>541959</t>
  </si>
  <si>
    <t>624-DT-CG</t>
  </si>
  <si>
    <t>LTH5627/RJ</t>
  </si>
  <si>
    <t>9C2JC4820ER515332</t>
  </si>
  <si>
    <t>172749</t>
  </si>
  <si>
    <t>627-DT-CG</t>
  </si>
  <si>
    <t>HHA4009/RJ</t>
  </si>
  <si>
    <t>9C6KG017080063192</t>
  </si>
  <si>
    <t>536638</t>
  </si>
  <si>
    <t>631-DT-CG</t>
  </si>
  <si>
    <t>9C2JC30708R748689</t>
  </si>
  <si>
    <t>537152</t>
  </si>
  <si>
    <t>633-DT-CG</t>
  </si>
  <si>
    <t>LTR3787/RJ</t>
  </si>
  <si>
    <t>9C2JC4110BR700755</t>
  </si>
  <si>
    <t>539136</t>
  </si>
  <si>
    <t>634-DT-CG</t>
  </si>
  <si>
    <t>LQN2445/RJ</t>
  </si>
  <si>
    <t>9C2JC30708R163754</t>
  </si>
  <si>
    <t>541860</t>
  </si>
  <si>
    <t>635-DT-CG</t>
  </si>
  <si>
    <t>LD5PJ32CBCA000063</t>
  </si>
  <si>
    <t>I/BENZHOU MAX50 YY50QT32</t>
  </si>
  <si>
    <t>143210</t>
  </si>
  <si>
    <t>636-DT-CG</t>
  </si>
  <si>
    <t>KZR3251/RJ</t>
  </si>
  <si>
    <t>9C2KC08106R000342</t>
  </si>
  <si>
    <t>539484</t>
  </si>
  <si>
    <t>637-DT-CG</t>
  </si>
  <si>
    <t>KVE2247/RJ</t>
  </si>
  <si>
    <t>9C2KC08607R011289</t>
  </si>
  <si>
    <t>537514</t>
  </si>
  <si>
    <t>638-DT-CG</t>
  </si>
  <si>
    <t>KNB6462/RJ</t>
  </si>
  <si>
    <t>9C2KC08105R133888</t>
  </si>
  <si>
    <t>530376</t>
  </si>
  <si>
    <t>639-DT-CG</t>
  </si>
  <si>
    <t>LLE9887/RJ</t>
  </si>
  <si>
    <t>9C2JC4110AR047010</t>
  </si>
  <si>
    <t>535986</t>
  </si>
  <si>
    <t>648-DT-CG</t>
  </si>
  <si>
    <t>LBW7052/RJ</t>
  </si>
  <si>
    <t>9C2JC30706R893607</t>
  </si>
  <si>
    <t>537583</t>
  </si>
  <si>
    <t>649-DT-CG</t>
  </si>
  <si>
    <t>LOJ9853/RJ</t>
  </si>
  <si>
    <t>9C2JC30103R047342</t>
  </si>
  <si>
    <t>530839</t>
  </si>
  <si>
    <t>650-DT-CG</t>
  </si>
  <si>
    <t>KVG5567/RJ</t>
  </si>
  <si>
    <t>9C2KC1610AR021898</t>
  </si>
  <si>
    <t>518229</t>
  </si>
  <si>
    <t>651-DT-CG</t>
  </si>
  <si>
    <t>KVJ3454/RJ</t>
  </si>
  <si>
    <t>9C6KE120090019198</t>
  </si>
  <si>
    <t>549709</t>
  </si>
  <si>
    <t>652-DT-CG</t>
  </si>
  <si>
    <t>LPM6985/RJ</t>
  </si>
  <si>
    <t>9C2JC4210AR101863</t>
  </si>
  <si>
    <t>542982</t>
  </si>
  <si>
    <t>654-DT-CG</t>
  </si>
  <si>
    <t>LUW7898/RJ</t>
  </si>
  <si>
    <t>9C2KC08506R861022</t>
  </si>
  <si>
    <t>523047</t>
  </si>
  <si>
    <t>658-DT-CG</t>
  </si>
  <si>
    <t>LLH6317/RJ</t>
  </si>
  <si>
    <t>9C2JC4110AR047771</t>
  </si>
  <si>
    <t>544152</t>
  </si>
  <si>
    <t>660-DT-CG</t>
  </si>
  <si>
    <t>KUT7512/RJ</t>
  </si>
  <si>
    <t>9C2JC30707R200094</t>
  </si>
  <si>
    <t>538851</t>
  </si>
  <si>
    <t>661-DT-CG</t>
  </si>
  <si>
    <t>LPE9558/RJ</t>
  </si>
  <si>
    <t>9CDCF47AJ8M039936</t>
  </si>
  <si>
    <t>537109</t>
  </si>
  <si>
    <t>663-DT-CG</t>
  </si>
  <si>
    <t>LOJ3306/RJ</t>
  </si>
  <si>
    <t>9C2HA07103R008313</t>
  </si>
  <si>
    <t>538351</t>
  </si>
  <si>
    <t>664-DT-CG</t>
  </si>
  <si>
    <t>HIX2826/RJ</t>
  </si>
  <si>
    <t>9BWAA05U9BP070173</t>
  </si>
  <si>
    <t>VW/GOL 1.0</t>
  </si>
  <si>
    <t>540624</t>
  </si>
  <si>
    <t>666-DT-CG</t>
  </si>
  <si>
    <t>LVB5411/RJ</t>
  </si>
  <si>
    <t>9C6KG017060012912</t>
  </si>
  <si>
    <t>535135</t>
  </si>
  <si>
    <t>668-DT-CG</t>
  </si>
  <si>
    <t>95VJJ1D8BBM003886</t>
  </si>
  <si>
    <t>536426</t>
  </si>
  <si>
    <t>669-DT-CG</t>
  </si>
  <si>
    <t>KZU3901/RJ</t>
  </si>
  <si>
    <t>9C2JC30303R102691</t>
  </si>
  <si>
    <t>544755</t>
  </si>
  <si>
    <t>670-DT-CG</t>
  </si>
  <si>
    <t>LUR1993/RJ</t>
  </si>
  <si>
    <t>9C2JC30708R558871</t>
  </si>
  <si>
    <t>518477</t>
  </si>
  <si>
    <t>671-DT-CG</t>
  </si>
  <si>
    <t>LOF7478/RJ</t>
  </si>
  <si>
    <t>9C2MC35002R051302</t>
  </si>
  <si>
    <t>547105</t>
  </si>
  <si>
    <t>673-DT-CG</t>
  </si>
  <si>
    <t>KZZ4275/RJ</t>
  </si>
  <si>
    <t>9C2KC08206R827799</t>
  </si>
  <si>
    <t>549573</t>
  </si>
  <si>
    <t>674-DT-CG</t>
  </si>
  <si>
    <t>KVK1391/RJ</t>
  </si>
  <si>
    <t>9C2HA07105R055474</t>
  </si>
  <si>
    <t>128848</t>
  </si>
  <si>
    <t>675-DT-CG</t>
  </si>
  <si>
    <t>KZX1462/RJ</t>
  </si>
  <si>
    <t>9C2KC08506R002522</t>
  </si>
  <si>
    <t>547044</t>
  </si>
  <si>
    <t>676-DT-CG</t>
  </si>
  <si>
    <t>FBE3942/RJ</t>
  </si>
  <si>
    <t>9CDCF4FAJDM112557</t>
  </si>
  <si>
    <t>536363</t>
  </si>
  <si>
    <t>677-DT-CG</t>
  </si>
  <si>
    <t>93FSC05033M005318</t>
  </si>
  <si>
    <t>158607</t>
  </si>
  <si>
    <t>681-DT-CG</t>
  </si>
  <si>
    <t>KWD1356/RJ</t>
  </si>
  <si>
    <t xml:space="preserve">9BGRZ08908G104423 </t>
  </si>
  <si>
    <t>539197</t>
  </si>
  <si>
    <t>682-DT-CG</t>
  </si>
  <si>
    <t>KOB8623/RJ</t>
  </si>
  <si>
    <t>9C2KC1660BR525763</t>
  </si>
  <si>
    <t>536670</t>
  </si>
  <si>
    <t>684-DT-CG</t>
  </si>
  <si>
    <t>GTI0732/RJ</t>
  </si>
  <si>
    <t xml:space="preserve">9BD17203G63179719 </t>
  </si>
  <si>
    <t>550771</t>
  </si>
  <si>
    <t>689-DT-CG</t>
  </si>
  <si>
    <t>KQK8162/RJ</t>
  </si>
  <si>
    <t>9C6KE1520D0128960</t>
  </si>
  <si>
    <t>541750</t>
  </si>
  <si>
    <t>692-DT-CG</t>
  </si>
  <si>
    <t>LOU6089/RJ</t>
  </si>
  <si>
    <t>9C2JC30213R650963</t>
  </si>
  <si>
    <t>535247</t>
  </si>
  <si>
    <t>693-DT-CG</t>
  </si>
  <si>
    <t>KYJ3318/RJ</t>
  </si>
  <si>
    <t>9C2JC41109R077368</t>
  </si>
  <si>
    <t>539467</t>
  </si>
  <si>
    <t>695-DT-CG</t>
  </si>
  <si>
    <t>LKL5601/RJ</t>
  </si>
  <si>
    <t>9C2HB02107R054717</t>
  </si>
  <si>
    <t>540648</t>
  </si>
  <si>
    <t>696-DT-CG</t>
  </si>
  <si>
    <t>LVB5014/RJ</t>
  </si>
  <si>
    <t>9C2MC35006R019067</t>
  </si>
  <si>
    <t>524715</t>
  </si>
  <si>
    <t>698-DT-CG</t>
  </si>
  <si>
    <t>LKT6491/RJ</t>
  </si>
  <si>
    <t>9C2KD03208R030410</t>
  </si>
  <si>
    <t>535963</t>
  </si>
  <si>
    <t>700-DT-CG</t>
  </si>
  <si>
    <t>KVY2415/RJ</t>
  </si>
  <si>
    <t>9C2KC08508R068700</t>
  </si>
  <si>
    <t>525830</t>
  </si>
  <si>
    <t>702-DT-CG</t>
  </si>
  <si>
    <t>LVB2554/RJ</t>
  </si>
  <si>
    <t>9C2KC08206R006432</t>
  </si>
  <si>
    <t>535914</t>
  </si>
  <si>
    <t>703-DT-CG</t>
  </si>
  <si>
    <t>KVN7600/RJ</t>
  </si>
  <si>
    <t>9C2NC4310BR262749</t>
  </si>
  <si>
    <t>537220</t>
  </si>
  <si>
    <t>705-DT-CG</t>
  </si>
  <si>
    <t>KNX9729/RJ</t>
  </si>
  <si>
    <t>9C6KE1070A0006227</t>
  </si>
  <si>
    <t>537032</t>
  </si>
  <si>
    <t>706-DT-CG</t>
  </si>
  <si>
    <t>KNZ8263/RJ</t>
  </si>
  <si>
    <t>9BWAA05WXBP102260</t>
  </si>
  <si>
    <t>VW/GOL 1.0 ECOMOTION GIV</t>
  </si>
  <si>
    <t>528176</t>
  </si>
  <si>
    <t>707-DT-CG</t>
  </si>
  <si>
    <t>KZU8985/RJ</t>
  </si>
  <si>
    <t>9C2MC35007R011274</t>
  </si>
  <si>
    <t>542987</t>
  </si>
  <si>
    <t>708-DT-CG</t>
  </si>
  <si>
    <t>KNT3177/RJ</t>
  </si>
  <si>
    <t>9C2KC08108R294977</t>
  </si>
  <si>
    <t>535718</t>
  </si>
  <si>
    <t>711-DT-CG</t>
  </si>
  <si>
    <t>LOZ0141/RJ</t>
  </si>
  <si>
    <t>9C6KE042030007221</t>
  </si>
  <si>
    <t>530999</t>
  </si>
  <si>
    <t>715-DT-CG</t>
  </si>
  <si>
    <t>KXW3867/RJ</t>
  </si>
  <si>
    <t>9C2KC1640AR023126</t>
  </si>
  <si>
    <t>535108</t>
  </si>
  <si>
    <t>716-DT-CG</t>
  </si>
  <si>
    <t>KVU1006/RJ</t>
  </si>
  <si>
    <t>9C2KC08104R073139</t>
  </si>
  <si>
    <t>542919</t>
  </si>
  <si>
    <t>717-DT-CG</t>
  </si>
  <si>
    <t>LQS2195/RJ</t>
  </si>
  <si>
    <t>9C2KC1680CR442758</t>
  </si>
  <si>
    <t>535209</t>
  </si>
  <si>
    <t>720-DT-CG</t>
  </si>
  <si>
    <t>9C2JC4820DR006554</t>
  </si>
  <si>
    <t>537574</t>
  </si>
  <si>
    <t>721-DT-CG</t>
  </si>
  <si>
    <t>KNI4047/RJ</t>
  </si>
  <si>
    <t>9C2HA07101R215680</t>
  </si>
  <si>
    <t>536449</t>
  </si>
  <si>
    <t>722-DT-CG</t>
  </si>
  <si>
    <t>LRO1164/RJ</t>
  </si>
  <si>
    <t>9C2JD20105R010760</t>
  </si>
  <si>
    <t>HONDA/NXR125 BROS KS</t>
  </si>
  <si>
    <t>542308</t>
  </si>
  <si>
    <t>725-DT-CG</t>
  </si>
  <si>
    <t>MTO5311/ES</t>
  </si>
  <si>
    <t>9C2JC4120AR104107</t>
  </si>
  <si>
    <t>537043</t>
  </si>
  <si>
    <t>726-DT-CG</t>
  </si>
  <si>
    <t>L5YARCBA9D1137478</t>
  </si>
  <si>
    <t>539331</t>
  </si>
  <si>
    <t>728-DT-CG</t>
  </si>
  <si>
    <t>LLH2016/RJ</t>
  </si>
  <si>
    <t>9C2NC4310BR000142</t>
  </si>
  <si>
    <t>537818</t>
  </si>
  <si>
    <t>729-DT-CG</t>
  </si>
  <si>
    <t>LNS7489/RJ</t>
  </si>
  <si>
    <t>9C2JC30302R000280</t>
  </si>
  <si>
    <t>537892</t>
  </si>
  <si>
    <t>730-DT-CG</t>
  </si>
  <si>
    <t>KOY5667/RJ</t>
  </si>
  <si>
    <t>9C2JC4120CR561666</t>
  </si>
  <si>
    <t>538352</t>
  </si>
  <si>
    <t>731-DT-CG</t>
  </si>
  <si>
    <t>LTM0149/RJ</t>
  </si>
  <si>
    <t>9C2JC30104R069358</t>
  </si>
  <si>
    <t>549435</t>
  </si>
  <si>
    <t>732-DT-CG</t>
  </si>
  <si>
    <t>KNU8153/RJ</t>
  </si>
  <si>
    <t>9C6KE092080239182</t>
  </si>
  <si>
    <t>535715</t>
  </si>
  <si>
    <t>733-DT-CG</t>
  </si>
  <si>
    <t>LTH0777/RJ</t>
  </si>
  <si>
    <t>93HGD37805Z100971</t>
  </si>
  <si>
    <t>HONDA/FIT EX</t>
  </si>
  <si>
    <t>544895</t>
  </si>
  <si>
    <t>734-DT-CG</t>
  </si>
  <si>
    <t>KWE2905/RJ</t>
  </si>
  <si>
    <t>9BGXH68609B212428</t>
  </si>
  <si>
    <t>544873</t>
  </si>
  <si>
    <t>735-DT-CG</t>
  </si>
  <si>
    <t>KVE7535/RJ</t>
  </si>
  <si>
    <t>9CDNF41LJ9M294079</t>
  </si>
  <si>
    <t>537971</t>
  </si>
  <si>
    <t>736-DT-CG</t>
  </si>
  <si>
    <t>KOQ6578/RJ</t>
  </si>
  <si>
    <t>9C6KE1520C0093058</t>
  </si>
  <si>
    <t>535566</t>
  </si>
  <si>
    <t>738-DT-CG</t>
  </si>
  <si>
    <t>LUF0745/RJ</t>
  </si>
  <si>
    <t>8AD3CRFN15G309268</t>
  </si>
  <si>
    <t>I/PEUGEOT 307 RALLYE 20M</t>
  </si>
  <si>
    <t>532708</t>
  </si>
  <si>
    <t>739-DT-CG</t>
  </si>
  <si>
    <t>LAAAXKBBX90011395</t>
  </si>
  <si>
    <t>I/TRAXX JL50Q 2</t>
  </si>
  <si>
    <t>534848</t>
  </si>
  <si>
    <t>740-DT-CG</t>
  </si>
  <si>
    <t>MSM6345/ES</t>
  </si>
  <si>
    <t>9CDCF47AJ9M065299</t>
  </si>
  <si>
    <t>542892</t>
  </si>
  <si>
    <t>741-DT-CG</t>
  </si>
  <si>
    <t>KVK9916/RJ</t>
  </si>
  <si>
    <t>951BXKHE7AB002841</t>
  </si>
  <si>
    <t>TRAXX/JL110 8</t>
  </si>
  <si>
    <t>543974</t>
  </si>
  <si>
    <t>742-DT-CG</t>
  </si>
  <si>
    <t>LQE3465/RJ</t>
  </si>
  <si>
    <t>9C2JF2500BR012603</t>
  </si>
  <si>
    <t>538919</t>
  </si>
  <si>
    <t>743-DT-CG</t>
  </si>
  <si>
    <t>LUZ0093/RJ</t>
  </si>
  <si>
    <t>9BGXF75R04C120022</t>
  </si>
  <si>
    <t>GM/MERIVA</t>
  </si>
  <si>
    <t>532678</t>
  </si>
  <si>
    <t>745-DT-CG</t>
  </si>
  <si>
    <t>LTB1154/RJ</t>
  </si>
  <si>
    <t>9C2JC30706R889958</t>
  </si>
  <si>
    <t>537051</t>
  </si>
  <si>
    <t>746-DT-CG</t>
  </si>
  <si>
    <t>LAAAXKBB490005687</t>
  </si>
  <si>
    <t>538315</t>
  </si>
  <si>
    <t>748-DT-CG</t>
  </si>
  <si>
    <t>95VJK2G8CDM004218</t>
  </si>
  <si>
    <t>547735</t>
  </si>
  <si>
    <t>749-DT-CG</t>
  </si>
  <si>
    <t>LLI3299/RJ</t>
  </si>
  <si>
    <t>9C6KE1520B0004163</t>
  </si>
  <si>
    <t>547209</t>
  </si>
  <si>
    <t>751-DT-CG</t>
  </si>
  <si>
    <t>KZZ2003/RJ</t>
  </si>
  <si>
    <t xml:space="preserve">9BGTR08W06B163957 </t>
  </si>
  <si>
    <t>GM/ASTRA HB 2P ADVANTAGE</t>
  </si>
  <si>
    <t>528178</t>
  </si>
  <si>
    <t>752-DT-CG</t>
  </si>
  <si>
    <t>LTEXCBLB4C3009995</t>
  </si>
  <si>
    <t>I/CHARMING BULL KRC50</t>
  </si>
  <si>
    <t>535710</t>
  </si>
  <si>
    <t>753-DT-CG</t>
  </si>
  <si>
    <t>LPN2890/RJ</t>
  </si>
  <si>
    <t>9C2JC4110AR563988</t>
  </si>
  <si>
    <t>544108</t>
  </si>
  <si>
    <t>755-DT-CG</t>
  </si>
  <si>
    <t>KVI7411/RJ</t>
  </si>
  <si>
    <t>9C2KC1640AR064665</t>
  </si>
  <si>
    <t>547115</t>
  </si>
  <si>
    <t>756-DT-CG</t>
  </si>
  <si>
    <t>LTX0901/RJ</t>
  </si>
  <si>
    <t>9C6KE038050023923</t>
  </si>
  <si>
    <t>538412</t>
  </si>
  <si>
    <t>758-DT-CG</t>
  </si>
  <si>
    <t>LSV0326/RJ</t>
  </si>
  <si>
    <t>9C2JC30204R009639</t>
  </si>
  <si>
    <t>544205</t>
  </si>
  <si>
    <t>762-DT-CG</t>
  </si>
  <si>
    <t>KOE3977/RJ</t>
  </si>
  <si>
    <t>9C2KC08105R062646</t>
  </si>
  <si>
    <t>541056</t>
  </si>
  <si>
    <t>763-DT-CG</t>
  </si>
  <si>
    <t>KPG9565/RJ</t>
  </si>
  <si>
    <t>951BAKJT8DB000658</t>
  </si>
  <si>
    <t>TRAXX/JH125 35A</t>
  </si>
  <si>
    <t>523036</t>
  </si>
  <si>
    <t>764-DT-CG</t>
  </si>
  <si>
    <t>LSA4976/RJ</t>
  </si>
  <si>
    <t>LXYXCBL0XF0305896</t>
  </si>
  <si>
    <t>I/SHINERAY XY 50 Q</t>
  </si>
  <si>
    <t>539788</t>
  </si>
  <si>
    <t>766-DT-CG</t>
  </si>
  <si>
    <t>LKX1062/RJ</t>
  </si>
  <si>
    <t>94J2XECM89M031369</t>
  </si>
  <si>
    <t>SUNDOWN/HUNTER 125 SE</t>
  </si>
  <si>
    <t>539567</t>
  </si>
  <si>
    <t>767-DT-CG</t>
  </si>
  <si>
    <t>95VJK3D8DDM004804</t>
  </si>
  <si>
    <t>538307</t>
  </si>
  <si>
    <t>768-DT-CG</t>
  </si>
  <si>
    <t>LCD3725/RJ</t>
  </si>
  <si>
    <t>9C6KE044050111852</t>
  </si>
  <si>
    <t>536080</t>
  </si>
  <si>
    <t>769-DT-CG</t>
  </si>
  <si>
    <t>9C2HA07101R204243</t>
  </si>
  <si>
    <t>535578</t>
  </si>
  <si>
    <t>770-DT-CG</t>
  </si>
  <si>
    <t>LPY9178/RJ</t>
  </si>
  <si>
    <t>95VJJ1A8BBM000341</t>
  </si>
  <si>
    <t>537913</t>
  </si>
  <si>
    <t>771-DT-CG</t>
  </si>
  <si>
    <t>LQB9937/RJ</t>
  </si>
  <si>
    <t>9C6KE1510B0019516</t>
  </si>
  <si>
    <t>542240</t>
  </si>
  <si>
    <t>773-DT-CG</t>
  </si>
  <si>
    <t>LUW0260/RJ</t>
  </si>
  <si>
    <t>9C2KC08104R012817</t>
  </si>
  <si>
    <t>535722</t>
  </si>
  <si>
    <t>774-DT-CG</t>
  </si>
  <si>
    <t>KYZ1209/RJ</t>
  </si>
  <si>
    <t>9C2KC08608R014825</t>
  </si>
  <si>
    <t>539659</t>
  </si>
  <si>
    <t>776-DT-CG</t>
  </si>
  <si>
    <t>KYN6030/RJ</t>
  </si>
  <si>
    <t>9C2KC1660BR544224</t>
  </si>
  <si>
    <t>535627</t>
  </si>
  <si>
    <t>778-DT-CG</t>
  </si>
  <si>
    <t>93FSTJXHBCM010300</t>
  </si>
  <si>
    <t>170438</t>
  </si>
  <si>
    <t>781-DT-CG</t>
  </si>
  <si>
    <t>LVA7739/RJ</t>
  </si>
  <si>
    <t>9C2KC08505R043643</t>
  </si>
  <si>
    <t>535950</t>
  </si>
  <si>
    <t>782-DT-CG</t>
  </si>
  <si>
    <t>95VJJ1E8BBM004826</t>
  </si>
  <si>
    <t>500579</t>
  </si>
  <si>
    <t>785-DT-CG</t>
  </si>
  <si>
    <t>KVK3667/RJ</t>
  </si>
  <si>
    <t>9CDNF41LJ9M271712</t>
  </si>
  <si>
    <t>538829</t>
  </si>
  <si>
    <t>787-DT-CG</t>
  </si>
  <si>
    <t>LKW8467/RJ</t>
  </si>
  <si>
    <t>9BD17201XA3496645</t>
  </si>
  <si>
    <t>FIAT/SIENA 1.4 TETRAFUEL</t>
  </si>
  <si>
    <t>529159</t>
  </si>
  <si>
    <t>788-DT-CG</t>
  </si>
  <si>
    <t>KXR2403/RJ</t>
  </si>
  <si>
    <t>9C2KC15109R010393</t>
  </si>
  <si>
    <t>536370</t>
  </si>
  <si>
    <t>789-DT-CG</t>
  </si>
  <si>
    <t>LNM1139/RJ</t>
  </si>
  <si>
    <t xml:space="preserve">9BGRD08Z01G180282 </t>
  </si>
  <si>
    <t>GM/CELTA</t>
  </si>
  <si>
    <t>549854</t>
  </si>
  <si>
    <t>791-DT-CG</t>
  </si>
  <si>
    <t>LTE1109/RJ</t>
  </si>
  <si>
    <t>9C2MC35007R064863</t>
  </si>
  <si>
    <t>536622</t>
  </si>
  <si>
    <t>792-DT-CG</t>
  </si>
  <si>
    <t>KUQ6590/RJ</t>
  </si>
  <si>
    <t>9C2KC08505R032637</t>
  </si>
  <si>
    <t>535721</t>
  </si>
  <si>
    <t>793-DT-CG</t>
  </si>
  <si>
    <t>KWV1122/RJ</t>
  </si>
  <si>
    <t>9C2JA04207R094165</t>
  </si>
  <si>
    <t>541954</t>
  </si>
  <si>
    <t>794-DT-CG</t>
  </si>
  <si>
    <t>LQL0501/RJ</t>
  </si>
  <si>
    <t>9C2KC08504R021668</t>
  </si>
  <si>
    <t>524703</t>
  </si>
  <si>
    <t>795-DT-CG</t>
  </si>
  <si>
    <t>LCH3814/RJ</t>
  </si>
  <si>
    <t>9C2HA07005R012935</t>
  </si>
  <si>
    <t>536463</t>
  </si>
  <si>
    <t>796-DT-CG</t>
  </si>
  <si>
    <t>KPR5687/RJ</t>
  </si>
  <si>
    <t>9C2HB0210DR409129</t>
  </si>
  <si>
    <t>530178</t>
  </si>
  <si>
    <t>799-DT-CG</t>
  </si>
  <si>
    <t>LKA2439/RJ</t>
  </si>
  <si>
    <t>9C6KE092070077310</t>
  </si>
  <si>
    <t>538422</t>
  </si>
  <si>
    <t>802-DT-CG</t>
  </si>
  <si>
    <t>LLE7868/RJ</t>
  </si>
  <si>
    <t>9C2KC1610AR040519</t>
  </si>
  <si>
    <t>535129</t>
  </si>
  <si>
    <t>806-DT-CG</t>
  </si>
  <si>
    <t>LOA5155/RJ</t>
  </si>
  <si>
    <t>9C2MC35002R032988</t>
  </si>
  <si>
    <t>535724</t>
  </si>
  <si>
    <t>807-DT-CG</t>
  </si>
  <si>
    <t>KWV6961/RJ</t>
  </si>
  <si>
    <t>95VJK4H8DEM006432</t>
  </si>
  <si>
    <t>534537</t>
  </si>
  <si>
    <t>808-DT-CG</t>
  </si>
  <si>
    <t>LOG1291/RJ</t>
  </si>
  <si>
    <t>9C2JC30103R046184</t>
  </si>
  <si>
    <t>536375</t>
  </si>
  <si>
    <t>810-DT-CG</t>
  </si>
  <si>
    <t>KWE6637/RJ</t>
  </si>
  <si>
    <t>9C6KE1950E0016931</t>
  </si>
  <si>
    <t>YAMAHA/YBR125 FACTOR K1</t>
  </si>
  <si>
    <t>535937</t>
  </si>
  <si>
    <t>811-DT-CG</t>
  </si>
  <si>
    <t>LLD3795/RJ</t>
  </si>
  <si>
    <t>9C6KE1220A0087471</t>
  </si>
  <si>
    <t>544157</t>
  </si>
  <si>
    <t>812-DT-CG</t>
  </si>
  <si>
    <t>KNU6184/RJ</t>
  </si>
  <si>
    <t>9CDNF41LJ8M243212</t>
  </si>
  <si>
    <t>536000</t>
  </si>
  <si>
    <t>813-DT-CG</t>
  </si>
  <si>
    <t>LUX6273/RJ</t>
  </si>
  <si>
    <t>9C2JC30706R871049</t>
  </si>
  <si>
    <t>542912</t>
  </si>
  <si>
    <t>817-DT-CG</t>
  </si>
  <si>
    <t>KYV0894/RJ</t>
  </si>
  <si>
    <t>9C2KC08107R155219</t>
  </si>
  <si>
    <t>535985</t>
  </si>
  <si>
    <t>818-DT-CG</t>
  </si>
  <si>
    <t>APQ2899/RJ</t>
  </si>
  <si>
    <t>9BD17106G85147079</t>
  </si>
  <si>
    <t>FIAT/PALIO FIRE FLEX</t>
  </si>
  <si>
    <t>532744</t>
  </si>
  <si>
    <t>819-DT-CG</t>
  </si>
  <si>
    <t>L5YARCBA9C1118086</t>
  </si>
  <si>
    <t>549580</t>
  </si>
  <si>
    <t>821-DT-CG</t>
  </si>
  <si>
    <t>KZN1730/RJ</t>
  </si>
  <si>
    <t>9C6KG017080107067</t>
  </si>
  <si>
    <t>538432</t>
  </si>
  <si>
    <t>822-DT-CG</t>
  </si>
  <si>
    <t>KQP3845/RJ</t>
  </si>
  <si>
    <t>9BD15802784960946</t>
  </si>
  <si>
    <t>FIAT/UNO MILLE FIRE FLEX</t>
  </si>
  <si>
    <t>550805</t>
  </si>
  <si>
    <t>825-DT-CG</t>
  </si>
  <si>
    <t>9C65JR00030011643</t>
  </si>
  <si>
    <t>532156</t>
  </si>
  <si>
    <t>828-DT-CG</t>
  </si>
  <si>
    <t>LRM0937/RJ</t>
  </si>
  <si>
    <t>9C2KC08505R027915</t>
  </si>
  <si>
    <t>535717</t>
  </si>
  <si>
    <t>831-DT-CG</t>
  </si>
  <si>
    <t>LOG1718/RJ</t>
  </si>
  <si>
    <t>9C2JC30213R500417</t>
  </si>
  <si>
    <t>550156</t>
  </si>
  <si>
    <t>833-DT-CG</t>
  </si>
  <si>
    <t>AMB6547/RJ</t>
  </si>
  <si>
    <t xml:space="preserve">9BGRX08X05G119973 </t>
  </si>
  <si>
    <t>GM/CELTA 2P SPIRIT</t>
  </si>
  <si>
    <t>550806</t>
  </si>
  <si>
    <t>834-DT-CG</t>
  </si>
  <si>
    <t>KVQ2771/RJ</t>
  </si>
  <si>
    <t>9BWAA05W09T011564</t>
  </si>
  <si>
    <t>VW/GOL 1.0 GIV</t>
  </si>
  <si>
    <t>541476</t>
  </si>
  <si>
    <t>835-DT-CG</t>
  </si>
  <si>
    <t>LUB1729/RJ</t>
  </si>
  <si>
    <t>9BGRZ08908G147456</t>
  </si>
  <si>
    <t>539980</t>
  </si>
  <si>
    <t>836-DT-CG</t>
  </si>
  <si>
    <t>LPL6127/RJ</t>
  </si>
  <si>
    <t>9C2JF2500AR007325</t>
  </si>
  <si>
    <t>537045</t>
  </si>
  <si>
    <t>838-DT-CG</t>
  </si>
  <si>
    <t>LSX2140/RJ</t>
  </si>
  <si>
    <t>9C2KC08108R089934</t>
  </si>
  <si>
    <t>136888</t>
  </si>
  <si>
    <t>841-DT-CG</t>
  </si>
  <si>
    <t>LLW8414/RJ</t>
  </si>
  <si>
    <t>9C6KE1940E0008860</t>
  </si>
  <si>
    <t>YAMAHA/YBR125 FACTOR ED</t>
  </si>
  <si>
    <t>549437</t>
  </si>
  <si>
    <t>842-DT-CG</t>
  </si>
  <si>
    <t>KZL0352/RJ</t>
  </si>
  <si>
    <t xml:space="preserve">9C2KC08107R071262 </t>
  </si>
  <si>
    <t>549954</t>
  </si>
  <si>
    <t>844-DT-CG</t>
  </si>
  <si>
    <t>KNH5037/RJ</t>
  </si>
  <si>
    <t>9BWCA05X41P095211</t>
  </si>
  <si>
    <t>VW/GOL SERIE OURO</t>
  </si>
  <si>
    <t>542761</t>
  </si>
  <si>
    <t>846-DT-CG</t>
  </si>
  <si>
    <t>LLC3528/RJ</t>
  </si>
  <si>
    <t>9C2KC1640AR003736</t>
  </si>
  <si>
    <t>535020</t>
  </si>
  <si>
    <t>849-DT-CG</t>
  </si>
  <si>
    <t>KYR1586/RJ</t>
  </si>
  <si>
    <t>9C2JC30708R195757</t>
  </si>
  <si>
    <t>538874</t>
  </si>
  <si>
    <t>850-DT-CG</t>
  </si>
  <si>
    <t>KXU1206/RJ</t>
  </si>
  <si>
    <t>9C2KC08108R072808</t>
  </si>
  <si>
    <t>539349</t>
  </si>
  <si>
    <t>851-DT-CG</t>
  </si>
  <si>
    <t>DGM8353/RJ</t>
  </si>
  <si>
    <t>9C2HA07003R029552</t>
  </si>
  <si>
    <t>523035</t>
  </si>
  <si>
    <t>852-DT-CG</t>
  </si>
  <si>
    <t>KVD2475/RJ</t>
  </si>
  <si>
    <t>9C2JC30707R223337</t>
  </si>
  <si>
    <t>537891</t>
  </si>
  <si>
    <t>856-DT-CG</t>
  </si>
  <si>
    <t>LTH2135/RJ</t>
  </si>
  <si>
    <t>9C2JC30708R624236</t>
  </si>
  <si>
    <t>520758</t>
  </si>
  <si>
    <t>857-DT-CG</t>
  </si>
  <si>
    <t>LUP3552/RJ</t>
  </si>
  <si>
    <t>951BXKHE5AB001283</t>
  </si>
  <si>
    <t>547079</t>
  </si>
  <si>
    <t>858-DT-CG</t>
  </si>
  <si>
    <t>KVY2473/RJ</t>
  </si>
  <si>
    <t>9C2JC30708R613903</t>
  </si>
  <si>
    <t>535616</t>
  </si>
  <si>
    <t>862-DT-CG</t>
  </si>
  <si>
    <t>KZU0050/RJ</t>
  </si>
  <si>
    <t>9C2KC08204R012104</t>
  </si>
  <si>
    <t>535617</t>
  </si>
  <si>
    <t>865-DT-CG</t>
  </si>
  <si>
    <t>LKS2839/RJ</t>
  </si>
  <si>
    <t>9C2JA04208R075750</t>
  </si>
  <si>
    <t>544158</t>
  </si>
  <si>
    <t>866-DT-CG</t>
  </si>
  <si>
    <t>LSX1784/RJ</t>
  </si>
  <si>
    <t>9C2JC30707R155714</t>
  </si>
  <si>
    <t>544177</t>
  </si>
  <si>
    <t>867-DT-CG</t>
  </si>
  <si>
    <t>LCP7485/RJ</t>
  </si>
  <si>
    <t>9C2HA07004R017388</t>
  </si>
  <si>
    <t>538557</t>
  </si>
  <si>
    <t>869-DT-CG</t>
  </si>
  <si>
    <t>KWI2331/RJ</t>
  </si>
  <si>
    <t>9C2MC35008R087782</t>
  </si>
  <si>
    <t>108137</t>
  </si>
  <si>
    <t>870-DT-CG</t>
  </si>
  <si>
    <t>KXD3286/RJ</t>
  </si>
  <si>
    <t>9C2JC4110AR536225</t>
  </si>
  <si>
    <t>527397</t>
  </si>
  <si>
    <t>871-DT-CG</t>
  </si>
  <si>
    <t>LQS8078/RJ</t>
  </si>
  <si>
    <t>LHJXCBLD0CB305779</t>
  </si>
  <si>
    <t>I/BASHAN JONNY HYPE 50</t>
  </si>
  <si>
    <t>535195</t>
  </si>
  <si>
    <t>873-DT-CG</t>
  </si>
  <si>
    <t>LBW0112/RJ</t>
  </si>
  <si>
    <t>9C2HA07104R042721</t>
  </si>
  <si>
    <t>539444</t>
  </si>
  <si>
    <t>876-DT-CG</t>
  </si>
  <si>
    <t>KMW8730/RJ</t>
  </si>
  <si>
    <t>9C6KG017080061485</t>
  </si>
  <si>
    <t>544160</t>
  </si>
  <si>
    <t>877-DT-CG</t>
  </si>
  <si>
    <t>LAAAXKBB490007813</t>
  </si>
  <si>
    <t>I/JIALING TRAXX JL50Q 2</t>
  </si>
  <si>
    <t>131102</t>
  </si>
  <si>
    <t>880-DT-CG</t>
  </si>
  <si>
    <t>KNJ8429/RJ</t>
  </si>
  <si>
    <t>9C2KC08208R030245</t>
  </si>
  <si>
    <t>541747</t>
  </si>
  <si>
    <t>881-DT-CG</t>
  </si>
  <si>
    <t>KZL0157/RJ</t>
  </si>
  <si>
    <t>9C2KC08505R052119</t>
  </si>
  <si>
    <t>549583</t>
  </si>
  <si>
    <t>882-DT-CG</t>
  </si>
  <si>
    <t>95VJK1B8CCM002006</t>
  </si>
  <si>
    <t>149083</t>
  </si>
  <si>
    <t>884-DT-CG</t>
  </si>
  <si>
    <t>KZB4577/RJ</t>
  </si>
  <si>
    <t>95VCA4E5AAM003568</t>
  </si>
  <si>
    <t>536664</t>
  </si>
  <si>
    <t>886-DT-CG</t>
  </si>
  <si>
    <t>KOO9800/RJ</t>
  </si>
  <si>
    <t>9C2NC4310CR013339</t>
  </si>
  <si>
    <t>525603</t>
  </si>
  <si>
    <t>888-DT-CG</t>
  </si>
  <si>
    <t>KWL6041/RJ</t>
  </si>
  <si>
    <t>9C2JC4110DR808703</t>
  </si>
  <si>
    <t>542592</t>
  </si>
  <si>
    <t>891-DT-CG</t>
  </si>
  <si>
    <t>95VJK3M8CDM003983</t>
  </si>
  <si>
    <t>172382</t>
  </si>
  <si>
    <t>892-DT-CG</t>
  </si>
  <si>
    <t>HAJ1203/RJ</t>
  </si>
  <si>
    <t>9C2MC35005R027917</t>
  </si>
  <si>
    <t>538896</t>
  </si>
  <si>
    <t>893-DT-CG</t>
  </si>
  <si>
    <t>NHX3182/RJ</t>
  </si>
  <si>
    <t>9C2JC30708R535019</t>
  </si>
  <si>
    <t>536692</t>
  </si>
  <si>
    <t>896-DT-CG</t>
  </si>
  <si>
    <t>HAQ2658/MG</t>
  </si>
  <si>
    <t>9C2KC1550AR175780</t>
  </si>
  <si>
    <t>538929</t>
  </si>
  <si>
    <t>899-DT-CG</t>
  </si>
  <si>
    <t>LKO4012/RJ</t>
  </si>
  <si>
    <t>9CDCF47AJ8M032168</t>
  </si>
  <si>
    <t>532677</t>
  </si>
  <si>
    <t>903-DT-CG</t>
  </si>
  <si>
    <t>KYA1046/RJ</t>
  </si>
  <si>
    <t>9C2KC08208R030130</t>
  </si>
  <si>
    <t>541740</t>
  </si>
  <si>
    <t>905-DT-CG</t>
  </si>
  <si>
    <t>KZV7342/RJ</t>
  </si>
  <si>
    <t>9C2JC30707R019027</t>
  </si>
  <si>
    <t>524780</t>
  </si>
  <si>
    <t>906-DT-CG</t>
  </si>
  <si>
    <t>LPJ0367/RJ</t>
  </si>
  <si>
    <t>9C2KC08504R015740</t>
  </si>
  <si>
    <t>536618</t>
  </si>
  <si>
    <t>909-DT-CG</t>
  </si>
  <si>
    <t>KUU5114/RJ</t>
  </si>
  <si>
    <t>9C2KC08508R003627</t>
  </si>
  <si>
    <t>537540</t>
  </si>
  <si>
    <t>910-DT-CG</t>
  </si>
  <si>
    <t>KQK0622/RJ</t>
  </si>
  <si>
    <t>9C6KG017080069196</t>
  </si>
  <si>
    <t>530826</t>
  </si>
  <si>
    <t>911-DT-CG</t>
  </si>
  <si>
    <t>JXY4603/RJ</t>
  </si>
  <si>
    <t>94J2XHEE88M007409</t>
  </si>
  <si>
    <t>SUNDOWN/STX 200</t>
  </si>
  <si>
    <t>537073</t>
  </si>
  <si>
    <t>912-DT-CG</t>
  </si>
  <si>
    <t>KZY5662/RJ</t>
  </si>
  <si>
    <t>9C2KC08106R966653</t>
  </si>
  <si>
    <t>537069</t>
  </si>
  <si>
    <t>915-DT-CG</t>
  </si>
  <si>
    <t>LRZ2237/RJ</t>
  </si>
  <si>
    <t>9C2KC08108R097613</t>
  </si>
  <si>
    <t>522900</t>
  </si>
  <si>
    <t>916-DT-CG</t>
  </si>
  <si>
    <t>KOB4326/RJ</t>
  </si>
  <si>
    <t>9C2KC1650BR519537</t>
  </si>
  <si>
    <t>533465</t>
  </si>
  <si>
    <t>919-DT-CG</t>
  </si>
  <si>
    <t>95VJK3J8CDM001467</t>
  </si>
  <si>
    <t>533321</t>
  </si>
  <si>
    <t>920-DT-CG</t>
  </si>
  <si>
    <t>HEP1912/MG</t>
  </si>
  <si>
    <t>9C2JC30707R175418</t>
  </si>
  <si>
    <t>537156</t>
  </si>
  <si>
    <t xml:space="preserve">VEÍCULO </t>
  </si>
  <si>
    <t>921-DT-CG</t>
  </si>
  <si>
    <t>KXJ6013/RJ</t>
  </si>
  <si>
    <t>9C2JF2500AR102306</t>
  </si>
  <si>
    <t>538650</t>
  </si>
  <si>
    <t>922-DT-CG</t>
  </si>
  <si>
    <t>KXR2886/RJ</t>
  </si>
  <si>
    <t>9C2KC15109R023130</t>
  </si>
  <si>
    <t>524798</t>
  </si>
  <si>
    <t>925-DT-CG</t>
  </si>
  <si>
    <t>LUY4488/RJ</t>
  </si>
  <si>
    <t>9C2JC30706R805960</t>
  </si>
  <si>
    <t>536998</t>
  </si>
  <si>
    <t>927-DT-CG</t>
  </si>
  <si>
    <t>LSR3103/RJ</t>
  </si>
  <si>
    <t>9C6KE1200A0050925</t>
  </si>
  <si>
    <t>544435</t>
  </si>
  <si>
    <t>928-DT-CG</t>
  </si>
  <si>
    <t>KXJ1824/RJ</t>
  </si>
  <si>
    <t>9C2KC08108R256482</t>
  </si>
  <si>
    <t>537635</t>
  </si>
  <si>
    <t>929-DT-CG</t>
  </si>
  <si>
    <t>LKY7148/RJ</t>
  </si>
  <si>
    <t>9C2JC41109R538743</t>
  </si>
  <si>
    <t>536081</t>
  </si>
  <si>
    <t>935-DT-CG</t>
  </si>
  <si>
    <t>LKS3827/RJ</t>
  </si>
  <si>
    <t>9C2JC30707R032990</t>
  </si>
  <si>
    <t>538736</t>
  </si>
  <si>
    <t>936-DT-CG</t>
  </si>
  <si>
    <t>LPY4663/RJ</t>
  </si>
  <si>
    <t>9C2JC4110BR743392</t>
  </si>
  <si>
    <t>537631</t>
  </si>
  <si>
    <t>939-DT-CG</t>
  </si>
  <si>
    <t>KVS7129/RJ</t>
  </si>
  <si>
    <t>9C2JC4110CR473030</t>
  </si>
  <si>
    <t>538345</t>
  </si>
  <si>
    <t>942-DT-CG</t>
  </si>
  <si>
    <t>LKQ1959/RJ</t>
  </si>
  <si>
    <t>9C6KE093080025032</t>
  </si>
  <si>
    <t>542102</t>
  </si>
  <si>
    <t>944-DT-CG</t>
  </si>
  <si>
    <t>LKO8214/RJ</t>
  </si>
  <si>
    <t>9CDNF41LJ8M113434</t>
  </si>
  <si>
    <t>542511</t>
  </si>
  <si>
    <t>952-DT-CG</t>
  </si>
  <si>
    <t>KVZ1783/RJ</t>
  </si>
  <si>
    <t>9C2KC08507R079381</t>
  </si>
  <si>
    <t>540650</t>
  </si>
  <si>
    <t>953-DT-CG</t>
  </si>
  <si>
    <t>KOL2896/RJ</t>
  </si>
  <si>
    <t xml:space="preserve">9C6KE092080239016 </t>
  </si>
  <si>
    <t>541478</t>
  </si>
  <si>
    <t>1154-DT-BT</t>
  </si>
  <si>
    <t>LPY5145/RJ</t>
  </si>
  <si>
    <t>9C2JC4110BR783420</t>
  </si>
  <si>
    <t>543424</t>
  </si>
  <si>
    <t>1155-DT-BT</t>
  </si>
  <si>
    <t>KNO7801/RJ</t>
  </si>
  <si>
    <t>9C2JC30708R177584</t>
  </si>
  <si>
    <t>541239</t>
  </si>
  <si>
    <t>1158-DT-BT</t>
  </si>
  <si>
    <t>LKS8657/RJ</t>
  </si>
  <si>
    <t>9C6KE091080056696</t>
  </si>
  <si>
    <t>547261</t>
  </si>
  <si>
    <t>1159-DT-BT</t>
  </si>
  <si>
    <t>LOZ6371/RJ</t>
  </si>
  <si>
    <t xml:space="preserve">9C2JA04107R029192 </t>
  </si>
  <si>
    <t>541892</t>
  </si>
  <si>
    <t>1162-DT-BT</t>
  </si>
  <si>
    <t>KVU5710/RJ</t>
  </si>
  <si>
    <t>9C6KE1520B0061034</t>
  </si>
  <si>
    <t>544406</t>
  </si>
  <si>
    <t>1214-DT-BT</t>
  </si>
  <si>
    <t>KYT3699/RJ</t>
  </si>
  <si>
    <t>9C2JC4120AR038824</t>
  </si>
  <si>
    <t>547088</t>
  </si>
  <si>
    <t>1215-DT-BT</t>
  </si>
  <si>
    <t>KUZ9132/RJ</t>
  </si>
  <si>
    <t>95VCA1J289M040769</t>
  </si>
  <si>
    <t>542311</t>
  </si>
  <si>
    <t>1216-DT-BT</t>
  </si>
  <si>
    <t>LUB0430/RJ</t>
  </si>
  <si>
    <t>9C6KE042040025006</t>
  </si>
  <si>
    <t>549540</t>
  </si>
  <si>
    <t>1220-DT-BT</t>
  </si>
  <si>
    <t>LKH9195/RJ</t>
  </si>
  <si>
    <t>9C2KC08607R012596</t>
  </si>
  <si>
    <t>543057</t>
  </si>
  <si>
    <t>1236-DT-BT</t>
  </si>
  <si>
    <t>LUV9192/RJ</t>
  </si>
  <si>
    <t>9C2MC35007R002385</t>
  </si>
  <si>
    <t>543851</t>
  </si>
  <si>
    <t>1238-DT-BT</t>
  </si>
  <si>
    <t>LLJ8578/RJ</t>
  </si>
  <si>
    <t>95VBT1F8AAM001497</t>
  </si>
  <si>
    <t>DAFRA/SMART 125 EFI</t>
  </si>
  <si>
    <t>549932</t>
  </si>
  <si>
    <t>1240-DT-BT</t>
  </si>
  <si>
    <t>KXM0450/RJ</t>
  </si>
  <si>
    <t>9C2MC35007R015766</t>
  </si>
  <si>
    <t>542157</t>
  </si>
  <si>
    <t>1241-DT-BT</t>
  </si>
  <si>
    <t>LLQ8792/RJ</t>
  </si>
  <si>
    <t>9C6KE1520C0077774</t>
  </si>
  <si>
    <t>541083</t>
  </si>
  <si>
    <t>1243-DT-BT</t>
  </si>
  <si>
    <t>KZB5961/RJ</t>
  </si>
  <si>
    <t>9C2KD0530AR018015</t>
  </si>
  <si>
    <t>HONDA/NXR150 BROS MIX KS</t>
  </si>
  <si>
    <t>523025</t>
  </si>
  <si>
    <t>1244-DT-BT</t>
  </si>
  <si>
    <t>LPF4274/RJ</t>
  </si>
  <si>
    <t>9C6KE092080187331</t>
  </si>
  <si>
    <t>550555</t>
  </si>
  <si>
    <t>1245-DT-BT</t>
  </si>
  <si>
    <t>LLS4046/RJ</t>
  </si>
  <si>
    <t>9C2KC1670CR584437</t>
  </si>
  <si>
    <t>541036</t>
  </si>
  <si>
    <t>1246-DT-BT</t>
  </si>
  <si>
    <t>LKW9588/RJ</t>
  </si>
  <si>
    <t>9C2JC41109R041199</t>
  </si>
  <si>
    <t>543273</t>
  </si>
  <si>
    <t>1247-DT-BT</t>
  </si>
  <si>
    <t>LUE1171/SP</t>
  </si>
  <si>
    <t>9C2KC08108R234539</t>
  </si>
  <si>
    <t>542628</t>
  </si>
  <si>
    <t>1248-DT-BT</t>
  </si>
  <si>
    <t>JUK0354/PA</t>
  </si>
  <si>
    <t>9C2KD02304R011819</t>
  </si>
  <si>
    <t>547383</t>
  </si>
  <si>
    <t>1249-DT-BT</t>
  </si>
  <si>
    <t>LPI5472/RJ</t>
  </si>
  <si>
    <t>9CDNF41LJ8M259898</t>
  </si>
  <si>
    <t>541440</t>
  </si>
  <si>
    <t>1254-DT-BT</t>
  </si>
  <si>
    <t>KWH8161/RJ</t>
  </si>
  <si>
    <t>9C2JC4120ER022481</t>
  </si>
  <si>
    <t>549171</t>
  </si>
  <si>
    <t>1255-DT-BT</t>
  </si>
  <si>
    <t>LTN2459/RJ</t>
  </si>
  <si>
    <t>9C2JC30708R746141</t>
  </si>
  <si>
    <t>541123</t>
  </si>
  <si>
    <t>1257-DT-BT</t>
  </si>
  <si>
    <t>KXS2083/RJ</t>
  </si>
  <si>
    <t>9C6KE122090040896</t>
  </si>
  <si>
    <t>541727</t>
  </si>
  <si>
    <t>1258-DT-BT</t>
  </si>
  <si>
    <t>LSC0046/RJ</t>
  </si>
  <si>
    <t>9C2MC35003R122753</t>
  </si>
  <si>
    <t>542405</t>
  </si>
  <si>
    <t>1260-DT-BT</t>
  </si>
  <si>
    <t>LLX1490/RJ</t>
  </si>
  <si>
    <t>9C2KC1680DR414809</t>
  </si>
  <si>
    <t>537829</t>
  </si>
  <si>
    <t>1261-DT-BT</t>
  </si>
  <si>
    <t>LNL0707/RJ</t>
  </si>
  <si>
    <t>9C2HA07101R211322</t>
  </si>
  <si>
    <t>549529</t>
  </si>
  <si>
    <t>1266-DT-BT</t>
  </si>
  <si>
    <t>KNX8126/RJ</t>
  </si>
  <si>
    <t>9C6KE1210A0044228</t>
  </si>
  <si>
    <t>544363</t>
  </si>
  <si>
    <t>1268-DT-BT</t>
  </si>
  <si>
    <t>KXD0416/RJ</t>
  </si>
  <si>
    <t xml:space="preserve">9C6KE044050091888 </t>
  </si>
  <si>
    <t>541306</t>
  </si>
  <si>
    <t>1271-DT-BT</t>
  </si>
  <si>
    <t>KWS3550/RJ</t>
  </si>
  <si>
    <t>95VBT1L29AM001799</t>
  </si>
  <si>
    <t>541085</t>
  </si>
  <si>
    <t>1273-DT-BT</t>
  </si>
  <si>
    <t>LNP8818/RJ</t>
  </si>
  <si>
    <t>9C2MD34002R003319</t>
  </si>
  <si>
    <t>544640</t>
  </si>
  <si>
    <t>1274-DT-BT</t>
  </si>
  <si>
    <t>KXF1157/RJ</t>
  </si>
  <si>
    <t>9C2KD03208R004676</t>
  </si>
  <si>
    <t>539092</t>
  </si>
  <si>
    <t>1276-DT-BT</t>
  </si>
  <si>
    <t>KOR7304/RJ</t>
  </si>
  <si>
    <t>95VGF3L2BCM010578</t>
  </si>
  <si>
    <t>DAFRA/TVS APACHE RTR 150</t>
  </si>
  <si>
    <t>543201</t>
  </si>
  <si>
    <t>1277-DT-BT</t>
  </si>
  <si>
    <t>KUC6571/RJ</t>
  </si>
  <si>
    <t>9C2JC30104R088786</t>
  </si>
  <si>
    <t>540936</t>
  </si>
  <si>
    <t>1278-DT-BT</t>
  </si>
  <si>
    <t>LVB0828/RJ</t>
  </si>
  <si>
    <t>9C2HA07105R034283</t>
  </si>
  <si>
    <t>550633</t>
  </si>
  <si>
    <t>1280-DT-BT</t>
  </si>
  <si>
    <t>LLA6661/RJ</t>
  </si>
  <si>
    <t>9C2JC4110AR531172</t>
  </si>
  <si>
    <t>540686</t>
  </si>
  <si>
    <t>1282-DT-BT</t>
  </si>
  <si>
    <t>LPQ7236/RJ</t>
  </si>
  <si>
    <t>9C2JA04106R846422</t>
  </si>
  <si>
    <t>543068</t>
  </si>
  <si>
    <t>1283-DT-BT</t>
  </si>
  <si>
    <t>LOO4492/RJ</t>
  </si>
  <si>
    <t>9C2HA07103R031571</t>
  </si>
  <si>
    <t>542374</t>
  </si>
  <si>
    <t>1284-DT-BT</t>
  </si>
  <si>
    <t>KRG1370/RJ</t>
  </si>
  <si>
    <t>9C2ND07008R022790</t>
  </si>
  <si>
    <t>HONDA/NX-4 FALCON</t>
  </si>
  <si>
    <t>515869</t>
  </si>
  <si>
    <t>1285-DT-BT</t>
  </si>
  <si>
    <t>KUU7064/RJ</t>
  </si>
  <si>
    <t>9C2JA04108R008048</t>
  </si>
  <si>
    <t>542554</t>
  </si>
  <si>
    <t>1286-DT-BT</t>
  </si>
  <si>
    <t>LRW1697/RJ</t>
  </si>
  <si>
    <t>LE8XCGL0991300260</t>
  </si>
  <si>
    <t>I/FYM FY100 10A</t>
  </si>
  <si>
    <t>538592</t>
  </si>
  <si>
    <t>1287-DT-BT</t>
  </si>
  <si>
    <t>LLH4389/RJ</t>
  </si>
  <si>
    <t>9C6KE1400A0007957</t>
  </si>
  <si>
    <t>YAMAHA/T115 CRYPTON ED</t>
  </si>
  <si>
    <t>538473</t>
  </si>
  <si>
    <t>1288-DT-BT</t>
  </si>
  <si>
    <t>KZY3527/RJ</t>
  </si>
  <si>
    <t>9C2JC30706R839377</t>
  </si>
  <si>
    <t>543045</t>
  </si>
  <si>
    <t>1289-DT-BT</t>
  </si>
  <si>
    <t>LPS7394/RJ</t>
  </si>
  <si>
    <t>9C2JC4110AR095010</t>
  </si>
  <si>
    <t>537950</t>
  </si>
  <si>
    <t>1290-DT-BT</t>
  </si>
  <si>
    <t>LUP1230/RJ</t>
  </si>
  <si>
    <t>9C2JC30706R902531</t>
  </si>
  <si>
    <t>543422</t>
  </si>
  <si>
    <t>1292-DT-BT</t>
  </si>
  <si>
    <t>KVR3085/RJ</t>
  </si>
  <si>
    <t>9C2JC30708R189244</t>
  </si>
  <si>
    <t>508321</t>
  </si>
  <si>
    <t>1295-DT-BT</t>
  </si>
  <si>
    <t>KPE1610/RJ</t>
  </si>
  <si>
    <t>9C2JC4130BR500650</t>
  </si>
  <si>
    <t>HONDA/CG 125 CARGO KS</t>
  </si>
  <si>
    <t>543441</t>
  </si>
  <si>
    <t>1296-DT-BT</t>
  </si>
  <si>
    <t>LCP0254/RJ</t>
  </si>
  <si>
    <t>9C2KC08104R086463</t>
  </si>
  <si>
    <t>543041</t>
  </si>
  <si>
    <t>1297-DT-BT</t>
  </si>
  <si>
    <t>KVC8819/RJ</t>
  </si>
  <si>
    <t>9C6KE120090024593</t>
  </si>
  <si>
    <t>544335</t>
  </si>
  <si>
    <t>1299-DT-BT</t>
  </si>
  <si>
    <t>LQN3572/RJ</t>
  </si>
  <si>
    <t>95VAC3D8BBM000145</t>
  </si>
  <si>
    <t>DAFRA/SUPER 100</t>
  </si>
  <si>
    <t>543990</t>
  </si>
  <si>
    <t>1300-DT-BT</t>
  </si>
  <si>
    <t>KZQ9489/RJ</t>
  </si>
  <si>
    <t>9C2JC30706R949694</t>
  </si>
  <si>
    <t>541099</t>
  </si>
  <si>
    <t>1301-DT-BT</t>
  </si>
  <si>
    <t>KXI0279/RJ</t>
  </si>
  <si>
    <t>9C2JC30706R810614</t>
  </si>
  <si>
    <t>544054</t>
  </si>
  <si>
    <t>1304-DT-BT</t>
  </si>
  <si>
    <t>HCX0063/RJ</t>
  </si>
  <si>
    <t>9C6KE044050108510</t>
  </si>
  <si>
    <t>550855</t>
  </si>
  <si>
    <t>1312-DT-BT</t>
  </si>
  <si>
    <t>LUU7651/RJ</t>
  </si>
  <si>
    <t>9C2JC30706R913725</t>
  </si>
  <si>
    <t>541889</t>
  </si>
  <si>
    <t>1313-DT-BT</t>
  </si>
  <si>
    <t>KYK2539/RJ</t>
  </si>
  <si>
    <t>9C2KC15209R015005</t>
  </si>
  <si>
    <t>544114</t>
  </si>
  <si>
    <t>1314-DT-BT</t>
  </si>
  <si>
    <t>LLI7590/RJ</t>
  </si>
  <si>
    <t>9C6KE1510B0004603</t>
  </si>
  <si>
    <t>541113</t>
  </si>
  <si>
    <t>1315-DT-BT</t>
  </si>
  <si>
    <t>LPF6948/RJ</t>
  </si>
  <si>
    <t>95VCA1E288M013694</t>
  </si>
  <si>
    <t>547289</t>
  </si>
  <si>
    <t>1321-DT-BT</t>
  </si>
  <si>
    <t>KNU8299/RJ</t>
  </si>
  <si>
    <t>9C2MC35008R113474</t>
  </si>
  <si>
    <t>541385</t>
  </si>
  <si>
    <t>1322-DT-BT</t>
  </si>
  <si>
    <t>LRJ1621/RJ</t>
  </si>
  <si>
    <t>9C2JC30706R876239</t>
  </si>
  <si>
    <t>543175</t>
  </si>
  <si>
    <t>1323-DT-BT</t>
  </si>
  <si>
    <t>LQW4883/RJ</t>
  </si>
  <si>
    <t>9C6KE1950E0010393</t>
  </si>
  <si>
    <t>537638</t>
  </si>
  <si>
    <t>1325-DT-BT</t>
  </si>
  <si>
    <t>DOE2939/SP</t>
  </si>
  <si>
    <t>9C2KC08505R803351</t>
  </si>
  <si>
    <t>549159</t>
  </si>
  <si>
    <t>1327-DT-BT</t>
  </si>
  <si>
    <t>LOM3424/RJ</t>
  </si>
  <si>
    <t>9C6KE047030001922</t>
  </si>
  <si>
    <t>547309</t>
  </si>
  <si>
    <t>1328-DT-BT</t>
  </si>
  <si>
    <t>GXA1472/MG</t>
  </si>
  <si>
    <t>9C2JC4120BR716929</t>
  </si>
  <si>
    <t>163598</t>
  </si>
  <si>
    <t>1330-DT-BT</t>
  </si>
  <si>
    <t>KXC0041/RJ</t>
  </si>
  <si>
    <t>9C2HA07104R017273</t>
  </si>
  <si>
    <t>544362</t>
  </si>
  <si>
    <t>1332-DT-BT</t>
  </si>
  <si>
    <t>KZV5026/RJ</t>
  </si>
  <si>
    <t>9C2KC08306R803729</t>
  </si>
  <si>
    <t>HONDA/CG 150 JOB</t>
  </si>
  <si>
    <t>416061</t>
  </si>
  <si>
    <t>1334-DT-BT</t>
  </si>
  <si>
    <t>LOP9662/RJ</t>
  </si>
  <si>
    <t>9C2JC30203R136961</t>
  </si>
  <si>
    <t>542403</t>
  </si>
  <si>
    <t>1335-DT-BT</t>
  </si>
  <si>
    <t>LUP4006/RJ</t>
  </si>
  <si>
    <t>9C2JC4110BR411778</t>
  </si>
  <si>
    <t>550922</t>
  </si>
  <si>
    <t>1336-DT-BT</t>
  </si>
  <si>
    <t>LLB9764/RJ</t>
  </si>
  <si>
    <t>9C6KE120090037222</t>
  </si>
  <si>
    <t>540999</t>
  </si>
  <si>
    <t>1337-DT-BT</t>
  </si>
  <si>
    <t>LPJ8285/RJ</t>
  </si>
  <si>
    <t>9C2KC15109R040362</t>
  </si>
  <si>
    <t>547036</t>
  </si>
  <si>
    <t>1338-DT-BT</t>
  </si>
  <si>
    <t>KQS0355/RJ</t>
  </si>
  <si>
    <t>9C2MC35005R014797</t>
  </si>
  <si>
    <t>538378</t>
  </si>
  <si>
    <t>1339-DT-BT</t>
  </si>
  <si>
    <t>LUL5407/RJ</t>
  </si>
  <si>
    <t>9C2JC4120DR542201</t>
  </si>
  <si>
    <t>543317</t>
  </si>
  <si>
    <t>1340-DT-BT</t>
  </si>
  <si>
    <t>LPW8311/RJ</t>
  </si>
  <si>
    <t>9C2JC4110BR730838</t>
  </si>
  <si>
    <t>542387</t>
  </si>
  <si>
    <t>1341-DT-BT</t>
  </si>
  <si>
    <t>LLX8440/RJ</t>
  </si>
  <si>
    <t>9C2KC1680DR325323</t>
  </si>
  <si>
    <t>541389</t>
  </si>
  <si>
    <t>1342-DT-BT</t>
  </si>
  <si>
    <t>LQU3449/RJ</t>
  </si>
  <si>
    <t>9C2NC4910DR006451</t>
  </si>
  <si>
    <t>543195</t>
  </si>
  <si>
    <t>1343-DT-BT</t>
  </si>
  <si>
    <t>KWQ8455/RJ</t>
  </si>
  <si>
    <t>95VJK6E8EFM002820</t>
  </si>
  <si>
    <t>547738</t>
  </si>
  <si>
    <t>1344-DT-BT</t>
  </si>
  <si>
    <t>KWM1614/RJ</t>
  </si>
  <si>
    <t>9C2JC30708R091241</t>
  </si>
  <si>
    <t>541225</t>
  </si>
  <si>
    <t>1345-DT-BT</t>
  </si>
  <si>
    <t>KZG2914/RJ</t>
  </si>
  <si>
    <t>9C2JC41109R075990</t>
  </si>
  <si>
    <t>540543</t>
  </si>
  <si>
    <t>1346-DT-BT</t>
  </si>
  <si>
    <t>KUT2522/RJ</t>
  </si>
  <si>
    <t>9C2JC30705R061159</t>
  </si>
  <si>
    <t>544351</t>
  </si>
  <si>
    <t>1348-DT-BT</t>
  </si>
  <si>
    <t>LTS0860/RJ</t>
  </si>
  <si>
    <t>9C2KC08205R046256</t>
  </si>
  <si>
    <t>540511</t>
  </si>
  <si>
    <t>1351-DT-BT</t>
  </si>
  <si>
    <t>LPP8885/RJ</t>
  </si>
  <si>
    <t>9C2KC1550AR109153</t>
  </si>
  <si>
    <t>549151</t>
  </si>
  <si>
    <t>1355-DT-BT</t>
  </si>
  <si>
    <t>LKV1643/RJ</t>
  </si>
  <si>
    <t>9C2KC08108R254778</t>
  </si>
  <si>
    <t>542072</t>
  </si>
  <si>
    <t>1357-DT-BT</t>
  </si>
  <si>
    <t>JVL6575/PA</t>
  </si>
  <si>
    <t>9C2KC08608R027820</t>
  </si>
  <si>
    <t>544919</t>
  </si>
  <si>
    <t>1358-DT-BT</t>
  </si>
  <si>
    <t>LUQ0793/RJ</t>
  </si>
  <si>
    <t>9C2KC08205R023119</t>
  </si>
  <si>
    <t>537184</t>
  </si>
  <si>
    <t>1359-DT-BT</t>
  </si>
  <si>
    <t>KPR9794/RJ</t>
  </si>
  <si>
    <t>9C2JA04208R148791</t>
  </si>
  <si>
    <t>539096</t>
  </si>
  <si>
    <t>1361-DT-BT</t>
  </si>
  <si>
    <t>LBW2620/RJ</t>
  </si>
  <si>
    <t>9C2KC08505R045099</t>
  </si>
  <si>
    <t>535876</t>
  </si>
  <si>
    <t>1362-DT-BT</t>
  </si>
  <si>
    <t>KOE4651/RJ</t>
  </si>
  <si>
    <t>9C2KC08508R026299</t>
  </si>
  <si>
    <t>542631</t>
  </si>
  <si>
    <t>1363-DT-BT</t>
  </si>
  <si>
    <t>KXE1306/RJ</t>
  </si>
  <si>
    <t>9C6KE094070014720</t>
  </si>
  <si>
    <t>543865</t>
  </si>
  <si>
    <t>1365-DT-BT</t>
  </si>
  <si>
    <t>KYZ3339/RJ</t>
  </si>
  <si>
    <t>9C2JC4120AR051189</t>
  </si>
  <si>
    <t>540668</t>
  </si>
  <si>
    <t>1368-DT-BT</t>
  </si>
  <si>
    <t>LKX5509/RJ</t>
  </si>
  <si>
    <t>9C2MC35008R126189</t>
  </si>
  <si>
    <t>537839</t>
  </si>
  <si>
    <t>1369-DT-BT</t>
  </si>
  <si>
    <t>LPE7301/RJ</t>
  </si>
  <si>
    <t>9CDNF41LJ8M139900</t>
  </si>
  <si>
    <t>542146</t>
  </si>
  <si>
    <t>1370-DT-BT</t>
  </si>
  <si>
    <t>KOR6741/RJ</t>
  </si>
  <si>
    <t>9C2JC4110AR659541</t>
  </si>
  <si>
    <t>549172</t>
  </si>
  <si>
    <t>1371-DT-BT</t>
  </si>
  <si>
    <t>KPI5391/RJ</t>
  </si>
  <si>
    <t>951BAKJT4DB000933</t>
  </si>
  <si>
    <t>542111</t>
  </si>
  <si>
    <t>1373-DT-BT</t>
  </si>
  <si>
    <t>KNB6954/RJ</t>
  </si>
  <si>
    <t>9C2KC08107R196085</t>
  </si>
  <si>
    <t>544739</t>
  </si>
  <si>
    <t>1375-DT-BT</t>
  </si>
  <si>
    <t>LRE6665/RJ</t>
  </si>
  <si>
    <t>9C2JC4120ER022719</t>
  </si>
  <si>
    <t>541444</t>
  </si>
  <si>
    <t>1377-DT-BT</t>
  </si>
  <si>
    <t>LUZ8963/RJ</t>
  </si>
  <si>
    <t>9C2KC08507R008683</t>
  </si>
  <si>
    <t>544645</t>
  </si>
  <si>
    <t>1379-DT-BT</t>
  </si>
  <si>
    <t>DRX6461/RJ</t>
  </si>
  <si>
    <t>9C2KC08105R051382</t>
  </si>
  <si>
    <t>538279</t>
  </si>
  <si>
    <t>1383-DT-BT</t>
  </si>
  <si>
    <t>KYQ0702/RJ</t>
  </si>
  <si>
    <t>9C2JC30707R131497</t>
  </si>
  <si>
    <t>535073</t>
  </si>
  <si>
    <t>1385-DT-BT</t>
  </si>
  <si>
    <t>LQO2062/RJ</t>
  </si>
  <si>
    <t>95VJK1B8CCM002447</t>
  </si>
  <si>
    <t>505581</t>
  </si>
  <si>
    <t>1386-DT-BT</t>
  </si>
  <si>
    <t>LSE1038/RJ</t>
  </si>
  <si>
    <t>9C2KC08105R062885</t>
  </si>
  <si>
    <t>538443</t>
  </si>
  <si>
    <t>1387-DT-BT</t>
  </si>
  <si>
    <t>LQN2327/RJ</t>
  </si>
  <si>
    <t>9C6KE092080186235</t>
  </si>
  <si>
    <t>538281</t>
  </si>
  <si>
    <t>1388-DT-BT</t>
  </si>
  <si>
    <t>KUN8181/RJ</t>
  </si>
  <si>
    <t>9C2KC08106R914179</t>
  </si>
  <si>
    <t>542924</t>
  </si>
  <si>
    <t>1390-DT-BT</t>
  </si>
  <si>
    <t>KZP4097/RJ</t>
  </si>
  <si>
    <t>9C2KC1610AR043505</t>
  </si>
  <si>
    <t>535858</t>
  </si>
  <si>
    <t>1394-DT-BT</t>
  </si>
  <si>
    <t>KXA0902/RJ</t>
  </si>
  <si>
    <t>9C2HB02107R034243</t>
  </si>
  <si>
    <t>537785</t>
  </si>
  <si>
    <t>1395-DT-BT</t>
  </si>
  <si>
    <t>KVD2672/RJ</t>
  </si>
  <si>
    <t>9C2JC30708R092110</t>
  </si>
  <si>
    <t>535076</t>
  </si>
  <si>
    <t>1396-DT-BT</t>
  </si>
  <si>
    <t>KZJ1854/RJ</t>
  </si>
  <si>
    <t>9C2JC30708R213506</t>
  </si>
  <si>
    <t>543315</t>
  </si>
  <si>
    <t>1398-DT-BT</t>
  </si>
  <si>
    <t>LKM5915/RJ</t>
  </si>
  <si>
    <t>9CDNF41LJ8M091348</t>
  </si>
  <si>
    <t>542671</t>
  </si>
  <si>
    <t>1400-DT-BT</t>
  </si>
  <si>
    <t>KXW3178/RJ</t>
  </si>
  <si>
    <t>9C6KE121090019766</t>
  </si>
  <si>
    <t>543197</t>
  </si>
  <si>
    <t>1401-DT-BT</t>
  </si>
  <si>
    <t>LTR1636/RJ</t>
  </si>
  <si>
    <t>9BWKA05Z584074327</t>
  </si>
  <si>
    <t>VW/FOX 1.0</t>
  </si>
  <si>
    <t>542206</t>
  </si>
  <si>
    <t>1404-DT-BT</t>
  </si>
  <si>
    <t>KVZ6156/RJ</t>
  </si>
  <si>
    <t>95VJJ1E8BBM004595</t>
  </si>
  <si>
    <t>542070</t>
  </si>
  <si>
    <t>1407-DT-BT</t>
  </si>
  <si>
    <t>KUV3193/RJ</t>
  </si>
  <si>
    <t>9CDNF41LJ8M086861</t>
  </si>
  <si>
    <t>547373</t>
  </si>
  <si>
    <t>1408-DT-BT</t>
  </si>
  <si>
    <t>KVC4982/RJ</t>
  </si>
  <si>
    <t>9C6KE122090059748</t>
  </si>
  <si>
    <t>547523</t>
  </si>
  <si>
    <t>1409-DT-BT</t>
  </si>
  <si>
    <t>KWQ0138/RJ</t>
  </si>
  <si>
    <t>9C2JC30204R024156</t>
  </si>
  <si>
    <t>549133</t>
  </si>
  <si>
    <t>1410-DT-BT</t>
  </si>
  <si>
    <t>LNN7749/RJ</t>
  </si>
  <si>
    <t>9C2MC35002R010114</t>
  </si>
  <si>
    <t>512278</t>
  </si>
  <si>
    <t>1411-DT-BT</t>
  </si>
  <si>
    <t>KWE4669/RJ</t>
  </si>
  <si>
    <t>9C2JC4110CR435234</t>
  </si>
  <si>
    <t>550407</t>
  </si>
  <si>
    <t>1412-DT-BT</t>
  </si>
  <si>
    <t>KYU2771/RJ</t>
  </si>
  <si>
    <t>9C2JC41209R078362</t>
  </si>
  <si>
    <t>544397</t>
  </si>
  <si>
    <t>1413-DT-BT</t>
  </si>
  <si>
    <t>KQP9991/RJ</t>
  </si>
  <si>
    <t>95VCB7A8EEM000036</t>
  </si>
  <si>
    <t>543856</t>
  </si>
  <si>
    <t>1414-DT-BT</t>
  </si>
  <si>
    <t>LNZ2801/RJ</t>
  </si>
  <si>
    <t>9C6KE010020052991</t>
  </si>
  <si>
    <t>544375</t>
  </si>
  <si>
    <t>1417-DT-BT</t>
  </si>
  <si>
    <t>LRV5281/RJ</t>
  </si>
  <si>
    <t>9C6KE1920E0005140</t>
  </si>
  <si>
    <t>YAMAHA/YBR125 FACTOR K</t>
  </si>
  <si>
    <t>535522</t>
  </si>
  <si>
    <t>1418-DT-BT</t>
  </si>
  <si>
    <t>LSV5406/RJ</t>
  </si>
  <si>
    <t>9C2KC16309R024604</t>
  </si>
  <si>
    <t>HONDA/CG150 TITAN MIXESD</t>
  </si>
  <si>
    <t>543209</t>
  </si>
  <si>
    <t>1419-DT-BT</t>
  </si>
  <si>
    <t>DPV9335/RJ</t>
  </si>
  <si>
    <t>9CDNF41LJ7M055222</t>
  </si>
  <si>
    <t>541616</t>
  </si>
  <si>
    <t>1420-DT-PR</t>
  </si>
  <si>
    <t>LOK0616/RJ</t>
  </si>
  <si>
    <t>9C2MC35003R004592</t>
  </si>
  <si>
    <t>509942</t>
  </si>
  <si>
    <t>1423-DT-PR</t>
  </si>
  <si>
    <t>KWJ4796/RJ</t>
  </si>
  <si>
    <t>9C2KD0550BR518799</t>
  </si>
  <si>
    <t>_121840</t>
  </si>
  <si>
    <t>1426-DT-PR</t>
  </si>
  <si>
    <t>EDV4118/SP</t>
  </si>
  <si>
    <t>9BFZK03A29B046930</t>
  </si>
  <si>
    <t>FORD/KA FLEX</t>
  </si>
  <si>
    <t>512862</t>
  </si>
  <si>
    <t>1429-DT-PR</t>
  </si>
  <si>
    <t>DJE6749/SP</t>
  </si>
  <si>
    <t>9BD11985561033856</t>
  </si>
  <si>
    <t>FIAT/DOBLO ADVENT FLEX</t>
  </si>
  <si>
    <t>542858</t>
  </si>
  <si>
    <t>1430-DT-PR</t>
  </si>
  <si>
    <t>MCK2532/MG</t>
  </si>
  <si>
    <t>9C2MC35002R027209</t>
  </si>
  <si>
    <t>167208</t>
  </si>
  <si>
    <t>1431-DT-PR</t>
  </si>
  <si>
    <t>LLM7522/RJ</t>
  </si>
  <si>
    <t>9C6KE1520B0032683</t>
  </si>
  <si>
    <t>157748</t>
  </si>
  <si>
    <t>1433-DT-PR</t>
  </si>
  <si>
    <t>LUV9924/RJ</t>
  </si>
  <si>
    <t>9BD17164G72833859</t>
  </si>
  <si>
    <t>539727</t>
  </si>
  <si>
    <t>1441-DT-PR</t>
  </si>
  <si>
    <t>LUW8996/RJ</t>
  </si>
  <si>
    <t>9C2KC08506R007086</t>
  </si>
  <si>
    <t>512755</t>
  </si>
  <si>
    <t>1443-DT-PR</t>
  </si>
  <si>
    <t>LRE1231/RJ</t>
  </si>
  <si>
    <t>9C6KE042050040168</t>
  </si>
  <si>
    <t>512867</t>
  </si>
  <si>
    <t>1449-DT-PR</t>
  </si>
  <si>
    <t>KZS6324/RJ</t>
  </si>
  <si>
    <t>9C6KE090060004075</t>
  </si>
  <si>
    <t>519851</t>
  </si>
  <si>
    <t>1452-DT-PR</t>
  </si>
  <si>
    <t>LCP6105/RJ</t>
  </si>
  <si>
    <t>9C2HA07104R023269</t>
  </si>
  <si>
    <t>512762</t>
  </si>
  <si>
    <t>1453-DT-PR</t>
  </si>
  <si>
    <t>LNB6876/RJ</t>
  </si>
  <si>
    <t>9BGSC19Z0YC169688</t>
  </si>
  <si>
    <t>GM/CORSA WIND</t>
  </si>
  <si>
    <t>543351</t>
  </si>
  <si>
    <t>1454-DT-PR</t>
  </si>
  <si>
    <t>LSN0495/RJ</t>
  </si>
  <si>
    <t>9BWCA05X34T122183</t>
  </si>
  <si>
    <t>503776</t>
  </si>
  <si>
    <t>1455-DT-PR</t>
  </si>
  <si>
    <t>LNZ9337/RJ</t>
  </si>
  <si>
    <t>9C2MC35002R024273</t>
  </si>
  <si>
    <t>505173</t>
  </si>
  <si>
    <t>1457-DT-PR</t>
  </si>
  <si>
    <t>DLR5351/RJ</t>
  </si>
  <si>
    <t>9BWFB07X73P010341</t>
  </si>
  <si>
    <t>VW/KOMBI FURGAO</t>
  </si>
  <si>
    <t>542809</t>
  </si>
  <si>
    <t>1458-DT-PR</t>
  </si>
  <si>
    <t>GYN9438/MG</t>
  </si>
  <si>
    <t>9C2KC08508R003625</t>
  </si>
  <si>
    <t>_113573</t>
  </si>
  <si>
    <t>1463-DT-PR</t>
  </si>
  <si>
    <t>MTS3432/ES</t>
  </si>
  <si>
    <t>9C2JC4220AR382342</t>
  </si>
  <si>
    <t>509946</t>
  </si>
  <si>
    <t>1464-DT-PR</t>
  </si>
  <si>
    <t>LUW5110/RJ</t>
  </si>
  <si>
    <t>9C2KD03106R006796</t>
  </si>
  <si>
    <t>152185</t>
  </si>
  <si>
    <t>1466-DT-PR</t>
  </si>
  <si>
    <t>LNO0938/PR</t>
  </si>
  <si>
    <t>9C2JC30301R008338</t>
  </si>
  <si>
    <t>157728</t>
  </si>
  <si>
    <t>1467-DT-PR</t>
  </si>
  <si>
    <t>KZV7959/RJ</t>
  </si>
  <si>
    <t>9C6KE092070074364</t>
  </si>
  <si>
    <t>515056</t>
  </si>
  <si>
    <t>1472-DT-PR</t>
  </si>
  <si>
    <t>KXU1559/RJ</t>
  </si>
  <si>
    <t>9C2MC35008R072203</t>
  </si>
  <si>
    <t>505221</t>
  </si>
  <si>
    <t>1477-DT-PR</t>
  </si>
  <si>
    <t>LNN8630/RJ</t>
  </si>
  <si>
    <t>8AD2A7LZ91W057753</t>
  </si>
  <si>
    <t>I/PEUGEOT 206 SOLEIL</t>
  </si>
  <si>
    <t>504865</t>
  </si>
  <si>
    <t>1478-DT-PR</t>
  </si>
  <si>
    <t>KZN5839/RJ</t>
  </si>
  <si>
    <t>9C2JC4110BR728120</t>
  </si>
  <si>
    <t>161260</t>
  </si>
  <si>
    <t>1480-DT-PR</t>
  </si>
  <si>
    <t>KUS7646/RJ</t>
  </si>
  <si>
    <t>9C2JC30707R164488</t>
  </si>
  <si>
    <t>509707</t>
  </si>
  <si>
    <t>1489-DT-PR</t>
  </si>
  <si>
    <t>KPH0903/RJ</t>
  </si>
  <si>
    <t>93YLSR2TH8J027287</t>
  </si>
  <si>
    <t>RENAULT/LOGAN PRI 16</t>
  </si>
  <si>
    <t>530929</t>
  </si>
  <si>
    <t>1490-DT-PR</t>
  </si>
  <si>
    <t>GXY7553/RJ</t>
  </si>
  <si>
    <t>9BWHB09A23P006585</t>
  </si>
  <si>
    <t>513608</t>
  </si>
  <si>
    <t>1492-DT-PR</t>
  </si>
  <si>
    <t>LTB0305/RJ</t>
  </si>
  <si>
    <t>9C2KC08104R041117</t>
  </si>
  <si>
    <t>509936</t>
  </si>
  <si>
    <t>1495-DT-PR</t>
  </si>
  <si>
    <t>KVK5808/RJ</t>
  </si>
  <si>
    <t>9C2JC4110BR319534</t>
  </si>
  <si>
    <t>518315</t>
  </si>
  <si>
    <t>1498-DT-PR</t>
  </si>
  <si>
    <t>KVC6733/RJ</t>
  </si>
  <si>
    <t>9362MKFWX9B050819</t>
  </si>
  <si>
    <t>PEUGEOT/207HB XR S</t>
  </si>
  <si>
    <t>544006</t>
  </si>
  <si>
    <t>1503-DT-PR</t>
  </si>
  <si>
    <t>LQH5785/RJ</t>
  </si>
  <si>
    <t>9C2KC1650CR540848</t>
  </si>
  <si>
    <t>172987</t>
  </si>
  <si>
    <t>1506-DT-PR</t>
  </si>
  <si>
    <t>LOP8600/RJ</t>
  </si>
  <si>
    <t>8AGSB19N03R109185</t>
  </si>
  <si>
    <t>I/GM CORSA CLASSIC</t>
  </si>
  <si>
    <t>507884</t>
  </si>
  <si>
    <t>1510-DT-PR</t>
  </si>
  <si>
    <t>LPY0093/RJ</t>
  </si>
  <si>
    <t>9BD15822544501817</t>
  </si>
  <si>
    <t>169727</t>
  </si>
  <si>
    <t>1512-DT-PR</t>
  </si>
  <si>
    <t>KVJ6111/RJ</t>
  </si>
  <si>
    <t>9C2KC1670BR308631</t>
  </si>
  <si>
    <t>_109837</t>
  </si>
  <si>
    <t>1515-DT-PR</t>
  </si>
  <si>
    <t>LLV5861/RJ</t>
  </si>
  <si>
    <t>95VJK1L8BCM003339</t>
  </si>
  <si>
    <t>164675</t>
  </si>
  <si>
    <t>1516-DT-PR</t>
  </si>
  <si>
    <t>MSM0622/ES</t>
  </si>
  <si>
    <t>9C2JC30708R246497</t>
  </si>
  <si>
    <t>165104</t>
  </si>
  <si>
    <t>1517-DT-PR</t>
  </si>
  <si>
    <t>LNW8207/RJ</t>
  </si>
  <si>
    <t>9BGXF19X02C144690</t>
  </si>
  <si>
    <t>GM/CORSA SEDAN</t>
  </si>
  <si>
    <t>541192</t>
  </si>
  <si>
    <t>1518-DT-PR</t>
  </si>
  <si>
    <t>LLH6766/RJ</t>
  </si>
  <si>
    <t xml:space="preserve">9BWAA05U4BP081422 </t>
  </si>
  <si>
    <t>511513</t>
  </si>
  <si>
    <t>1523-DT-PR</t>
  </si>
  <si>
    <t>KVQ3666/RJ</t>
  </si>
  <si>
    <t>9C2JC41109R502397</t>
  </si>
  <si>
    <t>511529</t>
  </si>
  <si>
    <t>1525-DT-PR</t>
  </si>
  <si>
    <t>AUD0290/RJ</t>
  </si>
  <si>
    <t>93UMB28LX34000074</t>
  </si>
  <si>
    <t>AUDI/A3 1.8</t>
  </si>
  <si>
    <t>508204</t>
  </si>
  <si>
    <t>1534-DT-PR</t>
  </si>
  <si>
    <t>LKW6505/RJ</t>
  </si>
  <si>
    <t>9BD15802AA6270236</t>
  </si>
  <si>
    <t>FIAT/UNO MILLE ECONOMY</t>
  </si>
  <si>
    <t>550707</t>
  </si>
  <si>
    <t>1536-DT-PR</t>
  </si>
  <si>
    <t>KQU0862/RJ</t>
  </si>
  <si>
    <t>9CDNF41LJ8M133795</t>
  </si>
  <si>
    <t>508429</t>
  </si>
  <si>
    <t>1537-DT-PR</t>
  </si>
  <si>
    <t>KZB4692/RJ</t>
  </si>
  <si>
    <t>9C6KE1220A0145351</t>
  </si>
  <si>
    <t>172098</t>
  </si>
  <si>
    <t>1539-DT-PR</t>
  </si>
  <si>
    <t>KOU6152/RJ</t>
  </si>
  <si>
    <t>95VJK1B8CCM002035</t>
  </si>
  <si>
    <t>523759</t>
  </si>
  <si>
    <t>1542-DT-PR</t>
  </si>
  <si>
    <t>HFY9499/RJ</t>
  </si>
  <si>
    <t>9C2KD03108R003753</t>
  </si>
  <si>
    <t>511524</t>
  </si>
  <si>
    <t>1546-DT-PR</t>
  </si>
  <si>
    <t>PFV8131/PE</t>
  </si>
  <si>
    <t>9C2JC4110DR762949</t>
  </si>
  <si>
    <t>164544</t>
  </si>
  <si>
    <t>1550-DT-PR</t>
  </si>
  <si>
    <t>KXT5372/RJ</t>
  </si>
  <si>
    <t>9C2KC1550AR135669</t>
  </si>
  <si>
    <t>512768</t>
  </si>
  <si>
    <t>1551-DT-PR</t>
  </si>
  <si>
    <t>KRS0956/RJ</t>
  </si>
  <si>
    <t>9C2JC41209R009011</t>
  </si>
  <si>
    <t>537760</t>
  </si>
  <si>
    <t>1554-DT-PR</t>
  </si>
  <si>
    <t>DRJ2745/RJ</t>
  </si>
  <si>
    <t>9BGTS69W05B246044</t>
  </si>
  <si>
    <t>GM/ASTRA SEDAN CONFORT</t>
  </si>
  <si>
    <t>543107</t>
  </si>
  <si>
    <t>1557-DT-PR</t>
  </si>
  <si>
    <t>LNK5120/RJ</t>
  </si>
  <si>
    <t>8AE5BLFX91G005558</t>
  </si>
  <si>
    <t>I/PEUGEOT PARTNER FURGAO</t>
  </si>
  <si>
    <t>538690</t>
  </si>
  <si>
    <t>1567-DT-PR</t>
  </si>
  <si>
    <t>LLM3622/RJ</t>
  </si>
  <si>
    <t>9BWAA05W2BP083445</t>
  </si>
  <si>
    <t>547617</t>
  </si>
  <si>
    <t>1569-DT-PR</t>
  </si>
  <si>
    <t>KMI6589/RJ</t>
  </si>
  <si>
    <t>8AWZZZ9EZYA520703</t>
  </si>
  <si>
    <t>IMP/VW POLO CLAS. 1.8 MI</t>
  </si>
  <si>
    <t>540572</t>
  </si>
  <si>
    <t>1571-DT-PR</t>
  </si>
  <si>
    <t>LAH6228/RJ</t>
  </si>
  <si>
    <t>9C2KC08207R091535</t>
  </si>
  <si>
    <t>HONDA/CG150 SPECIAL EDIT</t>
  </si>
  <si>
    <t>168989</t>
  </si>
  <si>
    <t>1574-DT-PR</t>
  </si>
  <si>
    <t>LUX2631/RJ</t>
  </si>
  <si>
    <t>9BD13561362005426</t>
  </si>
  <si>
    <t>FIAT/IDEA ELX FLEX</t>
  </si>
  <si>
    <t>541021</t>
  </si>
  <si>
    <t>1576-DT-PR</t>
  </si>
  <si>
    <t>LNW1271/RJ</t>
  </si>
  <si>
    <t>8A1BA00351L256495</t>
  </si>
  <si>
    <t>I/RENAULT MEGANE RXE 1.6</t>
  </si>
  <si>
    <t>130445</t>
  </si>
  <si>
    <t>1577-DT-PR</t>
  </si>
  <si>
    <t>LOZ3198/RJ</t>
  </si>
  <si>
    <t>9C6KE092070096628</t>
  </si>
  <si>
    <t>402987</t>
  </si>
  <si>
    <t>1580-DT-PR</t>
  </si>
  <si>
    <t>KUL9422/RJ</t>
  </si>
  <si>
    <t>9C6KE084050004729</t>
  </si>
  <si>
    <t>512922</t>
  </si>
  <si>
    <t>1581-DT-PR</t>
  </si>
  <si>
    <t>KQN6387/RJ</t>
  </si>
  <si>
    <t>9C6KE092060010757</t>
  </si>
  <si>
    <t>_109767</t>
  </si>
  <si>
    <t>1582-DT-PR</t>
  </si>
  <si>
    <t>ECG3273/SP</t>
  </si>
  <si>
    <t>9C2KC08108R298929</t>
  </si>
  <si>
    <t>161832</t>
  </si>
  <si>
    <t>1586-DT-PR</t>
  </si>
  <si>
    <t>KOL1918/RJ</t>
  </si>
  <si>
    <t>9C2JC30708R569487</t>
  </si>
  <si>
    <t>_120920</t>
  </si>
  <si>
    <t>1587-DT-PR</t>
  </si>
  <si>
    <t>LSR4409/RJ</t>
  </si>
  <si>
    <t>LTEXCBLB9C3006462</t>
  </si>
  <si>
    <t>154241</t>
  </si>
  <si>
    <t>1591-DT-PR</t>
  </si>
  <si>
    <t>KRU1950/RJ</t>
  </si>
  <si>
    <t>LAAAXKJE7B0001117</t>
  </si>
  <si>
    <t>I/JIALING TRAXX JL125-9</t>
  </si>
  <si>
    <t>511525</t>
  </si>
  <si>
    <t>1593-DT-PR</t>
  </si>
  <si>
    <t>LNU7793/SP</t>
  </si>
  <si>
    <t>9BD17201223011285</t>
  </si>
  <si>
    <t>535450</t>
  </si>
  <si>
    <t>1601-DT-PR</t>
  </si>
  <si>
    <t>KZT2877/RJ</t>
  </si>
  <si>
    <t>9C2JC30706R828008</t>
  </si>
  <si>
    <t>511516</t>
  </si>
  <si>
    <t>1603-DT-PR</t>
  </si>
  <si>
    <t>LUX9336/RJ</t>
  </si>
  <si>
    <t>9BD17140A72813870</t>
  </si>
  <si>
    <t>FIAT/PALIO ELX FLEX</t>
  </si>
  <si>
    <t>543363</t>
  </si>
  <si>
    <t>1610-DT-EG</t>
  </si>
  <si>
    <t>LOT8260/RJ</t>
  </si>
  <si>
    <t>9C2HA07003R064245</t>
  </si>
  <si>
    <t>530738</t>
  </si>
  <si>
    <t>1611-DT-EG</t>
  </si>
  <si>
    <t>95VJK1M8BCM003647</t>
  </si>
  <si>
    <t>125785</t>
  </si>
  <si>
    <t>1612-DT-EG</t>
  </si>
  <si>
    <t>KWO1973/RJ</t>
  </si>
  <si>
    <t>95VCA1E288M008900</t>
  </si>
  <si>
    <t>_502775</t>
  </si>
  <si>
    <t>1613-DT-EG</t>
  </si>
  <si>
    <t>KWL4261/RJ</t>
  </si>
  <si>
    <t>9C6KE1220A0094202</t>
  </si>
  <si>
    <t>517058</t>
  </si>
  <si>
    <t>1614-DT-EG</t>
  </si>
  <si>
    <t>LPU2594/RJ</t>
  </si>
  <si>
    <t>9C6KE1520B0009785</t>
  </si>
  <si>
    <t>120948</t>
  </si>
  <si>
    <t>1615-DT-EG</t>
  </si>
  <si>
    <t>KYD5220/RJ</t>
  </si>
  <si>
    <t>9C2KC1620AR006422</t>
  </si>
  <si>
    <t>120664</t>
  </si>
  <si>
    <t>1616-DT-EG</t>
  </si>
  <si>
    <t>LTV1488/RJ</t>
  </si>
  <si>
    <t>94J1XPBB77M009633</t>
  </si>
  <si>
    <t>SUNDOWN/WEB 100 EVO</t>
  </si>
  <si>
    <t>126285</t>
  </si>
  <si>
    <t>1617-DT-EG</t>
  </si>
  <si>
    <t>93FSTJXHBCM009348</t>
  </si>
  <si>
    <t>526337</t>
  </si>
  <si>
    <t>1618-DT-CG</t>
  </si>
  <si>
    <t>LPO0007/RJ</t>
  </si>
  <si>
    <t>9BWHB09N54P009856</t>
  </si>
  <si>
    <t>535405</t>
  </si>
  <si>
    <t>1619-DT-CG</t>
  </si>
  <si>
    <t>LRL0407/RJ</t>
  </si>
  <si>
    <t>9C2KC08504R012963</t>
  </si>
  <si>
    <t>529675</t>
  </si>
  <si>
    <t>1621-DT-CG</t>
  </si>
  <si>
    <t>KNZ2166/RJ</t>
  </si>
  <si>
    <t>9C6KE1520B0025908</t>
  </si>
  <si>
    <t>521000</t>
  </si>
  <si>
    <t>1622-DT-CG</t>
  </si>
  <si>
    <t>LAH8472/RJ</t>
  </si>
  <si>
    <t>9C2KC08107R174999</t>
  </si>
  <si>
    <t>515084</t>
  </si>
  <si>
    <t>1623-DT-CG</t>
  </si>
  <si>
    <t>LRM0726/RJ</t>
  </si>
  <si>
    <t>9C2HA07004R001514</t>
  </si>
  <si>
    <t>164078</t>
  </si>
  <si>
    <t>1624-DT-CG</t>
  </si>
  <si>
    <t>KXZ5141/RJ</t>
  </si>
  <si>
    <t>9BGXL80P0AC186849</t>
  </si>
  <si>
    <t>536270</t>
  </si>
  <si>
    <t>1625-DT-CG</t>
  </si>
  <si>
    <t>LOX5750/RJ</t>
  </si>
  <si>
    <t>9C2HA07203R059249</t>
  </si>
  <si>
    <t>HONDA/C100 BIZ MAIS</t>
  </si>
  <si>
    <t>531851</t>
  </si>
  <si>
    <t>1626-DT-CG</t>
  </si>
  <si>
    <t>LOV2636/RJ</t>
  </si>
  <si>
    <t>9C2JC30103R280638</t>
  </si>
  <si>
    <t>515089</t>
  </si>
  <si>
    <t>1627-DT-CG</t>
  </si>
  <si>
    <t>LOU8424/RJ</t>
  </si>
  <si>
    <t>9BD17146232327906</t>
  </si>
  <si>
    <t>530157</t>
  </si>
  <si>
    <t>1628-DT-CG</t>
  </si>
  <si>
    <t>LNU0817/RJ</t>
  </si>
  <si>
    <t>9C2MC35002R020658</t>
  </si>
  <si>
    <t>173319</t>
  </si>
  <si>
    <t>1629-DT-CG</t>
  </si>
  <si>
    <t>KZZ6693/RJ</t>
  </si>
  <si>
    <t>9C6KE092060054684</t>
  </si>
  <si>
    <t>518741</t>
  </si>
  <si>
    <t>1630-DT-CG</t>
  </si>
  <si>
    <t>MTP3553/SP</t>
  </si>
  <si>
    <t>9C2JC4110BR733715</t>
  </si>
  <si>
    <t>536804</t>
  </si>
  <si>
    <t>1631-DT-CG</t>
  </si>
  <si>
    <t>LNF6976/RJ</t>
  </si>
  <si>
    <t>9BWAC13X7YP027960</t>
  </si>
  <si>
    <t>VW/SANTANA</t>
  </si>
  <si>
    <t>532524</t>
  </si>
  <si>
    <t>1632-DT-CG</t>
  </si>
  <si>
    <t>KVE7393/RJ</t>
  </si>
  <si>
    <t>9C6KE1220A0092134</t>
  </si>
  <si>
    <t>531918</t>
  </si>
  <si>
    <t>1633-DT-CG</t>
  </si>
  <si>
    <t>KYU3959/RJ</t>
  </si>
  <si>
    <t>95VCB1L589M029188</t>
  </si>
  <si>
    <t>502082</t>
  </si>
  <si>
    <t>1635-DT-CG</t>
  </si>
  <si>
    <t>KVN7475/RJ</t>
  </si>
  <si>
    <t>9C2KD0540BR122612</t>
  </si>
  <si>
    <t>155266</t>
  </si>
  <si>
    <t>1636-DT-CG</t>
  </si>
  <si>
    <t>LRD6566/RJ</t>
  </si>
  <si>
    <t>95VFU7H8DEM000791</t>
  </si>
  <si>
    <t>DAFRA/ZIG PLUS</t>
  </si>
  <si>
    <t>531152</t>
  </si>
  <si>
    <t>1637-DT-CG</t>
  </si>
  <si>
    <t>KOL2832/RJ</t>
  </si>
  <si>
    <t>9C6KE122090013305</t>
  </si>
  <si>
    <t>509268</t>
  </si>
  <si>
    <t>1638-DT-CG</t>
  </si>
  <si>
    <t>KPN6181/RJ</t>
  </si>
  <si>
    <t>LHJXCBCD1C0302255</t>
  </si>
  <si>
    <t>530767</t>
  </si>
  <si>
    <t>1639-DT-CG</t>
  </si>
  <si>
    <t>LTZ3589/RJ</t>
  </si>
  <si>
    <t>9C2JC4110BR315858</t>
  </si>
  <si>
    <t>529982</t>
  </si>
  <si>
    <t>1640-DT-CG</t>
  </si>
  <si>
    <t>LOS5417/RJ</t>
  </si>
  <si>
    <t>9C2HA07103R047379</t>
  </si>
  <si>
    <t>131452</t>
  </si>
  <si>
    <t>1641-DT-CG</t>
  </si>
  <si>
    <t>95VJK4G8DEM004334</t>
  </si>
  <si>
    <t>530876</t>
  </si>
  <si>
    <t>1642-DT-CG</t>
  </si>
  <si>
    <t>L82TCAPLXD1001047</t>
  </si>
  <si>
    <t>I/BAOTIAN ALANMOTORSCOLT</t>
  </si>
  <si>
    <t>530465</t>
  </si>
  <si>
    <t>1643-DT-CG</t>
  </si>
  <si>
    <t>KMW1376/RJ</t>
  </si>
  <si>
    <t>9C6KE093070016258</t>
  </si>
  <si>
    <t>520437</t>
  </si>
  <si>
    <t>1644-DT-CG</t>
  </si>
  <si>
    <t>LPA6899/RJ</t>
  </si>
  <si>
    <t>9BWKA05Z284036733</t>
  </si>
  <si>
    <t>522538</t>
  </si>
  <si>
    <t>1646-DT-CG</t>
  </si>
  <si>
    <t>LOM2123/RJ</t>
  </si>
  <si>
    <t>9C6KG010020008338</t>
  </si>
  <si>
    <t>YAMAHA/TDM 225</t>
  </si>
  <si>
    <t>529128</t>
  </si>
  <si>
    <t>1647-DT-CG</t>
  </si>
  <si>
    <t>LAH3584/RJ</t>
  </si>
  <si>
    <t>9C2MC35006R036216</t>
  </si>
  <si>
    <t>524816</t>
  </si>
  <si>
    <t>1648-DT-CG</t>
  </si>
  <si>
    <t>LOL8621/RJ</t>
  </si>
  <si>
    <t>9C2JC30203R010847</t>
  </si>
  <si>
    <t>507502</t>
  </si>
  <si>
    <t>1649-DT-CG</t>
  </si>
  <si>
    <t>KZM0115/RJ</t>
  </si>
  <si>
    <t>9C2KC08505R004971</t>
  </si>
  <si>
    <t>539657</t>
  </si>
  <si>
    <t>1650-DT-CG</t>
  </si>
  <si>
    <t>KZF0426/RJ</t>
  </si>
  <si>
    <t>9C2JC30707R111436</t>
  </si>
  <si>
    <t>536968</t>
  </si>
  <si>
    <t>1651-DT-CG</t>
  </si>
  <si>
    <t>KWT0403/RJ</t>
  </si>
  <si>
    <t>9C2HA07205R003814</t>
  </si>
  <si>
    <t>531147</t>
  </si>
  <si>
    <t>1652-DT-CG</t>
  </si>
  <si>
    <t>HDL0896/RJ</t>
  </si>
  <si>
    <t>9C2MC35006R003615</t>
  </si>
  <si>
    <t>530159</t>
  </si>
  <si>
    <t>1653-DT-CG</t>
  </si>
  <si>
    <t>LOQ8743/RJ</t>
  </si>
  <si>
    <t>9C6KE020020052829</t>
  </si>
  <si>
    <t>156936</t>
  </si>
  <si>
    <t>1654-DT-BT</t>
  </si>
  <si>
    <t>KQL9729/SP</t>
  </si>
  <si>
    <t>9C2NC4310AR057287</t>
  </si>
  <si>
    <t>521944</t>
  </si>
  <si>
    <t>1655-DT-BT</t>
  </si>
  <si>
    <t>LQG1039/RJ</t>
  </si>
  <si>
    <t>9C2HA07105R033108</t>
  </si>
  <si>
    <t>519622</t>
  </si>
  <si>
    <t>1656-DT-BT</t>
  </si>
  <si>
    <t>KZG5421/RJ</t>
  </si>
  <si>
    <t>9BWMF07X2BP012153</t>
  </si>
  <si>
    <t>169574</t>
  </si>
  <si>
    <t>1657-DT-BT</t>
  </si>
  <si>
    <t>LPS8246/RJ</t>
  </si>
  <si>
    <t>93FMRCCKABM003879</t>
  </si>
  <si>
    <t>KASINSKI/MIRAGE 150 50</t>
  </si>
  <si>
    <t>502371</t>
  </si>
  <si>
    <t>1658-DT-BT</t>
  </si>
  <si>
    <t>JPI4049/RJ</t>
  </si>
  <si>
    <t>9C2JC30203R008645</t>
  </si>
  <si>
    <t>508944</t>
  </si>
  <si>
    <t>1659-DT-PR</t>
  </si>
  <si>
    <t>LPH4624/RJ</t>
  </si>
  <si>
    <t>9C2KC08108R225761</t>
  </si>
  <si>
    <t>512948</t>
  </si>
  <si>
    <t>1660-DT-PR</t>
  </si>
  <si>
    <t>KWC5617/RJ</t>
  </si>
  <si>
    <t>9C6KE1930E0000515</t>
  </si>
  <si>
    <t>YAMAHA/YBR125 FACTOR E</t>
  </si>
  <si>
    <t>514609</t>
  </si>
  <si>
    <t>1661-DT-PR</t>
  </si>
  <si>
    <t>LOT9617/RJ</t>
  </si>
  <si>
    <t>9BWAE03XX3P018375</t>
  </si>
  <si>
    <t>VW/SANTANA 2.0</t>
  </si>
  <si>
    <t>162277</t>
  </si>
  <si>
    <t>1662-DT-PR</t>
  </si>
  <si>
    <t>LKM6064/RJ</t>
  </si>
  <si>
    <t>3N1AB61D08L604085</t>
  </si>
  <si>
    <t>I/NISSAN SENTRA S</t>
  </si>
  <si>
    <t>512858</t>
  </si>
  <si>
    <t>1663-DT-PR</t>
  </si>
  <si>
    <t>LOZ3872/RJ</t>
  </si>
  <si>
    <t>9CDNF41LJ7M070319</t>
  </si>
  <si>
    <t>512968</t>
  </si>
  <si>
    <t>1664-DT-CG</t>
  </si>
  <si>
    <t>KXT0710/RJ</t>
  </si>
  <si>
    <t>9C6KE091070033236</t>
  </si>
  <si>
    <t>520590</t>
  </si>
  <si>
    <t>1665-DT-CG</t>
  </si>
  <si>
    <t>9C2JC4120AR009245</t>
  </si>
  <si>
    <t>520279</t>
  </si>
  <si>
    <t>1666-DT-CG</t>
  </si>
  <si>
    <t>KZT1343/RJ</t>
  </si>
  <si>
    <t>9C2KC08306R000922</t>
  </si>
  <si>
    <t>534058</t>
  </si>
  <si>
    <t>1667-DT-CG</t>
  </si>
  <si>
    <t>9C2KC08108R209449</t>
  </si>
  <si>
    <t>143179</t>
  </si>
  <si>
    <t>1668-DT-CG</t>
  </si>
  <si>
    <t>LOO4963/RJ</t>
  </si>
  <si>
    <t>9C2JC30103R174363</t>
  </si>
  <si>
    <t>533342</t>
  </si>
  <si>
    <t>1670-DT-CG</t>
  </si>
  <si>
    <t>KXL4639/RJ</t>
  </si>
  <si>
    <t>9C2JC4110AR034865</t>
  </si>
  <si>
    <t>522228</t>
  </si>
  <si>
    <t>1671-DT-CG</t>
  </si>
  <si>
    <t>KOA6703/RJ</t>
  </si>
  <si>
    <t>95VGF2D2BBM002668</t>
  </si>
  <si>
    <t>524143</t>
  </si>
  <si>
    <t>1672-DT-BT</t>
  </si>
  <si>
    <t>KPZ0763/RJ</t>
  </si>
  <si>
    <t>9C2KC08108R006405</t>
  </si>
  <si>
    <t>_140927</t>
  </si>
  <si>
    <t>1673-DT-BT</t>
  </si>
  <si>
    <t>KZH1036/RJ</t>
  </si>
  <si>
    <t>9C2JC30708R153976</t>
  </si>
  <si>
    <t>521914</t>
  </si>
  <si>
    <t>1674-DT-BT</t>
  </si>
  <si>
    <t>KZT1477/RJ</t>
  </si>
  <si>
    <t>9C2JC30705R700461</t>
  </si>
  <si>
    <t>504399</t>
  </si>
  <si>
    <t>1675-DT-BT</t>
  </si>
  <si>
    <t>HFQ8902/RJ</t>
  </si>
  <si>
    <t>9C6KE090070019380</t>
  </si>
  <si>
    <t>520571</t>
  </si>
  <si>
    <t>1676-DT-NF2</t>
  </si>
  <si>
    <t>GZO9808/RJ</t>
  </si>
  <si>
    <t>9BWCA05W67T007170</t>
  </si>
  <si>
    <t>406785</t>
  </si>
  <si>
    <t>1677-MA</t>
  </si>
  <si>
    <t>KNX4434/RJ</t>
  </si>
  <si>
    <t>9BD15802AB6478431</t>
  </si>
  <si>
    <t>407161</t>
  </si>
  <si>
    <t>2000.001-DT-CG</t>
  </si>
  <si>
    <t>LPH5416/RJ</t>
  </si>
  <si>
    <t>9BWMF07X19P014504</t>
  </si>
  <si>
    <t>115548572</t>
  </si>
  <si>
    <t>VW/KOMBI LOTACAO</t>
  </si>
  <si>
    <t>535060</t>
  </si>
  <si>
    <t>IRRECUPERAVEL IDENTIFICADO</t>
  </si>
  <si>
    <t>2000.002-DT-EG</t>
  </si>
  <si>
    <t>GXN0755/RJ</t>
  </si>
  <si>
    <t>9C2MC2700XR024240</t>
  </si>
  <si>
    <t>725980850</t>
  </si>
  <si>
    <t>1999/1999</t>
  </si>
  <si>
    <t>543626</t>
  </si>
  <si>
    <t>2000.003-DT-EG</t>
  </si>
  <si>
    <t>LRF0300/RJ</t>
  </si>
  <si>
    <t>9C2JC30104R004911</t>
  </si>
  <si>
    <t>823960200</t>
  </si>
  <si>
    <t>530597</t>
  </si>
  <si>
    <t>2000.004-DT-EG</t>
  </si>
  <si>
    <t>LPG8564/RJ</t>
  </si>
  <si>
    <t>9C2JA04108R071366</t>
  </si>
  <si>
    <t>988442680</t>
  </si>
  <si>
    <t>126704</t>
  </si>
  <si>
    <t>2000.005-DT-EG</t>
  </si>
  <si>
    <t>LLP7318/RJ</t>
  </si>
  <si>
    <t>9C2JC4110CR437057</t>
  </si>
  <si>
    <t>419614290</t>
  </si>
  <si>
    <t>126921</t>
  </si>
  <si>
    <t>2000.006-DT-EG</t>
  </si>
  <si>
    <t>LAG0200/RJ</t>
  </si>
  <si>
    <t>9C2PC1401RRR00124</t>
  </si>
  <si>
    <t>619774550</t>
  </si>
  <si>
    <t>HONDA/CB 450 DX</t>
  </si>
  <si>
    <t>1994/1994</t>
  </si>
  <si>
    <t>523071</t>
  </si>
  <si>
    <t>2000.007-DT-CG</t>
  </si>
  <si>
    <t>KOH4543/RJ</t>
  </si>
  <si>
    <t>9C2JC2500YR067787</t>
  </si>
  <si>
    <t>727284711</t>
  </si>
  <si>
    <t>HONDA/CG 125 TITAN</t>
  </si>
  <si>
    <t>1999/2000</t>
  </si>
  <si>
    <t>544910</t>
  </si>
  <si>
    <t>2000.008-DT-CG</t>
  </si>
  <si>
    <t>KNI4532/RJ</t>
  </si>
  <si>
    <t>9C2HA07101R222710</t>
  </si>
  <si>
    <t>758758227</t>
  </si>
  <si>
    <t>538326</t>
  </si>
  <si>
    <t>2000.009-DT-CG</t>
  </si>
  <si>
    <t>LLF0302/RJ</t>
  </si>
  <si>
    <t>9C2JC1911JR103588</t>
  </si>
  <si>
    <t>312635184</t>
  </si>
  <si>
    <t>HONDA/ML 125</t>
  </si>
  <si>
    <t>1987/1988</t>
  </si>
  <si>
    <t>541977</t>
  </si>
  <si>
    <t>2000.010-DT-CG</t>
  </si>
  <si>
    <t>KMT9930/RJ</t>
  </si>
  <si>
    <t>9C2JC30707R130804</t>
  </si>
  <si>
    <t>931670586</t>
  </si>
  <si>
    <t xml:space="preserve"> HONDA/CG 125 FAN</t>
  </si>
  <si>
    <t>536377</t>
  </si>
  <si>
    <t>2000.011-DT-CG</t>
  </si>
  <si>
    <t>MPF9547/RJ</t>
  </si>
  <si>
    <t>9BGJK69TLLB047895</t>
  </si>
  <si>
    <t>275545695</t>
  </si>
  <si>
    <t>GM/MONZA SL/E</t>
  </si>
  <si>
    <t>1990/1990</t>
  </si>
  <si>
    <t>532730</t>
  </si>
  <si>
    <t>2000.012-DT-CG</t>
  </si>
  <si>
    <t>LHS1452/RJ</t>
  </si>
  <si>
    <t xml:space="preserve">9BFBXXLBAKBL80433 </t>
  </si>
  <si>
    <t>314712283</t>
  </si>
  <si>
    <t>FORD/ESCORT GL</t>
  </si>
  <si>
    <t>1989/1989</t>
  </si>
  <si>
    <t>538214</t>
  </si>
  <si>
    <t>2000.013-DT-CG</t>
  </si>
  <si>
    <t>CHC8274/SP</t>
  </si>
  <si>
    <t xml:space="preserve">9BFZZZFDATB074885 </t>
  </si>
  <si>
    <t>665310196</t>
  </si>
  <si>
    <t>FORD/FIESTA</t>
  </si>
  <si>
    <t>1996/1997</t>
  </si>
  <si>
    <t>551801</t>
  </si>
  <si>
    <t>2000.014-DT-CG</t>
  </si>
  <si>
    <t>LCM1927/RJ</t>
  </si>
  <si>
    <t>9BGSC08ZXWC649910</t>
  </si>
  <si>
    <t>706357388</t>
  </si>
  <si>
    <t>1998/1999</t>
  </si>
  <si>
    <t>528185</t>
  </si>
  <si>
    <t>2000.015-DT-CG</t>
  </si>
  <si>
    <t>LBO5055/RJ</t>
  </si>
  <si>
    <t>KN2ANM8D1TK033929</t>
  </si>
  <si>
    <t>670621870</t>
  </si>
  <si>
    <t>IMP/ASIA TOWNER SDX</t>
  </si>
  <si>
    <t>535355</t>
  </si>
  <si>
    <t>2000.016-DT-CG</t>
  </si>
  <si>
    <t>KUU6388/RJ</t>
  </si>
  <si>
    <t>9BGKS08GPPC334315</t>
  </si>
  <si>
    <t>320142337</t>
  </si>
  <si>
    <t>GM/KADETT SL/E EFI</t>
  </si>
  <si>
    <t>1993/1993</t>
  </si>
  <si>
    <t>530058</t>
  </si>
  <si>
    <t>2000.017-DT-CG</t>
  </si>
  <si>
    <t>LRK1208/RJ</t>
  </si>
  <si>
    <t>9C2KC08205R047117</t>
  </si>
  <si>
    <t>855218436</t>
  </si>
  <si>
    <t>536087</t>
  </si>
  <si>
    <t>2000.018-DT-CG</t>
  </si>
  <si>
    <t>LCO6876/RJ</t>
  </si>
  <si>
    <t>9C2MD270XWR001947</t>
  </si>
  <si>
    <t>712101012</t>
  </si>
  <si>
    <t>HONDA/NX 200</t>
  </si>
  <si>
    <t>530990</t>
  </si>
  <si>
    <t>2000.019-DT-CG</t>
  </si>
  <si>
    <t>LBH5571/RJ</t>
  </si>
  <si>
    <t>8AFZZZ54ATJ023792</t>
  </si>
  <si>
    <t>654421722</t>
  </si>
  <si>
    <t>IMP/FORD ESCORT 1.8I GLX</t>
  </si>
  <si>
    <t>1996/1996</t>
  </si>
  <si>
    <t>544025</t>
  </si>
  <si>
    <t>2000.020-DT-CG</t>
  </si>
  <si>
    <t>LJI3641/RJ</t>
  </si>
  <si>
    <t>9BD146000J3396590</t>
  </si>
  <si>
    <t>314492895</t>
  </si>
  <si>
    <t>FIAT/UNO CS</t>
  </si>
  <si>
    <t>1988/1989</t>
  </si>
  <si>
    <t>544970</t>
  </si>
  <si>
    <t>2000.021-DT-CG</t>
  </si>
  <si>
    <t>LAJ4120/RJ</t>
  </si>
  <si>
    <t>9BGSD68ZTTC800036</t>
  </si>
  <si>
    <t>659544440</t>
  </si>
  <si>
    <t>GM/CORSA SUPER</t>
  </si>
  <si>
    <t>532653</t>
  </si>
  <si>
    <t>2000.022-DT-CG</t>
  </si>
  <si>
    <t>LIQ4700/RJ</t>
  </si>
  <si>
    <t>9BWZZZ33ZLP006842</t>
  </si>
  <si>
    <t>317675672</t>
  </si>
  <si>
    <t>VW/QUANTUM SPORT</t>
  </si>
  <si>
    <t>532731</t>
  </si>
  <si>
    <t>2000.023-DT-CG</t>
  </si>
  <si>
    <t>JNX3016/BA</t>
  </si>
  <si>
    <t xml:space="preserve">9BD178296X0911733 </t>
  </si>
  <si>
    <t>720238803</t>
  </si>
  <si>
    <t>FIAT/PALIO EX</t>
  </si>
  <si>
    <t>539999</t>
  </si>
  <si>
    <t>2000.024-DT-CG</t>
  </si>
  <si>
    <t>LBY6375/RJ</t>
  </si>
  <si>
    <t>9BWZZZ377VT182320</t>
  </si>
  <si>
    <t>686276280</t>
  </si>
  <si>
    <t>VW/GOL PLUS MI</t>
  </si>
  <si>
    <t>1997/1998</t>
  </si>
  <si>
    <t>532700</t>
  </si>
  <si>
    <t>2000.025-DT-CG</t>
  </si>
  <si>
    <t>LIV8490/RJ</t>
  </si>
  <si>
    <t xml:space="preserve">9BGKS08KNMC314726 </t>
  </si>
  <si>
    <t>319581225</t>
  </si>
  <si>
    <t>GM/KADETT SL/E</t>
  </si>
  <si>
    <t>1991/1992</t>
  </si>
  <si>
    <t>538240</t>
  </si>
  <si>
    <t>2000.026-DT-CG</t>
  </si>
  <si>
    <t>KSM7208/RJ</t>
  </si>
  <si>
    <t>BJ268496</t>
  </si>
  <si>
    <t>303410604</t>
  </si>
  <si>
    <t>VW/FUSCA</t>
  </si>
  <si>
    <t>1976/1976</t>
  </si>
  <si>
    <t>530064</t>
  </si>
  <si>
    <t>2000.027-DT-CG</t>
  </si>
  <si>
    <t>LJF1306/RJ</t>
  </si>
  <si>
    <t>9BWZZZ30ZDP036353</t>
  </si>
  <si>
    <t>00294784403</t>
  </si>
  <si>
    <t>VW/PARATI LS</t>
  </si>
  <si>
    <t>1982/1983</t>
  </si>
  <si>
    <t>549570</t>
  </si>
  <si>
    <t>2000.028-DT-CG</t>
  </si>
  <si>
    <t>LIP5787/RJ</t>
  </si>
  <si>
    <t>9BGJL69TLKB019552</t>
  </si>
  <si>
    <t>320035212</t>
  </si>
  <si>
    <t>GM/MONZA CLASSIC SE</t>
  </si>
  <si>
    <t>1989/1990</t>
  </si>
  <si>
    <t>541770</t>
  </si>
  <si>
    <t>2000.029-DT-CG</t>
  </si>
  <si>
    <t>KNG9627/RJ</t>
  </si>
  <si>
    <t>9C2JC30201R037501</t>
  </si>
  <si>
    <t>757081401</t>
  </si>
  <si>
    <t>521257</t>
  </si>
  <si>
    <t>2000.030-DT-CG</t>
  </si>
  <si>
    <t>LCO6801/RJ</t>
  </si>
  <si>
    <t>9BWZZZ373XP023719</t>
  </si>
  <si>
    <t>712095390</t>
  </si>
  <si>
    <t>541824</t>
  </si>
  <si>
    <t>2000.031-DT-CG</t>
  </si>
  <si>
    <t>GTA0524/MG</t>
  </si>
  <si>
    <t>9BD146000R5240003</t>
  </si>
  <si>
    <t>622138740</t>
  </si>
  <si>
    <t>FIAT/UNO</t>
  </si>
  <si>
    <t>535485</t>
  </si>
  <si>
    <t>2000.032-DT-CG</t>
  </si>
  <si>
    <t>LOT9556/RJ</t>
  </si>
  <si>
    <t>9C2JC30103R272467</t>
  </si>
  <si>
    <t>808724410</t>
  </si>
  <si>
    <t>541330</t>
  </si>
  <si>
    <t>2000.033-DT-CG</t>
  </si>
  <si>
    <t>LKQ4424/RJ</t>
  </si>
  <si>
    <t>9C2JC30708R540386</t>
  </si>
  <si>
    <t>963431579</t>
  </si>
  <si>
    <t>537554</t>
  </si>
  <si>
    <t>2000.034-DT-CG</t>
  </si>
  <si>
    <t>CCR4474/RJ</t>
  </si>
  <si>
    <t xml:space="preserve">KLAJA19W1SB755382 </t>
  </si>
  <si>
    <t>645484229</t>
  </si>
  <si>
    <t>IMP/DAEWOO ESPERO CD</t>
  </si>
  <si>
    <t>1995/1995</t>
  </si>
  <si>
    <t>531608</t>
  </si>
  <si>
    <t>2000.035-DT-CG</t>
  </si>
  <si>
    <t>LSJ0843/RJ</t>
  </si>
  <si>
    <t>9C2KC08105R046777</t>
  </si>
  <si>
    <t>843482982</t>
  </si>
  <si>
    <t>535141</t>
  </si>
  <si>
    <t>2000.036-DT-CG</t>
  </si>
  <si>
    <t>LBA3522/RJ</t>
  </si>
  <si>
    <t xml:space="preserve">9BD146107S5636012 </t>
  </si>
  <si>
    <t>645791989</t>
  </si>
  <si>
    <t>FIAT/UNO MILLE EP</t>
  </si>
  <si>
    <t>1995/1996</t>
  </si>
  <si>
    <t>538238</t>
  </si>
  <si>
    <t>2000.037-DT-CG</t>
  </si>
  <si>
    <t>LNL7363/RJ</t>
  </si>
  <si>
    <t>9C2JC30201R077662</t>
  </si>
  <si>
    <t>764883690</t>
  </si>
  <si>
    <t>082966</t>
  </si>
  <si>
    <t>2000.038-DT-CG</t>
  </si>
  <si>
    <t>KZV6620/RJ</t>
  </si>
  <si>
    <t>9C2KC08107R130035</t>
  </si>
  <si>
    <t>917507460</t>
  </si>
  <si>
    <t>538854</t>
  </si>
  <si>
    <t>2000.039-DT-CG</t>
  </si>
  <si>
    <t>LBQ6830/RJ</t>
  </si>
  <si>
    <t>9BGSD68ZVVC712072</t>
  </si>
  <si>
    <t>674130910</t>
  </si>
  <si>
    <t>1997/1997</t>
  </si>
  <si>
    <t>541841</t>
  </si>
  <si>
    <t>2000.040-DT-CG</t>
  </si>
  <si>
    <t>LCI6393/RJ</t>
  </si>
  <si>
    <t xml:space="preserve">9BWZZZ376WP021195 </t>
  </si>
  <si>
    <t>700820930</t>
  </si>
  <si>
    <t>VW/SAVEIRO CL 1.6 MI</t>
  </si>
  <si>
    <t>538301</t>
  </si>
  <si>
    <t>2000.041-DT-CG</t>
  </si>
  <si>
    <t>LCU5813/RJ</t>
  </si>
  <si>
    <t>9C2HA0700XR032780</t>
  </si>
  <si>
    <t>719852889</t>
  </si>
  <si>
    <t>538310</t>
  </si>
  <si>
    <t>2000.042-DT-CG</t>
  </si>
  <si>
    <t>LCA6846/RJ</t>
  </si>
  <si>
    <t xml:space="preserve">9BGSC68ZXWC610739 </t>
  </si>
  <si>
    <t>700326901</t>
  </si>
  <si>
    <t>549445</t>
  </si>
  <si>
    <t>2000.043-DT-CG</t>
  </si>
  <si>
    <t>LIK7302/RJ</t>
  </si>
  <si>
    <t>9BGKT08VMMC338242</t>
  </si>
  <si>
    <t>318655012</t>
  </si>
  <si>
    <t>GM/KADETT SL</t>
  </si>
  <si>
    <t>1991/1991</t>
  </si>
  <si>
    <t>530055</t>
  </si>
  <si>
    <t>2000.044-DT-CG</t>
  </si>
  <si>
    <t>LIL5954/RJ</t>
  </si>
  <si>
    <t>9BGKT08VMMC333400</t>
  </si>
  <si>
    <t>313526370</t>
  </si>
  <si>
    <t>529239</t>
  </si>
  <si>
    <t>2000.045-DT-CG</t>
  </si>
  <si>
    <t>KMN2472/RJ</t>
  </si>
  <si>
    <t>9C2HA070WWR009487</t>
  </si>
  <si>
    <t>706013026</t>
  </si>
  <si>
    <t>1998/1998</t>
  </si>
  <si>
    <t>536688</t>
  </si>
  <si>
    <t>2000.046-DT-CG</t>
  </si>
  <si>
    <t>LAE3844/RJ</t>
  </si>
  <si>
    <t>9BWZZZ30ZRT121345</t>
  </si>
  <si>
    <t>623759268</t>
  </si>
  <si>
    <t>VW/GOL 1000</t>
  </si>
  <si>
    <t>536773</t>
  </si>
  <si>
    <t>2000.047-DT-CG</t>
  </si>
  <si>
    <t>LCS5651/RJ</t>
  </si>
  <si>
    <t>9C2JC2500XR148513</t>
  </si>
  <si>
    <t>716299984</t>
  </si>
  <si>
    <t>050188</t>
  </si>
  <si>
    <t>2000.048-DT-CG</t>
  </si>
  <si>
    <t>KPV4944/RJ</t>
  </si>
  <si>
    <t>9BGSD08ZVVC679014</t>
  </si>
  <si>
    <t>671100866</t>
  </si>
  <si>
    <t>539984</t>
  </si>
  <si>
    <t>2000.049-DT-CG</t>
  </si>
  <si>
    <t>CRI7273/SP</t>
  </si>
  <si>
    <t>WAUZZZ8LZWA139022</t>
  </si>
  <si>
    <t>722729960</t>
  </si>
  <si>
    <t>IMP/AUDI A3 1.8</t>
  </si>
  <si>
    <t>532679</t>
  </si>
  <si>
    <t>2000.050-DT-CG</t>
  </si>
  <si>
    <t>LAG9010/RJ</t>
  </si>
  <si>
    <t>9BGSE68NVTC605217</t>
  </si>
  <si>
    <t>660990768</t>
  </si>
  <si>
    <t>GM/CORSA GL</t>
  </si>
  <si>
    <t>541183</t>
  </si>
  <si>
    <t>2000.051-DT-CG</t>
  </si>
  <si>
    <t>KNL2827/RJ</t>
  </si>
  <si>
    <t>9C2JC3010YR005915</t>
  </si>
  <si>
    <t>742813770</t>
  </si>
  <si>
    <t>529841</t>
  </si>
  <si>
    <t>2000.052-DT-CG</t>
  </si>
  <si>
    <t>LBE6839/RJ</t>
  </si>
  <si>
    <t>9BGSE80TTTC684465</t>
  </si>
  <si>
    <t>649662784</t>
  </si>
  <si>
    <t>528187</t>
  </si>
  <si>
    <t>2000.053-DT-CG</t>
  </si>
  <si>
    <t>KOZ8305/RJ</t>
  </si>
  <si>
    <t>9C2JD0801SRS02506</t>
  </si>
  <si>
    <t>636778592</t>
  </si>
  <si>
    <t>HONDA/XL 125 S</t>
  </si>
  <si>
    <t>535327</t>
  </si>
  <si>
    <t>2000.054-DT-CG</t>
  </si>
  <si>
    <t>LAI9211/RJ</t>
  </si>
  <si>
    <t>9BWZZZ377TT174851</t>
  </si>
  <si>
    <t>662103882</t>
  </si>
  <si>
    <t>VW/GOL I PLUS</t>
  </si>
  <si>
    <t>537086</t>
  </si>
  <si>
    <t>2000.055-DT-CG</t>
  </si>
  <si>
    <t>KMP2458/RJ</t>
  </si>
  <si>
    <t>9C2JA010VVR006328</t>
  </si>
  <si>
    <t>682490466</t>
  </si>
  <si>
    <t>537896</t>
  </si>
  <si>
    <t>2000.056-DT-CG</t>
  </si>
  <si>
    <t>KVE0644/RJ</t>
  </si>
  <si>
    <t>9C2KC0501JR101901</t>
  </si>
  <si>
    <t>313856893</t>
  </si>
  <si>
    <t>HONDA/CBX 150 AERO</t>
  </si>
  <si>
    <t>1988/1988</t>
  </si>
  <si>
    <t>543958</t>
  </si>
  <si>
    <t>2000.057-DT-CG</t>
  </si>
  <si>
    <t>KWX1042/RJ</t>
  </si>
  <si>
    <t xml:space="preserve">9C2JC30707R224608 </t>
  </si>
  <si>
    <t>929498348</t>
  </si>
  <si>
    <t>517655</t>
  </si>
  <si>
    <t>2000.058-DT-CG</t>
  </si>
  <si>
    <t>KXQ2210/RJ</t>
  </si>
  <si>
    <t>9C2JC41209R099260</t>
  </si>
  <si>
    <t>160897297</t>
  </si>
  <si>
    <t>537130</t>
  </si>
  <si>
    <t>2000.059-DT-CG</t>
  </si>
  <si>
    <t>LKF7855/RJ</t>
  </si>
  <si>
    <t>9BWZZZ33ZMP002517</t>
  </si>
  <si>
    <t>431998914</t>
  </si>
  <si>
    <t>VW/QUANTUM CL</t>
  </si>
  <si>
    <t>539963</t>
  </si>
  <si>
    <t>2000.060-DT-CG</t>
  </si>
  <si>
    <t>BSL5652/RJ</t>
  </si>
  <si>
    <t>9C2JC2501SRS99450</t>
  </si>
  <si>
    <t>654187010</t>
  </si>
  <si>
    <t>536090</t>
  </si>
  <si>
    <t>2000.061-DT-CG</t>
  </si>
  <si>
    <t>LKJ2782/RJ</t>
  </si>
  <si>
    <t>9C2JC30707R163866</t>
  </si>
  <si>
    <t>919652310</t>
  </si>
  <si>
    <t>531596</t>
  </si>
  <si>
    <t>2000.062-DT-CG</t>
  </si>
  <si>
    <t>KMF7919/RJ</t>
  </si>
  <si>
    <t>9C2JC250XWR058048</t>
  </si>
  <si>
    <t>714153389</t>
  </si>
  <si>
    <t>547907</t>
  </si>
  <si>
    <t>2000.063-DT-CG</t>
  </si>
  <si>
    <t>KVY1082/RJ</t>
  </si>
  <si>
    <t>9C2JC30103R114560</t>
  </si>
  <si>
    <t>862366950</t>
  </si>
  <si>
    <t>541987</t>
  </si>
  <si>
    <t>2000.064-DT-CG</t>
  </si>
  <si>
    <t>KNI4754/RJ</t>
  </si>
  <si>
    <t>9C6KE010010023338</t>
  </si>
  <si>
    <t>758795793</t>
  </si>
  <si>
    <t>542596</t>
  </si>
  <si>
    <t>2000.065-DT-CG</t>
  </si>
  <si>
    <t>LHA8116/RJ</t>
  </si>
  <si>
    <t>9BG5TE11UGC165624</t>
  </si>
  <si>
    <t>305537288</t>
  </si>
  <si>
    <t>GM/CHEVETTE SL</t>
  </si>
  <si>
    <t>1986/1986</t>
  </si>
  <si>
    <t>543986</t>
  </si>
  <si>
    <t>2000.066-DT-CG</t>
  </si>
  <si>
    <t>KUF8101/RJ</t>
  </si>
  <si>
    <t>9C2KC08104R082298</t>
  </si>
  <si>
    <t>832485381</t>
  </si>
  <si>
    <t>537883</t>
  </si>
  <si>
    <t>2000.067-DT-CG</t>
  </si>
  <si>
    <t>MPX1785/RJ</t>
  </si>
  <si>
    <t>9BGSC08WSRC619275</t>
  </si>
  <si>
    <t>278859291</t>
  </si>
  <si>
    <t>1994/1995</t>
  </si>
  <si>
    <t>540868</t>
  </si>
  <si>
    <t>2000.068-DT-CG</t>
  </si>
  <si>
    <t>KXM1220/RJ</t>
  </si>
  <si>
    <t>9C2JC30707R233176</t>
  </si>
  <si>
    <t>937882364</t>
  </si>
  <si>
    <t>538729</t>
  </si>
  <si>
    <t>2000.069-DT-CG</t>
  </si>
  <si>
    <t>KML6891/RJ</t>
  </si>
  <si>
    <t>9C6KE0100Y0017900</t>
  </si>
  <si>
    <t>749451467</t>
  </si>
  <si>
    <t>538825</t>
  </si>
  <si>
    <t>2000.070-DT-CG</t>
  </si>
  <si>
    <t>LAV0027/RJ</t>
  </si>
  <si>
    <t>9BGSC08WSSC710810</t>
  </si>
  <si>
    <t>638590400</t>
  </si>
  <si>
    <t>537707</t>
  </si>
  <si>
    <t>2000.071-DT-CG</t>
  </si>
  <si>
    <t>KMF3940/RJ</t>
  </si>
  <si>
    <t>9C2JC250VTR005971</t>
  </si>
  <si>
    <t>662682025</t>
  </si>
  <si>
    <t>531538</t>
  </si>
  <si>
    <t>2000.072-DT-CG</t>
  </si>
  <si>
    <t>LCV5183/RJ</t>
  </si>
  <si>
    <t>9BWZZZ377XP072174</t>
  </si>
  <si>
    <t>721711642</t>
  </si>
  <si>
    <t>541530</t>
  </si>
  <si>
    <t>2000.073-DT-CG</t>
  </si>
  <si>
    <t>KNL2259/RJ</t>
  </si>
  <si>
    <t>9C6KE0020Y0020771</t>
  </si>
  <si>
    <t>730206211</t>
  </si>
  <si>
    <t>537526</t>
  </si>
  <si>
    <t>2000.074-DT-CG</t>
  </si>
  <si>
    <t>LAV1477/RJ</t>
  </si>
  <si>
    <t>9BGJG11GNNB031372</t>
  </si>
  <si>
    <t>319516270</t>
  </si>
  <si>
    <t>GM/MONZA SL 1.8</t>
  </si>
  <si>
    <t>1992/1992</t>
  </si>
  <si>
    <t>541473</t>
  </si>
  <si>
    <t>2000.075-DT-CG</t>
  </si>
  <si>
    <t>LXYXCBL00C0540223</t>
  </si>
  <si>
    <t>541960</t>
  </si>
  <si>
    <t>2000.076-DT-CG</t>
  </si>
  <si>
    <t>LID5734/RJ</t>
  </si>
  <si>
    <t>9BFZZZ54ZPB321933</t>
  </si>
  <si>
    <t>320506320</t>
  </si>
  <si>
    <t>FORD/ESCORT L</t>
  </si>
  <si>
    <t>532720</t>
  </si>
  <si>
    <t>2000.077-DT-CG</t>
  </si>
  <si>
    <t>LIY2221/RJ</t>
  </si>
  <si>
    <t>9BD146000P3982640</t>
  </si>
  <si>
    <t>320462030</t>
  </si>
  <si>
    <t>FIAT/UNO S IE</t>
  </si>
  <si>
    <t>542720</t>
  </si>
  <si>
    <t>2000.078-DT-CG,</t>
  </si>
  <si>
    <t>KOM3294/RJ</t>
  </si>
  <si>
    <t xml:space="preserve">9BGJK19BVVB568856 </t>
  </si>
  <si>
    <t>673368203</t>
  </si>
  <si>
    <t>GM/VECTRA GLS</t>
  </si>
  <si>
    <t>537885</t>
  </si>
  <si>
    <t>2000.079-DT-CG</t>
  </si>
  <si>
    <t>LPB7464/RJ</t>
  </si>
  <si>
    <t>9C2KC08208R011168</t>
  </si>
  <si>
    <t>939305534</t>
  </si>
  <si>
    <t>535574</t>
  </si>
  <si>
    <t>2000.080-DT-CG</t>
  </si>
  <si>
    <t>LBR5142/RJ</t>
  </si>
  <si>
    <t>9BGSD68ZVVC745920</t>
  </si>
  <si>
    <t>675531799</t>
  </si>
  <si>
    <t>542280</t>
  </si>
  <si>
    <t>2000.081-DT-CG</t>
  </si>
  <si>
    <t>LCF4610/RJ</t>
  </si>
  <si>
    <t>9C64VW000W0005681</t>
  </si>
  <si>
    <t>695981706</t>
  </si>
  <si>
    <t>535218</t>
  </si>
  <si>
    <t>2000.082-DT-CG</t>
  </si>
  <si>
    <t>LIK7124/RJ</t>
  </si>
  <si>
    <t>9BFZZZ54ZMB220862</t>
  </si>
  <si>
    <t>319037126</t>
  </si>
  <si>
    <t>529649</t>
  </si>
  <si>
    <t>2000.083-DT-CG</t>
  </si>
  <si>
    <t>JNA7644/RJ</t>
  </si>
  <si>
    <t>9BWZZZ23ZRP032163</t>
  </si>
  <si>
    <t>625378822</t>
  </si>
  <si>
    <t>543472</t>
  </si>
  <si>
    <t>2000.084-DT-CG</t>
  </si>
  <si>
    <t>CJW7240/SP</t>
  </si>
  <si>
    <t>9C2HA070XWR022130</t>
  </si>
  <si>
    <t>711766622</t>
  </si>
  <si>
    <t>535302</t>
  </si>
  <si>
    <t>2000.085-DT-CG</t>
  </si>
  <si>
    <t>LIP5328/RJ</t>
  </si>
  <si>
    <t>9BGTB11NNNC122716</t>
  </si>
  <si>
    <t>319503984</t>
  </si>
  <si>
    <t>GM/CHEVETTE JUNIOR</t>
  </si>
  <si>
    <t>541534</t>
  </si>
  <si>
    <t>2000.086-DT-CG</t>
  </si>
  <si>
    <t>LJC4645/RJ</t>
  </si>
  <si>
    <t>9BG5TE11UEC147286</t>
  </si>
  <si>
    <t>307554597</t>
  </si>
  <si>
    <t>GM/CHEVETTE</t>
  </si>
  <si>
    <t>1984/1984</t>
  </si>
  <si>
    <t>530223</t>
  </si>
  <si>
    <t>2000.087-DT-CG</t>
  </si>
  <si>
    <t>LUZ0547/RJ</t>
  </si>
  <si>
    <t>9C2KC08505R006578</t>
  </si>
  <si>
    <t>836117204</t>
  </si>
  <si>
    <t>537213</t>
  </si>
  <si>
    <t>2000.088-DT-CG</t>
  </si>
  <si>
    <t>CSO8181/RJ</t>
  </si>
  <si>
    <t>9C2ND0700YR000506</t>
  </si>
  <si>
    <t>727758101</t>
  </si>
  <si>
    <t>547110</t>
  </si>
  <si>
    <t>2000.089-DT-CG</t>
  </si>
  <si>
    <t>LBM6246/RJ</t>
  </si>
  <si>
    <t>9BFZZZFDAVB083397</t>
  </si>
  <si>
    <t>667707441</t>
  </si>
  <si>
    <t>541160</t>
  </si>
  <si>
    <t>2000.090-DT-CG</t>
  </si>
  <si>
    <t>LCU7648/RJ</t>
  </si>
  <si>
    <t>9C2JC2500XR169144</t>
  </si>
  <si>
    <t>720217792</t>
  </si>
  <si>
    <t>535705</t>
  </si>
  <si>
    <t>2000.091-DT-CG</t>
  </si>
  <si>
    <t>KOS2772/RJ</t>
  </si>
  <si>
    <t>9C2NC4310CR034660</t>
  </si>
  <si>
    <t>461214555</t>
  </si>
  <si>
    <t>527401</t>
  </si>
  <si>
    <t>2000.092-DT-CG</t>
  </si>
  <si>
    <t>LJQ6950/RJ</t>
  </si>
  <si>
    <t>9BD146000M3772224</t>
  </si>
  <si>
    <t>319338878</t>
  </si>
  <si>
    <t>FIAT/UNO MILLE BRIO</t>
  </si>
  <si>
    <t>547739</t>
  </si>
  <si>
    <t>2000.093-DT-CG</t>
  </si>
  <si>
    <t>LOD0620/RJ</t>
  </si>
  <si>
    <t>9C2JC30202R138562</t>
  </si>
  <si>
    <t>786183322</t>
  </si>
  <si>
    <t>529600</t>
  </si>
  <si>
    <t>2000.094-DT-CG</t>
  </si>
  <si>
    <t>LUZ8574/RJ</t>
  </si>
  <si>
    <t>9C2JC30706R939246</t>
  </si>
  <si>
    <t>894757679</t>
  </si>
  <si>
    <t>524745</t>
  </si>
  <si>
    <t>2000.095-DT-CG</t>
  </si>
  <si>
    <t>93FMD08001M000214</t>
  </si>
  <si>
    <t>COFAVE/APRILIA RALLY 50</t>
  </si>
  <si>
    <t>533837</t>
  </si>
  <si>
    <t>2000.096-DT-CG</t>
  </si>
  <si>
    <t>LUY7190/RJ</t>
  </si>
  <si>
    <t>9C2JC30706R884379</t>
  </si>
  <si>
    <t>889211809</t>
  </si>
  <si>
    <t>535925</t>
  </si>
  <si>
    <t>2000.097-DT-CG</t>
  </si>
  <si>
    <t>LRE0684/RJ</t>
  </si>
  <si>
    <t>9C2KC08504R033419</t>
  </si>
  <si>
    <t>836817656</t>
  </si>
  <si>
    <t>537972</t>
  </si>
  <si>
    <t>2000.098-DT-CG</t>
  </si>
  <si>
    <t>KXO0881/RJ</t>
  </si>
  <si>
    <t>9C2MD34007R010726</t>
  </si>
  <si>
    <t>920092659</t>
  </si>
  <si>
    <t>530842</t>
  </si>
  <si>
    <t>2000.099-DT-CG</t>
  </si>
  <si>
    <t>LNJ9332/RJ</t>
  </si>
  <si>
    <t>9C2HA07101R224435</t>
  </si>
  <si>
    <t>762697784</t>
  </si>
  <si>
    <t>527391</t>
  </si>
  <si>
    <t>2000.100-DT-CG</t>
  </si>
  <si>
    <t>KTO2688/RJ</t>
  </si>
  <si>
    <t>9BFZZZ55ZLB023209</t>
  </si>
  <si>
    <t>317797603</t>
  </si>
  <si>
    <t>FORD/PAMPA L</t>
  </si>
  <si>
    <t>528198</t>
  </si>
  <si>
    <t>2000.101-DT-CG</t>
  </si>
  <si>
    <t>LBN9667/RJ</t>
  </si>
  <si>
    <t>9C2JC250VVR090449</t>
  </si>
  <si>
    <t>669702382</t>
  </si>
  <si>
    <t>540610</t>
  </si>
  <si>
    <t>2000.102-DT-CG</t>
  </si>
  <si>
    <t>LBX0576/RJ</t>
  </si>
  <si>
    <t>8AFZZZEHCVJ057647</t>
  </si>
  <si>
    <t>683386379</t>
  </si>
  <si>
    <t>IMP/FORD ESCORT GL 16V H</t>
  </si>
  <si>
    <t>537102</t>
  </si>
  <si>
    <t>2000.103-DT-CG</t>
  </si>
  <si>
    <t>LNZ9005/RJ</t>
  </si>
  <si>
    <t>9C2JC30102R206899</t>
  </si>
  <si>
    <t>782363946</t>
  </si>
  <si>
    <t>549315</t>
  </si>
  <si>
    <t>2000.104-DT-CG</t>
  </si>
  <si>
    <t>LAS0745/RJ</t>
  </si>
  <si>
    <t>9BGSC08WSSC671432</t>
  </si>
  <si>
    <t>636109208</t>
  </si>
  <si>
    <t>530074</t>
  </si>
  <si>
    <t>2000.105-DT-CG</t>
  </si>
  <si>
    <t>LUR0917/RJ</t>
  </si>
  <si>
    <t>9BD17203763164211</t>
  </si>
  <si>
    <t>856939110</t>
  </si>
  <si>
    <t>524848</t>
  </si>
  <si>
    <t>2000.106-DT-CG</t>
  </si>
  <si>
    <t>LQH1180/RJ</t>
  </si>
  <si>
    <t>9C2MC35005R026213</t>
  </si>
  <si>
    <t>854906452</t>
  </si>
  <si>
    <t>538248</t>
  </si>
  <si>
    <t>2000.107-DT-CG</t>
  </si>
  <si>
    <t>LBQ9705/RJ</t>
  </si>
  <si>
    <t xml:space="preserve">9BD146048V5919549 </t>
  </si>
  <si>
    <t>674593499</t>
  </si>
  <si>
    <t>FIAT/UNO MILLE SX</t>
  </si>
  <si>
    <t>530229</t>
  </si>
  <si>
    <t>2000.108-DT-CG</t>
  </si>
  <si>
    <t>LBQ8348/RJ</t>
  </si>
  <si>
    <t>9C2JC250VVR130766</t>
  </si>
  <si>
    <t>674371402</t>
  </si>
  <si>
    <t>536735</t>
  </si>
  <si>
    <t>2000.109-DT-CG</t>
  </si>
  <si>
    <t>LCF7146/RJ</t>
  </si>
  <si>
    <t>9BGSC08ZWWB617773</t>
  </si>
  <si>
    <t>696351366</t>
  </si>
  <si>
    <t>543240</t>
  </si>
  <si>
    <t>2000.110-DT-CG</t>
  </si>
  <si>
    <t>LJT2505/RJ</t>
  </si>
  <si>
    <t>9BGJK69YKJB001830</t>
  </si>
  <si>
    <t>314166980</t>
  </si>
  <si>
    <t>537728</t>
  </si>
  <si>
    <t>2000.111-DT-CG</t>
  </si>
  <si>
    <t>LAO5535/RJ</t>
  </si>
  <si>
    <t>9BD146000S5420963</t>
  </si>
  <si>
    <t>631427546</t>
  </si>
  <si>
    <t>FIAT/UNO ELECTRONIC</t>
  </si>
  <si>
    <t>530088</t>
  </si>
  <si>
    <t>2000.112-DT-CG</t>
  </si>
  <si>
    <t>KNP7135/RJ</t>
  </si>
  <si>
    <t>9C2JC2501SRS68780</t>
  </si>
  <si>
    <t>643279008</t>
  </si>
  <si>
    <t>536200</t>
  </si>
  <si>
    <t>2000.113-DT-CG</t>
  </si>
  <si>
    <t>LCW0441/RJ</t>
  </si>
  <si>
    <t>9C2JA0100XR920747</t>
  </si>
  <si>
    <t>00722788959</t>
  </si>
  <si>
    <t>535760</t>
  </si>
  <si>
    <t>2000.114-DT-CG</t>
  </si>
  <si>
    <t>KUB1674/RJ</t>
  </si>
  <si>
    <t xml:space="preserve">9BGKT15VMMC335993 </t>
  </si>
  <si>
    <t>180389084</t>
  </si>
  <si>
    <t>GM/KADETT IPANEMA SL</t>
  </si>
  <si>
    <t>539729</t>
  </si>
  <si>
    <t>2000.115-DT-CG</t>
  </si>
  <si>
    <t>KMZ5891/RJ</t>
  </si>
  <si>
    <t>9BD159588W9214022</t>
  </si>
  <si>
    <t>711777730</t>
  </si>
  <si>
    <t>FIAT/TEMPRA 16V</t>
  </si>
  <si>
    <t>530124</t>
  </si>
  <si>
    <t>2000.116-DT-CG</t>
  </si>
  <si>
    <t>KON0576/RJ</t>
  </si>
  <si>
    <t>9C2HA050VTR008149</t>
  </si>
  <si>
    <t>669389161</t>
  </si>
  <si>
    <t>HONDA/C100 DREAM</t>
  </si>
  <si>
    <t>146034</t>
  </si>
  <si>
    <t>2000.117-DT-BT</t>
  </si>
  <si>
    <t>KOI4613/RJ</t>
  </si>
  <si>
    <t>9BD146000P5096957</t>
  </si>
  <si>
    <t>321211030</t>
  </si>
  <si>
    <t>1993/1994</t>
  </si>
  <si>
    <t>542412</t>
  </si>
  <si>
    <t>2000.118-DT-BT</t>
  </si>
  <si>
    <t>LJN3657/RJ</t>
  </si>
  <si>
    <t>9BGJK11ZJJB063281</t>
  </si>
  <si>
    <t>314092170</t>
  </si>
  <si>
    <t>512730</t>
  </si>
  <si>
    <t>2000.119-DT-BT</t>
  </si>
  <si>
    <t>LCY3297/RJ</t>
  </si>
  <si>
    <t>9C2JC2500YR059357</t>
  </si>
  <si>
    <t>726978981</t>
  </si>
  <si>
    <t>541443</t>
  </si>
  <si>
    <t>2000.120-DT-BT</t>
  </si>
  <si>
    <t>KMN2290/RJ</t>
  </si>
  <si>
    <t>9C2JC250XWR018147</t>
  </si>
  <si>
    <t>705387313</t>
  </si>
  <si>
    <t>541437</t>
  </si>
  <si>
    <t>2000.121-DT-BT</t>
  </si>
  <si>
    <t>ABR9347/RJ</t>
  </si>
  <si>
    <t>9BWZZZ23ZKP000572</t>
  </si>
  <si>
    <t>522704123</t>
  </si>
  <si>
    <t>531779</t>
  </si>
  <si>
    <t>2000.122-DT-BT</t>
  </si>
  <si>
    <t>LBM4160/RJ</t>
  </si>
  <si>
    <t>9C2JA010VTR001828</t>
  </si>
  <si>
    <t>667352660</t>
  </si>
  <si>
    <t>544379</t>
  </si>
  <si>
    <t>2000.123-DT-BT</t>
  </si>
  <si>
    <t>LIR1048/RJ</t>
  </si>
  <si>
    <t>9BD146000N3862963</t>
  </si>
  <si>
    <t>320000885</t>
  </si>
  <si>
    <t>547389</t>
  </si>
  <si>
    <t>2000.124-DT-BT</t>
  </si>
  <si>
    <t>LCM3203/RJ</t>
  </si>
  <si>
    <t>9BFZZZGDAWB607644</t>
  </si>
  <si>
    <t>706559827</t>
  </si>
  <si>
    <t>FORD/KA</t>
  </si>
  <si>
    <t>547264</t>
  </si>
  <si>
    <t>2000.125-DT-BT</t>
  </si>
  <si>
    <t>LJM0573/RJ</t>
  </si>
  <si>
    <t>CB400BR2043616</t>
  </si>
  <si>
    <t>288908031</t>
  </si>
  <si>
    <t>HONDA/CB 400</t>
  </si>
  <si>
    <t>1982/1982</t>
  </si>
  <si>
    <t>547227</t>
  </si>
  <si>
    <t>2000.126-DT-BT</t>
  </si>
  <si>
    <t>LIM2247/RJ</t>
  </si>
  <si>
    <t>9BD146000J3373248</t>
  </si>
  <si>
    <t>314282092</t>
  </si>
  <si>
    <t>FIAT/UNO S</t>
  </si>
  <si>
    <t>547901</t>
  </si>
  <si>
    <t>2000.127-DT-BT</t>
  </si>
  <si>
    <t>MQQ4255/RJ</t>
  </si>
  <si>
    <t>9BWZZZ231SP042158</t>
  </si>
  <si>
    <t>279259611</t>
  </si>
  <si>
    <t>512726</t>
  </si>
  <si>
    <t>2000.128-DT-BT</t>
  </si>
  <si>
    <t>LAD8524/RJ</t>
  </si>
  <si>
    <t>9BWZZZ55ZRB566689</t>
  </si>
  <si>
    <t>623162695</t>
  </si>
  <si>
    <t>VW/LOGUS CLI 1.8</t>
  </si>
  <si>
    <t>544683</t>
  </si>
  <si>
    <t>2000.129-DT-BT</t>
  </si>
  <si>
    <t>KPG3041/RJ</t>
  </si>
  <si>
    <t>9C2JC3010YR009417</t>
  </si>
  <si>
    <t>747003858</t>
  </si>
  <si>
    <t>550719</t>
  </si>
  <si>
    <t>2000.130-DT-BT</t>
  </si>
  <si>
    <t>LHJ5485/RJ</t>
  </si>
  <si>
    <t>9BGTC11UKJC111839</t>
  </si>
  <si>
    <t>314332499</t>
  </si>
  <si>
    <t>550854</t>
  </si>
  <si>
    <t>2000.131-DT-BT</t>
  </si>
  <si>
    <t>LIV7730/RJ</t>
  </si>
  <si>
    <t>9BD146000N3874660</t>
  </si>
  <si>
    <t>319745872</t>
  </si>
  <si>
    <t>FIAT/ELBA WEEKEND</t>
  </si>
  <si>
    <t>544223</t>
  </si>
  <si>
    <t>2000.132-DT-BT</t>
  </si>
  <si>
    <t>LAQ3598/RJ</t>
  </si>
  <si>
    <t>W0L000058S5171168</t>
  </si>
  <si>
    <t>634115723</t>
  </si>
  <si>
    <t>IMP/GM ASTRA GLS</t>
  </si>
  <si>
    <t>535870</t>
  </si>
  <si>
    <t>2000.133-DT-BT</t>
  </si>
  <si>
    <t>KOZ2710/RJ</t>
  </si>
  <si>
    <t>9C2MC270WVR001351</t>
  </si>
  <si>
    <t>693719303</t>
  </si>
  <si>
    <t>523008</t>
  </si>
  <si>
    <t>2000.134-DT-BT</t>
  </si>
  <si>
    <t>GTT2937/RJ</t>
  </si>
  <si>
    <t>9BWZZZ231VP012973</t>
  </si>
  <si>
    <t>672591340</t>
  </si>
  <si>
    <t>531777</t>
  </si>
  <si>
    <t>2000.135-DT-BT</t>
  </si>
  <si>
    <t>LAY1387/RJ</t>
  </si>
  <si>
    <t>9BWZZZ231SP040237</t>
  </si>
  <si>
    <t>642729409</t>
  </si>
  <si>
    <t>512731</t>
  </si>
  <si>
    <t>2000.136-DT-BT</t>
  </si>
  <si>
    <t>LPB0322/RJ</t>
  </si>
  <si>
    <t>9C2JC30104R106908</t>
  </si>
  <si>
    <t>823895424</t>
  </si>
  <si>
    <t>543224</t>
  </si>
  <si>
    <t>2000.137-DT-BT</t>
  </si>
  <si>
    <t>LCM0495/RJ</t>
  </si>
  <si>
    <t>VF31CCDZWWM006546</t>
  </si>
  <si>
    <t>706098250</t>
  </si>
  <si>
    <t>IMP/PEUGEOT 106 SOLEIL</t>
  </si>
  <si>
    <t>542622</t>
  </si>
  <si>
    <t>2000.138-DT-BT</t>
  </si>
  <si>
    <t>LKW0044/RJ</t>
  </si>
  <si>
    <t>9C2JC1801LR518349</t>
  </si>
  <si>
    <t>317566172</t>
  </si>
  <si>
    <t>HONDA/CG 125 TODAY</t>
  </si>
  <si>
    <t>549464</t>
  </si>
  <si>
    <t>2000.139-DT-BT</t>
  </si>
  <si>
    <t>LCY3936/RJ</t>
  </si>
  <si>
    <t>9C2JC2500YR088993</t>
  </si>
  <si>
    <t>727097334</t>
  </si>
  <si>
    <t>542078</t>
  </si>
  <si>
    <t>2000.140-DT-BT</t>
  </si>
  <si>
    <t>LPV1407/RJ</t>
  </si>
  <si>
    <t>9C2JC30705R060653</t>
  </si>
  <si>
    <t>861377540</t>
  </si>
  <si>
    <t>541015</t>
  </si>
  <si>
    <t>2000.141-DT-BT</t>
  </si>
  <si>
    <t>LAT3543/RJ</t>
  </si>
  <si>
    <t>9BWZZZ231SP025737</t>
  </si>
  <si>
    <t>637829190</t>
  </si>
  <si>
    <t>542788</t>
  </si>
  <si>
    <t>2000.142-DT-BT</t>
  </si>
  <si>
    <t>LCS5238/RJ</t>
  </si>
  <si>
    <t>9C2JC2500XR137426</t>
  </si>
  <si>
    <t>716222264</t>
  </si>
  <si>
    <t>542246</t>
  </si>
  <si>
    <t>2000.143-DT-BT</t>
  </si>
  <si>
    <t>KRJ7392/RJ</t>
  </si>
  <si>
    <t>9C64MW000X0010887</t>
  </si>
  <si>
    <t>724392815</t>
  </si>
  <si>
    <t>YAMAHA/XT 600 E</t>
  </si>
  <si>
    <t>542687</t>
  </si>
  <si>
    <t>2000.144-DT-BT</t>
  </si>
  <si>
    <t>KNL0857/RJ</t>
  </si>
  <si>
    <t>9C2JC250VVR126566</t>
  </si>
  <si>
    <t>701029862</t>
  </si>
  <si>
    <t>542646</t>
  </si>
  <si>
    <t>2000.145-DT-BT</t>
  </si>
  <si>
    <t>KUK0836/RJ</t>
  </si>
  <si>
    <t>CB400BR3004271</t>
  </si>
  <si>
    <t>292671024</t>
  </si>
  <si>
    <t>544737</t>
  </si>
  <si>
    <t>2000.146-DT-BT</t>
  </si>
  <si>
    <t>LBP1493/RJ</t>
  </si>
  <si>
    <t>9BGSD68ZVVC704224</t>
  </si>
  <si>
    <t>671617893</t>
  </si>
  <si>
    <t>535642</t>
  </si>
  <si>
    <t>2000.147-DT-PR</t>
  </si>
  <si>
    <t>LIU6847/RJ</t>
  </si>
  <si>
    <t>9BFZZZ33ZMP017297</t>
  </si>
  <si>
    <t>318834502</t>
  </si>
  <si>
    <t>FORD/VERSAILLES 2.0 GL</t>
  </si>
  <si>
    <t>543121</t>
  </si>
  <si>
    <t>2000.148-DT-PR</t>
  </si>
  <si>
    <t>LAT5589/RJ</t>
  </si>
  <si>
    <t>9BG5JK11SEB024456</t>
  </si>
  <si>
    <t>294072470</t>
  </si>
  <si>
    <t>1983/1984</t>
  </si>
  <si>
    <t>544951</t>
  </si>
  <si>
    <t>2000.149-DT-PR</t>
  </si>
  <si>
    <t>LIW5082/RJ</t>
  </si>
  <si>
    <t>9BWZZZ32ZJP249945</t>
  </si>
  <si>
    <t>314660810</t>
  </si>
  <si>
    <t>VW/SANTANA GLS</t>
  </si>
  <si>
    <t>539699</t>
  </si>
  <si>
    <t>2000.150-DT-PR</t>
  </si>
  <si>
    <t>LIZ4627/RJ</t>
  </si>
  <si>
    <t>9BGJK11TMMB010436</t>
  </si>
  <si>
    <t>317747797</t>
  </si>
  <si>
    <t>543354</t>
  </si>
  <si>
    <t>2000.151-DT-PR</t>
  </si>
  <si>
    <t>GWS4097/RJ</t>
  </si>
  <si>
    <t>9BD178096Y2065960</t>
  </si>
  <si>
    <t>734834160</t>
  </si>
  <si>
    <t>543998</t>
  </si>
  <si>
    <t>2000.152-DT-PR</t>
  </si>
  <si>
    <t>LBL4004/RJ</t>
  </si>
  <si>
    <t>9BD178026T0145032</t>
  </si>
  <si>
    <t>665912200</t>
  </si>
  <si>
    <t>FIAT/PALIO EDX</t>
  </si>
  <si>
    <t>542850</t>
  </si>
  <si>
    <t>2000.153-DT-PR</t>
  </si>
  <si>
    <t>KPS4035/RJ</t>
  </si>
  <si>
    <t>9C2JC2501SRS74181</t>
  </si>
  <si>
    <t>641716281</t>
  </si>
  <si>
    <t>169221</t>
  </si>
  <si>
    <t>2000.154-DT-PR</t>
  </si>
  <si>
    <t>LNC0367/RJ</t>
  </si>
  <si>
    <t>9BWZZZ327YP017367</t>
  </si>
  <si>
    <t>733978142</t>
  </si>
  <si>
    <t>518590</t>
  </si>
  <si>
    <t>2000.155-DT-PR</t>
  </si>
  <si>
    <t>LCZ2260/RJ</t>
  </si>
  <si>
    <t>9C64VW000Y0010149</t>
  </si>
  <si>
    <t>728794047</t>
  </si>
  <si>
    <t>522720</t>
  </si>
  <si>
    <t>2000.156-DT-PR</t>
  </si>
  <si>
    <t>ICI3764/ES</t>
  </si>
  <si>
    <t>9BGSE08XSRC612941</t>
  </si>
  <si>
    <t xml:space="preserve"> 626175437</t>
  </si>
  <si>
    <t>536780</t>
  </si>
  <si>
    <t>2000.157-DT-PR</t>
  </si>
  <si>
    <t>KRD4390/RJ</t>
  </si>
  <si>
    <t>9BD178016V0519254</t>
  </si>
  <si>
    <t>691790230</t>
  </si>
  <si>
    <t>FIAT/PALIO ED</t>
  </si>
  <si>
    <t>544899</t>
  </si>
  <si>
    <t>2000.158-DT-PR</t>
  </si>
  <si>
    <t>LCU4471/RJ</t>
  </si>
  <si>
    <t>9BWZZZ237XP007242</t>
  </si>
  <si>
    <t>719621259</t>
  </si>
  <si>
    <t>542810</t>
  </si>
  <si>
    <t>2000.159-DT-PR</t>
  </si>
  <si>
    <t>LNK5400/RJ</t>
  </si>
  <si>
    <t>9C2MC27001R028827</t>
  </si>
  <si>
    <t>763432725</t>
  </si>
  <si>
    <t>_110903</t>
  </si>
  <si>
    <t>2000.160-DT-PR</t>
  </si>
  <si>
    <t>KNX0163/RJ</t>
  </si>
  <si>
    <t>9BGKT08GSRC316039</t>
  </si>
  <si>
    <t>627928170</t>
  </si>
  <si>
    <t>GM/KADETT GL</t>
  </si>
  <si>
    <t>547616</t>
  </si>
  <si>
    <t>2000.161-DT-PR</t>
  </si>
  <si>
    <t>LIU7517/RJ</t>
  </si>
  <si>
    <t>9BWZZZ54ZMB176908</t>
  </si>
  <si>
    <t>318769786</t>
  </si>
  <si>
    <t>VW/APOLLO GL</t>
  </si>
  <si>
    <t>538292</t>
  </si>
  <si>
    <t>2000.162-DT-PR</t>
  </si>
  <si>
    <t>KOH3475/RJ</t>
  </si>
  <si>
    <t xml:space="preserve">9BGSC68Z0XC765027 </t>
  </si>
  <si>
    <t>721785425</t>
  </si>
  <si>
    <t>511455</t>
  </si>
  <si>
    <t>2000.163-DT-PR</t>
  </si>
  <si>
    <t>KQC1915/RJ</t>
  </si>
  <si>
    <t>9BD146000S5419082</t>
  </si>
  <si>
    <t>632981644</t>
  </si>
  <si>
    <t>542816</t>
  </si>
  <si>
    <t>2000.164-DT-PR</t>
  </si>
  <si>
    <t>GPU1135/MG</t>
  </si>
  <si>
    <t>9BGKT15VMLC305268</t>
  </si>
  <si>
    <t>248491563</t>
  </si>
  <si>
    <t>1990/1991</t>
  </si>
  <si>
    <t>_110416</t>
  </si>
  <si>
    <t>2000.165-DT-PR</t>
  </si>
  <si>
    <t>GUC0678/MG</t>
  </si>
  <si>
    <t>ZFA160000S2753370</t>
  </si>
  <si>
    <t>646021303</t>
  </si>
  <si>
    <t>IMP/FIAT TIPO 1.6 IE</t>
  </si>
  <si>
    <t>541260</t>
  </si>
  <si>
    <t>2000.166-DT-PR</t>
  </si>
  <si>
    <t>LCA7587/RJ</t>
  </si>
  <si>
    <t>VF37ELFYWWP008106</t>
  </si>
  <si>
    <t>703781766</t>
  </si>
  <si>
    <t>IMP/PEUGEOT 306 PAS B 18</t>
  </si>
  <si>
    <t>514542</t>
  </si>
  <si>
    <t>2000.167-DT-PR</t>
  </si>
  <si>
    <t>LHK6944/RJ</t>
  </si>
  <si>
    <t>9BD146000J3320444</t>
  </si>
  <si>
    <t>313729603</t>
  </si>
  <si>
    <t>FIAT/PREMIO</t>
  </si>
  <si>
    <t>169592</t>
  </si>
  <si>
    <t>2000.168-DT-PR</t>
  </si>
  <si>
    <t>LUY4346/RJ</t>
  </si>
  <si>
    <t>9CDNF41LJ5M016634</t>
  </si>
  <si>
    <t>877009350</t>
  </si>
  <si>
    <t>164541</t>
  </si>
  <si>
    <t>2000.169-DT-PR</t>
  </si>
  <si>
    <t>LIG8837/RJ</t>
  </si>
  <si>
    <t>9BGKT08VMMC346677</t>
  </si>
  <si>
    <t>318910152</t>
  </si>
  <si>
    <t>541193</t>
  </si>
  <si>
    <t>2000.170-DT-PR</t>
  </si>
  <si>
    <t>LOV2746/RJ</t>
  </si>
  <si>
    <t>9C2JD20203R024657</t>
  </si>
  <si>
    <t>810729539</t>
  </si>
  <si>
    <t>507700</t>
  </si>
  <si>
    <t>2000.171-DT-PR</t>
  </si>
  <si>
    <t>LHU6780/RJ</t>
  </si>
  <si>
    <t>9BWZZZ30ZHP205696</t>
  </si>
  <si>
    <t>313014566</t>
  </si>
  <si>
    <t>VW/PARATI GL</t>
  </si>
  <si>
    <t>531076</t>
  </si>
  <si>
    <t>2000.172-DT-PR</t>
  </si>
  <si>
    <t>LJT2930/RJ</t>
  </si>
  <si>
    <t xml:space="preserve">9BGJK11RNNB042921 </t>
  </si>
  <si>
    <t>319757455</t>
  </si>
  <si>
    <t>GM/MONZA SL/E EFI</t>
  </si>
  <si>
    <t>511510</t>
  </si>
  <si>
    <t>2000.173-DT-PR</t>
  </si>
  <si>
    <t>LAW7225/RJ</t>
  </si>
  <si>
    <t>9BGKS15VLLC320822</t>
  </si>
  <si>
    <t>00409219711</t>
  </si>
  <si>
    <t>GM/KADETT IPANEMA</t>
  </si>
  <si>
    <t>173281</t>
  </si>
  <si>
    <t>2000.174-DT-PR</t>
  </si>
  <si>
    <t>LIV6224/RJ</t>
  </si>
  <si>
    <t>9BD14600003026909</t>
  </si>
  <si>
    <t>291817980</t>
  </si>
  <si>
    <t>1985/1985</t>
  </si>
  <si>
    <t>543945</t>
  </si>
  <si>
    <t>2000.175-DT-PR</t>
  </si>
  <si>
    <t>LAW3644/RJ</t>
  </si>
  <si>
    <t>9BGSC08WTSC609665</t>
  </si>
  <si>
    <t>640353150</t>
  </si>
  <si>
    <t>541215</t>
  </si>
  <si>
    <t>2000.176-DT-PR</t>
  </si>
  <si>
    <t>BRA5762/RJ</t>
  </si>
  <si>
    <t>9BWZZZ23ZKP001561</t>
  </si>
  <si>
    <t>411529722</t>
  </si>
  <si>
    <t>530928</t>
  </si>
  <si>
    <t>2000.177-DT-PR</t>
  </si>
  <si>
    <t>LCJ5945/RJ</t>
  </si>
  <si>
    <t>VSSNRZ6KZWR161346</t>
  </si>
  <si>
    <t>00702232114</t>
  </si>
  <si>
    <t>IMP/SEAT CORDOBA SXE</t>
  </si>
  <si>
    <t>537997</t>
  </si>
  <si>
    <t>2000.178-DT-PR</t>
  </si>
  <si>
    <t>LCY7865/RJ</t>
  </si>
  <si>
    <t>9BGSC08Z0YC150402</t>
  </si>
  <si>
    <t>727889664</t>
  </si>
  <si>
    <t>173284</t>
  </si>
  <si>
    <t>2000.179-DT-PR</t>
  </si>
  <si>
    <t>LNK9564/RJ</t>
  </si>
  <si>
    <t>9C2JC30201R048970</t>
  </si>
  <si>
    <t>763956511</t>
  </si>
  <si>
    <t>169331</t>
  </si>
  <si>
    <t>2000.180-DT-PR</t>
  </si>
  <si>
    <t>KML6706/RJ</t>
  </si>
  <si>
    <t>9BD17302414006093</t>
  </si>
  <si>
    <t>749432292</t>
  </si>
  <si>
    <t>FIAT/PALIO WEEKEND ELX</t>
  </si>
  <si>
    <t>547188</t>
  </si>
  <si>
    <t>2000.181-DT-PR</t>
  </si>
  <si>
    <t>KZJ2652/RJ</t>
  </si>
  <si>
    <t>9BWMF07X3AP013942</t>
  </si>
  <si>
    <t>172974496</t>
  </si>
  <si>
    <t>544994</t>
  </si>
  <si>
    <t>2000.182-DT-PR</t>
  </si>
  <si>
    <t>KTV8235/RJ</t>
  </si>
  <si>
    <t>9BWZZZ30ZNT035248</t>
  </si>
  <si>
    <t>319297870</t>
  </si>
  <si>
    <t>VW/GOL CL</t>
  </si>
  <si>
    <t>541261</t>
  </si>
  <si>
    <t>2000.183-DT-PR</t>
  </si>
  <si>
    <t>LBL8089/RJ</t>
  </si>
  <si>
    <t>9BD178016T0154042</t>
  </si>
  <si>
    <t>666635463</t>
  </si>
  <si>
    <t>538688</t>
  </si>
  <si>
    <t>2000.184-DT-PR</t>
  </si>
  <si>
    <t>JME1222/BA</t>
  </si>
  <si>
    <t>9BWZZZ231SP001292</t>
  </si>
  <si>
    <t>630280177</t>
  </si>
  <si>
    <t>543113</t>
  </si>
  <si>
    <t>2000.185-DT-PR</t>
  </si>
  <si>
    <t>LBM8351/RJ</t>
  </si>
  <si>
    <t>KN2ANM8D1TK032337</t>
  </si>
  <si>
    <t>667987525</t>
  </si>
  <si>
    <t>541263</t>
  </si>
  <si>
    <t>2000.186-DT-PR</t>
  </si>
  <si>
    <t>LCM8481/RJ</t>
  </si>
  <si>
    <t>9BD178296W0763023</t>
  </si>
  <si>
    <t>00707696780</t>
  </si>
  <si>
    <t>547085</t>
  </si>
  <si>
    <t>2000.187-DT-PR</t>
  </si>
  <si>
    <t>LAA2071/RJ</t>
  </si>
  <si>
    <t>9BFZZZ54ZPB436519</t>
  </si>
  <si>
    <t>618094504</t>
  </si>
  <si>
    <t>FORD/VERONA 2.0I GHIA</t>
  </si>
  <si>
    <t>542823</t>
  </si>
  <si>
    <t>2000.188-DT-PR</t>
  </si>
  <si>
    <t>GNU2861/RJ</t>
  </si>
  <si>
    <t>9BWZZZ30ZNT022914</t>
  </si>
  <si>
    <t>603017185</t>
  </si>
  <si>
    <t>VW/VOYAGE CL</t>
  </si>
  <si>
    <t>530947</t>
  </si>
  <si>
    <t>2000.189-DT-PR</t>
  </si>
  <si>
    <t>LIO2615/RJ</t>
  </si>
  <si>
    <t>9BD146000P5024396</t>
  </si>
  <si>
    <t>320868680</t>
  </si>
  <si>
    <t>FIAT/UNO CS IE</t>
  </si>
  <si>
    <t>544004</t>
  </si>
  <si>
    <t>2000.190-DT-PR</t>
  </si>
  <si>
    <t>KMM0510/RJ</t>
  </si>
  <si>
    <t>9BFZZZ54ZNB262915</t>
  </si>
  <si>
    <t>319641961</t>
  </si>
  <si>
    <t>544897</t>
  </si>
  <si>
    <t>2000.191-DT-PR</t>
  </si>
  <si>
    <t>LAA5896/RJ</t>
  </si>
  <si>
    <t>9BGKS08GRRC358437</t>
  </si>
  <si>
    <t>618597859</t>
  </si>
  <si>
    <t>GM/KADETT GLS</t>
  </si>
  <si>
    <t>535368</t>
  </si>
  <si>
    <t>2000.192-DT-PR</t>
  </si>
  <si>
    <t>KZC1080/RJ</t>
  </si>
  <si>
    <t>9C2JC30708R549228</t>
  </si>
  <si>
    <t>959854509</t>
  </si>
  <si>
    <t>126654</t>
  </si>
  <si>
    <t>2000.193-DT-PR</t>
  </si>
  <si>
    <t>KNW4368/RJ</t>
  </si>
  <si>
    <t>9C2JC4110AR015783</t>
  </si>
  <si>
    <t>191953407</t>
  </si>
  <si>
    <t>133567</t>
  </si>
  <si>
    <t>2000.194-DT-PR</t>
  </si>
  <si>
    <t>KWH2843/RJ</t>
  </si>
  <si>
    <t>9C2KC08108R223738</t>
  </si>
  <si>
    <t>985307218</t>
  </si>
  <si>
    <t>522555</t>
  </si>
  <si>
    <t>2000.195-DT-PR</t>
  </si>
  <si>
    <t>HOW7804/RJ</t>
  </si>
  <si>
    <t>9BGJK19BVVB597688</t>
  </si>
  <si>
    <t>681983396</t>
  </si>
  <si>
    <t>531489</t>
  </si>
  <si>
    <t>2000.196-DT-PR</t>
  </si>
  <si>
    <t>LJM4611/RJ</t>
  </si>
  <si>
    <t>9BWZZZ30ZLT030699</t>
  </si>
  <si>
    <t>317537016</t>
  </si>
  <si>
    <t>VW/GOL GL</t>
  </si>
  <si>
    <t>501221</t>
  </si>
  <si>
    <t>2000.197-DT-PR</t>
  </si>
  <si>
    <t>LNQ0019/RJ</t>
  </si>
  <si>
    <t>9C2MC35002R011891</t>
  </si>
  <si>
    <t>770200800</t>
  </si>
  <si>
    <t>_108045</t>
  </si>
  <si>
    <t>2000.198-DT-PR</t>
  </si>
  <si>
    <t>KBV2733/RJ</t>
  </si>
  <si>
    <t>9BD146000S5413935</t>
  </si>
  <si>
    <t>631909966</t>
  </si>
  <si>
    <t>542570</t>
  </si>
  <si>
    <t>2000.199-DT-PR</t>
  </si>
  <si>
    <t>LPN3753/RJ</t>
  </si>
  <si>
    <t>9BWMF07X6AP016673</t>
  </si>
  <si>
    <t>189652322</t>
  </si>
  <si>
    <t>521052</t>
  </si>
  <si>
    <t>2000.200-DT-PR</t>
  </si>
  <si>
    <t>KOL1996/RJ</t>
  </si>
  <si>
    <t>9C2KC08208R067563</t>
  </si>
  <si>
    <t>974001481</t>
  </si>
  <si>
    <t>501236</t>
  </si>
  <si>
    <t>2000.201-DT-PR</t>
  </si>
  <si>
    <t>KYD2859/RJ</t>
  </si>
  <si>
    <t>95VCA1B599M006500</t>
  </si>
  <si>
    <t>144976846</t>
  </si>
  <si>
    <t>140576</t>
  </si>
  <si>
    <t>2000.202-DT-PR</t>
  </si>
  <si>
    <t>JHE8033/RJ</t>
  </si>
  <si>
    <t>9C2JC30708R588355</t>
  </si>
  <si>
    <t>968474705</t>
  </si>
  <si>
    <t>509914</t>
  </si>
  <si>
    <t>2000.203-DT-PR</t>
  </si>
  <si>
    <t>KSP0794/RJ</t>
  </si>
  <si>
    <t>9BWZZZ23ZLP007705</t>
  </si>
  <si>
    <t>427196310</t>
  </si>
  <si>
    <t>539742</t>
  </si>
  <si>
    <t>2000.204-DT-PR</t>
  </si>
  <si>
    <t>KZS4266/RJ</t>
  </si>
  <si>
    <t>9C2JC30706R911098</t>
  </si>
  <si>
    <t>890133786</t>
  </si>
  <si>
    <t>501141</t>
  </si>
  <si>
    <t>2000.205-AR</t>
  </si>
  <si>
    <t>KTH3716/RJ</t>
  </si>
  <si>
    <t>9BFBRZFHA4B439584</t>
  </si>
  <si>
    <t>819044032</t>
  </si>
  <si>
    <t>FORD/FIESTA STREET</t>
  </si>
  <si>
    <t>400596</t>
  </si>
  <si>
    <t>2000.206-AR</t>
  </si>
  <si>
    <t>LOM5110/RJ</t>
  </si>
  <si>
    <t>9C2MC35003R103167</t>
  </si>
  <si>
    <t>798133635</t>
  </si>
  <si>
    <t>406303</t>
  </si>
  <si>
    <t>2000.207-BM</t>
  </si>
  <si>
    <t>LPF9043/RJ</t>
  </si>
  <si>
    <t>9CDNF41LJ8M228647</t>
  </si>
  <si>
    <t>979153158</t>
  </si>
  <si>
    <t>152455</t>
  </si>
  <si>
    <t>2000.208-BM</t>
  </si>
  <si>
    <t>EOW2090/SP</t>
  </si>
  <si>
    <t>9C2KC1550AR042170</t>
  </si>
  <si>
    <t>191011371</t>
  </si>
  <si>
    <t>150709</t>
  </si>
  <si>
    <t>2000.209-BM</t>
  </si>
  <si>
    <t>LPA7651/RJ</t>
  </si>
  <si>
    <t>9C2KC08507R078429</t>
  </si>
  <si>
    <t>930078446</t>
  </si>
  <si>
    <t>152326</t>
  </si>
  <si>
    <t>2000.210-BP</t>
  </si>
  <si>
    <t>LUY6218/RJ</t>
  </si>
  <si>
    <t>9C2KC08506R848225</t>
  </si>
  <si>
    <t>884951391</t>
  </si>
  <si>
    <t>156896</t>
  </si>
  <si>
    <t>2000.211-BP</t>
  </si>
  <si>
    <t>LOB1458/RJ</t>
  </si>
  <si>
    <t>9C6KE026020008262</t>
  </si>
  <si>
    <t>783870051</t>
  </si>
  <si>
    <t>156963</t>
  </si>
  <si>
    <t>3000.001-DT-CG</t>
  </si>
  <si>
    <t>IRRECUPERAVEL NÃO IDENTIFICADO</t>
  </si>
  <si>
    <t>884563235</t>
  </si>
  <si>
    <t>544822</t>
  </si>
  <si>
    <t>IRRECUPERAVEL</t>
  </si>
  <si>
    <t>3000.002-DT-CG</t>
  </si>
  <si>
    <t>837269270</t>
  </si>
  <si>
    <t>544021</t>
  </si>
  <si>
    <t>3000.003-DT-EG</t>
  </si>
  <si>
    <t>315407468</t>
  </si>
  <si>
    <t>YAMAHA/XT 600Z TENERE</t>
  </si>
  <si>
    <t>543790</t>
  </si>
  <si>
    <t>3000.004-DT-EG</t>
  </si>
  <si>
    <t>703572687</t>
  </si>
  <si>
    <t>AGRALE/CAG. ROADSTER 200</t>
  </si>
  <si>
    <t>523362</t>
  </si>
  <si>
    <t>3000.005-DT-EG</t>
  </si>
  <si>
    <t>895493632</t>
  </si>
  <si>
    <t>523305</t>
  </si>
  <si>
    <t>3000.006-DT-EG</t>
  </si>
  <si>
    <t>885791681</t>
  </si>
  <si>
    <t>154575</t>
  </si>
  <si>
    <t>3000.007-DT-EG</t>
  </si>
  <si>
    <t>00760893063</t>
  </si>
  <si>
    <t>154576</t>
  </si>
  <si>
    <t>3000.008-DT-EG</t>
  </si>
  <si>
    <t>967493285</t>
  </si>
  <si>
    <t>053522</t>
  </si>
  <si>
    <t>3000.009-DT-CG</t>
  </si>
  <si>
    <t>678413312</t>
  </si>
  <si>
    <t>539946</t>
  </si>
  <si>
    <t>3000.010-DT-CG</t>
  </si>
  <si>
    <t>682694908</t>
  </si>
  <si>
    <t>542417</t>
  </si>
  <si>
    <t>3000.011-DT-CG</t>
  </si>
  <si>
    <t>319421961</t>
  </si>
  <si>
    <t>FIAT/UNO MILLE</t>
  </si>
  <si>
    <t>530243</t>
  </si>
  <si>
    <t>3000.012-DT-CG</t>
  </si>
  <si>
    <t>562050361</t>
  </si>
  <si>
    <t>539712</t>
  </si>
  <si>
    <t>3000.013-DT-CG</t>
  </si>
  <si>
    <t>783679416</t>
  </si>
  <si>
    <t>530798</t>
  </si>
  <si>
    <t>3000.014-DT-CG</t>
  </si>
  <si>
    <t>661681211</t>
  </si>
  <si>
    <t>VW/LOGUS WOB EDITION</t>
  </si>
  <si>
    <t>169728</t>
  </si>
  <si>
    <t>3000.015-DT-CG</t>
  </si>
  <si>
    <t>902999273</t>
  </si>
  <si>
    <t>FIAT/FIORINO FLEX</t>
  </si>
  <si>
    <t>530190</t>
  </si>
  <si>
    <t>3000.016-DT-CG</t>
  </si>
  <si>
    <t>638227801</t>
  </si>
  <si>
    <t>538660</t>
  </si>
  <si>
    <t>3000.017-DT-CG</t>
  </si>
  <si>
    <t>662528387</t>
  </si>
  <si>
    <t>IMP/RENAULT CLIO RT</t>
  </si>
  <si>
    <t>530246</t>
  </si>
  <si>
    <t>3000.018-DT-CG</t>
  </si>
  <si>
    <t>762471778</t>
  </si>
  <si>
    <t>537713</t>
  </si>
  <si>
    <t>3000.019-DT-CG</t>
  </si>
  <si>
    <t>203305116</t>
  </si>
  <si>
    <t>FORD/FIESTA SEDAN FLEX</t>
  </si>
  <si>
    <t>544947</t>
  </si>
  <si>
    <t>3000.020-DT-CG</t>
  </si>
  <si>
    <t>817753834</t>
  </si>
  <si>
    <t>538431</t>
  </si>
  <si>
    <t>3000.021-DT-CG</t>
  </si>
  <si>
    <t>697392333</t>
  </si>
  <si>
    <t>537726</t>
  </si>
  <si>
    <t>3000.022-DT-CG</t>
  </si>
  <si>
    <t>980587794</t>
  </si>
  <si>
    <t>547232</t>
  </si>
  <si>
    <t>3000.023-DT-CG</t>
  </si>
  <si>
    <t>728460211</t>
  </si>
  <si>
    <t>GM/ASTRA GL</t>
  </si>
  <si>
    <t>540563</t>
  </si>
  <si>
    <t>3000.024-DT-CG</t>
  </si>
  <si>
    <t>820108219</t>
  </si>
  <si>
    <t>539793</t>
  </si>
  <si>
    <t>3000.025-DT-CG</t>
  </si>
  <si>
    <t>736704922</t>
  </si>
  <si>
    <t>518093</t>
  </si>
  <si>
    <t>3000.026-DT-CG</t>
  </si>
  <si>
    <t>318264641</t>
  </si>
  <si>
    <t>538697</t>
  </si>
  <si>
    <t>3000.027-DT-CG</t>
  </si>
  <si>
    <t>321133900</t>
  </si>
  <si>
    <t>536437</t>
  </si>
  <si>
    <t>3000.028-DT-CG</t>
  </si>
  <si>
    <t>811576108</t>
  </si>
  <si>
    <t>539336</t>
  </si>
  <si>
    <t>3000.029-DT-CG</t>
  </si>
  <si>
    <t>312440863</t>
  </si>
  <si>
    <t>VW/GOL GTS</t>
  </si>
  <si>
    <t>530922</t>
  </si>
  <si>
    <t>3000.030-DT-CG</t>
  </si>
  <si>
    <t>311628184</t>
  </si>
  <si>
    <t>FORD/ESCORT GHIA</t>
  </si>
  <si>
    <t>1987/1987</t>
  </si>
  <si>
    <t>532709</t>
  </si>
  <si>
    <t>3000.031-DT-CG</t>
  </si>
  <si>
    <t>183418336</t>
  </si>
  <si>
    <t>539317</t>
  </si>
  <si>
    <t>3000.032-DT-CG</t>
  </si>
  <si>
    <t>744599245</t>
  </si>
  <si>
    <t>547149</t>
  </si>
  <si>
    <t>3000.033-DT-CG</t>
  </si>
  <si>
    <t>636710513</t>
  </si>
  <si>
    <t>544998</t>
  </si>
  <si>
    <t>3000.034-DT-CG</t>
  </si>
  <si>
    <t>318380706</t>
  </si>
  <si>
    <t>540869</t>
  </si>
  <si>
    <t>3000.035-DT-CG</t>
  </si>
  <si>
    <t>317952714</t>
  </si>
  <si>
    <t>530174</t>
  </si>
  <si>
    <t>3000.036-DT-CG</t>
  </si>
  <si>
    <t>613264673</t>
  </si>
  <si>
    <t>549609</t>
  </si>
  <si>
    <t>3000.037-DT-CG</t>
  </si>
  <si>
    <t>630211523</t>
  </si>
  <si>
    <t>IMP/RENAULT TWINGO</t>
  </si>
  <si>
    <t>539944</t>
  </si>
  <si>
    <t>3000.038-DT-CG</t>
  </si>
  <si>
    <t>661428320</t>
  </si>
  <si>
    <t>544023</t>
  </si>
  <si>
    <t>3000.039-DT-CG</t>
  </si>
  <si>
    <t>315936061</t>
  </si>
  <si>
    <t>543977</t>
  </si>
  <si>
    <t>3000.040-DT-CG</t>
  </si>
  <si>
    <t>782154379</t>
  </si>
  <si>
    <t>518927</t>
  </si>
  <si>
    <t>3000.041-DT-CG</t>
  </si>
  <si>
    <t>945581602</t>
  </si>
  <si>
    <t>547731</t>
  </si>
  <si>
    <t>3000.042-DT-CG</t>
  </si>
  <si>
    <t>680727477</t>
  </si>
  <si>
    <t>539273</t>
  </si>
  <si>
    <t>3000.043-DT-CG</t>
  </si>
  <si>
    <t>978070046</t>
  </si>
  <si>
    <t>549577</t>
  </si>
  <si>
    <t>3000.044-DT-CG</t>
  </si>
  <si>
    <t>725884975</t>
  </si>
  <si>
    <t>535971</t>
  </si>
  <si>
    <t>3000.045-DT-CG</t>
  </si>
  <si>
    <t>128374551</t>
  </si>
  <si>
    <t>547332</t>
  </si>
  <si>
    <t>3000.046-DT-CG</t>
  </si>
  <si>
    <t>745572677</t>
  </si>
  <si>
    <t>531990</t>
  </si>
  <si>
    <t>3000.047-DT-CG</t>
  </si>
  <si>
    <t>847869571</t>
  </si>
  <si>
    <t>537737</t>
  </si>
  <si>
    <t>3000.048-DT-CG</t>
  </si>
  <si>
    <t>986001465</t>
  </si>
  <si>
    <t>536285</t>
  </si>
  <si>
    <t>3000.049-DT-CG</t>
  </si>
  <si>
    <t>609747169</t>
  </si>
  <si>
    <t>GM/MONZA SL/E 1.8</t>
  </si>
  <si>
    <t>549613</t>
  </si>
  <si>
    <t>3000.050-DT-CG</t>
  </si>
  <si>
    <t>310286190</t>
  </si>
  <si>
    <t>1968/1968</t>
  </si>
  <si>
    <t>541531</t>
  </si>
  <si>
    <t>3000.051-DT-CG</t>
  </si>
  <si>
    <t>878669256</t>
  </si>
  <si>
    <t>535936</t>
  </si>
  <si>
    <t>3000.052-DT-CG</t>
  </si>
  <si>
    <t>824453662</t>
  </si>
  <si>
    <t>536646</t>
  </si>
  <si>
    <t>3000.053-DT-CG</t>
  </si>
  <si>
    <t>984807349</t>
  </si>
  <si>
    <t>535537</t>
  </si>
  <si>
    <t>3000.054-DT-CG</t>
  </si>
  <si>
    <t>304423904</t>
  </si>
  <si>
    <t>VW/GOL S</t>
  </si>
  <si>
    <t>541774</t>
  </si>
  <si>
    <t>3000.055-DT-CG</t>
  </si>
  <si>
    <t>746978367</t>
  </si>
  <si>
    <t>FIAT/UNO MILLE SMART</t>
  </si>
  <si>
    <t>544863</t>
  </si>
  <si>
    <t>3000.056-DT-CG</t>
  </si>
  <si>
    <t>946664331</t>
  </si>
  <si>
    <t>536482</t>
  </si>
  <si>
    <t>3000.057-DT-CG</t>
  </si>
  <si>
    <t>659641100</t>
  </si>
  <si>
    <t>532722</t>
  </si>
  <si>
    <t>3000.058-DT-CG</t>
  </si>
  <si>
    <t>422327743</t>
  </si>
  <si>
    <t>540891</t>
  </si>
  <si>
    <t>3000.059-DT-CG</t>
  </si>
  <si>
    <t>685505391</t>
  </si>
  <si>
    <t>539224</t>
  </si>
  <si>
    <t>3000.060-DT-CG</t>
  </si>
  <si>
    <t>907211720</t>
  </si>
  <si>
    <t>547128</t>
  </si>
  <si>
    <t>3000.061-DT-CG</t>
  </si>
  <si>
    <t>773461400</t>
  </si>
  <si>
    <t>541767</t>
  </si>
  <si>
    <t>3000.062-DT-CG</t>
  </si>
  <si>
    <t>564147877</t>
  </si>
  <si>
    <t>535420</t>
  </si>
  <si>
    <t>3000.063-DT-CG</t>
  </si>
  <si>
    <t>303912510</t>
  </si>
  <si>
    <t>GM/MONZA</t>
  </si>
  <si>
    <t>1985/1986</t>
  </si>
  <si>
    <t>539090</t>
  </si>
  <si>
    <t>3000.064-DT-CG</t>
  </si>
  <si>
    <t>862291798</t>
  </si>
  <si>
    <t>169707</t>
  </si>
  <si>
    <t>3000.065-DT-CG</t>
  </si>
  <si>
    <t>711769770</t>
  </si>
  <si>
    <t>FIAT/PALIO 1.0 CITY</t>
  </si>
  <si>
    <t>528148</t>
  </si>
  <si>
    <t>3000.066-DT-CG</t>
  </si>
  <si>
    <t>787705330</t>
  </si>
  <si>
    <t>540638</t>
  </si>
  <si>
    <t>3000.067-DT-CG</t>
  </si>
  <si>
    <t>FORD/FIESTA GL</t>
  </si>
  <si>
    <t>550807</t>
  </si>
  <si>
    <t>3000.068-DT-CG</t>
  </si>
  <si>
    <t>980217768</t>
  </si>
  <si>
    <t>I/CTM GREEN SPORT</t>
  </si>
  <si>
    <t>535919</t>
  </si>
  <si>
    <t>3000.069-DT-CG</t>
  </si>
  <si>
    <t>311699600</t>
  </si>
  <si>
    <t>543466</t>
  </si>
  <si>
    <t>3000.070-DT-CG</t>
  </si>
  <si>
    <t>220535019</t>
  </si>
  <si>
    <t>543985</t>
  </si>
  <si>
    <t>3000.071-DT-BT</t>
  </si>
  <si>
    <t>890630046</t>
  </si>
  <si>
    <t>TOYOTA/COROLLA XEI18VVT</t>
  </si>
  <si>
    <t>549557</t>
  </si>
  <si>
    <t>3000.072-DT-BT</t>
  </si>
  <si>
    <t>315317922</t>
  </si>
  <si>
    <t>544325</t>
  </si>
  <si>
    <t>3000.073-DT-BT</t>
  </si>
  <si>
    <t>321502957</t>
  </si>
  <si>
    <t>GM/KADETT LITE</t>
  </si>
  <si>
    <t>537196</t>
  </si>
  <si>
    <t>3000.074-DT-BT</t>
  </si>
  <si>
    <t>320310094</t>
  </si>
  <si>
    <t>VW/GOL CL 1.8</t>
  </si>
  <si>
    <t>535338</t>
  </si>
  <si>
    <t>3000.075-DT-BT</t>
  </si>
  <si>
    <t>643683771</t>
  </si>
  <si>
    <t>550553</t>
  </si>
  <si>
    <t>3000.076-DT-BT</t>
  </si>
  <si>
    <t>709374569</t>
  </si>
  <si>
    <t>IMP/VW GOL SPECIAL</t>
  </si>
  <si>
    <t>538528</t>
  </si>
  <si>
    <t>3000.077-DT-BT</t>
  </si>
  <si>
    <t>711703981</t>
  </si>
  <si>
    <t>146441</t>
  </si>
  <si>
    <t>3000.078-DT-BT</t>
  </si>
  <si>
    <t>728936232</t>
  </si>
  <si>
    <t>KASINSKI/CRUISE 125</t>
  </si>
  <si>
    <t>549525</t>
  </si>
  <si>
    <t>3000.079-DT-BT</t>
  </si>
  <si>
    <t>687451108</t>
  </si>
  <si>
    <t>534599</t>
  </si>
  <si>
    <t>3000.080-DT-BT</t>
  </si>
  <si>
    <t>299730441</t>
  </si>
  <si>
    <t>534720</t>
  </si>
  <si>
    <t>3000.081-DT-BT</t>
  </si>
  <si>
    <t>639119298</t>
  </si>
  <si>
    <t>512725</t>
  </si>
  <si>
    <t>3000.082-DT-BT</t>
  </si>
  <si>
    <t>644098791</t>
  </si>
  <si>
    <t>548751</t>
  </si>
  <si>
    <t>3000.083-DT-BT</t>
  </si>
  <si>
    <t>633772631</t>
  </si>
  <si>
    <t>VW/GOL 1000I</t>
  </si>
  <si>
    <t>550504</t>
  </si>
  <si>
    <t>3000.084-DT-BT</t>
  </si>
  <si>
    <t>312421265</t>
  </si>
  <si>
    <t>VW/SANTANA CL</t>
  </si>
  <si>
    <t>538295</t>
  </si>
  <si>
    <t>3000.085-DT-BT</t>
  </si>
  <si>
    <t>921905017</t>
  </si>
  <si>
    <t>538467</t>
  </si>
  <si>
    <t>3000.086-DT-BT</t>
  </si>
  <si>
    <t>183366298</t>
  </si>
  <si>
    <t>549302</t>
  </si>
  <si>
    <t>3000.087-DT-BT</t>
  </si>
  <si>
    <t>987970950</t>
  </si>
  <si>
    <t>547012</t>
  </si>
  <si>
    <t>3000.088-DT-BT</t>
  </si>
  <si>
    <t>676030572</t>
  </si>
  <si>
    <t>FIAT/TEMPRA SX</t>
  </si>
  <si>
    <t>542532</t>
  </si>
  <si>
    <t>3000.089-DT-BT</t>
  </si>
  <si>
    <t>954732863</t>
  </si>
  <si>
    <t>541014</t>
  </si>
  <si>
    <t>3000.090-DT-BT</t>
  </si>
  <si>
    <t>693522844</t>
  </si>
  <si>
    <t>538127</t>
  </si>
  <si>
    <t>3000.091-DT-BT</t>
  </si>
  <si>
    <t>653932294</t>
  </si>
  <si>
    <t>540986</t>
  </si>
  <si>
    <t>3000.092-DT-BT</t>
  </si>
  <si>
    <t>855891165</t>
  </si>
  <si>
    <t>543062</t>
  </si>
  <si>
    <t>3000.093-DT-BT</t>
  </si>
  <si>
    <t>923587560</t>
  </si>
  <si>
    <t>542324</t>
  </si>
  <si>
    <t>3000.094-DT-BT</t>
  </si>
  <si>
    <t>610684604</t>
  </si>
  <si>
    <t>FIAT/UNO FIORINO 1.5</t>
  </si>
  <si>
    <t>538495</t>
  </si>
  <si>
    <t>3000.095-DT-BT</t>
  </si>
  <si>
    <t>643511350</t>
  </si>
  <si>
    <t>503918</t>
  </si>
  <si>
    <t>3000.096-DT-BT</t>
  </si>
  <si>
    <t>307878082</t>
  </si>
  <si>
    <t>512727</t>
  </si>
  <si>
    <t>3000.097-DT-BT</t>
  </si>
  <si>
    <t>315537400</t>
  </si>
  <si>
    <t>540691</t>
  </si>
  <si>
    <t>3000.098-DT-BT</t>
  </si>
  <si>
    <t>699753724</t>
  </si>
  <si>
    <t>VW/GOL MI</t>
  </si>
  <si>
    <t>544252</t>
  </si>
  <si>
    <t>3000.099-DT-BT</t>
  </si>
  <si>
    <t>880661488</t>
  </si>
  <si>
    <t>538358</t>
  </si>
  <si>
    <t>3000.100-DT-PR</t>
  </si>
  <si>
    <t>693744740</t>
  </si>
  <si>
    <t>VW/PARATI GLS 2.0 MI</t>
  </si>
  <si>
    <t>543322</t>
  </si>
  <si>
    <t>3000.101-DT-PR</t>
  </si>
  <si>
    <t>628606583</t>
  </si>
  <si>
    <t>535432</t>
  </si>
  <si>
    <t>3000.102-DT-PR</t>
  </si>
  <si>
    <t>315899573</t>
  </si>
  <si>
    <t>535415</t>
  </si>
  <si>
    <t>3000.103-DT-PR</t>
  </si>
  <si>
    <t>674590376</t>
  </si>
  <si>
    <t>550054</t>
  </si>
  <si>
    <t>3000.104-DT-PR</t>
  </si>
  <si>
    <t>298295016</t>
  </si>
  <si>
    <t>530913</t>
  </si>
  <si>
    <t>3000.105-DT-PR</t>
  </si>
  <si>
    <t>750240091</t>
  </si>
  <si>
    <t>549806</t>
  </si>
  <si>
    <t>3000.106-DT-PR</t>
  </si>
  <si>
    <t>126485984</t>
  </si>
  <si>
    <t>527957</t>
  </si>
  <si>
    <t>3000.107-DT-PR</t>
  </si>
  <si>
    <t>314222111</t>
  </si>
  <si>
    <t>VOLVO/B10M</t>
  </si>
  <si>
    <t>510649</t>
  </si>
  <si>
    <t>3000.108-DT-PR</t>
  </si>
  <si>
    <t>976253836</t>
  </si>
  <si>
    <t>FIAT/PUNTO HLX 1.8</t>
  </si>
  <si>
    <t>536584</t>
  </si>
  <si>
    <t>3000.109-DT-PR</t>
  </si>
  <si>
    <t>277582776</t>
  </si>
  <si>
    <t>GM/MONZA CLASSIC</t>
  </si>
  <si>
    <t>536779</t>
  </si>
  <si>
    <t>3000.110-DT-PR</t>
  </si>
  <si>
    <t>679512314</t>
  </si>
  <si>
    <t>172872</t>
  </si>
  <si>
    <t>3000.111-DT-PR</t>
  </si>
  <si>
    <t>778226085</t>
  </si>
  <si>
    <t>536526</t>
  </si>
  <si>
    <t>3000.112-DT-PR</t>
  </si>
  <si>
    <t>351575553</t>
  </si>
  <si>
    <t>511511</t>
  </si>
  <si>
    <t>3000.113-DT-PR</t>
  </si>
  <si>
    <t>00789355329</t>
  </si>
  <si>
    <t>505774</t>
  </si>
  <si>
    <t>3000.114-DT-PR</t>
  </si>
  <si>
    <t>735999309</t>
  </si>
  <si>
    <t>FIAT/UNO MILLE EX</t>
  </si>
  <si>
    <t>547404</t>
  </si>
  <si>
    <t>3000.115-DT-PR</t>
  </si>
  <si>
    <t>655633332</t>
  </si>
  <si>
    <t>535378</t>
  </si>
  <si>
    <t>3000.116-DT-PR</t>
  </si>
  <si>
    <t>640215025</t>
  </si>
  <si>
    <t>I/SEAT CORDOBA GLX</t>
  </si>
  <si>
    <t>541673</t>
  </si>
  <si>
    <t>3000.117-DT-PR</t>
  </si>
  <si>
    <t>829075771</t>
  </si>
  <si>
    <t>536548</t>
  </si>
  <si>
    <t>3000.118-DT-PR</t>
  </si>
  <si>
    <t>667962590</t>
  </si>
  <si>
    <t>VW/GOL CL 1.6 MI</t>
  </si>
  <si>
    <t>544883</t>
  </si>
  <si>
    <t>3000.119-DT-PR</t>
  </si>
  <si>
    <t>724302700</t>
  </si>
  <si>
    <t>523651</t>
  </si>
  <si>
    <t>3000.120-DT-PR</t>
  </si>
  <si>
    <t>651576229</t>
  </si>
  <si>
    <t>FIAT/FIORINO IE</t>
  </si>
  <si>
    <t>547426</t>
  </si>
  <si>
    <t>3000.121-DT-PR</t>
  </si>
  <si>
    <t>314649220</t>
  </si>
  <si>
    <t>539243</t>
  </si>
  <si>
    <t>3000.122-DT-PR</t>
  </si>
  <si>
    <t>706805003</t>
  </si>
  <si>
    <t>542776</t>
  </si>
  <si>
    <t>3000.123-DT-PR</t>
  </si>
  <si>
    <t>607431970</t>
  </si>
  <si>
    <t>1992/1993</t>
  </si>
  <si>
    <t>536546</t>
  </si>
  <si>
    <t>3000.124-DT-PR</t>
  </si>
  <si>
    <t>522620710</t>
  </si>
  <si>
    <t>538674</t>
  </si>
  <si>
    <t>3000.125-DT-PR</t>
  </si>
  <si>
    <t>811655229</t>
  </si>
  <si>
    <t>537680</t>
  </si>
  <si>
    <t>3000.126-DT-PR</t>
  </si>
  <si>
    <t>873610946</t>
  </si>
  <si>
    <t>544885</t>
  </si>
  <si>
    <t>3000.127-DT-PR</t>
  </si>
  <si>
    <t>830668888</t>
  </si>
  <si>
    <t>544008</t>
  </si>
  <si>
    <t>3000.128-DT-PR</t>
  </si>
  <si>
    <t>790051648</t>
  </si>
  <si>
    <t>518095</t>
  </si>
  <si>
    <t>3000.129-DT-PR</t>
  </si>
  <si>
    <t>799010529</t>
  </si>
  <si>
    <t>530926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</si>
</sst>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R$&quot;\ * #,##0.00_-;\-&quot;R$&quot;\ * #,##0.00_-;_-&quot;R$&quot;\ * &quot;-&quot;??_-;_-@"/>
  </numFmts>
  <fonts count="14">
    <font>
      <sz val="11.0"/>
      <color rgb="FF000000"/>
      <name val="Calibri"/>
    </font>
    <font>
      <b/>
      <sz val="11.0"/>
      <color rgb="FF000000"/>
      <name val="Calibri"/>
    </font>
    <font>
      <b/>
      <sz val="8.0"/>
      <name val="Arial"/>
    </font>
    <font/>
    <font>
      <sz val="8.0"/>
      <color rgb="FF000000"/>
      <name val="Arial"/>
    </font>
    <font>
      <sz val="7.0"/>
      <name val="Arial"/>
    </font>
    <font>
      <sz val="10.0"/>
      <color rgb="FF000000"/>
      <name val="Arial"/>
    </font>
    <font>
      <b/>
      <sz val="10.0"/>
      <color rgb="FF000000"/>
      <name val="Arial"/>
    </font>
    <font>
      <b/>
      <sz val="9.0"/>
      <color rgb="FF000000"/>
      <name val="Arial"/>
    </font>
    <font>
      <sz val="8.0"/>
      <name val="Arial"/>
    </font>
    <font>
      <b/>
      <sz val="7.0"/>
      <name val="Arial"/>
    </font>
    <font>
      <sz val="9.0"/>
      <name val="Arial"/>
    </font>
    <font>
      <b/>
      <sz val="10.0"/>
      <color rgb="FF000000"/>
      <name val="Calibri"/>
    </font>
    <font>
      <b/>
      <sz val="10.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74C272"/>
        <bgColor rgb="FF74C272"/>
      </patternFill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  <fill>
      <patternFill patternType="solid">
        <fgColor rgb="FF00B050"/>
        <bgColor rgb="FF00B050"/>
      </patternFill>
    </fill>
  </fills>
  <borders count="6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2" fillId="2" fontId="2" numFmtId="0" xfId="0" applyAlignment="1" applyBorder="1" applyFill="1" applyFont="1">
      <alignment horizontal="center"/>
    </xf>
    <xf borderId="3" fillId="0" fontId="3" numFmtId="0" xfId="0" applyBorder="1" applyFont="1"/>
    <xf borderId="2" fillId="3" fontId="4" numFmtId="49" xfId="0" applyAlignment="1" applyBorder="1" applyFill="1" applyFont="1" applyNumberFormat="1">
      <alignment horizontal="center"/>
    </xf>
    <xf borderId="2" fillId="3" fontId="4" numFmtId="0" xfId="0" applyAlignment="1" applyBorder="1" applyFont="1">
      <alignment horizontal="center"/>
    </xf>
    <xf borderId="4" fillId="0" fontId="3" numFmtId="0" xfId="0" applyBorder="1" applyFont="1"/>
    <xf borderId="2" fillId="4" fontId="4" numFmtId="0" xfId="0" applyAlignment="1" applyBorder="1" applyFill="1" applyFont="1">
      <alignment horizontal="center"/>
    </xf>
    <xf borderId="2" fillId="0" fontId="0" numFmtId="0" xfId="0" applyAlignment="1" applyBorder="1" applyFont="1">
      <alignment horizontal="center" vertical="center"/>
    </xf>
    <xf borderId="2" fillId="3" fontId="4" numFmtId="2" xfId="0" applyAlignment="1" applyBorder="1" applyFont="1" applyNumberFormat="1">
      <alignment horizontal="center"/>
    </xf>
    <xf borderId="5" fillId="2" fontId="2" numFmtId="0" xfId="0" applyAlignment="1" applyBorder="1" applyFont="1">
      <alignment horizontal="center"/>
    </xf>
    <xf borderId="2" fillId="3" fontId="4" numFmtId="0" xfId="0" applyAlignment="1" applyBorder="1" applyFont="1">
      <alignment horizontal="center" wrapText="1"/>
    </xf>
    <xf borderId="5" fillId="3" fontId="4" numFmtId="0" xfId="0" applyAlignment="1" applyBorder="1" applyFont="1">
      <alignment horizontal="center"/>
    </xf>
    <xf borderId="2" fillId="0" fontId="0" numFmtId="164" xfId="0" applyAlignment="1" applyBorder="1" applyFont="1" applyNumberFormat="1">
      <alignment horizontal="center" vertical="center"/>
    </xf>
    <xf borderId="2" fillId="0" fontId="5" numFmtId="0" xfId="0" applyAlignment="1" applyBorder="1" applyFont="1">
      <alignment horizontal="right"/>
    </xf>
    <xf borderId="1" fillId="3" fontId="4" numFmtId="0" xfId="0" applyAlignment="1" applyBorder="1" applyFont="1">
      <alignment horizontal="center"/>
    </xf>
    <xf borderId="2" fillId="0" fontId="6" numFmtId="0" xfId="0" applyAlignment="1" applyBorder="1" applyFont="1">
      <alignment horizontal="center" wrapText="1"/>
    </xf>
    <xf borderId="2" fillId="5" fontId="0" numFmtId="164" xfId="0" applyAlignment="1" applyBorder="1" applyFill="1" applyFont="1" applyNumberFormat="1">
      <alignment horizontal="center" vertical="center"/>
    </xf>
    <xf borderId="2" fillId="0" fontId="7" numFmtId="0" xfId="0" applyAlignment="1" applyBorder="1" applyFont="1">
      <alignment horizontal="center" vertical="center" wrapText="1"/>
    </xf>
    <xf borderId="2" fillId="0" fontId="5" numFmtId="0" xfId="0" applyAlignment="1" applyBorder="1" applyFont="1">
      <alignment horizontal="center" vertical="center"/>
    </xf>
    <xf borderId="2" fillId="0" fontId="8" numFmtId="164" xfId="0" applyAlignment="1" applyBorder="1" applyFont="1" applyNumberFormat="1">
      <alignment horizontal="center" vertical="center"/>
    </xf>
    <xf borderId="2" fillId="0" fontId="8" numFmtId="164" xfId="0" applyBorder="1" applyFont="1" applyNumberFormat="1"/>
    <xf borderId="2" fillId="0" fontId="9" numFmtId="164" xfId="0" applyAlignment="1" applyBorder="1" applyFont="1" applyNumberFormat="1">
      <alignment wrapText="1"/>
    </xf>
    <xf borderId="0" fillId="0" fontId="0" numFmtId="0" xfId="0" applyAlignment="1" applyFont="1">
      <alignment horizontal="center" vertical="center"/>
    </xf>
    <xf borderId="0" fillId="0" fontId="0" numFmtId="0" xfId="0" applyFont="1"/>
    <xf borderId="2" fillId="0" fontId="10" numFmtId="0" xfId="0" applyAlignment="1" applyBorder="1" applyFont="1">
      <alignment horizontal="center" vertical="center"/>
    </xf>
    <xf borderId="2" fillId="0" fontId="9" numFmtId="164" xfId="0" applyAlignment="1" applyBorder="1" applyFont="1" applyNumberFormat="1">
      <alignment horizontal="center" vertical="center" wrapText="1"/>
    </xf>
    <xf borderId="2" fillId="0" fontId="11" numFmtId="164" xfId="0" applyAlignment="1" applyBorder="1" applyFont="1" applyNumberFormat="1">
      <alignment horizontal="right"/>
    </xf>
    <xf borderId="1" fillId="6" fontId="12" numFmtId="164" xfId="0" applyAlignment="1" applyBorder="1" applyFill="1" applyFont="1" applyNumberFormat="1">
      <alignment horizontal="center"/>
    </xf>
    <xf borderId="2" fillId="6" fontId="13" numFmtId="164" xfId="0" applyAlignment="1" applyBorder="1" applyFont="1" applyNumberFormat="1">
      <alignment wrapText="1"/>
    </xf>
    <xf borderId="2" fillId="0" fontId="10" numFmtId="0" xfId="0" applyAlignment="1" applyBorder="1" applyFont="1">
      <alignment horizontal="left" vertical="center"/>
    </xf>
    <xf borderId="0" fillId="0" fontId="5" numFmtId="0" xfId="0" applyAlignment="1" applyFont="1">
      <alignment horizontal="right"/>
    </xf>
    <xf borderId="0" fillId="0" fontId="10" numFmtId="0" xfId="0" applyAlignment="1" applyFont="1">
      <alignment horizontal="left" vertical="center"/>
    </xf>
    <xf borderId="0" fillId="0" fontId="10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8.0" ySplit="1.0" topLeftCell="I2" activePane="bottomRight" state="frozen"/>
      <selection activeCell="I1" sqref="I1" pane="topRight"/>
      <selection activeCell="A2" sqref="A2" pane="bottomLeft"/>
      <selection activeCell="I2" sqref="I2" pane="bottomRight"/>
    </sheetView>
  </sheetViews>
  <sheetFormatPr customHeight="1" defaultColWidth="12.63" defaultRowHeight="15.0"/>
  <cols>
    <col customWidth="1" min="1" max="1" width="9.88"/>
    <col customWidth="1" min="2" max="2" width="26.63"/>
    <col customWidth="1" min="3" max="3" width="14.13"/>
    <col customWidth="1" min="4" max="4" width="11.25"/>
    <col customWidth="1" min="5" max="5" width="19.25"/>
    <col customWidth="1" min="6" max="7" width="7.75"/>
    <col customWidth="1" min="8" max="8" width="23.25"/>
    <col customWidth="1" min="9" max="9" width="15.88"/>
    <col customWidth="1" min="10" max="10" width="13.38"/>
    <col customWidth="1" min="11" max="11" width="25.63"/>
    <col customWidth="1" min="12" max="12" width="18.0"/>
    <col customWidth="1" min="13" max="13" width="12.75"/>
    <col customWidth="1" min="14" max="14" width="26.0"/>
    <col customWidth="1" min="15" max="15" width="18.38"/>
    <col customWidth="1" min="16" max="16" width="14.88"/>
    <col customWidth="1" min="17" max="17" width="19.75"/>
    <col customWidth="1" min="18" max="18" width="16.38"/>
    <col customWidth="1" min="19" max="19" width="13.38"/>
    <col customWidth="1" min="20" max="20" width="17.13"/>
    <col customWidth="1" min="21" max="21" width="13.75"/>
    <col customWidth="1" min="22" max="22" width="13.25"/>
    <col customWidth="1" min="23" max="23" width="16.25"/>
    <col customWidth="1" min="24" max="24" width="21.13"/>
    <col customWidth="1" min="25" max="25" width="17.75"/>
    <col customWidth="1" min="26" max="26" width="16.0"/>
    <col customWidth="1" min="27" max="27" width="20.75"/>
    <col customWidth="1" min="28" max="28" width="17.38"/>
    <col customWidth="1" min="29" max="29" width="14.88"/>
    <col customWidth="1" min="30" max="30" width="24.5"/>
    <col customWidth="1" min="31" max="31" width="21.13"/>
    <col customWidth="1" min="32" max="32" width="15.5"/>
    <col customWidth="1" min="33" max="33" width="17.75"/>
    <col customWidth="1" min="34" max="34" width="14.38"/>
    <col customWidth="1" min="35" max="35" width="21.25"/>
    <col customWidth="1" min="36" max="36" width="23.88"/>
    <col customWidth="1" min="37" max="37" width="20.25"/>
    <col customWidth="1" min="38" max="38" width="11.88"/>
    <col customWidth="1" min="39" max="39" width="14.13"/>
    <col customWidth="1" min="40" max="40" width="11.0"/>
    <col customWidth="1" min="41" max="41" width="23.5"/>
    <col customWidth="1" min="42" max="42" width="25.75"/>
    <col customWidth="1" min="43" max="43" width="24.38"/>
    <col customWidth="1" min="44" max="45" width="18.88"/>
    <col customWidth="1" min="46" max="46" width="32.63"/>
    <col customWidth="1" min="47" max="47" width="13.25"/>
    <col customWidth="1" min="48" max="48" width="13.63"/>
    <col customWidth="1" min="49" max="49" width="16.63"/>
    <col customWidth="1" min="50" max="50" width="14.13"/>
    <col customWidth="1" min="51" max="51" width="16.0"/>
    <col customWidth="1" min="52" max="52" width="19.88"/>
    <col customWidth="1" min="53" max="53" width="16.5"/>
    <col customWidth="1" min="54" max="54" width="28.0"/>
    <col customWidth="1" min="55" max="55" width="30.38"/>
    <col customWidth="1" min="56" max="56" width="27.0"/>
    <col customWidth="1" min="57" max="58" width="12.0"/>
    <col customWidth="1" min="59" max="59" width="15.5"/>
    <col customWidth="1" min="60" max="60" width="12.13"/>
    <col customWidth="1" min="61" max="61" width="12.38"/>
    <col customWidth="1" min="62" max="62" width="16.25"/>
    <col customWidth="1" min="63" max="63" width="12.88"/>
    <col customWidth="1" min="64" max="64" width="14.38"/>
    <col customWidth="1" min="65" max="65" width="16.75"/>
    <col customWidth="1" min="66" max="66" width="13.38"/>
    <col customWidth="1" min="67" max="67" width="21.38"/>
    <col customWidth="1" min="68" max="68" width="23.75"/>
    <col customWidth="1" min="69" max="69" width="22.38"/>
    <col customWidth="1" min="70" max="70" width="11.0"/>
    <col customWidth="1" min="71" max="71" width="12.0"/>
    <col customWidth="1" min="72" max="72" width="21.38"/>
    <col customWidth="1" min="73" max="73" width="19.13"/>
    <col customWidth="1" min="74" max="74" width="11.0"/>
    <col customWidth="1" min="75" max="75" width="13.88"/>
    <col customWidth="1" min="76" max="76" width="18.5"/>
    <col customWidth="1" min="77" max="77" width="15.63"/>
    <col customWidth="1" min="78" max="78" width="11.0"/>
    <col customWidth="1" min="79" max="79" width="25.63"/>
  </cols>
  <sheetData>
    <row r="1" ht="14.25" customHeight="1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4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20</v>
      </c>
      <c r="T1" s="5" t="s">
        <v>21</v>
      </c>
      <c r="U1" s="5" t="s">
        <v>22</v>
      </c>
      <c r="V1" s="7" t="s">
        <v>23</v>
      </c>
      <c r="W1" s="5" t="s">
        <v>25</v>
      </c>
      <c r="X1" s="5" t="s">
        <v>26</v>
      </c>
      <c r="Y1" s="5" t="s">
        <v>27</v>
      </c>
      <c r="Z1" s="5" t="s">
        <v>28</v>
      </c>
      <c r="AA1" s="5" t="s">
        <v>29</v>
      </c>
      <c r="AB1" s="5" t="s">
        <v>30</v>
      </c>
      <c r="AC1" s="5" t="s">
        <v>31</v>
      </c>
      <c r="AD1" s="5" t="s">
        <v>32</v>
      </c>
      <c r="AE1" s="5" t="s">
        <v>33</v>
      </c>
      <c r="AF1" s="5" t="s">
        <v>34</v>
      </c>
      <c r="AG1" s="5" t="s">
        <v>35</v>
      </c>
      <c r="AH1" s="5" t="s">
        <v>36</v>
      </c>
      <c r="AI1" s="5" t="s">
        <v>37</v>
      </c>
      <c r="AJ1" s="5" t="s">
        <v>38</v>
      </c>
      <c r="AK1" s="5" t="s">
        <v>39</v>
      </c>
      <c r="AL1" s="5" t="s">
        <v>40</v>
      </c>
      <c r="AM1" s="5" t="s">
        <v>41</v>
      </c>
      <c r="AN1" s="5" t="s">
        <v>42</v>
      </c>
      <c r="AO1" s="5" t="s">
        <v>43</v>
      </c>
      <c r="AP1" s="5" t="s">
        <v>44</v>
      </c>
      <c r="AQ1" s="9" t="s">
        <v>45</v>
      </c>
      <c r="AR1" s="5" t="s">
        <v>49</v>
      </c>
      <c r="AS1" s="11" t="s">
        <v>50</v>
      </c>
      <c r="AT1" s="11" t="s">
        <v>53</v>
      </c>
      <c r="AU1" s="2" t="s">
        <v>54</v>
      </c>
      <c r="AV1" s="5" t="s">
        <v>55</v>
      </c>
      <c r="AW1" s="5" t="s">
        <v>56</v>
      </c>
      <c r="AX1" s="5" t="s">
        <v>57</v>
      </c>
      <c r="AY1" s="5" t="s">
        <v>58</v>
      </c>
      <c r="AZ1" s="5" t="s">
        <v>59</v>
      </c>
      <c r="BA1" s="5" t="s">
        <v>60</v>
      </c>
      <c r="BB1" s="5" t="s">
        <v>61</v>
      </c>
      <c r="BC1" s="5" t="s">
        <v>62</v>
      </c>
      <c r="BD1" s="5" t="s">
        <v>63</v>
      </c>
      <c r="BE1" s="2" t="s">
        <v>64</v>
      </c>
      <c r="BF1" s="4" t="s">
        <v>65</v>
      </c>
      <c r="BG1" s="5" t="s">
        <v>66</v>
      </c>
      <c r="BH1" s="5" t="s">
        <v>67</v>
      </c>
      <c r="BI1" s="5" t="s">
        <v>68</v>
      </c>
      <c r="BJ1" s="5" t="s">
        <v>69</v>
      </c>
      <c r="BK1" s="5" t="s">
        <v>70</v>
      </c>
      <c r="BL1" s="5" t="s">
        <v>72</v>
      </c>
      <c r="BM1" s="5" t="s">
        <v>73</v>
      </c>
      <c r="BN1" s="5" t="s">
        <v>75</v>
      </c>
      <c r="BO1" s="5" t="s">
        <v>77</v>
      </c>
      <c r="BP1" s="5" t="s">
        <v>78</v>
      </c>
      <c r="BQ1" s="5" t="s">
        <v>79</v>
      </c>
      <c r="BR1" s="2" t="s">
        <v>80</v>
      </c>
      <c r="BS1" s="5" t="s">
        <v>81</v>
      </c>
      <c r="BT1" s="5" t="s">
        <v>82</v>
      </c>
      <c r="BU1" s="5" t="s">
        <v>83</v>
      </c>
      <c r="BV1" s="2" t="s">
        <v>84</v>
      </c>
      <c r="BW1" s="5" t="s">
        <v>85</v>
      </c>
      <c r="BX1" s="5" t="s">
        <v>86</v>
      </c>
      <c r="BY1" s="5" t="s">
        <v>87</v>
      </c>
      <c r="BZ1" s="2" t="s">
        <v>88</v>
      </c>
      <c r="CA1" s="15" t="s">
        <v>89</v>
      </c>
    </row>
    <row r="2" ht="14.25" customHeight="1">
      <c r="A2" s="16"/>
      <c r="B2" s="16"/>
      <c r="C2" s="16"/>
      <c r="D2" s="16"/>
      <c r="E2" s="16"/>
      <c r="F2" s="16"/>
      <c r="G2" s="16"/>
      <c r="H2" s="18"/>
      <c r="I2" s="20">
        <f t="shared" ref="I2:CA2" si="1">SUM(I1)</f>
        <v>0</v>
      </c>
      <c r="J2" s="21">
        <f t="shared" si="1"/>
        <v>0</v>
      </c>
      <c r="K2" s="21">
        <f t="shared" si="1"/>
        <v>0</v>
      </c>
      <c r="L2" s="21">
        <f t="shared" si="1"/>
        <v>0</v>
      </c>
      <c r="M2" s="21">
        <f t="shared" si="1"/>
        <v>0</v>
      </c>
      <c r="N2" s="21">
        <f t="shared" si="1"/>
        <v>0</v>
      </c>
      <c r="O2" s="21">
        <f t="shared" si="1"/>
        <v>0</v>
      </c>
      <c r="P2" s="21">
        <f t="shared" si="1"/>
        <v>0</v>
      </c>
      <c r="Q2" s="21">
        <f t="shared" si="1"/>
        <v>0</v>
      </c>
      <c r="R2" s="21">
        <f t="shared" si="1"/>
        <v>0</v>
      </c>
      <c r="S2" s="21">
        <f t="shared" si="1"/>
        <v>0</v>
      </c>
      <c r="T2" s="21">
        <f t="shared" si="1"/>
        <v>0</v>
      </c>
      <c r="U2" s="21">
        <f t="shared" si="1"/>
        <v>0</v>
      </c>
      <c r="V2" s="21">
        <f t="shared" si="1"/>
        <v>0</v>
      </c>
      <c r="W2" s="21">
        <f t="shared" si="1"/>
        <v>0</v>
      </c>
      <c r="X2" s="21">
        <f t="shared" si="1"/>
        <v>0</v>
      </c>
      <c r="Y2" s="21">
        <f t="shared" si="1"/>
        <v>0</v>
      </c>
      <c r="Z2" s="21">
        <f t="shared" si="1"/>
        <v>0</v>
      </c>
      <c r="AA2" s="21">
        <f t="shared" si="1"/>
        <v>0</v>
      </c>
      <c r="AB2" s="21">
        <f t="shared" si="1"/>
        <v>0</v>
      </c>
      <c r="AC2" s="21">
        <f t="shared" si="1"/>
        <v>0</v>
      </c>
      <c r="AD2" s="21">
        <f t="shared" si="1"/>
        <v>0</v>
      </c>
      <c r="AE2" s="21">
        <f t="shared" si="1"/>
        <v>0</v>
      </c>
      <c r="AF2" s="21">
        <f t="shared" si="1"/>
        <v>0</v>
      </c>
      <c r="AG2" s="21">
        <f t="shared" si="1"/>
        <v>0</v>
      </c>
      <c r="AH2" s="21">
        <f t="shared" si="1"/>
        <v>0</v>
      </c>
      <c r="AI2" s="21">
        <f t="shared" si="1"/>
        <v>0</v>
      </c>
      <c r="AJ2" s="21">
        <f t="shared" si="1"/>
        <v>0</v>
      </c>
      <c r="AK2" s="21">
        <f t="shared" si="1"/>
        <v>0</v>
      </c>
      <c r="AL2" s="21">
        <f t="shared" si="1"/>
        <v>0</v>
      </c>
      <c r="AM2" s="21">
        <f t="shared" si="1"/>
        <v>0</v>
      </c>
      <c r="AN2" s="21">
        <f t="shared" si="1"/>
        <v>0</v>
      </c>
      <c r="AO2" s="21">
        <f t="shared" si="1"/>
        <v>0</v>
      </c>
      <c r="AP2" s="21">
        <f t="shared" si="1"/>
        <v>0</v>
      </c>
      <c r="AQ2" s="21">
        <f t="shared" si="1"/>
        <v>0</v>
      </c>
      <c r="AR2" s="21">
        <f t="shared" si="1"/>
        <v>0</v>
      </c>
      <c r="AS2" s="21">
        <f t="shared" si="1"/>
        <v>0</v>
      </c>
      <c r="AT2" s="21">
        <f t="shared" si="1"/>
        <v>0</v>
      </c>
      <c r="AU2" s="21">
        <f t="shared" si="1"/>
        <v>0</v>
      </c>
      <c r="AV2" s="21">
        <f t="shared" si="1"/>
        <v>0</v>
      </c>
      <c r="AW2" s="21">
        <f t="shared" si="1"/>
        <v>0</v>
      </c>
      <c r="AX2" s="21">
        <f t="shared" si="1"/>
        <v>0</v>
      </c>
      <c r="AY2" s="21">
        <f t="shared" si="1"/>
        <v>0</v>
      </c>
      <c r="AZ2" s="21">
        <f t="shared" si="1"/>
        <v>0</v>
      </c>
      <c r="BA2" s="21">
        <f t="shared" si="1"/>
        <v>0</v>
      </c>
      <c r="BB2" s="21">
        <f t="shared" si="1"/>
        <v>0</v>
      </c>
      <c r="BC2" s="21">
        <f t="shared" si="1"/>
        <v>0</v>
      </c>
      <c r="BD2" s="21">
        <f t="shared" si="1"/>
        <v>0</v>
      </c>
      <c r="BE2" s="21">
        <f t="shared" si="1"/>
        <v>0</v>
      </c>
      <c r="BF2" s="21">
        <f t="shared" si="1"/>
        <v>0</v>
      </c>
      <c r="BG2" s="21">
        <f t="shared" si="1"/>
        <v>0</v>
      </c>
      <c r="BH2" s="21">
        <f t="shared" si="1"/>
        <v>0</v>
      </c>
      <c r="BI2" s="21">
        <f t="shared" si="1"/>
        <v>0</v>
      </c>
      <c r="BJ2" s="21">
        <f t="shared" si="1"/>
        <v>0</v>
      </c>
      <c r="BK2" s="21">
        <f t="shared" si="1"/>
        <v>0</v>
      </c>
      <c r="BL2" s="21">
        <f t="shared" si="1"/>
        <v>0</v>
      </c>
      <c r="BM2" s="21">
        <f t="shared" si="1"/>
        <v>0</v>
      </c>
      <c r="BN2" s="21">
        <f t="shared" si="1"/>
        <v>0</v>
      </c>
      <c r="BO2" s="21">
        <f t="shared" si="1"/>
        <v>0</v>
      </c>
      <c r="BP2" s="21">
        <f t="shared" si="1"/>
        <v>0</v>
      </c>
      <c r="BQ2" s="21">
        <f t="shared" si="1"/>
        <v>0</v>
      </c>
      <c r="BR2" s="21">
        <f t="shared" si="1"/>
        <v>0</v>
      </c>
      <c r="BS2" s="21">
        <f t="shared" si="1"/>
        <v>0</v>
      </c>
      <c r="BT2" s="21">
        <f t="shared" si="1"/>
        <v>0</v>
      </c>
      <c r="BU2" s="21">
        <f t="shared" si="1"/>
        <v>0</v>
      </c>
      <c r="BV2" s="21">
        <f t="shared" si="1"/>
        <v>0</v>
      </c>
      <c r="BW2" s="21">
        <f t="shared" si="1"/>
        <v>0</v>
      </c>
      <c r="BX2" s="21">
        <f t="shared" si="1"/>
        <v>0</v>
      </c>
      <c r="BY2" s="21">
        <f t="shared" si="1"/>
        <v>0</v>
      </c>
      <c r="BZ2" s="21">
        <f t="shared" si="1"/>
        <v>0</v>
      </c>
      <c r="CA2" s="21">
        <f t="shared" si="1"/>
        <v>0</v>
      </c>
    </row>
    <row r="3" ht="14.25" customHeight="1">
      <c r="A3" s="14" t="s">
        <v>90</v>
      </c>
      <c r="B3" s="14" t="s">
        <v>91</v>
      </c>
      <c r="C3" s="14" t="s">
        <v>92</v>
      </c>
      <c r="D3" s="14">
        <v>5.11331967E8</v>
      </c>
      <c r="E3" s="14" t="s">
        <v>93</v>
      </c>
      <c r="F3" s="14" t="s">
        <v>94</v>
      </c>
      <c r="G3" s="14" t="s">
        <v>95</v>
      </c>
      <c r="H3" s="25" t="s">
        <v>96</v>
      </c>
      <c r="I3" s="26">
        <v>39191.0</v>
      </c>
      <c r="J3" s="22">
        <v>0.0</v>
      </c>
      <c r="K3" s="22">
        <f t="shared" ref="K3:K1190" si="6">SUM(J3-L3)</f>
        <v>0</v>
      </c>
      <c r="L3" s="22">
        <f t="shared" ref="L3:L1190" si="7">IF(I3&gt;=J3,J3,IF(I3&lt;J3,I3))</f>
        <v>0</v>
      </c>
      <c r="M3" s="22">
        <v>0.0</v>
      </c>
      <c r="N3" s="22">
        <f t="shared" ref="N3:N1190" si="8">SUM(M3-O3)</f>
        <v>0</v>
      </c>
      <c r="O3" s="22">
        <f t="shared" ref="O3:O1190" si="9">IF(I3-L3&gt;=M3,M3,IF(I3-L3&lt;M3,I3-L3))</f>
        <v>0</v>
      </c>
      <c r="P3" s="22">
        <v>10.0</v>
      </c>
      <c r="Q3" s="22">
        <f t="shared" ref="Q3:Q1190" si="10">SUM(P3-R3)</f>
        <v>0</v>
      </c>
      <c r="R3" s="22">
        <f t="shared" ref="R3:R1190" si="11">IF(I3-L3-O3&gt;=P3,P3,IF(I3-L3-O3&lt;P3,I3-L3-O3))</f>
        <v>10</v>
      </c>
      <c r="S3" s="22">
        <v>100.0</v>
      </c>
      <c r="T3" s="22">
        <f t="shared" ref="T3:T1190" si="12">SUM(S3-U3)</f>
        <v>0</v>
      </c>
      <c r="U3" s="22">
        <f t="shared" ref="U3:U1190" si="13">IF(I3-L3-O3-R3&gt;=S3,S3,IF(I3-L3-O3-R3&lt;S3,I3-L3-O3-R3))</f>
        <v>100</v>
      </c>
      <c r="V3" s="22">
        <f t="shared" ref="V3:V1190" si="14">SUM(I3-L3-O3-R3-U3)</f>
        <v>39081</v>
      </c>
      <c r="W3" s="22">
        <v>27.8</v>
      </c>
      <c r="X3" s="22">
        <f t="shared" ref="X3:X1190" si="15">SUM(W3-Y3)</f>
        <v>0</v>
      </c>
      <c r="Y3" s="22">
        <f t="shared" ref="Y3:Y1190" si="16">IF(V3&gt;=W3,W3,IF(V3&lt;W3,V3))</f>
        <v>27.8</v>
      </c>
      <c r="Z3" s="22">
        <v>0.39</v>
      </c>
      <c r="AA3" s="22">
        <f t="shared" ref="AA3:AA1190" si="17">SUM(Z3-AB3)</f>
        <v>0</v>
      </c>
      <c r="AB3" s="22">
        <f t="shared" ref="AB3:AB1190" si="18">IF(V3-Y3&gt;=Z3,Z3,IF(V3-Y3&lt;Z3,V3-Y3))</f>
        <v>0.39</v>
      </c>
      <c r="AC3" s="22">
        <v>68.87</v>
      </c>
      <c r="AD3" s="22">
        <f t="shared" ref="AD3:AD1190" si="19">SUM(AC3-AE3)</f>
        <v>0</v>
      </c>
      <c r="AE3" s="22">
        <f t="shared" ref="AE3:AE1190" si="20">IF(V3-Y3-AB3&gt;=AC3,AC3,IF(V3-Y3-AB3&lt;AC3,V3-Y3-AB3))</f>
        <v>68.87</v>
      </c>
      <c r="AF3" s="22">
        <v>1.37</v>
      </c>
      <c r="AG3" s="22">
        <f t="shared" ref="AG3:AG1190" si="21">SUM(AF3-AH3)</f>
        <v>0</v>
      </c>
      <c r="AH3" s="22">
        <f t="shared" ref="AH3:AH1190" si="22">IF(V3-Y3-AB3-AE3&gt;=AF3,AF3,IF(V3-Y3-AB3-AE3&lt;AF3,V3-Y3-AB3-AE3))</f>
        <v>1.37</v>
      </c>
      <c r="AI3" s="22">
        <v>60.86</v>
      </c>
      <c r="AJ3" s="22">
        <f t="shared" ref="AJ3:AJ1190" si="23">SUM(AI3-AK3)</f>
        <v>0</v>
      </c>
      <c r="AK3" s="22">
        <f t="shared" ref="AK3:AK1190" si="24">IF(V3-Y3-AB3-AE3-AH3&gt;=AI3,AI3,IF(V3-Y3-AB3-AE3-AH3&lt;AI3,V3-Y3-AB3-AE3-AH3))</f>
        <v>60.86</v>
      </c>
      <c r="AL3" s="22">
        <f t="shared" ref="AL3:AN3" si="2">AF3+AI3</f>
        <v>62.23</v>
      </c>
      <c r="AM3" s="22">
        <f t="shared" si="2"/>
        <v>0</v>
      </c>
      <c r="AN3" s="22">
        <f t="shared" si="2"/>
        <v>62.23</v>
      </c>
      <c r="AO3" s="22">
        <f t="shared" ref="AO3:AQ3" si="3">SUM(J3+M3+P3+S3+W3+Z3+AC3+AF3+AI3)</f>
        <v>269.29</v>
      </c>
      <c r="AP3" s="22">
        <f t="shared" si="3"/>
        <v>0</v>
      </c>
      <c r="AQ3" s="22">
        <f t="shared" si="3"/>
        <v>269.29</v>
      </c>
      <c r="AR3" s="22">
        <v>1349.1581843550293</v>
      </c>
      <c r="AS3" s="22">
        <f t="shared" ref="AS3:AS1190" si="27">AT3</f>
        <v>1618.448184</v>
      </c>
      <c r="AT3" s="22">
        <f t="shared" ref="AT3:AT1190" si="28">AQ3+AR3</f>
        <v>1618.448184</v>
      </c>
      <c r="AU3" s="22">
        <f t="shared" ref="AU3:AU1190" si="29">SUM(I3-AT3)</f>
        <v>37572.55182</v>
      </c>
      <c r="AV3" s="22">
        <f t="shared" ref="AV3:AV8" si="30">82.93*120</f>
        <v>9951.6</v>
      </c>
      <c r="AW3" s="22">
        <f t="shared" ref="AW3:AW1190" si="31">SUM(AV3-AX3)</f>
        <v>0</v>
      </c>
      <c r="AX3" s="22">
        <f t="shared" ref="AX3:AX1190" si="32">IF(AU3&gt;=AV3,AV3,IF(AU3&lt;AV3,AU3))</f>
        <v>9951.6</v>
      </c>
      <c r="AY3" s="22">
        <v>175.06</v>
      </c>
      <c r="AZ3" s="22">
        <f t="shared" ref="AZ3:AZ1190" si="33">SUM(AY3-BA3)</f>
        <v>0</v>
      </c>
      <c r="BA3" s="22">
        <f t="shared" ref="BA3:BA1190" si="34">IF(AU3-AX3&gt;=AY3,AY3,IF(AU3-AX3&lt;AY3,AU3-AX3))</f>
        <v>175.06</v>
      </c>
      <c r="BB3" s="22">
        <f t="shared" ref="BB3:BB1190" si="35">AV3+AY3</f>
        <v>10126.66</v>
      </c>
      <c r="BC3" s="22">
        <f t="shared" ref="BC3:BD3" si="4">SUM(AW3+AZ3)</f>
        <v>0</v>
      </c>
      <c r="BD3" s="22">
        <f t="shared" si="4"/>
        <v>10126.66</v>
      </c>
      <c r="BE3" s="22">
        <f t="shared" ref="BE3:BE1190" si="37">SUM(AU3-BD3)</f>
        <v>27445.89182</v>
      </c>
      <c r="BF3" s="27">
        <v>0.0</v>
      </c>
      <c r="BG3" s="22">
        <f t="shared" ref="BG3:BG1190" si="38">(BF3-BH3)</f>
        <v>0</v>
      </c>
      <c r="BH3" s="22">
        <f t="shared" ref="BH3:BH1190" si="39">IF(BE3&gt;=BF3,BF3,IF(BE3&lt;BF3,BE3))</f>
        <v>0</v>
      </c>
      <c r="BI3" s="22">
        <v>3219.61</v>
      </c>
      <c r="BJ3" s="22">
        <f t="shared" ref="BJ3:BJ1190" si="40">SUM(BI3-BK3)</f>
        <v>0</v>
      </c>
      <c r="BK3" s="22">
        <f t="shared" ref="BK3:BK1190" si="41">IF(BE3-BH3&gt;=BI3,BI3,IF(BE3-BH3&lt;BI3,BE3-BH3))</f>
        <v>3219.61</v>
      </c>
      <c r="BL3" s="22"/>
      <c r="BM3" s="22">
        <f t="shared" ref="BM3:BM1190" si="42">BL3-BN3</f>
        <v>0</v>
      </c>
      <c r="BN3" s="22" t="str">
        <f t="shared" ref="BN3:BN1190" si="43">IF(BE3-BH3-BK3&gt;=BL3,BL3,IF(BE3-BH3-BK3&lt;BL3,0))</f>
        <v/>
      </c>
      <c r="BO3" s="22">
        <f t="shared" ref="BO3:BQ3" si="5">BF3+BI3+BL3</f>
        <v>3219.61</v>
      </c>
      <c r="BP3" s="22">
        <f t="shared" si="5"/>
        <v>0</v>
      </c>
      <c r="BQ3" s="22">
        <f t="shared" si="5"/>
        <v>3219.61</v>
      </c>
      <c r="BR3" s="22">
        <f t="shared" ref="BR3:BR1190" si="45">SUM(BE3-BQ3)</f>
        <v>24226.28182</v>
      </c>
      <c r="BS3" s="22">
        <v>0.0</v>
      </c>
      <c r="BT3" s="22">
        <f t="shared" ref="BT3:BT1190" si="46">SUM(BS3-BU3)</f>
        <v>0</v>
      </c>
      <c r="BU3" s="22">
        <f t="shared" ref="BU3:BU1190" si="47">IF(BR3&gt;=BS3,BS3,IF(BR3&lt;BS3,BR3))</f>
        <v>0</v>
      </c>
      <c r="BV3" s="22">
        <f t="shared" ref="BV3:BV1190" si="48">SUM(BR3-BU3)</f>
        <v>24226.28182</v>
      </c>
      <c r="BW3" s="27">
        <v>2862.46</v>
      </c>
      <c r="BX3" s="22">
        <f t="shared" ref="BX3:BX1190" si="49">SUM(BW3-BY3)</f>
        <v>0</v>
      </c>
      <c r="BY3" s="22">
        <f t="shared" ref="BY3:BY1190" si="50">IF(BV3&gt;=BW3,BW3,IF(BV3&lt;BW3,BV3))</f>
        <v>2862.46</v>
      </c>
      <c r="BZ3" s="22">
        <f t="shared" ref="BZ3:BZ1190" si="51">SUM(BV3-BY3)</f>
        <v>21363.82182</v>
      </c>
      <c r="CA3" s="22">
        <f t="shared" ref="CA3:CA1190" si="52">BZ3</f>
        <v>21363.82182</v>
      </c>
    </row>
    <row r="4" ht="14.25" customHeight="1">
      <c r="A4" s="14" t="s">
        <v>97</v>
      </c>
      <c r="B4" s="14" t="s">
        <v>98</v>
      </c>
      <c r="C4" s="14" t="s">
        <v>99</v>
      </c>
      <c r="D4" s="14">
        <v>1.002905726E9</v>
      </c>
      <c r="E4" s="14" t="s">
        <v>100</v>
      </c>
      <c r="F4" s="14" t="s">
        <v>101</v>
      </c>
      <c r="G4" s="14" t="s">
        <v>102</v>
      </c>
      <c r="H4" s="25" t="s">
        <v>96</v>
      </c>
      <c r="I4" s="26">
        <v>25800.0</v>
      </c>
      <c r="J4" s="22">
        <v>0.0</v>
      </c>
      <c r="K4" s="22">
        <f t="shared" si="6"/>
        <v>0</v>
      </c>
      <c r="L4" s="22">
        <f t="shared" si="7"/>
        <v>0</v>
      </c>
      <c r="M4" s="22">
        <v>0.0</v>
      </c>
      <c r="N4" s="22">
        <f t="shared" si="8"/>
        <v>0</v>
      </c>
      <c r="O4" s="22">
        <f t="shared" si="9"/>
        <v>0</v>
      </c>
      <c r="P4" s="22">
        <v>22.0</v>
      </c>
      <c r="Q4" s="22">
        <f t="shared" si="10"/>
        <v>0</v>
      </c>
      <c r="R4" s="22">
        <f t="shared" si="11"/>
        <v>22</v>
      </c>
      <c r="S4" s="22">
        <v>100.0</v>
      </c>
      <c r="T4" s="22">
        <f t="shared" si="12"/>
        <v>0</v>
      </c>
      <c r="U4" s="22">
        <f t="shared" si="13"/>
        <v>100</v>
      </c>
      <c r="V4" s="22">
        <f t="shared" si="14"/>
        <v>25678</v>
      </c>
      <c r="W4" s="22">
        <v>27.8</v>
      </c>
      <c r="X4" s="22">
        <f t="shared" si="15"/>
        <v>0</v>
      </c>
      <c r="Y4" s="22">
        <f t="shared" si="16"/>
        <v>27.8</v>
      </c>
      <c r="Z4" s="22">
        <v>0.39</v>
      </c>
      <c r="AA4" s="22">
        <f t="shared" si="17"/>
        <v>0</v>
      </c>
      <c r="AB4" s="22">
        <f t="shared" si="18"/>
        <v>0.39</v>
      </c>
      <c r="AC4" s="22">
        <v>68.87</v>
      </c>
      <c r="AD4" s="22">
        <f t="shared" si="19"/>
        <v>0</v>
      </c>
      <c r="AE4" s="22">
        <f t="shared" si="20"/>
        <v>68.87</v>
      </c>
      <c r="AF4" s="22">
        <v>1.37</v>
      </c>
      <c r="AG4" s="22">
        <f t="shared" si="21"/>
        <v>0</v>
      </c>
      <c r="AH4" s="22">
        <f t="shared" si="22"/>
        <v>1.37</v>
      </c>
      <c r="AI4" s="22">
        <v>60.86</v>
      </c>
      <c r="AJ4" s="22">
        <f t="shared" si="23"/>
        <v>0</v>
      </c>
      <c r="AK4" s="22">
        <f t="shared" si="24"/>
        <v>60.86</v>
      </c>
      <c r="AL4" s="22">
        <f t="shared" ref="AL4:AN4" si="25">AF4+AI4</f>
        <v>62.23</v>
      </c>
      <c r="AM4" s="22">
        <f t="shared" si="25"/>
        <v>0</v>
      </c>
      <c r="AN4" s="22">
        <f t="shared" si="25"/>
        <v>62.23</v>
      </c>
      <c r="AO4" s="22">
        <f t="shared" ref="AO4:AQ4" si="26">SUM(J4+M4+P4+S4+W4+Z4+AC4+AF4+AI4)</f>
        <v>281.29</v>
      </c>
      <c r="AP4" s="22">
        <f t="shared" si="26"/>
        <v>0</v>
      </c>
      <c r="AQ4" s="22">
        <f t="shared" si="26"/>
        <v>281.29</v>
      </c>
      <c r="AR4" s="22">
        <v>884.5648469885452</v>
      </c>
      <c r="AS4" s="22">
        <f t="shared" si="27"/>
        <v>1165.854847</v>
      </c>
      <c r="AT4" s="22">
        <f t="shared" si="28"/>
        <v>1165.854847</v>
      </c>
      <c r="AU4" s="22">
        <f t="shared" si="29"/>
        <v>24634.14515</v>
      </c>
      <c r="AV4" s="22">
        <f t="shared" si="30"/>
        <v>9951.6</v>
      </c>
      <c r="AW4" s="22">
        <f t="shared" si="31"/>
        <v>0</v>
      </c>
      <c r="AX4" s="22">
        <f t="shared" si="32"/>
        <v>9951.6</v>
      </c>
      <c r="AY4" s="22">
        <v>175.06</v>
      </c>
      <c r="AZ4" s="22">
        <f t="shared" si="33"/>
        <v>0</v>
      </c>
      <c r="BA4" s="22">
        <f t="shared" si="34"/>
        <v>175.06</v>
      </c>
      <c r="BB4" s="22">
        <f t="shared" si="35"/>
        <v>10126.66</v>
      </c>
      <c r="BC4" s="22">
        <f t="shared" ref="BC4:BD4" si="36">SUM(AW4+AZ4)</f>
        <v>0</v>
      </c>
      <c r="BD4" s="22">
        <f t="shared" si="36"/>
        <v>10126.66</v>
      </c>
      <c r="BE4" s="22">
        <f t="shared" si="37"/>
        <v>14507.48515</v>
      </c>
      <c r="BF4" s="27">
        <v>0.0</v>
      </c>
      <c r="BG4" s="22">
        <f t="shared" si="38"/>
        <v>0</v>
      </c>
      <c r="BH4" s="22">
        <f t="shared" si="39"/>
        <v>0</v>
      </c>
      <c r="BI4" s="22">
        <v>2577.12</v>
      </c>
      <c r="BJ4" s="22">
        <f t="shared" si="40"/>
        <v>0</v>
      </c>
      <c r="BK4" s="22">
        <f t="shared" si="41"/>
        <v>2577.12</v>
      </c>
      <c r="BL4" s="22"/>
      <c r="BM4" s="22">
        <f t="shared" si="42"/>
        <v>0</v>
      </c>
      <c r="BN4" s="22" t="str">
        <f t="shared" si="43"/>
        <v/>
      </c>
      <c r="BO4" s="22">
        <f t="shared" ref="BO4:BQ4" si="44">BF4+BI4+BL4</f>
        <v>2577.12</v>
      </c>
      <c r="BP4" s="22">
        <f t="shared" si="44"/>
        <v>0</v>
      </c>
      <c r="BQ4" s="22">
        <f t="shared" si="44"/>
        <v>2577.12</v>
      </c>
      <c r="BR4" s="22">
        <f t="shared" si="45"/>
        <v>11930.36515</v>
      </c>
      <c r="BS4" s="22">
        <v>0.0</v>
      </c>
      <c r="BT4" s="22">
        <f t="shared" si="46"/>
        <v>0</v>
      </c>
      <c r="BU4" s="22">
        <f t="shared" si="47"/>
        <v>0</v>
      </c>
      <c r="BV4" s="22">
        <f t="shared" si="48"/>
        <v>11930.36515</v>
      </c>
      <c r="BW4" s="27">
        <v>532.06</v>
      </c>
      <c r="BX4" s="22">
        <f t="shared" si="49"/>
        <v>0</v>
      </c>
      <c r="BY4" s="22">
        <f t="shared" si="50"/>
        <v>532.06</v>
      </c>
      <c r="BZ4" s="22">
        <f t="shared" si="51"/>
        <v>11398.30515</v>
      </c>
      <c r="CA4" s="22">
        <f t="shared" si="52"/>
        <v>11398.30515</v>
      </c>
    </row>
    <row r="5" ht="14.25" customHeight="1">
      <c r="A5" s="14" t="s">
        <v>103</v>
      </c>
      <c r="B5" s="14" t="s">
        <v>104</v>
      </c>
      <c r="C5" s="14" t="s">
        <v>105</v>
      </c>
      <c r="D5" s="14">
        <v>2.87750531E8</v>
      </c>
      <c r="E5" s="14" t="s">
        <v>106</v>
      </c>
      <c r="F5" s="14" t="s">
        <v>107</v>
      </c>
      <c r="G5" s="14" t="s">
        <v>108</v>
      </c>
      <c r="H5" s="25" t="s">
        <v>96</v>
      </c>
      <c r="I5" s="26">
        <v>17100.0</v>
      </c>
      <c r="J5" s="22">
        <v>0.0</v>
      </c>
      <c r="K5" s="22">
        <f t="shared" si="6"/>
        <v>0</v>
      </c>
      <c r="L5" s="22">
        <f t="shared" si="7"/>
        <v>0</v>
      </c>
      <c r="M5" s="22">
        <v>0.0</v>
      </c>
      <c r="N5" s="22">
        <f t="shared" si="8"/>
        <v>0</v>
      </c>
      <c r="O5" s="22">
        <f t="shared" si="9"/>
        <v>0</v>
      </c>
      <c r="P5" s="22">
        <v>0.0</v>
      </c>
      <c r="Q5" s="22">
        <f t="shared" si="10"/>
        <v>0</v>
      </c>
      <c r="R5" s="22">
        <f t="shared" si="11"/>
        <v>0</v>
      </c>
      <c r="S5" s="22">
        <v>0.0</v>
      </c>
      <c r="T5" s="22">
        <f t="shared" si="12"/>
        <v>0</v>
      </c>
      <c r="U5" s="22">
        <f t="shared" si="13"/>
        <v>0</v>
      </c>
      <c r="V5" s="22">
        <f t="shared" si="14"/>
        <v>17100</v>
      </c>
      <c r="W5" s="22">
        <v>0.0</v>
      </c>
      <c r="X5" s="22">
        <f t="shared" si="15"/>
        <v>0</v>
      </c>
      <c r="Y5" s="22">
        <f t="shared" si="16"/>
        <v>0</v>
      </c>
      <c r="Z5" s="22">
        <v>0.39</v>
      </c>
      <c r="AA5" s="22">
        <f t="shared" si="17"/>
        <v>0</v>
      </c>
      <c r="AB5" s="22">
        <f t="shared" si="18"/>
        <v>0.39</v>
      </c>
      <c r="AC5" s="22">
        <v>68.87</v>
      </c>
      <c r="AD5" s="22">
        <f t="shared" si="19"/>
        <v>0</v>
      </c>
      <c r="AE5" s="22">
        <f t="shared" si="20"/>
        <v>68.87</v>
      </c>
      <c r="AF5" s="22">
        <v>1.37</v>
      </c>
      <c r="AG5" s="22">
        <f t="shared" si="21"/>
        <v>0</v>
      </c>
      <c r="AH5" s="22">
        <f t="shared" si="22"/>
        <v>1.37</v>
      </c>
      <c r="AI5" s="22">
        <v>60.86</v>
      </c>
      <c r="AJ5" s="22">
        <f t="shared" si="23"/>
        <v>0</v>
      </c>
      <c r="AK5" s="22">
        <f t="shared" si="24"/>
        <v>60.86</v>
      </c>
      <c r="AL5" s="22">
        <f t="shared" ref="AL5:AN5" si="53">AF5+AI5</f>
        <v>62.23</v>
      </c>
      <c r="AM5" s="22">
        <f t="shared" si="53"/>
        <v>0</v>
      </c>
      <c r="AN5" s="22">
        <f t="shared" si="53"/>
        <v>62.23</v>
      </c>
      <c r="AO5" s="22">
        <f t="shared" ref="AO5:AQ5" si="54">SUM(J5+M5+P5+S5+W5+Z5+AC5+AF5+AI5)</f>
        <v>131.49</v>
      </c>
      <c r="AP5" s="22">
        <f t="shared" si="54"/>
        <v>0</v>
      </c>
      <c r="AQ5" s="22">
        <f t="shared" si="54"/>
        <v>131.49</v>
      </c>
      <c r="AR5" s="22">
        <v>588.1859800818145</v>
      </c>
      <c r="AS5" s="22">
        <f t="shared" si="27"/>
        <v>719.6759801</v>
      </c>
      <c r="AT5" s="22">
        <f t="shared" si="28"/>
        <v>719.6759801</v>
      </c>
      <c r="AU5" s="22">
        <f t="shared" si="29"/>
        <v>16380.32402</v>
      </c>
      <c r="AV5" s="22">
        <f t="shared" si="30"/>
        <v>9951.6</v>
      </c>
      <c r="AW5" s="22">
        <f t="shared" si="31"/>
        <v>0</v>
      </c>
      <c r="AX5" s="22">
        <f t="shared" si="32"/>
        <v>9951.6</v>
      </c>
      <c r="AY5" s="22">
        <v>175.06</v>
      </c>
      <c r="AZ5" s="22">
        <f t="shared" si="33"/>
        <v>0</v>
      </c>
      <c r="BA5" s="22">
        <f t="shared" si="34"/>
        <v>175.06</v>
      </c>
      <c r="BB5" s="22">
        <f t="shared" si="35"/>
        <v>10126.66</v>
      </c>
      <c r="BC5" s="22">
        <f t="shared" ref="BC5:BD5" si="55">SUM(AW5+AZ5)</f>
        <v>0</v>
      </c>
      <c r="BD5" s="22">
        <f t="shared" si="55"/>
        <v>10126.66</v>
      </c>
      <c r="BE5" s="22">
        <f t="shared" si="37"/>
        <v>6253.66402</v>
      </c>
      <c r="BF5" s="27">
        <v>0.0</v>
      </c>
      <c r="BG5" s="22">
        <f t="shared" si="38"/>
        <v>0</v>
      </c>
      <c r="BH5" s="22">
        <f t="shared" si="39"/>
        <v>0</v>
      </c>
      <c r="BI5" s="22">
        <v>1156.85</v>
      </c>
      <c r="BJ5" s="22">
        <f t="shared" si="40"/>
        <v>0</v>
      </c>
      <c r="BK5" s="22">
        <f t="shared" si="41"/>
        <v>1156.85</v>
      </c>
      <c r="BL5" s="22"/>
      <c r="BM5" s="22">
        <f t="shared" si="42"/>
        <v>0</v>
      </c>
      <c r="BN5" s="22" t="str">
        <f t="shared" si="43"/>
        <v/>
      </c>
      <c r="BO5" s="22">
        <f t="shared" ref="BO5:BQ5" si="56">BF5+BI5+BL5</f>
        <v>1156.85</v>
      </c>
      <c r="BP5" s="22">
        <f t="shared" si="56"/>
        <v>0</v>
      </c>
      <c r="BQ5" s="22">
        <f t="shared" si="56"/>
        <v>1156.85</v>
      </c>
      <c r="BR5" s="22">
        <f t="shared" si="45"/>
        <v>5096.81402</v>
      </c>
      <c r="BS5" s="22">
        <v>0.0</v>
      </c>
      <c r="BT5" s="22">
        <f t="shared" si="46"/>
        <v>0</v>
      </c>
      <c r="BU5" s="22">
        <f t="shared" si="47"/>
        <v>0</v>
      </c>
      <c r="BV5" s="22">
        <f t="shared" si="48"/>
        <v>5096.81402</v>
      </c>
      <c r="BW5" s="27">
        <v>0.0</v>
      </c>
      <c r="BX5" s="22">
        <f t="shared" si="49"/>
        <v>0</v>
      </c>
      <c r="BY5" s="22">
        <f t="shared" si="50"/>
        <v>0</v>
      </c>
      <c r="BZ5" s="22">
        <f t="shared" si="51"/>
        <v>5096.81402</v>
      </c>
      <c r="CA5" s="22">
        <f t="shared" si="52"/>
        <v>5096.81402</v>
      </c>
    </row>
    <row r="6" ht="14.25" customHeight="1">
      <c r="A6" s="14" t="s">
        <v>109</v>
      </c>
      <c r="B6" s="14" t="s">
        <v>110</v>
      </c>
      <c r="C6" s="14" t="s">
        <v>111</v>
      </c>
      <c r="D6" s="14">
        <v>1.54549355E8</v>
      </c>
      <c r="E6" s="14" t="s">
        <v>112</v>
      </c>
      <c r="F6" s="14" t="s">
        <v>113</v>
      </c>
      <c r="G6" s="14" t="s">
        <v>114</v>
      </c>
      <c r="H6" s="25" t="s">
        <v>96</v>
      </c>
      <c r="I6" s="26">
        <v>16000.0</v>
      </c>
      <c r="J6" s="22">
        <v>0.0</v>
      </c>
      <c r="K6" s="22">
        <f t="shared" si="6"/>
        <v>0</v>
      </c>
      <c r="L6" s="22">
        <f t="shared" si="7"/>
        <v>0</v>
      </c>
      <c r="M6" s="22">
        <v>0.0</v>
      </c>
      <c r="N6" s="22">
        <f t="shared" si="8"/>
        <v>0</v>
      </c>
      <c r="O6" s="22">
        <f t="shared" si="9"/>
        <v>0</v>
      </c>
      <c r="P6" s="22">
        <v>10.0</v>
      </c>
      <c r="Q6" s="22">
        <f t="shared" si="10"/>
        <v>0</v>
      </c>
      <c r="R6" s="22">
        <f t="shared" si="11"/>
        <v>10</v>
      </c>
      <c r="S6" s="22">
        <v>100.0</v>
      </c>
      <c r="T6" s="22">
        <f t="shared" si="12"/>
        <v>0</v>
      </c>
      <c r="U6" s="22">
        <f t="shared" si="13"/>
        <v>100</v>
      </c>
      <c r="V6" s="22">
        <f t="shared" si="14"/>
        <v>15890</v>
      </c>
      <c r="W6" s="22">
        <v>27.8</v>
      </c>
      <c r="X6" s="22">
        <f t="shared" si="15"/>
        <v>0</v>
      </c>
      <c r="Y6" s="22">
        <f t="shared" si="16"/>
        <v>27.8</v>
      </c>
      <c r="Z6" s="22">
        <v>0.39</v>
      </c>
      <c r="AA6" s="22">
        <f t="shared" si="17"/>
        <v>0</v>
      </c>
      <c r="AB6" s="22">
        <f t="shared" si="18"/>
        <v>0.39</v>
      </c>
      <c r="AC6" s="22">
        <v>68.87</v>
      </c>
      <c r="AD6" s="22">
        <f t="shared" si="19"/>
        <v>0</v>
      </c>
      <c r="AE6" s="22">
        <f t="shared" si="20"/>
        <v>68.87</v>
      </c>
      <c r="AF6" s="22">
        <v>1.37</v>
      </c>
      <c r="AG6" s="22">
        <f t="shared" si="21"/>
        <v>0</v>
      </c>
      <c r="AH6" s="22">
        <f t="shared" si="22"/>
        <v>1.37</v>
      </c>
      <c r="AI6" s="22">
        <v>60.86</v>
      </c>
      <c r="AJ6" s="22">
        <f t="shared" si="23"/>
        <v>0</v>
      </c>
      <c r="AK6" s="22">
        <f t="shared" si="24"/>
        <v>60.86</v>
      </c>
      <c r="AL6" s="22">
        <f t="shared" ref="AL6:AN6" si="57">AF6+AI6</f>
        <v>62.23</v>
      </c>
      <c r="AM6" s="22">
        <f t="shared" si="57"/>
        <v>0</v>
      </c>
      <c r="AN6" s="22">
        <f t="shared" si="57"/>
        <v>62.23</v>
      </c>
      <c r="AO6" s="22">
        <f t="shared" ref="AO6:AQ6" si="58">SUM(J6+M6+P6+S6+W6+Z6+AC6+AF6+AI6)</f>
        <v>269.29</v>
      </c>
      <c r="AP6" s="22">
        <f t="shared" si="58"/>
        <v>0</v>
      </c>
      <c r="AQ6" s="22">
        <f t="shared" si="58"/>
        <v>269.29</v>
      </c>
      <c r="AR6" s="22">
        <v>545.2796432175129</v>
      </c>
      <c r="AS6" s="22">
        <f t="shared" si="27"/>
        <v>814.5696432</v>
      </c>
      <c r="AT6" s="22">
        <f t="shared" si="28"/>
        <v>814.5696432</v>
      </c>
      <c r="AU6" s="22">
        <f t="shared" si="29"/>
        <v>15185.43036</v>
      </c>
      <c r="AV6" s="22">
        <f t="shared" si="30"/>
        <v>9951.6</v>
      </c>
      <c r="AW6" s="22">
        <f t="shared" si="31"/>
        <v>0</v>
      </c>
      <c r="AX6" s="22">
        <f t="shared" si="32"/>
        <v>9951.6</v>
      </c>
      <c r="AY6" s="22">
        <v>175.06</v>
      </c>
      <c r="AZ6" s="22">
        <f t="shared" si="33"/>
        <v>0</v>
      </c>
      <c r="BA6" s="22">
        <f t="shared" si="34"/>
        <v>175.06</v>
      </c>
      <c r="BB6" s="22">
        <f t="shared" si="35"/>
        <v>10126.66</v>
      </c>
      <c r="BC6" s="22">
        <f t="shared" ref="BC6:BD6" si="59">SUM(AW6+AZ6)</f>
        <v>0</v>
      </c>
      <c r="BD6" s="22">
        <f t="shared" si="59"/>
        <v>10126.66</v>
      </c>
      <c r="BE6" s="22">
        <f t="shared" si="37"/>
        <v>5058.770357</v>
      </c>
      <c r="BF6" s="27">
        <v>0.0</v>
      </c>
      <c r="BG6" s="22">
        <f t="shared" si="38"/>
        <v>0</v>
      </c>
      <c r="BH6" s="22">
        <f t="shared" si="39"/>
        <v>0</v>
      </c>
      <c r="BI6" s="22">
        <v>610.07</v>
      </c>
      <c r="BJ6" s="22">
        <f t="shared" si="40"/>
        <v>0</v>
      </c>
      <c r="BK6" s="22">
        <f t="shared" si="41"/>
        <v>610.07</v>
      </c>
      <c r="BL6" s="22"/>
      <c r="BM6" s="22">
        <f t="shared" si="42"/>
        <v>0</v>
      </c>
      <c r="BN6" s="22" t="str">
        <f t="shared" si="43"/>
        <v/>
      </c>
      <c r="BO6" s="22">
        <f t="shared" ref="BO6:BQ6" si="60">BF6+BI6+BL6</f>
        <v>610.07</v>
      </c>
      <c r="BP6" s="22">
        <f t="shared" si="60"/>
        <v>0</v>
      </c>
      <c r="BQ6" s="22">
        <f t="shared" si="60"/>
        <v>610.07</v>
      </c>
      <c r="BR6" s="22">
        <f t="shared" si="45"/>
        <v>4448.700357</v>
      </c>
      <c r="BS6" s="22">
        <v>0.0</v>
      </c>
      <c r="BT6" s="22">
        <f t="shared" si="46"/>
        <v>0</v>
      </c>
      <c r="BU6" s="22">
        <f t="shared" si="47"/>
        <v>0</v>
      </c>
      <c r="BV6" s="22">
        <f t="shared" si="48"/>
        <v>4448.700357</v>
      </c>
      <c r="BW6" s="27">
        <v>585.26</v>
      </c>
      <c r="BX6" s="22">
        <f t="shared" si="49"/>
        <v>0</v>
      </c>
      <c r="BY6" s="22">
        <f t="shared" si="50"/>
        <v>585.26</v>
      </c>
      <c r="BZ6" s="22">
        <f t="shared" si="51"/>
        <v>3863.440357</v>
      </c>
      <c r="CA6" s="22">
        <f t="shared" si="52"/>
        <v>3863.440357</v>
      </c>
    </row>
    <row r="7" ht="14.25" customHeight="1">
      <c r="A7" s="14" t="s">
        <v>115</v>
      </c>
      <c r="B7" s="14" t="s">
        <v>116</v>
      </c>
      <c r="C7" s="14" t="s">
        <v>117</v>
      </c>
      <c r="D7" s="14">
        <v>5.25318305E8</v>
      </c>
      <c r="E7" s="14" t="s">
        <v>118</v>
      </c>
      <c r="F7" s="14" t="s">
        <v>119</v>
      </c>
      <c r="G7" s="14" t="s">
        <v>120</v>
      </c>
      <c r="H7" s="25" t="s">
        <v>96</v>
      </c>
      <c r="I7" s="26">
        <v>16600.0</v>
      </c>
      <c r="J7" s="22">
        <v>0.0</v>
      </c>
      <c r="K7" s="22">
        <f t="shared" si="6"/>
        <v>0</v>
      </c>
      <c r="L7" s="22">
        <f t="shared" si="7"/>
        <v>0</v>
      </c>
      <c r="M7" s="22">
        <v>0.0</v>
      </c>
      <c r="N7" s="22">
        <f t="shared" si="8"/>
        <v>0</v>
      </c>
      <c r="O7" s="22">
        <f t="shared" si="9"/>
        <v>0</v>
      </c>
      <c r="P7" s="22">
        <v>10.0</v>
      </c>
      <c r="Q7" s="22">
        <f t="shared" si="10"/>
        <v>0</v>
      </c>
      <c r="R7" s="22">
        <f t="shared" si="11"/>
        <v>10</v>
      </c>
      <c r="S7" s="22">
        <v>100.0</v>
      </c>
      <c r="T7" s="22">
        <f t="shared" si="12"/>
        <v>0</v>
      </c>
      <c r="U7" s="22">
        <f t="shared" si="13"/>
        <v>100</v>
      </c>
      <c r="V7" s="22">
        <f t="shared" si="14"/>
        <v>16490</v>
      </c>
      <c r="W7" s="22">
        <v>27.8</v>
      </c>
      <c r="X7" s="22">
        <f t="shared" si="15"/>
        <v>0</v>
      </c>
      <c r="Y7" s="22">
        <f t="shared" si="16"/>
        <v>27.8</v>
      </c>
      <c r="Z7" s="22">
        <v>0.39</v>
      </c>
      <c r="AA7" s="22">
        <f t="shared" si="17"/>
        <v>0</v>
      </c>
      <c r="AB7" s="22">
        <f t="shared" si="18"/>
        <v>0.39</v>
      </c>
      <c r="AC7" s="22">
        <v>68.87</v>
      </c>
      <c r="AD7" s="22">
        <f t="shared" si="19"/>
        <v>0</v>
      </c>
      <c r="AE7" s="22">
        <f t="shared" si="20"/>
        <v>68.87</v>
      </c>
      <c r="AF7" s="22">
        <v>1.37</v>
      </c>
      <c r="AG7" s="22">
        <f t="shared" si="21"/>
        <v>0</v>
      </c>
      <c r="AH7" s="22">
        <f t="shared" si="22"/>
        <v>1.37</v>
      </c>
      <c r="AI7" s="22">
        <v>60.86</v>
      </c>
      <c r="AJ7" s="22">
        <f t="shared" si="23"/>
        <v>0</v>
      </c>
      <c r="AK7" s="22">
        <f t="shared" si="24"/>
        <v>60.86</v>
      </c>
      <c r="AL7" s="22">
        <f t="shared" ref="AL7:AN7" si="61">AF7+AI7</f>
        <v>62.23</v>
      </c>
      <c r="AM7" s="22">
        <f t="shared" si="61"/>
        <v>0</v>
      </c>
      <c r="AN7" s="22">
        <f t="shared" si="61"/>
        <v>62.23</v>
      </c>
      <c r="AO7" s="22">
        <f t="shared" ref="AO7:AQ7" si="62">SUM(J7+M7+P7+S7+W7+Z7+AC7+AF7+AI7)</f>
        <v>269.29</v>
      </c>
      <c r="AP7" s="22">
        <f t="shared" si="62"/>
        <v>0</v>
      </c>
      <c r="AQ7" s="22">
        <f t="shared" si="62"/>
        <v>269.29</v>
      </c>
      <c r="AR7" s="22">
        <v>566.0776736897869</v>
      </c>
      <c r="AS7" s="22">
        <f t="shared" si="27"/>
        <v>835.3676737</v>
      </c>
      <c r="AT7" s="22">
        <f t="shared" si="28"/>
        <v>835.3676737</v>
      </c>
      <c r="AU7" s="22">
        <f t="shared" si="29"/>
        <v>15764.63233</v>
      </c>
      <c r="AV7" s="22">
        <f t="shared" si="30"/>
        <v>9951.6</v>
      </c>
      <c r="AW7" s="22">
        <f t="shared" si="31"/>
        <v>0</v>
      </c>
      <c r="AX7" s="22">
        <f t="shared" si="32"/>
        <v>9951.6</v>
      </c>
      <c r="AY7" s="22">
        <v>175.06</v>
      </c>
      <c r="AZ7" s="22">
        <f t="shared" si="33"/>
        <v>0</v>
      </c>
      <c r="BA7" s="22">
        <f t="shared" si="34"/>
        <v>175.06</v>
      </c>
      <c r="BB7" s="22">
        <f t="shared" si="35"/>
        <v>10126.66</v>
      </c>
      <c r="BC7" s="22">
        <f t="shared" ref="BC7:BD7" si="63">SUM(AW7+AZ7)</f>
        <v>0</v>
      </c>
      <c r="BD7" s="22">
        <f t="shared" si="63"/>
        <v>10126.66</v>
      </c>
      <c r="BE7" s="22">
        <f t="shared" si="37"/>
        <v>5637.972326</v>
      </c>
      <c r="BF7" s="27">
        <v>0.0</v>
      </c>
      <c r="BG7" s="22">
        <f t="shared" si="38"/>
        <v>0</v>
      </c>
      <c r="BH7" s="22">
        <f t="shared" si="39"/>
        <v>0</v>
      </c>
      <c r="BI7" s="22">
        <v>1213.82</v>
      </c>
      <c r="BJ7" s="22">
        <f t="shared" si="40"/>
        <v>0</v>
      </c>
      <c r="BK7" s="22">
        <f t="shared" si="41"/>
        <v>1213.82</v>
      </c>
      <c r="BL7" s="22"/>
      <c r="BM7" s="22">
        <f t="shared" si="42"/>
        <v>0</v>
      </c>
      <c r="BN7" s="22" t="str">
        <f t="shared" si="43"/>
        <v/>
      </c>
      <c r="BO7" s="22">
        <f t="shared" ref="BO7:BQ7" si="64">BF7+BI7+BL7</f>
        <v>1213.82</v>
      </c>
      <c r="BP7" s="22">
        <f t="shared" si="64"/>
        <v>0</v>
      </c>
      <c r="BQ7" s="22">
        <f t="shared" si="64"/>
        <v>1213.82</v>
      </c>
      <c r="BR7" s="22">
        <f t="shared" si="45"/>
        <v>4424.152326</v>
      </c>
      <c r="BS7" s="22">
        <v>0.0</v>
      </c>
      <c r="BT7" s="22">
        <f t="shared" si="46"/>
        <v>0</v>
      </c>
      <c r="BU7" s="22">
        <f t="shared" si="47"/>
        <v>0</v>
      </c>
      <c r="BV7" s="22">
        <f t="shared" si="48"/>
        <v>4424.152326</v>
      </c>
      <c r="BW7" s="27">
        <v>744.88</v>
      </c>
      <c r="BX7" s="22">
        <f t="shared" si="49"/>
        <v>0</v>
      </c>
      <c r="BY7" s="22">
        <f t="shared" si="50"/>
        <v>744.88</v>
      </c>
      <c r="BZ7" s="22">
        <f t="shared" si="51"/>
        <v>3679.272326</v>
      </c>
      <c r="CA7" s="22">
        <f t="shared" si="52"/>
        <v>3679.272326</v>
      </c>
    </row>
    <row r="8" ht="14.25" customHeight="1">
      <c r="A8" s="14" t="s">
        <v>121</v>
      </c>
      <c r="B8" s="14" t="s">
        <v>122</v>
      </c>
      <c r="C8" s="14" t="s">
        <v>123</v>
      </c>
      <c r="D8" s="14">
        <v>3.28219258E8</v>
      </c>
      <c r="E8" s="14" t="s">
        <v>118</v>
      </c>
      <c r="F8" s="14" t="s">
        <v>124</v>
      </c>
      <c r="G8" s="14" t="s">
        <v>125</v>
      </c>
      <c r="H8" s="25" t="s">
        <v>96</v>
      </c>
      <c r="I8" s="26">
        <v>15200.0</v>
      </c>
      <c r="J8" s="22">
        <v>0.0</v>
      </c>
      <c r="K8" s="22">
        <f t="shared" si="6"/>
        <v>0</v>
      </c>
      <c r="L8" s="22">
        <f t="shared" si="7"/>
        <v>0</v>
      </c>
      <c r="M8" s="22">
        <v>0.0</v>
      </c>
      <c r="N8" s="22">
        <f t="shared" si="8"/>
        <v>0</v>
      </c>
      <c r="O8" s="22">
        <f t="shared" si="9"/>
        <v>0</v>
      </c>
      <c r="P8" s="22">
        <v>22.0</v>
      </c>
      <c r="Q8" s="22">
        <f t="shared" si="10"/>
        <v>0</v>
      </c>
      <c r="R8" s="22">
        <f t="shared" si="11"/>
        <v>22</v>
      </c>
      <c r="S8" s="22">
        <v>100.0</v>
      </c>
      <c r="T8" s="22">
        <f t="shared" si="12"/>
        <v>0</v>
      </c>
      <c r="U8" s="22">
        <f t="shared" si="13"/>
        <v>100</v>
      </c>
      <c r="V8" s="22">
        <f t="shared" si="14"/>
        <v>15078</v>
      </c>
      <c r="W8" s="22">
        <v>27.8</v>
      </c>
      <c r="X8" s="22">
        <f t="shared" si="15"/>
        <v>0</v>
      </c>
      <c r="Y8" s="22">
        <f t="shared" si="16"/>
        <v>27.8</v>
      </c>
      <c r="Z8" s="22">
        <v>0.39</v>
      </c>
      <c r="AA8" s="22">
        <f t="shared" si="17"/>
        <v>0</v>
      </c>
      <c r="AB8" s="22">
        <f t="shared" si="18"/>
        <v>0.39</v>
      </c>
      <c r="AC8" s="22">
        <v>68.87</v>
      </c>
      <c r="AD8" s="22">
        <f t="shared" si="19"/>
        <v>0</v>
      </c>
      <c r="AE8" s="22">
        <f t="shared" si="20"/>
        <v>68.87</v>
      </c>
      <c r="AF8" s="22">
        <v>1.37</v>
      </c>
      <c r="AG8" s="22">
        <f t="shared" si="21"/>
        <v>0</v>
      </c>
      <c r="AH8" s="22">
        <f t="shared" si="22"/>
        <v>1.37</v>
      </c>
      <c r="AI8" s="22">
        <v>60.86</v>
      </c>
      <c r="AJ8" s="22">
        <f t="shared" si="23"/>
        <v>0</v>
      </c>
      <c r="AK8" s="22">
        <f t="shared" si="24"/>
        <v>60.86</v>
      </c>
      <c r="AL8" s="22">
        <f t="shared" ref="AL8:AN8" si="65">AF8+AI8</f>
        <v>62.23</v>
      </c>
      <c r="AM8" s="22">
        <f t="shared" si="65"/>
        <v>0</v>
      </c>
      <c r="AN8" s="22">
        <f t="shared" si="65"/>
        <v>62.23</v>
      </c>
      <c r="AO8" s="22">
        <f t="shared" ref="AO8:AQ8" si="66">SUM(J8+M8+P8+S8+W8+Z8+AC8+AF8+AI8)</f>
        <v>281.29</v>
      </c>
      <c r="AP8" s="22">
        <f t="shared" si="66"/>
        <v>0</v>
      </c>
      <c r="AQ8" s="22">
        <f t="shared" si="66"/>
        <v>281.29</v>
      </c>
      <c r="AR8" s="22">
        <v>517.1329753117018</v>
      </c>
      <c r="AS8" s="22">
        <f t="shared" si="27"/>
        <v>798.4229753</v>
      </c>
      <c r="AT8" s="22">
        <f t="shared" si="28"/>
        <v>798.4229753</v>
      </c>
      <c r="AU8" s="22">
        <f t="shared" si="29"/>
        <v>14401.57702</v>
      </c>
      <c r="AV8" s="22">
        <f t="shared" si="30"/>
        <v>9951.6</v>
      </c>
      <c r="AW8" s="22">
        <f t="shared" si="31"/>
        <v>0</v>
      </c>
      <c r="AX8" s="22">
        <f t="shared" si="32"/>
        <v>9951.6</v>
      </c>
      <c r="AY8" s="22">
        <v>175.06</v>
      </c>
      <c r="AZ8" s="22">
        <f t="shared" si="33"/>
        <v>0</v>
      </c>
      <c r="BA8" s="22">
        <f t="shared" si="34"/>
        <v>175.06</v>
      </c>
      <c r="BB8" s="22">
        <f t="shared" si="35"/>
        <v>10126.66</v>
      </c>
      <c r="BC8" s="22">
        <f t="shared" ref="BC8:BD8" si="67">SUM(AW8+AZ8)</f>
        <v>0</v>
      </c>
      <c r="BD8" s="22">
        <f t="shared" si="67"/>
        <v>10126.66</v>
      </c>
      <c r="BE8" s="22">
        <f t="shared" si="37"/>
        <v>4274.917025</v>
      </c>
      <c r="BF8" s="27">
        <v>0.0</v>
      </c>
      <c r="BG8" s="22">
        <f t="shared" si="38"/>
        <v>0</v>
      </c>
      <c r="BH8" s="22">
        <f t="shared" si="39"/>
        <v>0</v>
      </c>
      <c r="BI8" s="22">
        <v>0.0</v>
      </c>
      <c r="BJ8" s="22">
        <f t="shared" si="40"/>
        <v>0</v>
      </c>
      <c r="BK8" s="22">
        <f t="shared" si="41"/>
        <v>0</v>
      </c>
      <c r="BL8" s="22"/>
      <c r="BM8" s="22">
        <f t="shared" si="42"/>
        <v>0</v>
      </c>
      <c r="BN8" s="22" t="str">
        <f t="shared" si="43"/>
        <v/>
      </c>
      <c r="BO8" s="22">
        <f t="shared" ref="BO8:BQ8" si="68">BF8+BI8+BL8</f>
        <v>0</v>
      </c>
      <c r="BP8" s="22">
        <f t="shared" si="68"/>
        <v>0</v>
      </c>
      <c r="BQ8" s="22">
        <f t="shared" si="68"/>
        <v>0</v>
      </c>
      <c r="BR8" s="22">
        <f t="shared" si="45"/>
        <v>4274.917025</v>
      </c>
      <c r="BS8" s="22">
        <v>0.0</v>
      </c>
      <c r="BT8" s="22">
        <f t="shared" si="46"/>
        <v>0</v>
      </c>
      <c r="BU8" s="22">
        <f t="shared" si="47"/>
        <v>0</v>
      </c>
      <c r="BV8" s="22">
        <f t="shared" si="48"/>
        <v>4274.917025</v>
      </c>
      <c r="BW8" s="27">
        <v>1093.9</v>
      </c>
      <c r="BX8" s="22">
        <f t="shared" si="49"/>
        <v>0</v>
      </c>
      <c r="BY8" s="22">
        <f t="shared" si="50"/>
        <v>1093.9</v>
      </c>
      <c r="BZ8" s="22">
        <f t="shared" si="51"/>
        <v>3181.017025</v>
      </c>
      <c r="CA8" s="22">
        <f t="shared" si="52"/>
        <v>3181.017025</v>
      </c>
    </row>
    <row r="9" ht="14.25" customHeight="1">
      <c r="A9" s="14" t="s">
        <v>126</v>
      </c>
      <c r="B9" s="14" t="s">
        <v>127</v>
      </c>
      <c r="C9" s="14" t="s">
        <v>128</v>
      </c>
      <c r="D9" s="14">
        <v>5.89284916E8</v>
      </c>
      <c r="E9" s="14" t="s">
        <v>129</v>
      </c>
      <c r="F9" s="14" t="s">
        <v>130</v>
      </c>
      <c r="G9" s="14" t="s">
        <v>131</v>
      </c>
      <c r="H9" s="25" t="s">
        <v>96</v>
      </c>
      <c r="I9" s="26">
        <v>8300.0</v>
      </c>
      <c r="J9" s="22">
        <v>0.0</v>
      </c>
      <c r="K9" s="22">
        <f t="shared" si="6"/>
        <v>0</v>
      </c>
      <c r="L9" s="22">
        <f t="shared" si="7"/>
        <v>0</v>
      </c>
      <c r="M9" s="22">
        <v>0.0</v>
      </c>
      <c r="N9" s="22">
        <f t="shared" si="8"/>
        <v>0</v>
      </c>
      <c r="O9" s="22">
        <f t="shared" si="9"/>
        <v>0</v>
      </c>
      <c r="P9" s="22">
        <v>22.0</v>
      </c>
      <c r="Q9" s="22">
        <f t="shared" si="10"/>
        <v>0</v>
      </c>
      <c r="R9" s="22">
        <f t="shared" si="11"/>
        <v>22</v>
      </c>
      <c r="S9" s="22">
        <v>100.0</v>
      </c>
      <c r="T9" s="22">
        <f t="shared" si="12"/>
        <v>0</v>
      </c>
      <c r="U9" s="22">
        <f t="shared" si="13"/>
        <v>100</v>
      </c>
      <c r="V9" s="22">
        <f t="shared" si="14"/>
        <v>8178</v>
      </c>
      <c r="W9" s="22">
        <v>13.9</v>
      </c>
      <c r="X9" s="22">
        <f t="shared" si="15"/>
        <v>0</v>
      </c>
      <c r="Y9" s="22">
        <f t="shared" si="16"/>
        <v>13.9</v>
      </c>
      <c r="Z9" s="22">
        <v>0.39</v>
      </c>
      <c r="AA9" s="22">
        <f t="shared" si="17"/>
        <v>0</v>
      </c>
      <c r="AB9" s="22">
        <f t="shared" si="18"/>
        <v>0.39</v>
      </c>
      <c r="AC9" s="22">
        <v>68.87</v>
      </c>
      <c r="AD9" s="22">
        <f t="shared" si="19"/>
        <v>0</v>
      </c>
      <c r="AE9" s="22">
        <f t="shared" si="20"/>
        <v>68.87</v>
      </c>
      <c r="AF9" s="22">
        <v>1.37</v>
      </c>
      <c r="AG9" s="22">
        <f t="shared" si="21"/>
        <v>0</v>
      </c>
      <c r="AH9" s="22">
        <f t="shared" si="22"/>
        <v>1.37</v>
      </c>
      <c r="AI9" s="22">
        <v>60.86</v>
      </c>
      <c r="AJ9" s="22">
        <f t="shared" si="23"/>
        <v>0</v>
      </c>
      <c r="AK9" s="22">
        <f t="shared" si="24"/>
        <v>60.86</v>
      </c>
      <c r="AL9" s="22">
        <f t="shared" ref="AL9:AN9" si="69">AF9+AI9</f>
        <v>62.23</v>
      </c>
      <c r="AM9" s="22">
        <f t="shared" si="69"/>
        <v>0</v>
      </c>
      <c r="AN9" s="22">
        <f t="shared" si="69"/>
        <v>62.23</v>
      </c>
      <c r="AO9" s="22">
        <f t="shared" ref="AO9:AQ9" si="70">SUM(J9+M9+P9+S9+W9+Z9+AC9+AF9+AI9)</f>
        <v>267.39</v>
      </c>
      <c r="AP9" s="22">
        <f t="shared" si="70"/>
        <v>0</v>
      </c>
      <c r="AQ9" s="22">
        <f t="shared" si="70"/>
        <v>267.39</v>
      </c>
      <c r="AR9" s="22">
        <v>278.43744591982346</v>
      </c>
      <c r="AS9" s="22">
        <f t="shared" si="27"/>
        <v>545.8274459</v>
      </c>
      <c r="AT9" s="22">
        <f t="shared" si="28"/>
        <v>545.8274459</v>
      </c>
      <c r="AU9" s="22">
        <f t="shared" si="29"/>
        <v>7754.172554</v>
      </c>
      <c r="AV9" s="22">
        <f>37.95*120</f>
        <v>4554</v>
      </c>
      <c r="AW9" s="22">
        <f t="shared" si="31"/>
        <v>0</v>
      </c>
      <c r="AX9" s="22">
        <f t="shared" si="32"/>
        <v>4554</v>
      </c>
      <c r="AY9" s="22">
        <v>70.73</v>
      </c>
      <c r="AZ9" s="22">
        <f t="shared" si="33"/>
        <v>0</v>
      </c>
      <c r="BA9" s="22">
        <f t="shared" si="34"/>
        <v>70.73</v>
      </c>
      <c r="BB9" s="22">
        <f t="shared" si="35"/>
        <v>4624.73</v>
      </c>
      <c r="BC9" s="22">
        <f t="shared" ref="BC9:BD9" si="71">SUM(AW9+AZ9)</f>
        <v>0</v>
      </c>
      <c r="BD9" s="22">
        <f t="shared" si="71"/>
        <v>4624.73</v>
      </c>
      <c r="BE9" s="22">
        <f t="shared" si="37"/>
        <v>3129.442554</v>
      </c>
      <c r="BF9" s="27">
        <v>0.0</v>
      </c>
      <c r="BG9" s="22">
        <f t="shared" si="38"/>
        <v>0</v>
      </c>
      <c r="BH9" s="22">
        <f t="shared" si="39"/>
        <v>0</v>
      </c>
      <c r="BI9" s="22">
        <v>0.0</v>
      </c>
      <c r="BJ9" s="22">
        <f t="shared" si="40"/>
        <v>0</v>
      </c>
      <c r="BK9" s="22">
        <f t="shared" si="41"/>
        <v>0</v>
      </c>
      <c r="BL9" s="22"/>
      <c r="BM9" s="22">
        <f t="shared" si="42"/>
        <v>0</v>
      </c>
      <c r="BN9" s="22" t="str">
        <f t="shared" si="43"/>
        <v/>
      </c>
      <c r="BO9" s="22">
        <f t="shared" ref="BO9:BQ9" si="72">BF9+BI9+BL9</f>
        <v>0</v>
      </c>
      <c r="BP9" s="22">
        <f t="shared" si="72"/>
        <v>0</v>
      </c>
      <c r="BQ9" s="22">
        <f t="shared" si="72"/>
        <v>0</v>
      </c>
      <c r="BR9" s="22">
        <f t="shared" si="45"/>
        <v>3129.442554</v>
      </c>
      <c r="BS9" s="22">
        <v>0.0</v>
      </c>
      <c r="BT9" s="22">
        <f t="shared" si="46"/>
        <v>0</v>
      </c>
      <c r="BU9" s="22">
        <f t="shared" si="47"/>
        <v>0</v>
      </c>
      <c r="BV9" s="22">
        <f t="shared" si="48"/>
        <v>3129.442554</v>
      </c>
      <c r="BW9" s="27">
        <v>0.0</v>
      </c>
      <c r="BX9" s="22">
        <f t="shared" si="49"/>
        <v>0</v>
      </c>
      <c r="BY9" s="22">
        <f t="shared" si="50"/>
        <v>0</v>
      </c>
      <c r="BZ9" s="22">
        <f t="shared" si="51"/>
        <v>3129.442554</v>
      </c>
      <c r="CA9" s="22">
        <f t="shared" si="52"/>
        <v>3129.442554</v>
      </c>
    </row>
    <row r="10" ht="14.25" customHeight="1">
      <c r="A10" s="14" t="s">
        <v>132</v>
      </c>
      <c r="B10" s="14" t="s">
        <v>133</v>
      </c>
      <c r="C10" s="14" t="s">
        <v>134</v>
      </c>
      <c r="D10" s="14">
        <v>1.783572E8</v>
      </c>
      <c r="E10" s="14" t="s">
        <v>135</v>
      </c>
      <c r="F10" s="14" t="s">
        <v>113</v>
      </c>
      <c r="G10" s="14" t="s">
        <v>136</v>
      </c>
      <c r="H10" s="25" t="s">
        <v>96</v>
      </c>
      <c r="I10" s="26">
        <v>18700.0</v>
      </c>
      <c r="J10" s="22">
        <v>0.0</v>
      </c>
      <c r="K10" s="22">
        <f t="shared" si="6"/>
        <v>0</v>
      </c>
      <c r="L10" s="22">
        <f t="shared" si="7"/>
        <v>0</v>
      </c>
      <c r="M10" s="22">
        <v>0.0</v>
      </c>
      <c r="N10" s="22">
        <f t="shared" si="8"/>
        <v>0</v>
      </c>
      <c r="O10" s="22">
        <f t="shared" si="9"/>
        <v>0</v>
      </c>
      <c r="P10" s="22">
        <v>22.0</v>
      </c>
      <c r="Q10" s="22">
        <f t="shared" si="10"/>
        <v>0</v>
      </c>
      <c r="R10" s="22">
        <f t="shared" si="11"/>
        <v>22</v>
      </c>
      <c r="S10" s="22">
        <v>100.0</v>
      </c>
      <c r="T10" s="22">
        <f t="shared" si="12"/>
        <v>0</v>
      </c>
      <c r="U10" s="22">
        <f t="shared" si="13"/>
        <v>100</v>
      </c>
      <c r="V10" s="22">
        <f t="shared" si="14"/>
        <v>18578</v>
      </c>
      <c r="W10" s="22">
        <v>27.8</v>
      </c>
      <c r="X10" s="22">
        <f t="shared" si="15"/>
        <v>0</v>
      </c>
      <c r="Y10" s="22">
        <f t="shared" si="16"/>
        <v>27.8</v>
      </c>
      <c r="Z10" s="22">
        <v>0.39</v>
      </c>
      <c r="AA10" s="22">
        <f t="shared" si="17"/>
        <v>0</v>
      </c>
      <c r="AB10" s="22">
        <f t="shared" si="18"/>
        <v>0.39</v>
      </c>
      <c r="AC10" s="22">
        <v>68.87</v>
      </c>
      <c r="AD10" s="22">
        <f t="shared" si="19"/>
        <v>0</v>
      </c>
      <c r="AE10" s="22">
        <f t="shared" si="20"/>
        <v>68.87</v>
      </c>
      <c r="AF10" s="22">
        <v>1.37</v>
      </c>
      <c r="AG10" s="22">
        <f t="shared" si="21"/>
        <v>0</v>
      </c>
      <c r="AH10" s="22">
        <f t="shared" si="22"/>
        <v>1.37</v>
      </c>
      <c r="AI10" s="22">
        <v>60.86</v>
      </c>
      <c r="AJ10" s="22">
        <f t="shared" si="23"/>
        <v>0</v>
      </c>
      <c r="AK10" s="22">
        <f t="shared" si="24"/>
        <v>60.86</v>
      </c>
      <c r="AL10" s="22">
        <f t="shared" ref="AL10:AN10" si="73">AF10+AI10</f>
        <v>62.23</v>
      </c>
      <c r="AM10" s="22">
        <f t="shared" si="73"/>
        <v>0</v>
      </c>
      <c r="AN10" s="22">
        <f t="shared" si="73"/>
        <v>62.23</v>
      </c>
      <c r="AO10" s="22">
        <f t="shared" ref="AO10:AQ10" si="74">SUM(J10+M10+P10+S10+W10+Z10+AC10+AF10+AI10)</f>
        <v>281.29</v>
      </c>
      <c r="AP10" s="22">
        <f t="shared" si="74"/>
        <v>0</v>
      </c>
      <c r="AQ10" s="22">
        <f t="shared" si="74"/>
        <v>281.29</v>
      </c>
      <c r="AR10" s="22">
        <v>638.4548197333011</v>
      </c>
      <c r="AS10" s="22">
        <f t="shared" si="27"/>
        <v>919.7448197</v>
      </c>
      <c r="AT10" s="22">
        <f t="shared" si="28"/>
        <v>919.7448197</v>
      </c>
      <c r="AU10" s="22">
        <f t="shared" si="29"/>
        <v>17780.25518</v>
      </c>
      <c r="AV10" s="22">
        <f>82.93*120</f>
        <v>9951.6</v>
      </c>
      <c r="AW10" s="22">
        <f t="shared" si="31"/>
        <v>0</v>
      </c>
      <c r="AX10" s="22">
        <f t="shared" si="32"/>
        <v>9951.6</v>
      </c>
      <c r="AY10" s="22">
        <v>175.06</v>
      </c>
      <c r="AZ10" s="22">
        <f t="shared" si="33"/>
        <v>0</v>
      </c>
      <c r="BA10" s="22">
        <f t="shared" si="34"/>
        <v>175.06</v>
      </c>
      <c r="BB10" s="22">
        <f t="shared" si="35"/>
        <v>10126.66</v>
      </c>
      <c r="BC10" s="22">
        <f t="shared" ref="BC10:BD10" si="75">SUM(AW10+AZ10)</f>
        <v>0</v>
      </c>
      <c r="BD10" s="22">
        <f t="shared" si="75"/>
        <v>10126.66</v>
      </c>
      <c r="BE10" s="22">
        <f t="shared" si="37"/>
        <v>7653.59518</v>
      </c>
      <c r="BF10" s="27">
        <v>2870.34</v>
      </c>
      <c r="BG10" s="22">
        <f t="shared" si="38"/>
        <v>0</v>
      </c>
      <c r="BH10" s="22">
        <f t="shared" si="39"/>
        <v>2870.34</v>
      </c>
      <c r="BI10" s="22">
        <v>1241.26</v>
      </c>
      <c r="BJ10" s="22">
        <f t="shared" si="40"/>
        <v>0</v>
      </c>
      <c r="BK10" s="22">
        <f t="shared" si="41"/>
        <v>1241.26</v>
      </c>
      <c r="BL10" s="22"/>
      <c r="BM10" s="22">
        <f t="shared" si="42"/>
        <v>0</v>
      </c>
      <c r="BN10" s="22" t="str">
        <f t="shared" si="43"/>
        <v/>
      </c>
      <c r="BO10" s="22">
        <f t="shared" ref="BO10:BQ10" si="76">BF10+BI10+BL10</f>
        <v>4111.6</v>
      </c>
      <c r="BP10" s="22">
        <f t="shared" si="76"/>
        <v>0</v>
      </c>
      <c r="BQ10" s="22">
        <f t="shared" si="76"/>
        <v>4111.6</v>
      </c>
      <c r="BR10" s="22">
        <f t="shared" si="45"/>
        <v>3541.99518</v>
      </c>
      <c r="BS10" s="22">
        <v>0.0</v>
      </c>
      <c r="BT10" s="22">
        <f t="shared" si="46"/>
        <v>0</v>
      </c>
      <c r="BU10" s="22">
        <f t="shared" si="47"/>
        <v>0</v>
      </c>
      <c r="BV10" s="22">
        <f t="shared" si="48"/>
        <v>3541.99518</v>
      </c>
      <c r="BW10" s="27">
        <v>798.08</v>
      </c>
      <c r="BX10" s="22">
        <f t="shared" si="49"/>
        <v>0</v>
      </c>
      <c r="BY10" s="22">
        <f t="shared" si="50"/>
        <v>798.08</v>
      </c>
      <c r="BZ10" s="22">
        <f t="shared" si="51"/>
        <v>2743.91518</v>
      </c>
      <c r="CA10" s="22">
        <f t="shared" si="52"/>
        <v>2743.91518</v>
      </c>
    </row>
    <row r="11" ht="14.25" customHeight="1">
      <c r="A11" s="14" t="s">
        <v>137</v>
      </c>
      <c r="B11" s="14" t="s">
        <v>138</v>
      </c>
      <c r="C11" s="14" t="s">
        <v>139</v>
      </c>
      <c r="D11" s="14">
        <v>1.030336315E9</v>
      </c>
      <c r="E11" s="14" t="s">
        <v>140</v>
      </c>
      <c r="F11" s="14" t="s">
        <v>101</v>
      </c>
      <c r="G11" s="14" t="s">
        <v>141</v>
      </c>
      <c r="H11" s="25" t="s">
        <v>96</v>
      </c>
      <c r="I11" s="26">
        <v>8600.0</v>
      </c>
      <c r="J11" s="22">
        <v>0.0</v>
      </c>
      <c r="K11" s="22">
        <f t="shared" si="6"/>
        <v>0</v>
      </c>
      <c r="L11" s="22">
        <f t="shared" si="7"/>
        <v>0</v>
      </c>
      <c r="M11" s="22">
        <v>0.0</v>
      </c>
      <c r="N11" s="22">
        <f t="shared" si="8"/>
        <v>0</v>
      </c>
      <c r="O11" s="22">
        <f t="shared" si="9"/>
        <v>0</v>
      </c>
      <c r="P11" s="22">
        <v>10.0</v>
      </c>
      <c r="Q11" s="22">
        <f t="shared" si="10"/>
        <v>0</v>
      </c>
      <c r="R11" s="22">
        <f t="shared" si="11"/>
        <v>10</v>
      </c>
      <c r="S11" s="22">
        <v>100.0</v>
      </c>
      <c r="T11" s="22">
        <f t="shared" si="12"/>
        <v>0</v>
      </c>
      <c r="U11" s="22">
        <f t="shared" si="13"/>
        <v>100</v>
      </c>
      <c r="V11" s="22">
        <f t="shared" si="14"/>
        <v>8490</v>
      </c>
      <c r="W11" s="22">
        <v>27.8</v>
      </c>
      <c r="X11" s="22">
        <f t="shared" si="15"/>
        <v>0</v>
      </c>
      <c r="Y11" s="22">
        <f t="shared" si="16"/>
        <v>27.8</v>
      </c>
      <c r="Z11" s="22">
        <v>0.39</v>
      </c>
      <c r="AA11" s="22">
        <f t="shared" si="17"/>
        <v>0</v>
      </c>
      <c r="AB11" s="22">
        <f t="shared" si="18"/>
        <v>0.39</v>
      </c>
      <c r="AC11" s="22">
        <v>68.87</v>
      </c>
      <c r="AD11" s="22">
        <f t="shared" si="19"/>
        <v>0</v>
      </c>
      <c r="AE11" s="22">
        <f t="shared" si="20"/>
        <v>68.87</v>
      </c>
      <c r="AF11" s="22">
        <v>1.37</v>
      </c>
      <c r="AG11" s="22">
        <f t="shared" si="21"/>
        <v>0</v>
      </c>
      <c r="AH11" s="22">
        <f t="shared" si="22"/>
        <v>1.37</v>
      </c>
      <c r="AI11" s="22">
        <v>60.86</v>
      </c>
      <c r="AJ11" s="22">
        <f t="shared" si="23"/>
        <v>0</v>
      </c>
      <c r="AK11" s="22">
        <f t="shared" si="24"/>
        <v>60.86</v>
      </c>
      <c r="AL11" s="22">
        <f t="shared" ref="AL11:AN11" si="77">AF11+AI11</f>
        <v>62.23</v>
      </c>
      <c r="AM11" s="22">
        <f t="shared" si="77"/>
        <v>0</v>
      </c>
      <c r="AN11" s="22">
        <f t="shared" si="77"/>
        <v>62.23</v>
      </c>
      <c r="AO11" s="22">
        <f t="shared" ref="AO11:AQ11" si="78">SUM(J11+M11+P11+S11+W11+Z11+AC11+AF11+AI11)</f>
        <v>269.29</v>
      </c>
      <c r="AP11" s="22">
        <f t="shared" si="78"/>
        <v>0</v>
      </c>
      <c r="AQ11" s="22">
        <f t="shared" si="78"/>
        <v>269.29</v>
      </c>
      <c r="AR11" s="22">
        <v>288.77060072613165</v>
      </c>
      <c r="AS11" s="22">
        <f t="shared" si="27"/>
        <v>558.0606007</v>
      </c>
      <c r="AT11" s="22">
        <f t="shared" si="28"/>
        <v>558.0606007</v>
      </c>
      <c r="AU11" s="22">
        <f t="shared" si="29"/>
        <v>8041.939399</v>
      </c>
      <c r="AV11" s="22">
        <f t="shared" ref="AV11:AV17" si="83">37.95*120</f>
        <v>4554</v>
      </c>
      <c r="AW11" s="22">
        <f t="shared" si="31"/>
        <v>0</v>
      </c>
      <c r="AX11" s="22">
        <f t="shared" si="32"/>
        <v>4554</v>
      </c>
      <c r="AY11" s="22">
        <v>0.0</v>
      </c>
      <c r="AZ11" s="22">
        <f t="shared" si="33"/>
        <v>0</v>
      </c>
      <c r="BA11" s="22">
        <f t="shared" si="34"/>
        <v>0</v>
      </c>
      <c r="BB11" s="22">
        <f t="shared" si="35"/>
        <v>4554</v>
      </c>
      <c r="BC11" s="22">
        <f t="shared" ref="BC11:BD11" si="79">SUM(AW11+AZ11)</f>
        <v>0</v>
      </c>
      <c r="BD11" s="22">
        <f t="shared" si="79"/>
        <v>4554</v>
      </c>
      <c r="BE11" s="22">
        <f t="shared" si="37"/>
        <v>3487.939399</v>
      </c>
      <c r="BF11" s="27">
        <v>0.0</v>
      </c>
      <c r="BG11" s="22">
        <f t="shared" si="38"/>
        <v>0</v>
      </c>
      <c r="BH11" s="22">
        <f t="shared" si="39"/>
        <v>0</v>
      </c>
      <c r="BI11" s="22">
        <v>293.94</v>
      </c>
      <c r="BJ11" s="22">
        <f t="shared" si="40"/>
        <v>0</v>
      </c>
      <c r="BK11" s="22">
        <f t="shared" si="41"/>
        <v>293.94</v>
      </c>
      <c r="BL11" s="22"/>
      <c r="BM11" s="22">
        <f t="shared" si="42"/>
        <v>0</v>
      </c>
      <c r="BN11" s="22" t="str">
        <f t="shared" si="43"/>
        <v/>
      </c>
      <c r="BO11" s="22">
        <f t="shared" ref="BO11:BQ11" si="80">BF11+BI11+BL11</f>
        <v>293.94</v>
      </c>
      <c r="BP11" s="22">
        <f t="shared" si="80"/>
        <v>0</v>
      </c>
      <c r="BQ11" s="22">
        <f t="shared" si="80"/>
        <v>293.94</v>
      </c>
      <c r="BR11" s="22">
        <f t="shared" si="45"/>
        <v>3193.999399</v>
      </c>
      <c r="BS11" s="22">
        <v>0.0</v>
      </c>
      <c r="BT11" s="22">
        <f t="shared" si="46"/>
        <v>0</v>
      </c>
      <c r="BU11" s="22">
        <f t="shared" si="47"/>
        <v>0</v>
      </c>
      <c r="BV11" s="22">
        <f t="shared" si="48"/>
        <v>3193.999399</v>
      </c>
      <c r="BW11" s="27">
        <v>627.82</v>
      </c>
      <c r="BX11" s="22">
        <f t="shared" si="49"/>
        <v>0</v>
      </c>
      <c r="BY11" s="22">
        <f t="shared" si="50"/>
        <v>627.82</v>
      </c>
      <c r="BZ11" s="22">
        <f t="shared" si="51"/>
        <v>2566.179399</v>
      </c>
      <c r="CA11" s="22">
        <f t="shared" si="52"/>
        <v>2566.179399</v>
      </c>
    </row>
    <row r="12" ht="14.25" customHeight="1">
      <c r="A12" s="14" t="s">
        <v>142</v>
      </c>
      <c r="B12" s="14" t="s">
        <v>143</v>
      </c>
      <c r="C12" s="14" t="s">
        <v>144</v>
      </c>
      <c r="D12" s="14">
        <v>5.34563805E8</v>
      </c>
      <c r="E12" s="14" t="s">
        <v>145</v>
      </c>
      <c r="F12" s="14" t="s">
        <v>119</v>
      </c>
      <c r="G12" s="14" t="s">
        <v>146</v>
      </c>
      <c r="H12" s="25" t="s">
        <v>96</v>
      </c>
      <c r="I12" s="26">
        <v>8600.0</v>
      </c>
      <c r="J12" s="22">
        <v>0.0</v>
      </c>
      <c r="K12" s="22">
        <f t="shared" si="6"/>
        <v>0</v>
      </c>
      <c r="L12" s="22">
        <f t="shared" si="7"/>
        <v>0</v>
      </c>
      <c r="M12" s="22">
        <v>0.0</v>
      </c>
      <c r="N12" s="22">
        <f t="shared" si="8"/>
        <v>0</v>
      </c>
      <c r="O12" s="22">
        <f t="shared" si="9"/>
        <v>0</v>
      </c>
      <c r="P12" s="22">
        <v>10.0</v>
      </c>
      <c r="Q12" s="22">
        <f t="shared" si="10"/>
        <v>0</v>
      </c>
      <c r="R12" s="22">
        <f t="shared" si="11"/>
        <v>10</v>
      </c>
      <c r="S12" s="22">
        <v>100.0</v>
      </c>
      <c r="T12" s="22">
        <f t="shared" si="12"/>
        <v>0</v>
      </c>
      <c r="U12" s="22">
        <f t="shared" si="13"/>
        <v>100</v>
      </c>
      <c r="V12" s="22">
        <f t="shared" si="14"/>
        <v>8490</v>
      </c>
      <c r="W12" s="22">
        <v>27.8</v>
      </c>
      <c r="X12" s="22">
        <f t="shared" si="15"/>
        <v>0</v>
      </c>
      <c r="Y12" s="22">
        <f t="shared" si="16"/>
        <v>27.8</v>
      </c>
      <c r="Z12" s="22">
        <v>0.39</v>
      </c>
      <c r="AA12" s="22">
        <f t="shared" si="17"/>
        <v>0</v>
      </c>
      <c r="AB12" s="22">
        <f t="shared" si="18"/>
        <v>0.39</v>
      </c>
      <c r="AC12" s="22">
        <v>68.87</v>
      </c>
      <c r="AD12" s="22">
        <f t="shared" si="19"/>
        <v>0</v>
      </c>
      <c r="AE12" s="22">
        <f t="shared" si="20"/>
        <v>68.87</v>
      </c>
      <c r="AF12" s="22">
        <v>1.37</v>
      </c>
      <c r="AG12" s="22">
        <f t="shared" si="21"/>
        <v>0</v>
      </c>
      <c r="AH12" s="22">
        <f t="shared" si="22"/>
        <v>1.37</v>
      </c>
      <c r="AI12" s="22">
        <v>60.86</v>
      </c>
      <c r="AJ12" s="22">
        <f t="shared" si="23"/>
        <v>0</v>
      </c>
      <c r="AK12" s="22">
        <f t="shared" si="24"/>
        <v>60.86</v>
      </c>
      <c r="AL12" s="22">
        <f t="shared" ref="AL12:AN12" si="81">AF12+AI12</f>
        <v>62.23</v>
      </c>
      <c r="AM12" s="22">
        <f t="shared" si="81"/>
        <v>0</v>
      </c>
      <c r="AN12" s="22">
        <f t="shared" si="81"/>
        <v>62.23</v>
      </c>
      <c r="AO12" s="22">
        <f t="shared" ref="AO12:AQ12" si="82">SUM(J12+M12+P12+S12+W12+Z12+AC12+AF12+AI12)</f>
        <v>269.29</v>
      </c>
      <c r="AP12" s="22">
        <f t="shared" si="82"/>
        <v>0</v>
      </c>
      <c r="AQ12" s="22">
        <f t="shared" si="82"/>
        <v>269.29</v>
      </c>
      <c r="AR12" s="22">
        <v>288.77060072613165</v>
      </c>
      <c r="AS12" s="22">
        <f t="shared" si="27"/>
        <v>558.0606007</v>
      </c>
      <c r="AT12" s="22">
        <f t="shared" si="28"/>
        <v>558.0606007</v>
      </c>
      <c r="AU12" s="22">
        <f t="shared" si="29"/>
        <v>8041.939399</v>
      </c>
      <c r="AV12" s="22">
        <f t="shared" si="83"/>
        <v>4554</v>
      </c>
      <c r="AW12" s="22">
        <f t="shared" si="31"/>
        <v>0</v>
      </c>
      <c r="AX12" s="22">
        <f t="shared" si="32"/>
        <v>4554</v>
      </c>
      <c r="AY12" s="22">
        <v>70.73</v>
      </c>
      <c r="AZ12" s="22">
        <f t="shared" si="33"/>
        <v>0</v>
      </c>
      <c r="BA12" s="22">
        <f t="shared" si="34"/>
        <v>70.73</v>
      </c>
      <c r="BB12" s="22">
        <f t="shared" si="35"/>
        <v>4624.73</v>
      </c>
      <c r="BC12" s="22">
        <f t="shared" ref="BC12:BD12" si="84">SUM(AW12+AZ12)</f>
        <v>0</v>
      </c>
      <c r="BD12" s="22">
        <f t="shared" si="84"/>
        <v>4624.73</v>
      </c>
      <c r="BE12" s="22">
        <f t="shared" si="37"/>
        <v>3417.209399</v>
      </c>
      <c r="BF12" s="27">
        <v>0.0</v>
      </c>
      <c r="BG12" s="22">
        <f t="shared" si="38"/>
        <v>0</v>
      </c>
      <c r="BH12" s="22">
        <f t="shared" si="39"/>
        <v>0</v>
      </c>
      <c r="BI12" s="22">
        <v>924.64</v>
      </c>
      <c r="BJ12" s="22">
        <f t="shared" si="40"/>
        <v>0</v>
      </c>
      <c r="BK12" s="22">
        <f t="shared" si="41"/>
        <v>924.64</v>
      </c>
      <c r="BL12" s="22"/>
      <c r="BM12" s="22">
        <f t="shared" si="42"/>
        <v>0</v>
      </c>
      <c r="BN12" s="22" t="str">
        <f t="shared" si="43"/>
        <v/>
      </c>
      <c r="BO12" s="22">
        <f t="shared" ref="BO12:BQ12" si="85">BF12+BI12+BL12</f>
        <v>924.64</v>
      </c>
      <c r="BP12" s="22">
        <f t="shared" si="85"/>
        <v>0</v>
      </c>
      <c r="BQ12" s="22">
        <f t="shared" si="85"/>
        <v>924.64</v>
      </c>
      <c r="BR12" s="22">
        <f t="shared" si="45"/>
        <v>2492.569399</v>
      </c>
      <c r="BS12" s="22">
        <v>0.0</v>
      </c>
      <c r="BT12" s="22">
        <f t="shared" si="46"/>
        <v>0</v>
      </c>
      <c r="BU12" s="22">
        <f t="shared" si="47"/>
        <v>0</v>
      </c>
      <c r="BV12" s="22">
        <f t="shared" si="48"/>
        <v>2492.569399</v>
      </c>
      <c r="BW12" s="27">
        <v>329.87</v>
      </c>
      <c r="BX12" s="22">
        <f t="shared" si="49"/>
        <v>0</v>
      </c>
      <c r="BY12" s="22">
        <f t="shared" si="50"/>
        <v>329.87</v>
      </c>
      <c r="BZ12" s="22">
        <f t="shared" si="51"/>
        <v>2162.699399</v>
      </c>
      <c r="CA12" s="22">
        <f t="shared" si="52"/>
        <v>2162.699399</v>
      </c>
    </row>
    <row r="13" ht="14.25" customHeight="1">
      <c r="A13" s="14" t="s">
        <v>147</v>
      </c>
      <c r="B13" s="14" t="s">
        <v>148</v>
      </c>
      <c r="C13" s="14" t="s">
        <v>149</v>
      </c>
      <c r="D13" s="14">
        <v>4.0864468E8</v>
      </c>
      <c r="E13" s="14" t="s">
        <v>145</v>
      </c>
      <c r="F13" s="14" t="s">
        <v>124</v>
      </c>
      <c r="G13" s="14" t="s">
        <v>150</v>
      </c>
      <c r="H13" s="25" t="s">
        <v>96</v>
      </c>
      <c r="I13" s="26">
        <v>6300.0</v>
      </c>
      <c r="J13" s="22">
        <v>0.0</v>
      </c>
      <c r="K13" s="22">
        <f t="shared" si="6"/>
        <v>0</v>
      </c>
      <c r="L13" s="22">
        <f t="shared" si="7"/>
        <v>0</v>
      </c>
      <c r="M13" s="22">
        <v>0.0</v>
      </c>
      <c r="N13" s="22">
        <f t="shared" si="8"/>
        <v>0</v>
      </c>
      <c r="O13" s="22">
        <f t="shared" si="9"/>
        <v>0</v>
      </c>
      <c r="P13" s="22">
        <v>10.0</v>
      </c>
      <c r="Q13" s="22">
        <f t="shared" si="10"/>
        <v>0</v>
      </c>
      <c r="R13" s="22">
        <f t="shared" si="11"/>
        <v>10</v>
      </c>
      <c r="S13" s="22">
        <v>100.0</v>
      </c>
      <c r="T13" s="22">
        <f t="shared" si="12"/>
        <v>0</v>
      </c>
      <c r="U13" s="22">
        <f t="shared" si="13"/>
        <v>100</v>
      </c>
      <c r="V13" s="22">
        <f t="shared" si="14"/>
        <v>6190</v>
      </c>
      <c r="W13" s="22">
        <v>13.9</v>
      </c>
      <c r="X13" s="22">
        <f t="shared" si="15"/>
        <v>0</v>
      </c>
      <c r="Y13" s="22">
        <f t="shared" si="16"/>
        <v>13.9</v>
      </c>
      <c r="Z13" s="22">
        <v>0.39</v>
      </c>
      <c r="AA13" s="22">
        <f t="shared" si="17"/>
        <v>0</v>
      </c>
      <c r="AB13" s="22">
        <f t="shared" si="18"/>
        <v>0.39</v>
      </c>
      <c r="AC13" s="22">
        <v>68.87</v>
      </c>
      <c r="AD13" s="22">
        <f t="shared" si="19"/>
        <v>0</v>
      </c>
      <c r="AE13" s="22">
        <f t="shared" si="20"/>
        <v>68.87</v>
      </c>
      <c r="AF13" s="22">
        <v>1.37</v>
      </c>
      <c r="AG13" s="22">
        <f t="shared" si="21"/>
        <v>0</v>
      </c>
      <c r="AH13" s="22">
        <f t="shared" si="22"/>
        <v>1.37</v>
      </c>
      <c r="AI13" s="22">
        <v>60.86</v>
      </c>
      <c r="AJ13" s="22">
        <f t="shared" si="23"/>
        <v>0</v>
      </c>
      <c r="AK13" s="22">
        <f t="shared" si="24"/>
        <v>60.86</v>
      </c>
      <c r="AL13" s="22">
        <f t="shared" ref="AL13:AN13" si="86">AF13+AI13</f>
        <v>62.23</v>
      </c>
      <c r="AM13" s="22">
        <f t="shared" si="86"/>
        <v>0</v>
      </c>
      <c r="AN13" s="22">
        <f t="shared" si="86"/>
        <v>62.23</v>
      </c>
      <c r="AO13" s="22">
        <f t="shared" ref="AO13:AQ13" si="87">SUM(J13+M13+P13+S13+W13+Z13+AC13+AF13+AI13)</f>
        <v>255.39</v>
      </c>
      <c r="AP13" s="22">
        <f t="shared" si="87"/>
        <v>0</v>
      </c>
      <c r="AQ13" s="22">
        <f t="shared" si="87"/>
        <v>255.39</v>
      </c>
      <c r="AR13" s="22">
        <v>209.52663828835512</v>
      </c>
      <c r="AS13" s="22">
        <f t="shared" si="27"/>
        <v>464.9166383</v>
      </c>
      <c r="AT13" s="22">
        <f t="shared" si="28"/>
        <v>464.9166383</v>
      </c>
      <c r="AU13" s="22">
        <f t="shared" si="29"/>
        <v>5835.083362</v>
      </c>
      <c r="AV13" s="22">
        <f t="shared" si="83"/>
        <v>4554</v>
      </c>
      <c r="AW13" s="22">
        <f t="shared" si="31"/>
        <v>0</v>
      </c>
      <c r="AX13" s="22">
        <f t="shared" si="32"/>
        <v>4554</v>
      </c>
      <c r="AY13" s="22">
        <v>70.73</v>
      </c>
      <c r="AZ13" s="22">
        <f t="shared" si="33"/>
        <v>0</v>
      </c>
      <c r="BA13" s="22">
        <f t="shared" si="34"/>
        <v>70.73</v>
      </c>
      <c r="BB13" s="22">
        <f t="shared" si="35"/>
        <v>4624.73</v>
      </c>
      <c r="BC13" s="22">
        <f t="shared" ref="BC13:BD13" si="88">SUM(AW13+AZ13)</f>
        <v>0</v>
      </c>
      <c r="BD13" s="22">
        <f t="shared" si="88"/>
        <v>4624.73</v>
      </c>
      <c r="BE13" s="22">
        <f t="shared" si="37"/>
        <v>1210.353362</v>
      </c>
      <c r="BF13" s="27">
        <v>0.0</v>
      </c>
      <c r="BG13" s="22">
        <f t="shared" si="38"/>
        <v>0</v>
      </c>
      <c r="BH13" s="22">
        <f t="shared" si="39"/>
        <v>0</v>
      </c>
      <c r="BI13" s="22">
        <v>0.0</v>
      </c>
      <c r="BJ13" s="22">
        <f t="shared" si="40"/>
        <v>0</v>
      </c>
      <c r="BK13" s="22">
        <f t="shared" si="41"/>
        <v>0</v>
      </c>
      <c r="BL13" s="22"/>
      <c r="BM13" s="22">
        <f t="shared" si="42"/>
        <v>0</v>
      </c>
      <c r="BN13" s="22" t="str">
        <f t="shared" si="43"/>
        <v/>
      </c>
      <c r="BO13" s="22">
        <f t="shared" ref="BO13:BQ13" si="89">BF13+BI13+BL13</f>
        <v>0</v>
      </c>
      <c r="BP13" s="22">
        <f t="shared" si="89"/>
        <v>0</v>
      </c>
      <c r="BQ13" s="22">
        <f t="shared" si="89"/>
        <v>0</v>
      </c>
      <c r="BR13" s="22">
        <f t="shared" si="45"/>
        <v>1210.353362</v>
      </c>
      <c r="BS13" s="22">
        <v>0.0</v>
      </c>
      <c r="BT13" s="22">
        <f t="shared" si="46"/>
        <v>0</v>
      </c>
      <c r="BU13" s="22">
        <f t="shared" si="47"/>
        <v>0</v>
      </c>
      <c r="BV13" s="22">
        <f t="shared" si="48"/>
        <v>1210.353362</v>
      </c>
      <c r="BW13" s="27">
        <v>234.09</v>
      </c>
      <c r="BX13" s="22">
        <f t="shared" si="49"/>
        <v>0</v>
      </c>
      <c r="BY13" s="22">
        <f t="shared" si="50"/>
        <v>234.09</v>
      </c>
      <c r="BZ13" s="22">
        <f t="shared" si="51"/>
        <v>976.2633617</v>
      </c>
      <c r="CA13" s="22">
        <f t="shared" si="52"/>
        <v>976.2633617</v>
      </c>
    </row>
    <row r="14" ht="14.25" customHeight="1">
      <c r="A14" s="14" t="s">
        <v>151</v>
      </c>
      <c r="B14" s="14" t="s">
        <v>152</v>
      </c>
      <c r="C14" s="14" t="s">
        <v>153</v>
      </c>
      <c r="D14" s="14">
        <v>1.94586057E8</v>
      </c>
      <c r="E14" s="14" t="s">
        <v>154</v>
      </c>
      <c r="F14" s="14" t="s">
        <v>113</v>
      </c>
      <c r="G14" s="14" t="s">
        <v>155</v>
      </c>
      <c r="H14" s="25" t="s">
        <v>96</v>
      </c>
      <c r="I14" s="26">
        <v>7000.0</v>
      </c>
      <c r="J14" s="22">
        <v>0.0</v>
      </c>
      <c r="K14" s="22">
        <f t="shared" si="6"/>
        <v>0</v>
      </c>
      <c r="L14" s="22">
        <f t="shared" si="7"/>
        <v>0</v>
      </c>
      <c r="M14" s="22">
        <v>0.0</v>
      </c>
      <c r="N14" s="22">
        <f t="shared" si="8"/>
        <v>0</v>
      </c>
      <c r="O14" s="22">
        <f t="shared" si="9"/>
        <v>0</v>
      </c>
      <c r="P14" s="22">
        <v>10.0</v>
      </c>
      <c r="Q14" s="22">
        <f t="shared" si="10"/>
        <v>0</v>
      </c>
      <c r="R14" s="22">
        <f t="shared" si="11"/>
        <v>10</v>
      </c>
      <c r="S14" s="22">
        <v>100.0</v>
      </c>
      <c r="T14" s="22">
        <f t="shared" si="12"/>
        <v>0</v>
      </c>
      <c r="U14" s="22">
        <f t="shared" si="13"/>
        <v>100</v>
      </c>
      <c r="V14" s="22">
        <f t="shared" si="14"/>
        <v>6890</v>
      </c>
      <c r="W14" s="22">
        <v>27.8</v>
      </c>
      <c r="X14" s="22">
        <f t="shared" si="15"/>
        <v>0</v>
      </c>
      <c r="Y14" s="22">
        <f t="shared" si="16"/>
        <v>27.8</v>
      </c>
      <c r="Z14" s="22">
        <v>0.39</v>
      </c>
      <c r="AA14" s="22">
        <f t="shared" si="17"/>
        <v>0</v>
      </c>
      <c r="AB14" s="22">
        <f t="shared" si="18"/>
        <v>0.39</v>
      </c>
      <c r="AC14" s="22">
        <v>68.87</v>
      </c>
      <c r="AD14" s="22">
        <f t="shared" si="19"/>
        <v>0</v>
      </c>
      <c r="AE14" s="22">
        <f t="shared" si="20"/>
        <v>68.87</v>
      </c>
      <c r="AF14" s="22">
        <v>1.37</v>
      </c>
      <c r="AG14" s="22">
        <f t="shared" si="21"/>
        <v>0</v>
      </c>
      <c r="AH14" s="22">
        <f t="shared" si="22"/>
        <v>1.37</v>
      </c>
      <c r="AI14" s="22">
        <v>60.86</v>
      </c>
      <c r="AJ14" s="22">
        <f t="shared" si="23"/>
        <v>0</v>
      </c>
      <c r="AK14" s="22">
        <f t="shared" si="24"/>
        <v>60.86</v>
      </c>
      <c r="AL14" s="22">
        <f t="shared" ref="AL14:AN14" si="90">AF14+AI14</f>
        <v>62.23</v>
      </c>
      <c r="AM14" s="22">
        <f t="shared" si="90"/>
        <v>0</v>
      </c>
      <c r="AN14" s="22">
        <f t="shared" si="90"/>
        <v>62.23</v>
      </c>
      <c r="AO14" s="22">
        <f t="shared" ref="AO14:AQ14" si="91">SUM(J14+M14+P14+S14+W14+Z14+AC14+AF14+AI14)</f>
        <v>269.29</v>
      </c>
      <c r="AP14" s="22">
        <f t="shared" si="91"/>
        <v>0</v>
      </c>
      <c r="AQ14" s="22">
        <f t="shared" si="91"/>
        <v>269.29</v>
      </c>
      <c r="AR14" s="22">
        <v>233.3091861334006</v>
      </c>
      <c r="AS14" s="22">
        <f t="shared" si="27"/>
        <v>502.5991861</v>
      </c>
      <c r="AT14" s="22">
        <f t="shared" si="28"/>
        <v>502.5991861</v>
      </c>
      <c r="AU14" s="22">
        <f t="shared" si="29"/>
        <v>6497.400814</v>
      </c>
      <c r="AV14" s="22">
        <f t="shared" si="83"/>
        <v>4554</v>
      </c>
      <c r="AW14" s="22">
        <f t="shared" si="31"/>
        <v>0</v>
      </c>
      <c r="AX14" s="22">
        <f t="shared" si="32"/>
        <v>4554</v>
      </c>
      <c r="AY14" s="22">
        <v>70.73</v>
      </c>
      <c r="AZ14" s="22">
        <f t="shared" si="33"/>
        <v>0</v>
      </c>
      <c r="BA14" s="22">
        <f t="shared" si="34"/>
        <v>70.73</v>
      </c>
      <c r="BB14" s="22">
        <f t="shared" si="35"/>
        <v>4624.73</v>
      </c>
      <c r="BC14" s="22">
        <f t="shared" ref="BC14:BD14" si="92">SUM(AW14+AZ14)</f>
        <v>0</v>
      </c>
      <c r="BD14" s="22">
        <f t="shared" si="92"/>
        <v>4624.73</v>
      </c>
      <c r="BE14" s="22">
        <f t="shared" si="37"/>
        <v>1872.670814</v>
      </c>
      <c r="BF14" s="27">
        <v>0.0</v>
      </c>
      <c r="BG14" s="22">
        <f t="shared" si="38"/>
        <v>0</v>
      </c>
      <c r="BH14" s="22">
        <f t="shared" si="39"/>
        <v>0</v>
      </c>
      <c r="BI14" s="22">
        <v>1004.47</v>
      </c>
      <c r="BJ14" s="22">
        <f t="shared" si="40"/>
        <v>0</v>
      </c>
      <c r="BK14" s="22">
        <f t="shared" si="41"/>
        <v>1004.47</v>
      </c>
      <c r="BL14" s="22"/>
      <c r="BM14" s="22">
        <f t="shared" si="42"/>
        <v>0</v>
      </c>
      <c r="BN14" s="22" t="str">
        <f t="shared" si="43"/>
        <v/>
      </c>
      <c r="BO14" s="22">
        <f t="shared" ref="BO14:BQ14" si="93">BF14+BI14+BL14</f>
        <v>1004.47</v>
      </c>
      <c r="BP14" s="22">
        <f t="shared" si="93"/>
        <v>0</v>
      </c>
      <c r="BQ14" s="22">
        <f t="shared" si="93"/>
        <v>1004.47</v>
      </c>
      <c r="BR14" s="22">
        <f t="shared" si="45"/>
        <v>868.2008139</v>
      </c>
      <c r="BS14" s="22">
        <v>0.0</v>
      </c>
      <c r="BT14" s="22">
        <f t="shared" si="46"/>
        <v>0</v>
      </c>
      <c r="BU14" s="22">
        <f t="shared" si="47"/>
        <v>0</v>
      </c>
      <c r="BV14" s="22">
        <f t="shared" si="48"/>
        <v>868.2008139</v>
      </c>
      <c r="BW14" s="27">
        <v>0.0</v>
      </c>
      <c r="BX14" s="22">
        <f t="shared" si="49"/>
        <v>0</v>
      </c>
      <c r="BY14" s="22">
        <f t="shared" si="50"/>
        <v>0</v>
      </c>
      <c r="BZ14" s="22">
        <f t="shared" si="51"/>
        <v>868.2008139</v>
      </c>
      <c r="CA14" s="22">
        <f t="shared" si="52"/>
        <v>868.2008139</v>
      </c>
    </row>
    <row r="15" ht="14.25" customHeight="1">
      <c r="A15" s="14" t="s">
        <v>156</v>
      </c>
      <c r="B15" s="14" t="s">
        <v>157</v>
      </c>
      <c r="C15" s="14" t="s">
        <v>158</v>
      </c>
      <c r="D15" s="14">
        <v>1.046442578E9</v>
      </c>
      <c r="E15" s="14" t="s">
        <v>159</v>
      </c>
      <c r="F15" s="14" t="s">
        <v>160</v>
      </c>
      <c r="G15" s="14" t="s">
        <v>161</v>
      </c>
      <c r="H15" s="25" t="s">
        <v>96</v>
      </c>
      <c r="I15" s="26">
        <v>6200.0</v>
      </c>
      <c r="J15" s="22">
        <v>0.0</v>
      </c>
      <c r="K15" s="22">
        <f t="shared" si="6"/>
        <v>0</v>
      </c>
      <c r="L15" s="22">
        <f t="shared" si="7"/>
        <v>0</v>
      </c>
      <c r="M15" s="22">
        <v>0.0</v>
      </c>
      <c r="N15" s="22">
        <f t="shared" si="8"/>
        <v>0</v>
      </c>
      <c r="O15" s="22">
        <f t="shared" si="9"/>
        <v>0</v>
      </c>
      <c r="P15" s="22">
        <v>10.0</v>
      </c>
      <c r="Q15" s="22">
        <f t="shared" si="10"/>
        <v>0</v>
      </c>
      <c r="R15" s="22">
        <f t="shared" si="11"/>
        <v>10</v>
      </c>
      <c r="S15" s="22">
        <v>100.0</v>
      </c>
      <c r="T15" s="22">
        <f t="shared" si="12"/>
        <v>0</v>
      </c>
      <c r="U15" s="22">
        <f t="shared" si="13"/>
        <v>100</v>
      </c>
      <c r="V15" s="22">
        <f t="shared" si="14"/>
        <v>6090</v>
      </c>
      <c r="W15" s="22">
        <v>27.8</v>
      </c>
      <c r="X15" s="22">
        <f t="shared" si="15"/>
        <v>0</v>
      </c>
      <c r="Y15" s="22">
        <f t="shared" si="16"/>
        <v>27.8</v>
      </c>
      <c r="Z15" s="22">
        <v>0.39</v>
      </c>
      <c r="AA15" s="22">
        <f t="shared" si="17"/>
        <v>0</v>
      </c>
      <c r="AB15" s="22">
        <f t="shared" si="18"/>
        <v>0.39</v>
      </c>
      <c r="AC15" s="22">
        <v>68.87</v>
      </c>
      <c r="AD15" s="22">
        <f t="shared" si="19"/>
        <v>0</v>
      </c>
      <c r="AE15" s="22">
        <f t="shared" si="20"/>
        <v>68.87</v>
      </c>
      <c r="AF15" s="22">
        <v>1.37</v>
      </c>
      <c r="AG15" s="22">
        <f t="shared" si="21"/>
        <v>0</v>
      </c>
      <c r="AH15" s="22">
        <f t="shared" si="22"/>
        <v>1.37</v>
      </c>
      <c r="AI15" s="22">
        <v>60.86</v>
      </c>
      <c r="AJ15" s="22">
        <f t="shared" si="23"/>
        <v>0</v>
      </c>
      <c r="AK15" s="22">
        <f t="shared" si="24"/>
        <v>60.86</v>
      </c>
      <c r="AL15" s="22">
        <f t="shared" ref="AL15:AN15" si="94">AF15+AI15</f>
        <v>62.23</v>
      </c>
      <c r="AM15" s="22">
        <f t="shared" si="94"/>
        <v>0</v>
      </c>
      <c r="AN15" s="22">
        <f t="shared" si="94"/>
        <v>62.23</v>
      </c>
      <c r="AO15" s="22">
        <f t="shared" ref="AO15:AQ15" si="95">SUM(J15+M15+P15+S15+W15+Z15+AC15+AF15+AI15)</f>
        <v>269.29</v>
      </c>
      <c r="AP15" s="22">
        <f t="shared" si="95"/>
        <v>0</v>
      </c>
      <c r="AQ15" s="22">
        <f t="shared" si="95"/>
        <v>269.29</v>
      </c>
      <c r="AR15" s="22">
        <v>205.57847883703508</v>
      </c>
      <c r="AS15" s="22">
        <f t="shared" si="27"/>
        <v>474.8684788</v>
      </c>
      <c r="AT15" s="22">
        <f t="shared" si="28"/>
        <v>474.8684788</v>
      </c>
      <c r="AU15" s="22">
        <f t="shared" si="29"/>
        <v>5725.131521</v>
      </c>
      <c r="AV15" s="22">
        <f t="shared" si="83"/>
        <v>4554</v>
      </c>
      <c r="AW15" s="22">
        <f t="shared" si="31"/>
        <v>0</v>
      </c>
      <c r="AX15" s="22">
        <f t="shared" si="32"/>
        <v>4554</v>
      </c>
      <c r="AY15" s="22">
        <v>0.0</v>
      </c>
      <c r="AZ15" s="22">
        <f t="shared" si="33"/>
        <v>0</v>
      </c>
      <c r="BA15" s="22">
        <f t="shared" si="34"/>
        <v>0</v>
      </c>
      <c r="BB15" s="22">
        <f t="shared" si="35"/>
        <v>4554</v>
      </c>
      <c r="BC15" s="22">
        <f t="shared" ref="BC15:BD15" si="96">SUM(AW15+AZ15)</f>
        <v>0</v>
      </c>
      <c r="BD15" s="22">
        <f t="shared" si="96"/>
        <v>4554</v>
      </c>
      <c r="BE15" s="22">
        <f t="shared" si="37"/>
        <v>1171.131521</v>
      </c>
      <c r="BF15" s="27">
        <v>0.0</v>
      </c>
      <c r="BG15" s="22">
        <f t="shared" si="38"/>
        <v>0</v>
      </c>
      <c r="BH15" s="22">
        <f t="shared" si="39"/>
        <v>0</v>
      </c>
      <c r="BI15" s="22">
        <v>325.73</v>
      </c>
      <c r="BJ15" s="22">
        <f t="shared" si="40"/>
        <v>0</v>
      </c>
      <c r="BK15" s="22">
        <f t="shared" si="41"/>
        <v>325.73</v>
      </c>
      <c r="BL15" s="22"/>
      <c r="BM15" s="22">
        <f t="shared" si="42"/>
        <v>0</v>
      </c>
      <c r="BN15" s="22" t="str">
        <f t="shared" si="43"/>
        <v/>
      </c>
      <c r="BO15" s="22">
        <f t="shared" ref="BO15:BQ15" si="97">BF15+BI15+BL15</f>
        <v>325.73</v>
      </c>
      <c r="BP15" s="22">
        <f t="shared" si="97"/>
        <v>0</v>
      </c>
      <c r="BQ15" s="22">
        <f t="shared" si="97"/>
        <v>325.73</v>
      </c>
      <c r="BR15" s="22">
        <f t="shared" si="45"/>
        <v>845.4015212</v>
      </c>
      <c r="BS15" s="22">
        <v>0.0</v>
      </c>
      <c r="BT15" s="22">
        <f t="shared" si="46"/>
        <v>0</v>
      </c>
      <c r="BU15" s="22">
        <f t="shared" si="47"/>
        <v>0</v>
      </c>
      <c r="BV15" s="22">
        <f t="shared" si="48"/>
        <v>845.4015212</v>
      </c>
      <c r="BW15" s="27">
        <v>53.2</v>
      </c>
      <c r="BX15" s="22">
        <f t="shared" si="49"/>
        <v>0</v>
      </c>
      <c r="BY15" s="22">
        <f t="shared" si="50"/>
        <v>53.2</v>
      </c>
      <c r="BZ15" s="22">
        <f t="shared" si="51"/>
        <v>792.2015212</v>
      </c>
      <c r="CA15" s="22">
        <f t="shared" si="52"/>
        <v>792.2015212</v>
      </c>
    </row>
    <row r="16" ht="14.25" customHeight="1">
      <c r="A16" s="14" t="s">
        <v>162</v>
      </c>
      <c r="B16" s="14" t="s">
        <v>163</v>
      </c>
      <c r="C16" s="14" t="s">
        <v>164</v>
      </c>
      <c r="D16" s="14">
        <v>1.010161498E9</v>
      </c>
      <c r="E16" s="14" t="s">
        <v>165</v>
      </c>
      <c r="F16" s="14" t="s">
        <v>101</v>
      </c>
      <c r="G16" s="14" t="s">
        <v>166</v>
      </c>
      <c r="H16" s="25" t="s">
        <v>96</v>
      </c>
      <c r="I16" s="26">
        <v>5740.0</v>
      </c>
      <c r="J16" s="22">
        <v>0.0</v>
      </c>
      <c r="K16" s="22">
        <f t="shared" si="6"/>
        <v>0</v>
      </c>
      <c r="L16" s="22">
        <f t="shared" si="7"/>
        <v>0</v>
      </c>
      <c r="M16" s="22">
        <v>0.0</v>
      </c>
      <c r="N16" s="22">
        <f t="shared" si="8"/>
        <v>0</v>
      </c>
      <c r="O16" s="22">
        <f t="shared" si="9"/>
        <v>0</v>
      </c>
      <c r="P16" s="22">
        <v>10.0</v>
      </c>
      <c r="Q16" s="22">
        <f t="shared" si="10"/>
        <v>0</v>
      </c>
      <c r="R16" s="22">
        <f t="shared" si="11"/>
        <v>10</v>
      </c>
      <c r="S16" s="22">
        <v>100.0</v>
      </c>
      <c r="T16" s="22">
        <f t="shared" si="12"/>
        <v>0</v>
      </c>
      <c r="U16" s="22">
        <f t="shared" si="13"/>
        <v>100</v>
      </c>
      <c r="V16" s="22">
        <f t="shared" si="14"/>
        <v>5630</v>
      </c>
      <c r="W16" s="22">
        <v>13.9</v>
      </c>
      <c r="X16" s="22">
        <f t="shared" si="15"/>
        <v>0</v>
      </c>
      <c r="Y16" s="22">
        <f t="shared" si="16"/>
        <v>13.9</v>
      </c>
      <c r="Z16" s="22">
        <v>0.39</v>
      </c>
      <c r="AA16" s="22">
        <f t="shared" si="17"/>
        <v>0</v>
      </c>
      <c r="AB16" s="22">
        <f t="shared" si="18"/>
        <v>0.39</v>
      </c>
      <c r="AC16" s="22">
        <v>68.87</v>
      </c>
      <c r="AD16" s="22">
        <f t="shared" si="19"/>
        <v>0</v>
      </c>
      <c r="AE16" s="22">
        <f t="shared" si="20"/>
        <v>68.87</v>
      </c>
      <c r="AF16" s="22">
        <v>1.37</v>
      </c>
      <c r="AG16" s="22">
        <f t="shared" si="21"/>
        <v>0</v>
      </c>
      <c r="AH16" s="22">
        <f t="shared" si="22"/>
        <v>1.37</v>
      </c>
      <c r="AI16" s="22">
        <v>60.86</v>
      </c>
      <c r="AJ16" s="22">
        <f t="shared" si="23"/>
        <v>0</v>
      </c>
      <c r="AK16" s="22">
        <f t="shared" si="24"/>
        <v>60.86</v>
      </c>
      <c r="AL16" s="22">
        <f t="shared" ref="AL16:AN16" si="98">AF16+AI16</f>
        <v>62.23</v>
      </c>
      <c r="AM16" s="22">
        <f t="shared" si="98"/>
        <v>0</v>
      </c>
      <c r="AN16" s="22">
        <f t="shared" si="98"/>
        <v>62.23</v>
      </c>
      <c r="AO16" s="22">
        <f t="shared" ref="AO16:AQ16" si="99">SUM(J16+M16+P16+S16+W16+Z16+AC16+AF16+AI16)</f>
        <v>255.39</v>
      </c>
      <c r="AP16" s="22">
        <f t="shared" si="99"/>
        <v>0</v>
      </c>
      <c r="AQ16" s="22">
        <f t="shared" si="99"/>
        <v>255.39</v>
      </c>
      <c r="AR16" s="22">
        <v>190.11514318089922</v>
      </c>
      <c r="AS16" s="22">
        <f t="shared" si="27"/>
        <v>445.5051432</v>
      </c>
      <c r="AT16" s="22">
        <f t="shared" si="28"/>
        <v>445.5051432</v>
      </c>
      <c r="AU16" s="22">
        <f t="shared" si="29"/>
        <v>5294.494857</v>
      </c>
      <c r="AV16" s="22">
        <f t="shared" si="83"/>
        <v>4554</v>
      </c>
      <c r="AW16" s="22">
        <f t="shared" si="31"/>
        <v>0</v>
      </c>
      <c r="AX16" s="22">
        <f t="shared" si="32"/>
        <v>4554</v>
      </c>
      <c r="AY16" s="22">
        <v>70.73</v>
      </c>
      <c r="AZ16" s="22">
        <f t="shared" si="33"/>
        <v>0</v>
      </c>
      <c r="BA16" s="22">
        <f t="shared" si="34"/>
        <v>70.73</v>
      </c>
      <c r="BB16" s="22">
        <f t="shared" si="35"/>
        <v>4624.73</v>
      </c>
      <c r="BC16" s="22">
        <f t="shared" ref="BC16:BD16" si="100">SUM(AW16+AZ16)</f>
        <v>0</v>
      </c>
      <c r="BD16" s="22">
        <f t="shared" si="100"/>
        <v>4624.73</v>
      </c>
      <c r="BE16" s="22">
        <f t="shared" si="37"/>
        <v>669.7648568</v>
      </c>
      <c r="BF16" s="27">
        <v>0.0</v>
      </c>
      <c r="BG16" s="22">
        <f t="shared" si="38"/>
        <v>0</v>
      </c>
      <c r="BH16" s="22">
        <f t="shared" si="39"/>
        <v>0</v>
      </c>
      <c r="BI16" s="22">
        <v>0.0</v>
      </c>
      <c r="BJ16" s="22">
        <f t="shared" si="40"/>
        <v>0</v>
      </c>
      <c r="BK16" s="22">
        <f t="shared" si="41"/>
        <v>0</v>
      </c>
      <c r="BL16" s="22"/>
      <c r="BM16" s="22">
        <f t="shared" si="42"/>
        <v>0</v>
      </c>
      <c r="BN16" s="22" t="str">
        <f t="shared" si="43"/>
        <v/>
      </c>
      <c r="BO16" s="22">
        <f t="shared" ref="BO16:BQ16" si="101">BF16+BI16+BL16</f>
        <v>0</v>
      </c>
      <c r="BP16" s="22">
        <f t="shared" si="101"/>
        <v>0</v>
      </c>
      <c r="BQ16" s="22">
        <f t="shared" si="101"/>
        <v>0</v>
      </c>
      <c r="BR16" s="22">
        <f t="shared" si="45"/>
        <v>669.7648568</v>
      </c>
      <c r="BS16" s="22">
        <v>0.0</v>
      </c>
      <c r="BT16" s="22">
        <f t="shared" si="46"/>
        <v>0</v>
      </c>
      <c r="BU16" s="22">
        <f t="shared" si="47"/>
        <v>0</v>
      </c>
      <c r="BV16" s="22">
        <f t="shared" si="48"/>
        <v>669.7648568</v>
      </c>
      <c r="BW16" s="27">
        <v>0.0</v>
      </c>
      <c r="BX16" s="22">
        <f t="shared" si="49"/>
        <v>0</v>
      </c>
      <c r="BY16" s="22">
        <f t="shared" si="50"/>
        <v>0</v>
      </c>
      <c r="BZ16" s="22">
        <f t="shared" si="51"/>
        <v>669.7648568</v>
      </c>
      <c r="CA16" s="22">
        <f t="shared" si="52"/>
        <v>669.7648568</v>
      </c>
    </row>
    <row r="17" ht="14.25" customHeight="1">
      <c r="A17" s="14" t="s">
        <v>167</v>
      </c>
      <c r="B17" s="14" t="s">
        <v>168</v>
      </c>
      <c r="C17" s="14" t="s">
        <v>169</v>
      </c>
      <c r="D17" s="14">
        <v>5.25292179E8</v>
      </c>
      <c r="E17" s="14" t="s">
        <v>170</v>
      </c>
      <c r="F17" s="14" t="s">
        <v>119</v>
      </c>
      <c r="G17" s="14" t="s">
        <v>171</v>
      </c>
      <c r="H17" s="25" t="s">
        <v>96</v>
      </c>
      <c r="I17" s="26">
        <v>5600.0</v>
      </c>
      <c r="J17" s="22">
        <v>0.0</v>
      </c>
      <c r="K17" s="22">
        <f t="shared" si="6"/>
        <v>0</v>
      </c>
      <c r="L17" s="22">
        <f t="shared" si="7"/>
        <v>0</v>
      </c>
      <c r="M17" s="22">
        <v>0.0</v>
      </c>
      <c r="N17" s="22">
        <f t="shared" si="8"/>
        <v>0</v>
      </c>
      <c r="O17" s="22">
        <f t="shared" si="9"/>
        <v>0</v>
      </c>
      <c r="P17" s="22">
        <v>10.0</v>
      </c>
      <c r="Q17" s="22">
        <f t="shared" si="10"/>
        <v>0</v>
      </c>
      <c r="R17" s="22">
        <f t="shared" si="11"/>
        <v>10</v>
      </c>
      <c r="S17" s="22">
        <v>100.0</v>
      </c>
      <c r="T17" s="22">
        <f t="shared" si="12"/>
        <v>0</v>
      </c>
      <c r="U17" s="22">
        <f t="shared" si="13"/>
        <v>100</v>
      </c>
      <c r="V17" s="22">
        <f t="shared" si="14"/>
        <v>5490</v>
      </c>
      <c r="W17" s="22">
        <v>27.8</v>
      </c>
      <c r="X17" s="22">
        <f t="shared" si="15"/>
        <v>0</v>
      </c>
      <c r="Y17" s="22">
        <f t="shared" si="16"/>
        <v>27.8</v>
      </c>
      <c r="Z17" s="22">
        <v>0.39</v>
      </c>
      <c r="AA17" s="22">
        <f t="shared" si="17"/>
        <v>0</v>
      </c>
      <c r="AB17" s="22">
        <f t="shared" si="18"/>
        <v>0.39</v>
      </c>
      <c r="AC17" s="22">
        <v>68.87</v>
      </c>
      <c r="AD17" s="22">
        <f t="shared" si="19"/>
        <v>0</v>
      </c>
      <c r="AE17" s="22">
        <f t="shared" si="20"/>
        <v>68.87</v>
      </c>
      <c r="AF17" s="22">
        <v>1.37</v>
      </c>
      <c r="AG17" s="22">
        <f t="shared" si="21"/>
        <v>0</v>
      </c>
      <c r="AH17" s="22">
        <f t="shared" si="22"/>
        <v>1.37</v>
      </c>
      <c r="AI17" s="22">
        <v>60.86</v>
      </c>
      <c r="AJ17" s="22">
        <f t="shared" si="23"/>
        <v>0</v>
      </c>
      <c r="AK17" s="22">
        <f t="shared" si="24"/>
        <v>60.86</v>
      </c>
      <c r="AL17" s="22">
        <f t="shared" ref="AL17:AN17" si="102">AF17+AI17</f>
        <v>62.23</v>
      </c>
      <c r="AM17" s="22">
        <f t="shared" si="102"/>
        <v>0</v>
      </c>
      <c r="AN17" s="22">
        <f t="shared" si="102"/>
        <v>62.23</v>
      </c>
      <c r="AO17" s="22">
        <f t="shared" ref="AO17:AQ17" si="103">SUM(J17+M17+P17+S17+W17+Z17+AC17+AF17+AI17)</f>
        <v>269.29</v>
      </c>
      <c r="AP17" s="22">
        <f t="shared" si="103"/>
        <v>0</v>
      </c>
      <c r="AQ17" s="22">
        <f t="shared" si="103"/>
        <v>269.29</v>
      </c>
      <c r="AR17" s="22">
        <v>184.7804483647609</v>
      </c>
      <c r="AS17" s="22">
        <f t="shared" si="27"/>
        <v>454.0704484</v>
      </c>
      <c r="AT17" s="22">
        <f t="shared" si="28"/>
        <v>454.0704484</v>
      </c>
      <c r="AU17" s="22">
        <f t="shared" si="29"/>
        <v>5145.929552</v>
      </c>
      <c r="AV17" s="22">
        <f t="shared" si="83"/>
        <v>4554</v>
      </c>
      <c r="AW17" s="22">
        <f t="shared" si="31"/>
        <v>0</v>
      </c>
      <c r="AX17" s="22">
        <f t="shared" si="32"/>
        <v>4554</v>
      </c>
      <c r="AY17" s="22">
        <v>70.73</v>
      </c>
      <c r="AZ17" s="22">
        <f t="shared" si="33"/>
        <v>0</v>
      </c>
      <c r="BA17" s="22">
        <f t="shared" si="34"/>
        <v>70.73</v>
      </c>
      <c r="BB17" s="22">
        <f t="shared" si="35"/>
        <v>4624.73</v>
      </c>
      <c r="BC17" s="22">
        <f t="shared" ref="BC17:BD17" si="104">SUM(AW17+AZ17)</f>
        <v>0</v>
      </c>
      <c r="BD17" s="22">
        <f t="shared" si="104"/>
        <v>4624.73</v>
      </c>
      <c r="BE17" s="22">
        <f t="shared" si="37"/>
        <v>521.1995516</v>
      </c>
      <c r="BF17" s="27">
        <v>0.0</v>
      </c>
      <c r="BG17" s="22">
        <f t="shared" si="38"/>
        <v>0</v>
      </c>
      <c r="BH17" s="22">
        <f t="shared" si="39"/>
        <v>0</v>
      </c>
      <c r="BI17" s="22">
        <v>197.83</v>
      </c>
      <c r="BJ17" s="22">
        <f t="shared" si="40"/>
        <v>0</v>
      </c>
      <c r="BK17" s="22">
        <f t="shared" si="41"/>
        <v>197.83</v>
      </c>
      <c r="BL17" s="22"/>
      <c r="BM17" s="22">
        <f t="shared" si="42"/>
        <v>0</v>
      </c>
      <c r="BN17" s="22" t="str">
        <f t="shared" si="43"/>
        <v/>
      </c>
      <c r="BO17" s="22">
        <f t="shared" ref="BO17:BQ17" si="105">BF17+BI17+BL17</f>
        <v>197.83</v>
      </c>
      <c r="BP17" s="22">
        <f t="shared" si="105"/>
        <v>0</v>
      </c>
      <c r="BQ17" s="22">
        <f t="shared" si="105"/>
        <v>197.83</v>
      </c>
      <c r="BR17" s="22">
        <f t="shared" si="45"/>
        <v>323.3695516</v>
      </c>
      <c r="BS17" s="22">
        <v>0.0</v>
      </c>
      <c r="BT17" s="22">
        <f t="shared" si="46"/>
        <v>0</v>
      </c>
      <c r="BU17" s="22">
        <f t="shared" si="47"/>
        <v>0</v>
      </c>
      <c r="BV17" s="22">
        <f t="shared" si="48"/>
        <v>323.3695516</v>
      </c>
      <c r="BW17" s="27">
        <v>85.13</v>
      </c>
      <c r="BX17" s="22">
        <f t="shared" si="49"/>
        <v>0</v>
      </c>
      <c r="BY17" s="22">
        <f t="shared" si="50"/>
        <v>85.13</v>
      </c>
      <c r="BZ17" s="22">
        <f t="shared" si="51"/>
        <v>238.2395516</v>
      </c>
      <c r="CA17" s="22">
        <f t="shared" si="52"/>
        <v>238.2395516</v>
      </c>
    </row>
    <row r="18" ht="14.25" customHeight="1">
      <c r="A18" s="14" t="s">
        <v>172</v>
      </c>
      <c r="B18" s="14" t="s">
        <v>173</v>
      </c>
      <c r="C18" s="14" t="s">
        <v>174</v>
      </c>
      <c r="D18" s="14">
        <v>9.02181823E8</v>
      </c>
      <c r="E18" s="14" t="s">
        <v>175</v>
      </c>
      <c r="F18" s="14" t="s">
        <v>176</v>
      </c>
      <c r="G18" s="14" t="s">
        <v>177</v>
      </c>
      <c r="H18" s="25" t="s">
        <v>96</v>
      </c>
      <c r="I18" s="26">
        <v>17500.0</v>
      </c>
      <c r="J18" s="22">
        <v>0.0</v>
      </c>
      <c r="K18" s="22">
        <f t="shared" si="6"/>
        <v>0</v>
      </c>
      <c r="L18" s="22">
        <f t="shared" si="7"/>
        <v>0</v>
      </c>
      <c r="M18" s="22">
        <v>0.0</v>
      </c>
      <c r="N18" s="22">
        <f t="shared" si="8"/>
        <v>0</v>
      </c>
      <c r="O18" s="22">
        <f t="shared" si="9"/>
        <v>0</v>
      </c>
      <c r="P18" s="22">
        <v>10.0</v>
      </c>
      <c r="Q18" s="22">
        <f t="shared" si="10"/>
        <v>0</v>
      </c>
      <c r="R18" s="22">
        <f t="shared" si="11"/>
        <v>10</v>
      </c>
      <c r="S18" s="22">
        <v>100.0</v>
      </c>
      <c r="T18" s="22">
        <f t="shared" si="12"/>
        <v>0</v>
      </c>
      <c r="U18" s="22">
        <f t="shared" si="13"/>
        <v>100</v>
      </c>
      <c r="V18" s="22">
        <f t="shared" si="14"/>
        <v>17390</v>
      </c>
      <c r="W18" s="22">
        <v>27.8</v>
      </c>
      <c r="X18" s="22">
        <f t="shared" si="15"/>
        <v>0</v>
      </c>
      <c r="Y18" s="22">
        <f t="shared" si="16"/>
        <v>27.8</v>
      </c>
      <c r="Z18" s="22">
        <v>0.39</v>
      </c>
      <c r="AA18" s="22">
        <f t="shared" si="17"/>
        <v>0</v>
      </c>
      <c r="AB18" s="22">
        <f t="shared" si="18"/>
        <v>0.39</v>
      </c>
      <c r="AC18" s="22">
        <v>68.87</v>
      </c>
      <c r="AD18" s="22">
        <f t="shared" si="19"/>
        <v>0</v>
      </c>
      <c r="AE18" s="22">
        <f t="shared" si="20"/>
        <v>68.87</v>
      </c>
      <c r="AF18" s="22">
        <v>1.37</v>
      </c>
      <c r="AG18" s="22">
        <f t="shared" si="21"/>
        <v>0</v>
      </c>
      <c r="AH18" s="22">
        <f t="shared" si="22"/>
        <v>1.37</v>
      </c>
      <c r="AI18" s="22">
        <v>60.86</v>
      </c>
      <c r="AJ18" s="22">
        <f t="shared" si="23"/>
        <v>0</v>
      </c>
      <c r="AK18" s="22">
        <f t="shared" si="24"/>
        <v>60.86</v>
      </c>
      <c r="AL18" s="22">
        <f t="shared" ref="AL18:AN18" si="106">AF18+AI18</f>
        <v>62.23</v>
      </c>
      <c r="AM18" s="22">
        <f t="shared" si="106"/>
        <v>0</v>
      </c>
      <c r="AN18" s="22">
        <f t="shared" si="106"/>
        <v>62.23</v>
      </c>
      <c r="AO18" s="22">
        <f t="shared" ref="AO18:AQ18" si="107">SUM(J18+M18+P18+S18+W18+Z18+AC18+AF18+AI18)</f>
        <v>269.29</v>
      </c>
      <c r="AP18" s="22">
        <f t="shared" si="107"/>
        <v>0</v>
      </c>
      <c r="AQ18" s="22">
        <f t="shared" si="107"/>
        <v>269.29</v>
      </c>
      <c r="AR18" s="22">
        <v>597.2747193981982</v>
      </c>
      <c r="AS18" s="22">
        <f t="shared" si="27"/>
        <v>866.5647194</v>
      </c>
      <c r="AT18" s="22">
        <f t="shared" si="28"/>
        <v>866.5647194</v>
      </c>
      <c r="AU18" s="22">
        <f t="shared" si="29"/>
        <v>16633.43528</v>
      </c>
      <c r="AV18" s="22">
        <f t="shared" ref="AV18:AV24" si="112">130.89*120</f>
        <v>15706.8</v>
      </c>
      <c r="AW18" s="22">
        <f t="shared" si="31"/>
        <v>0</v>
      </c>
      <c r="AX18" s="22">
        <f t="shared" si="32"/>
        <v>15706.8</v>
      </c>
      <c r="AY18" s="22">
        <v>253.52</v>
      </c>
      <c r="AZ18" s="22">
        <f t="shared" si="33"/>
        <v>0</v>
      </c>
      <c r="BA18" s="22">
        <f t="shared" si="34"/>
        <v>253.52</v>
      </c>
      <c r="BB18" s="22">
        <f t="shared" si="35"/>
        <v>15960.32</v>
      </c>
      <c r="BC18" s="22">
        <f t="shared" ref="BC18:BD18" si="108">SUM(AW18+AZ18)</f>
        <v>0</v>
      </c>
      <c r="BD18" s="22">
        <f t="shared" si="108"/>
        <v>15960.32</v>
      </c>
      <c r="BE18" s="22">
        <f t="shared" si="37"/>
        <v>673.1152806</v>
      </c>
      <c r="BF18" s="27">
        <v>5803.59</v>
      </c>
      <c r="BG18" s="22">
        <f t="shared" si="38"/>
        <v>5130.474719</v>
      </c>
      <c r="BH18" s="22">
        <f t="shared" si="39"/>
        <v>673.1152806</v>
      </c>
      <c r="BI18" s="22">
        <v>2232.19</v>
      </c>
      <c r="BJ18" s="22">
        <f t="shared" si="40"/>
        <v>2232.19</v>
      </c>
      <c r="BK18" s="22">
        <f t="shared" si="41"/>
        <v>0</v>
      </c>
      <c r="BL18" s="22"/>
      <c r="BM18" s="22">
        <f t="shared" si="42"/>
        <v>0</v>
      </c>
      <c r="BN18" s="22" t="str">
        <f t="shared" si="43"/>
        <v/>
      </c>
      <c r="BO18" s="22">
        <f t="shared" ref="BO18:BQ18" si="109">BF18+BI18+BL18</f>
        <v>8035.78</v>
      </c>
      <c r="BP18" s="22">
        <f t="shared" si="109"/>
        <v>7362.664719</v>
      </c>
      <c r="BQ18" s="22">
        <f t="shared" si="109"/>
        <v>673.1152806</v>
      </c>
      <c r="BR18" s="22">
        <f t="shared" si="45"/>
        <v>0</v>
      </c>
      <c r="BS18" s="22">
        <v>0.0</v>
      </c>
      <c r="BT18" s="22">
        <f t="shared" si="46"/>
        <v>0</v>
      </c>
      <c r="BU18" s="22">
        <f t="shared" si="47"/>
        <v>0</v>
      </c>
      <c r="BV18" s="22">
        <f t="shared" si="48"/>
        <v>0</v>
      </c>
      <c r="BW18" s="27">
        <v>8821.4</v>
      </c>
      <c r="BX18" s="22">
        <f t="shared" si="49"/>
        <v>8821.4</v>
      </c>
      <c r="BY18" s="22">
        <f t="shared" si="50"/>
        <v>0</v>
      </c>
      <c r="BZ18" s="22">
        <f t="shared" si="51"/>
        <v>0</v>
      </c>
      <c r="CA18" s="22">
        <f t="shared" si="52"/>
        <v>0</v>
      </c>
    </row>
    <row r="19" ht="14.25" customHeight="1">
      <c r="A19" s="14" t="s">
        <v>178</v>
      </c>
      <c r="B19" s="14" t="s">
        <v>179</v>
      </c>
      <c r="C19" s="14" t="s">
        <v>180</v>
      </c>
      <c r="D19" s="14">
        <v>1.9132129E8</v>
      </c>
      <c r="E19" s="14" t="s">
        <v>175</v>
      </c>
      <c r="F19" s="14" t="s">
        <v>113</v>
      </c>
      <c r="G19" s="14" t="s">
        <v>181</v>
      </c>
      <c r="H19" s="25" t="s">
        <v>96</v>
      </c>
      <c r="I19" s="26">
        <v>19906.0</v>
      </c>
      <c r="J19" s="22">
        <v>0.0</v>
      </c>
      <c r="K19" s="22">
        <f t="shared" si="6"/>
        <v>0</v>
      </c>
      <c r="L19" s="22">
        <f t="shared" si="7"/>
        <v>0</v>
      </c>
      <c r="M19" s="22">
        <v>0.0</v>
      </c>
      <c r="N19" s="22">
        <f t="shared" si="8"/>
        <v>0</v>
      </c>
      <c r="O19" s="22">
        <f t="shared" si="9"/>
        <v>0</v>
      </c>
      <c r="P19" s="22">
        <v>10.0</v>
      </c>
      <c r="Q19" s="22">
        <f t="shared" si="10"/>
        <v>0</v>
      </c>
      <c r="R19" s="22">
        <f t="shared" si="11"/>
        <v>10</v>
      </c>
      <c r="S19" s="22">
        <v>100.0</v>
      </c>
      <c r="T19" s="22">
        <f t="shared" si="12"/>
        <v>0</v>
      </c>
      <c r="U19" s="22">
        <f t="shared" si="13"/>
        <v>100</v>
      </c>
      <c r="V19" s="22">
        <f t="shared" si="14"/>
        <v>19796</v>
      </c>
      <c r="W19" s="22">
        <v>27.8</v>
      </c>
      <c r="X19" s="22">
        <f t="shared" si="15"/>
        <v>0</v>
      </c>
      <c r="Y19" s="22">
        <f t="shared" si="16"/>
        <v>27.8</v>
      </c>
      <c r="Z19" s="22">
        <v>0.39</v>
      </c>
      <c r="AA19" s="22">
        <f t="shared" si="17"/>
        <v>0</v>
      </c>
      <c r="AB19" s="22">
        <f t="shared" si="18"/>
        <v>0.39</v>
      </c>
      <c r="AC19" s="22">
        <v>68.87</v>
      </c>
      <c r="AD19" s="22">
        <f t="shared" si="19"/>
        <v>0</v>
      </c>
      <c r="AE19" s="22">
        <f t="shared" si="20"/>
        <v>68.87</v>
      </c>
      <c r="AF19" s="22">
        <v>1.37</v>
      </c>
      <c r="AG19" s="22">
        <f t="shared" si="21"/>
        <v>0</v>
      </c>
      <c r="AH19" s="22">
        <f t="shared" si="22"/>
        <v>1.37</v>
      </c>
      <c r="AI19" s="22">
        <v>60.86</v>
      </c>
      <c r="AJ19" s="22">
        <f t="shared" si="23"/>
        <v>0</v>
      </c>
      <c r="AK19" s="22">
        <f t="shared" si="24"/>
        <v>60.86</v>
      </c>
      <c r="AL19" s="22">
        <f t="shared" ref="AL19:AN19" si="110">AF19+AI19</f>
        <v>62.23</v>
      </c>
      <c r="AM19" s="22">
        <f t="shared" si="110"/>
        <v>0</v>
      </c>
      <c r="AN19" s="22">
        <f t="shared" si="110"/>
        <v>62.23</v>
      </c>
      <c r="AO19" s="22">
        <f t="shared" ref="AO19:AQ19" si="111">SUM(J19+M19+P19+S19+W19+Z19+AC19+AF19+AI19)</f>
        <v>269.29</v>
      </c>
      <c r="AP19" s="22">
        <f t="shared" si="111"/>
        <v>0</v>
      </c>
      <c r="AQ19" s="22">
        <f t="shared" si="111"/>
        <v>269.29</v>
      </c>
      <c r="AR19" s="22">
        <v>680.6748215920176</v>
      </c>
      <c r="AS19" s="22">
        <f t="shared" si="27"/>
        <v>949.9648216</v>
      </c>
      <c r="AT19" s="22">
        <f t="shared" si="28"/>
        <v>949.9648216</v>
      </c>
      <c r="AU19" s="22">
        <f t="shared" si="29"/>
        <v>18956.03518</v>
      </c>
      <c r="AV19" s="22">
        <f t="shared" si="112"/>
        <v>15706.8</v>
      </c>
      <c r="AW19" s="22">
        <f t="shared" si="31"/>
        <v>0</v>
      </c>
      <c r="AX19" s="22">
        <f t="shared" si="32"/>
        <v>15706.8</v>
      </c>
      <c r="AY19" s="22">
        <v>253.52</v>
      </c>
      <c r="AZ19" s="22">
        <f t="shared" si="33"/>
        <v>0</v>
      </c>
      <c r="BA19" s="22">
        <f t="shared" si="34"/>
        <v>253.52</v>
      </c>
      <c r="BB19" s="22">
        <f t="shared" si="35"/>
        <v>15960.32</v>
      </c>
      <c r="BC19" s="22">
        <f t="shared" ref="BC19:BD19" si="113">SUM(AW19+AZ19)</f>
        <v>0</v>
      </c>
      <c r="BD19" s="22">
        <f t="shared" si="113"/>
        <v>15960.32</v>
      </c>
      <c r="BE19" s="22">
        <f t="shared" si="37"/>
        <v>2995.715178</v>
      </c>
      <c r="BF19" s="27">
        <v>0.0</v>
      </c>
      <c r="BG19" s="22">
        <f t="shared" si="38"/>
        <v>0</v>
      </c>
      <c r="BH19" s="22">
        <f t="shared" si="39"/>
        <v>0</v>
      </c>
      <c r="BI19" s="22">
        <v>0.0</v>
      </c>
      <c r="BJ19" s="22">
        <f t="shared" si="40"/>
        <v>0</v>
      </c>
      <c r="BK19" s="22">
        <f t="shared" si="41"/>
        <v>0</v>
      </c>
      <c r="BL19" s="22"/>
      <c r="BM19" s="22">
        <f t="shared" si="42"/>
        <v>0</v>
      </c>
      <c r="BN19" s="22" t="str">
        <f t="shared" si="43"/>
        <v/>
      </c>
      <c r="BO19" s="22">
        <f t="shared" ref="BO19:BQ19" si="114">BF19+BI19+BL19</f>
        <v>0</v>
      </c>
      <c r="BP19" s="22">
        <f t="shared" si="114"/>
        <v>0</v>
      </c>
      <c r="BQ19" s="22">
        <f t="shared" si="114"/>
        <v>0</v>
      </c>
      <c r="BR19" s="22">
        <f t="shared" si="45"/>
        <v>2995.715178</v>
      </c>
      <c r="BS19" s="22">
        <v>0.0</v>
      </c>
      <c r="BT19" s="22">
        <f t="shared" si="46"/>
        <v>0</v>
      </c>
      <c r="BU19" s="22">
        <f t="shared" si="47"/>
        <v>0</v>
      </c>
      <c r="BV19" s="22">
        <f t="shared" si="48"/>
        <v>2995.715178</v>
      </c>
      <c r="BW19" s="27">
        <v>48308.31</v>
      </c>
      <c r="BX19" s="22">
        <f t="shared" si="49"/>
        <v>45312.59482</v>
      </c>
      <c r="BY19" s="22">
        <f t="shared" si="50"/>
        <v>2995.715178</v>
      </c>
      <c r="BZ19" s="22">
        <f t="shared" si="51"/>
        <v>0</v>
      </c>
      <c r="CA19" s="22">
        <f t="shared" si="52"/>
        <v>0</v>
      </c>
    </row>
    <row r="20" ht="14.25" customHeight="1">
      <c r="A20" s="14" t="s">
        <v>182</v>
      </c>
      <c r="B20" s="14" t="s">
        <v>183</v>
      </c>
      <c r="C20" s="14" t="s">
        <v>184</v>
      </c>
      <c r="D20" s="14">
        <v>2.59415723E8</v>
      </c>
      <c r="E20" s="14" t="s">
        <v>185</v>
      </c>
      <c r="F20" s="14" t="s">
        <v>107</v>
      </c>
      <c r="G20" s="14" t="s">
        <v>186</v>
      </c>
      <c r="H20" s="25" t="s">
        <v>96</v>
      </c>
      <c r="I20" s="26">
        <v>22750.0</v>
      </c>
      <c r="J20" s="22">
        <v>0.0</v>
      </c>
      <c r="K20" s="22">
        <f t="shared" si="6"/>
        <v>0</v>
      </c>
      <c r="L20" s="22">
        <f t="shared" si="7"/>
        <v>0</v>
      </c>
      <c r="M20" s="22">
        <v>0.0</v>
      </c>
      <c r="N20" s="22">
        <f t="shared" si="8"/>
        <v>0</v>
      </c>
      <c r="O20" s="22">
        <f t="shared" si="9"/>
        <v>0</v>
      </c>
      <c r="P20" s="22">
        <v>10.0</v>
      </c>
      <c r="Q20" s="22">
        <f t="shared" si="10"/>
        <v>0</v>
      </c>
      <c r="R20" s="22">
        <f t="shared" si="11"/>
        <v>10</v>
      </c>
      <c r="S20" s="22">
        <v>100.0</v>
      </c>
      <c r="T20" s="22">
        <f t="shared" si="12"/>
        <v>0</v>
      </c>
      <c r="U20" s="22">
        <f t="shared" si="13"/>
        <v>100</v>
      </c>
      <c r="V20" s="22">
        <f t="shared" si="14"/>
        <v>22640</v>
      </c>
      <c r="W20" s="22">
        <v>27.8</v>
      </c>
      <c r="X20" s="22">
        <f t="shared" si="15"/>
        <v>0</v>
      </c>
      <c r="Y20" s="22">
        <f t="shared" si="16"/>
        <v>27.8</v>
      </c>
      <c r="Z20" s="22">
        <v>0.39</v>
      </c>
      <c r="AA20" s="22">
        <f t="shared" si="17"/>
        <v>0</v>
      </c>
      <c r="AB20" s="22">
        <f t="shared" si="18"/>
        <v>0.39</v>
      </c>
      <c r="AC20" s="22">
        <v>68.87</v>
      </c>
      <c r="AD20" s="22">
        <f t="shared" si="19"/>
        <v>0</v>
      </c>
      <c r="AE20" s="22">
        <f t="shared" si="20"/>
        <v>68.87</v>
      </c>
      <c r="AF20" s="22">
        <v>1.37</v>
      </c>
      <c r="AG20" s="22">
        <f t="shared" si="21"/>
        <v>0</v>
      </c>
      <c r="AH20" s="22">
        <f t="shared" si="22"/>
        <v>1.37</v>
      </c>
      <c r="AI20" s="22">
        <v>60.86</v>
      </c>
      <c r="AJ20" s="22">
        <f t="shared" si="23"/>
        <v>0</v>
      </c>
      <c r="AK20" s="22">
        <f t="shared" si="24"/>
        <v>60.86</v>
      </c>
      <c r="AL20" s="22">
        <f t="shared" ref="AL20:AN20" si="115">AF20+AI20</f>
        <v>62.23</v>
      </c>
      <c r="AM20" s="22">
        <f t="shared" si="115"/>
        <v>0</v>
      </c>
      <c r="AN20" s="22">
        <f t="shared" si="115"/>
        <v>62.23</v>
      </c>
      <c r="AO20" s="22">
        <f t="shared" ref="AO20:AQ20" si="116">SUM(J20+M20+P20+S20+W20+Z20+AC20+AF20+AI20)</f>
        <v>269.29</v>
      </c>
      <c r="AP20" s="22">
        <f t="shared" si="116"/>
        <v>0</v>
      </c>
      <c r="AQ20" s="22">
        <f t="shared" si="116"/>
        <v>269.29</v>
      </c>
      <c r="AR20" s="22">
        <v>779.2574860305971</v>
      </c>
      <c r="AS20" s="22">
        <f t="shared" si="27"/>
        <v>1048.547486</v>
      </c>
      <c r="AT20" s="22">
        <f t="shared" si="28"/>
        <v>1048.547486</v>
      </c>
      <c r="AU20" s="22">
        <f t="shared" si="29"/>
        <v>21701.45251</v>
      </c>
      <c r="AV20" s="22">
        <f t="shared" si="112"/>
        <v>15706.8</v>
      </c>
      <c r="AW20" s="22">
        <f t="shared" si="31"/>
        <v>0</v>
      </c>
      <c r="AX20" s="22">
        <f t="shared" si="32"/>
        <v>15706.8</v>
      </c>
      <c r="AY20" s="22">
        <v>253.52</v>
      </c>
      <c r="AZ20" s="22">
        <f t="shared" si="33"/>
        <v>0</v>
      </c>
      <c r="BA20" s="22">
        <f t="shared" si="34"/>
        <v>253.52</v>
      </c>
      <c r="BB20" s="22">
        <f t="shared" si="35"/>
        <v>15960.32</v>
      </c>
      <c r="BC20" s="22">
        <f t="shared" ref="BC20:BD20" si="117">SUM(AW20+AZ20)</f>
        <v>0</v>
      </c>
      <c r="BD20" s="22">
        <f t="shared" si="117"/>
        <v>15960.32</v>
      </c>
      <c r="BE20" s="22">
        <f t="shared" si="37"/>
        <v>5741.132514</v>
      </c>
      <c r="BF20" s="27">
        <v>0.0</v>
      </c>
      <c r="BG20" s="22">
        <f t="shared" si="38"/>
        <v>0</v>
      </c>
      <c r="BH20" s="22">
        <f t="shared" si="39"/>
        <v>0</v>
      </c>
      <c r="BI20" s="22">
        <v>3015.42</v>
      </c>
      <c r="BJ20" s="22">
        <f t="shared" si="40"/>
        <v>0</v>
      </c>
      <c r="BK20" s="22">
        <f t="shared" si="41"/>
        <v>3015.42</v>
      </c>
      <c r="BL20" s="22"/>
      <c r="BM20" s="22">
        <f t="shared" si="42"/>
        <v>0</v>
      </c>
      <c r="BN20" s="22" t="str">
        <f t="shared" si="43"/>
        <v/>
      </c>
      <c r="BO20" s="22">
        <f t="shared" ref="BO20:BQ20" si="118">BF20+BI20+BL20</f>
        <v>3015.42</v>
      </c>
      <c r="BP20" s="22">
        <f t="shared" si="118"/>
        <v>0</v>
      </c>
      <c r="BQ20" s="22">
        <f t="shared" si="118"/>
        <v>3015.42</v>
      </c>
      <c r="BR20" s="22">
        <f t="shared" si="45"/>
        <v>2725.712514</v>
      </c>
      <c r="BS20" s="22">
        <v>0.0</v>
      </c>
      <c r="BT20" s="22">
        <f t="shared" si="46"/>
        <v>0</v>
      </c>
      <c r="BU20" s="22">
        <f t="shared" si="47"/>
        <v>0</v>
      </c>
      <c r="BV20" s="22">
        <f t="shared" si="48"/>
        <v>2725.712514</v>
      </c>
      <c r="BW20" s="27">
        <v>4799.12</v>
      </c>
      <c r="BX20" s="22">
        <f t="shared" si="49"/>
        <v>2073.407486</v>
      </c>
      <c r="BY20" s="22">
        <f t="shared" si="50"/>
        <v>2725.712514</v>
      </c>
      <c r="BZ20" s="22">
        <f t="shared" si="51"/>
        <v>0</v>
      </c>
      <c r="CA20" s="22">
        <f t="shared" si="52"/>
        <v>0</v>
      </c>
    </row>
    <row r="21" ht="14.25" customHeight="1">
      <c r="A21" s="14" t="s">
        <v>187</v>
      </c>
      <c r="B21" s="14" t="s">
        <v>188</v>
      </c>
      <c r="C21" s="14" t="s">
        <v>189</v>
      </c>
      <c r="D21" s="14">
        <v>8.42200177E8</v>
      </c>
      <c r="E21" s="14" t="s">
        <v>190</v>
      </c>
      <c r="F21" s="14" t="s">
        <v>191</v>
      </c>
      <c r="G21" s="14" t="s">
        <v>192</v>
      </c>
      <c r="H21" s="25" t="s">
        <v>193</v>
      </c>
      <c r="I21" s="26">
        <v>2690.0</v>
      </c>
      <c r="J21" s="22">
        <v>0.0</v>
      </c>
      <c r="K21" s="22">
        <f t="shared" si="6"/>
        <v>0</v>
      </c>
      <c r="L21" s="22">
        <f t="shared" si="7"/>
        <v>0</v>
      </c>
      <c r="M21" s="22">
        <v>220.0</v>
      </c>
      <c r="N21" s="22">
        <f t="shared" si="8"/>
        <v>0</v>
      </c>
      <c r="O21" s="22">
        <f t="shared" si="9"/>
        <v>220</v>
      </c>
      <c r="P21" s="22">
        <v>10.0</v>
      </c>
      <c r="Q21" s="22">
        <f t="shared" si="10"/>
        <v>0</v>
      </c>
      <c r="R21" s="22">
        <f t="shared" si="11"/>
        <v>10</v>
      </c>
      <c r="S21" s="22">
        <v>100.0</v>
      </c>
      <c r="T21" s="22">
        <f t="shared" si="12"/>
        <v>0</v>
      </c>
      <c r="U21" s="22">
        <f t="shared" si="13"/>
        <v>100</v>
      </c>
      <c r="V21" s="22">
        <f t="shared" si="14"/>
        <v>2360</v>
      </c>
      <c r="W21" s="22">
        <v>27.8</v>
      </c>
      <c r="X21" s="22">
        <f t="shared" si="15"/>
        <v>0</v>
      </c>
      <c r="Y21" s="22">
        <f t="shared" si="16"/>
        <v>27.8</v>
      </c>
      <c r="Z21" s="22">
        <v>0.39</v>
      </c>
      <c r="AA21" s="22">
        <f t="shared" si="17"/>
        <v>0</v>
      </c>
      <c r="AB21" s="22">
        <f t="shared" si="18"/>
        <v>0.39</v>
      </c>
      <c r="AC21" s="22">
        <v>68.87</v>
      </c>
      <c r="AD21" s="22">
        <f t="shared" si="19"/>
        <v>0</v>
      </c>
      <c r="AE21" s="22">
        <f t="shared" si="20"/>
        <v>68.87</v>
      </c>
      <c r="AF21" s="22">
        <v>1.37</v>
      </c>
      <c r="AG21" s="22">
        <f t="shared" si="21"/>
        <v>0</v>
      </c>
      <c r="AH21" s="22">
        <f t="shared" si="22"/>
        <v>1.37</v>
      </c>
      <c r="AI21" s="22">
        <v>60.86</v>
      </c>
      <c r="AJ21" s="22">
        <f t="shared" si="23"/>
        <v>0</v>
      </c>
      <c r="AK21" s="22">
        <f t="shared" si="24"/>
        <v>60.86</v>
      </c>
      <c r="AL21" s="22">
        <f t="shared" ref="AL21:AN21" si="119">AF21+AI21</f>
        <v>62.23</v>
      </c>
      <c r="AM21" s="22">
        <f t="shared" si="119"/>
        <v>0</v>
      </c>
      <c r="AN21" s="22">
        <f t="shared" si="119"/>
        <v>62.23</v>
      </c>
      <c r="AO21" s="22">
        <f t="shared" ref="AO21:AQ21" si="120">SUM(J21+M21+P21+S21+W21+Z21+AC21+AF21+AI21)</f>
        <v>489.29</v>
      </c>
      <c r="AP21" s="22">
        <f t="shared" si="120"/>
        <v>0</v>
      </c>
      <c r="AQ21" s="22">
        <f t="shared" si="120"/>
        <v>489.29</v>
      </c>
      <c r="AR21" s="22">
        <v>76.28405606773076</v>
      </c>
      <c r="AS21" s="22">
        <f t="shared" si="27"/>
        <v>565.5740561</v>
      </c>
      <c r="AT21" s="22">
        <f t="shared" si="28"/>
        <v>565.5740561</v>
      </c>
      <c r="AU21" s="22">
        <f t="shared" si="29"/>
        <v>2124.425944</v>
      </c>
      <c r="AV21" s="22">
        <f t="shared" si="112"/>
        <v>15706.8</v>
      </c>
      <c r="AW21" s="22">
        <f t="shared" si="31"/>
        <v>13582.37406</v>
      </c>
      <c r="AX21" s="22">
        <f t="shared" si="32"/>
        <v>2124.425944</v>
      </c>
      <c r="AY21" s="22">
        <v>253.52</v>
      </c>
      <c r="AZ21" s="22">
        <f t="shared" si="33"/>
        <v>253.52</v>
      </c>
      <c r="BA21" s="22">
        <f t="shared" si="34"/>
        <v>0</v>
      </c>
      <c r="BB21" s="22">
        <f t="shared" si="35"/>
        <v>15960.32</v>
      </c>
      <c r="BC21" s="22">
        <f t="shared" ref="BC21:BD21" si="121">SUM(AW21+AZ21)</f>
        <v>13835.89406</v>
      </c>
      <c r="BD21" s="22">
        <f t="shared" si="121"/>
        <v>2124.425944</v>
      </c>
      <c r="BE21" s="22">
        <f t="shared" si="37"/>
        <v>0</v>
      </c>
      <c r="BF21" s="27">
        <v>2782.61</v>
      </c>
      <c r="BG21" s="22">
        <f t="shared" si="38"/>
        <v>2782.61</v>
      </c>
      <c r="BH21" s="22">
        <f t="shared" si="39"/>
        <v>0</v>
      </c>
      <c r="BI21" s="22">
        <v>1126.78</v>
      </c>
      <c r="BJ21" s="22">
        <f t="shared" si="40"/>
        <v>1126.78</v>
      </c>
      <c r="BK21" s="22">
        <f t="shared" si="41"/>
        <v>0</v>
      </c>
      <c r="BL21" s="22"/>
      <c r="BM21" s="22">
        <f t="shared" si="42"/>
        <v>0</v>
      </c>
      <c r="BN21" s="22" t="str">
        <f t="shared" si="43"/>
        <v/>
      </c>
      <c r="BO21" s="22">
        <f t="shared" ref="BO21:BQ21" si="122">BF21+BI21+BL21</f>
        <v>3909.39</v>
      </c>
      <c r="BP21" s="22">
        <f t="shared" si="122"/>
        <v>3909.39</v>
      </c>
      <c r="BQ21" s="22">
        <f t="shared" si="122"/>
        <v>0</v>
      </c>
      <c r="BR21" s="22">
        <f t="shared" si="45"/>
        <v>0</v>
      </c>
      <c r="BS21" s="22">
        <v>0.0</v>
      </c>
      <c r="BT21" s="22">
        <f t="shared" si="46"/>
        <v>0</v>
      </c>
      <c r="BU21" s="22">
        <f t="shared" si="47"/>
        <v>0</v>
      </c>
      <c r="BV21" s="22">
        <f t="shared" si="48"/>
        <v>0</v>
      </c>
      <c r="BW21" s="27">
        <v>10321.83</v>
      </c>
      <c r="BX21" s="22">
        <f t="shared" si="49"/>
        <v>10321.83</v>
      </c>
      <c r="BY21" s="22">
        <f t="shared" si="50"/>
        <v>0</v>
      </c>
      <c r="BZ21" s="22">
        <f t="shared" si="51"/>
        <v>0</v>
      </c>
      <c r="CA21" s="22">
        <f t="shared" si="52"/>
        <v>0</v>
      </c>
    </row>
    <row r="22" ht="14.25" customHeight="1">
      <c r="A22" s="14" t="s">
        <v>194</v>
      </c>
      <c r="B22" s="14" t="s">
        <v>195</v>
      </c>
      <c r="C22" s="14" t="s">
        <v>196</v>
      </c>
      <c r="D22" s="14">
        <v>8.78051457E8</v>
      </c>
      <c r="E22" s="14" t="s">
        <v>197</v>
      </c>
      <c r="F22" s="14" t="s">
        <v>198</v>
      </c>
      <c r="G22" s="14" t="s">
        <v>199</v>
      </c>
      <c r="H22" s="25" t="s">
        <v>96</v>
      </c>
      <c r="I22" s="26">
        <v>11887.0</v>
      </c>
      <c r="J22" s="22">
        <v>0.0</v>
      </c>
      <c r="K22" s="22">
        <f t="shared" si="6"/>
        <v>0</v>
      </c>
      <c r="L22" s="22">
        <f t="shared" si="7"/>
        <v>0</v>
      </c>
      <c r="M22" s="22">
        <v>0.0</v>
      </c>
      <c r="N22" s="22">
        <f t="shared" si="8"/>
        <v>0</v>
      </c>
      <c r="O22" s="22">
        <f t="shared" si="9"/>
        <v>0</v>
      </c>
      <c r="P22" s="22">
        <v>10.0</v>
      </c>
      <c r="Q22" s="22">
        <f t="shared" si="10"/>
        <v>0</v>
      </c>
      <c r="R22" s="22">
        <f t="shared" si="11"/>
        <v>10</v>
      </c>
      <c r="S22" s="22">
        <v>100.0</v>
      </c>
      <c r="T22" s="22">
        <f t="shared" si="12"/>
        <v>0</v>
      </c>
      <c r="U22" s="22">
        <f t="shared" si="13"/>
        <v>100</v>
      </c>
      <c r="V22" s="22">
        <f t="shared" si="14"/>
        <v>11777</v>
      </c>
      <c r="W22" s="22">
        <v>27.8</v>
      </c>
      <c r="X22" s="22">
        <f t="shared" si="15"/>
        <v>0</v>
      </c>
      <c r="Y22" s="22">
        <f t="shared" si="16"/>
        <v>27.8</v>
      </c>
      <c r="Z22" s="22">
        <v>0.39</v>
      </c>
      <c r="AA22" s="22">
        <f t="shared" si="17"/>
        <v>0</v>
      </c>
      <c r="AB22" s="22">
        <f t="shared" si="18"/>
        <v>0.39</v>
      </c>
      <c r="AC22" s="22">
        <v>68.87</v>
      </c>
      <c r="AD22" s="22">
        <f t="shared" si="19"/>
        <v>0</v>
      </c>
      <c r="AE22" s="22">
        <f t="shared" si="20"/>
        <v>68.87</v>
      </c>
      <c r="AF22" s="22">
        <v>1.37</v>
      </c>
      <c r="AG22" s="22">
        <f t="shared" si="21"/>
        <v>0</v>
      </c>
      <c r="AH22" s="22">
        <f t="shared" si="22"/>
        <v>1.37</v>
      </c>
      <c r="AI22" s="22">
        <v>60.86</v>
      </c>
      <c r="AJ22" s="22">
        <f t="shared" si="23"/>
        <v>0</v>
      </c>
      <c r="AK22" s="22">
        <f t="shared" si="24"/>
        <v>60.86</v>
      </c>
      <c r="AL22" s="22">
        <f t="shared" ref="AL22:AN22" si="123">AF22+AI22</f>
        <v>62.23</v>
      </c>
      <c r="AM22" s="22">
        <f t="shared" si="123"/>
        <v>0</v>
      </c>
      <c r="AN22" s="22">
        <f t="shared" si="123"/>
        <v>62.23</v>
      </c>
      <c r="AO22" s="22">
        <f t="shared" ref="AO22:AQ22" si="124">SUM(J22+M22+P22+S22+W22+Z22+AC22+AF22+AI22)</f>
        <v>269.29</v>
      </c>
      <c r="AP22" s="22">
        <f t="shared" si="124"/>
        <v>0</v>
      </c>
      <c r="AQ22" s="22">
        <f t="shared" si="124"/>
        <v>269.29</v>
      </c>
      <c r="AR22" s="22">
        <v>402.70914433007357</v>
      </c>
      <c r="AS22" s="22">
        <f t="shared" si="27"/>
        <v>671.9991443</v>
      </c>
      <c r="AT22" s="22">
        <f t="shared" si="28"/>
        <v>671.9991443</v>
      </c>
      <c r="AU22" s="22">
        <f t="shared" si="29"/>
        <v>11215.00086</v>
      </c>
      <c r="AV22" s="22">
        <f t="shared" si="112"/>
        <v>15706.8</v>
      </c>
      <c r="AW22" s="22">
        <f t="shared" si="31"/>
        <v>4491.799144</v>
      </c>
      <c r="AX22" s="22">
        <f t="shared" si="32"/>
        <v>11215.00086</v>
      </c>
      <c r="AY22" s="22">
        <v>253.52</v>
      </c>
      <c r="AZ22" s="22">
        <f t="shared" si="33"/>
        <v>253.52</v>
      </c>
      <c r="BA22" s="22">
        <f t="shared" si="34"/>
        <v>0</v>
      </c>
      <c r="BB22" s="22">
        <f t="shared" si="35"/>
        <v>15960.32</v>
      </c>
      <c r="BC22" s="22">
        <f t="shared" ref="BC22:BD22" si="125">SUM(AW22+AZ22)</f>
        <v>4745.319144</v>
      </c>
      <c r="BD22" s="22">
        <f t="shared" si="125"/>
        <v>11215.00086</v>
      </c>
      <c r="BE22" s="22">
        <f t="shared" si="37"/>
        <v>0</v>
      </c>
      <c r="BF22" s="27">
        <v>12181.84</v>
      </c>
      <c r="BG22" s="22">
        <f t="shared" si="38"/>
        <v>12181.84</v>
      </c>
      <c r="BH22" s="22">
        <f t="shared" si="39"/>
        <v>0</v>
      </c>
      <c r="BI22" s="22">
        <v>1565.7</v>
      </c>
      <c r="BJ22" s="22">
        <f t="shared" si="40"/>
        <v>1565.7</v>
      </c>
      <c r="BK22" s="22">
        <f t="shared" si="41"/>
        <v>0</v>
      </c>
      <c r="BL22" s="22"/>
      <c r="BM22" s="22">
        <f t="shared" si="42"/>
        <v>0</v>
      </c>
      <c r="BN22" s="22" t="str">
        <f t="shared" si="43"/>
        <v/>
      </c>
      <c r="BO22" s="22">
        <f t="shared" ref="BO22:BQ22" si="126">BF22+BI22+BL22</f>
        <v>13747.54</v>
      </c>
      <c r="BP22" s="22">
        <f t="shared" si="126"/>
        <v>13747.54</v>
      </c>
      <c r="BQ22" s="22">
        <f t="shared" si="126"/>
        <v>0</v>
      </c>
      <c r="BR22" s="22">
        <f t="shared" si="45"/>
        <v>0</v>
      </c>
      <c r="BS22" s="22">
        <v>0.0</v>
      </c>
      <c r="BT22" s="22">
        <f t="shared" si="46"/>
        <v>0</v>
      </c>
      <c r="BU22" s="22">
        <f t="shared" si="47"/>
        <v>0</v>
      </c>
      <c r="BV22" s="22">
        <f t="shared" si="48"/>
        <v>0</v>
      </c>
      <c r="BW22" s="27">
        <v>6844.22</v>
      </c>
      <c r="BX22" s="22">
        <f t="shared" si="49"/>
        <v>6844.22</v>
      </c>
      <c r="BY22" s="22">
        <f t="shared" si="50"/>
        <v>0</v>
      </c>
      <c r="BZ22" s="22">
        <f t="shared" si="51"/>
        <v>0</v>
      </c>
      <c r="CA22" s="22">
        <f t="shared" si="52"/>
        <v>0</v>
      </c>
    </row>
    <row r="23" ht="14.25" customHeight="1">
      <c r="A23" s="14" t="s">
        <v>200</v>
      </c>
      <c r="B23" s="14" t="s">
        <v>201</v>
      </c>
      <c r="C23" s="14" t="s">
        <v>202</v>
      </c>
      <c r="D23" s="14">
        <v>3.87159339E8</v>
      </c>
      <c r="E23" s="14" t="s">
        <v>203</v>
      </c>
      <c r="F23" s="14" t="s">
        <v>204</v>
      </c>
      <c r="G23" s="14" t="s">
        <v>205</v>
      </c>
      <c r="H23" s="25" t="s">
        <v>96</v>
      </c>
      <c r="I23" s="26">
        <v>7540.0</v>
      </c>
      <c r="J23" s="22">
        <v>0.0</v>
      </c>
      <c r="K23" s="22">
        <f t="shared" si="6"/>
        <v>0</v>
      </c>
      <c r="L23" s="22">
        <f t="shared" si="7"/>
        <v>0</v>
      </c>
      <c r="M23" s="22">
        <v>0.0</v>
      </c>
      <c r="N23" s="22">
        <f t="shared" si="8"/>
        <v>0</v>
      </c>
      <c r="O23" s="22">
        <f t="shared" si="9"/>
        <v>0</v>
      </c>
      <c r="P23" s="22">
        <v>10.0</v>
      </c>
      <c r="Q23" s="22">
        <f t="shared" si="10"/>
        <v>0</v>
      </c>
      <c r="R23" s="22">
        <f t="shared" si="11"/>
        <v>10</v>
      </c>
      <c r="S23" s="22">
        <v>100.0</v>
      </c>
      <c r="T23" s="22">
        <f t="shared" si="12"/>
        <v>0</v>
      </c>
      <c r="U23" s="22">
        <f t="shared" si="13"/>
        <v>100</v>
      </c>
      <c r="V23" s="22">
        <f t="shared" si="14"/>
        <v>7430</v>
      </c>
      <c r="W23" s="22">
        <v>27.8</v>
      </c>
      <c r="X23" s="22">
        <f t="shared" si="15"/>
        <v>0</v>
      </c>
      <c r="Y23" s="22">
        <f t="shared" si="16"/>
        <v>27.8</v>
      </c>
      <c r="Z23" s="22">
        <v>0.39</v>
      </c>
      <c r="AA23" s="22">
        <f t="shared" si="17"/>
        <v>0</v>
      </c>
      <c r="AB23" s="22">
        <f t="shared" si="18"/>
        <v>0.39</v>
      </c>
      <c r="AC23" s="22">
        <v>68.87</v>
      </c>
      <c r="AD23" s="22">
        <f t="shared" si="19"/>
        <v>0</v>
      </c>
      <c r="AE23" s="22">
        <f t="shared" si="20"/>
        <v>68.87</v>
      </c>
      <c r="AF23" s="22">
        <v>1.37</v>
      </c>
      <c r="AG23" s="22">
        <f t="shared" si="21"/>
        <v>0</v>
      </c>
      <c r="AH23" s="22">
        <f t="shared" si="22"/>
        <v>1.37</v>
      </c>
      <c r="AI23" s="22">
        <v>60.86</v>
      </c>
      <c r="AJ23" s="22">
        <f t="shared" si="23"/>
        <v>0</v>
      </c>
      <c r="AK23" s="22">
        <f t="shared" si="24"/>
        <v>60.86</v>
      </c>
      <c r="AL23" s="22">
        <f t="shared" ref="AL23:AN23" si="127">AF23+AI23</f>
        <v>62.23</v>
      </c>
      <c r="AM23" s="22">
        <f t="shared" si="127"/>
        <v>0</v>
      </c>
      <c r="AN23" s="22">
        <f t="shared" si="127"/>
        <v>62.23</v>
      </c>
      <c r="AO23" s="22">
        <f t="shared" ref="AO23:AQ23" si="128">SUM(J23+M23+P23+S23+W23+Z23+AC23+AF23+AI23)</f>
        <v>269.29</v>
      </c>
      <c r="AP23" s="22">
        <f t="shared" si="128"/>
        <v>0</v>
      </c>
      <c r="AQ23" s="22">
        <f t="shared" si="128"/>
        <v>269.29</v>
      </c>
      <c r="AR23" s="22">
        <v>252.02741355844734</v>
      </c>
      <c r="AS23" s="22">
        <f t="shared" si="27"/>
        <v>521.3174136</v>
      </c>
      <c r="AT23" s="22">
        <f t="shared" si="28"/>
        <v>521.3174136</v>
      </c>
      <c r="AU23" s="22">
        <f t="shared" si="29"/>
        <v>7018.682586</v>
      </c>
      <c r="AV23" s="22">
        <f t="shared" si="112"/>
        <v>15706.8</v>
      </c>
      <c r="AW23" s="22">
        <f t="shared" si="31"/>
        <v>8688.117414</v>
      </c>
      <c r="AX23" s="22">
        <f t="shared" si="32"/>
        <v>7018.682586</v>
      </c>
      <c r="AY23" s="22">
        <v>253.52</v>
      </c>
      <c r="AZ23" s="22">
        <f t="shared" si="33"/>
        <v>253.52</v>
      </c>
      <c r="BA23" s="22">
        <f t="shared" si="34"/>
        <v>0</v>
      </c>
      <c r="BB23" s="22">
        <f t="shared" si="35"/>
        <v>15960.32</v>
      </c>
      <c r="BC23" s="22">
        <f t="shared" ref="BC23:BD23" si="129">SUM(AW23+AZ23)</f>
        <v>8941.637414</v>
      </c>
      <c r="BD23" s="22">
        <f t="shared" si="129"/>
        <v>7018.682586</v>
      </c>
      <c r="BE23" s="22">
        <f t="shared" si="37"/>
        <v>0</v>
      </c>
      <c r="BF23" s="27">
        <v>0.0</v>
      </c>
      <c r="BG23" s="22">
        <f t="shared" si="38"/>
        <v>0</v>
      </c>
      <c r="BH23" s="22">
        <f t="shared" si="39"/>
        <v>0</v>
      </c>
      <c r="BI23" s="22">
        <v>1792.4299999999998</v>
      </c>
      <c r="BJ23" s="22">
        <f t="shared" si="40"/>
        <v>1792.43</v>
      </c>
      <c r="BK23" s="22">
        <f t="shared" si="41"/>
        <v>0</v>
      </c>
      <c r="BL23" s="22"/>
      <c r="BM23" s="22">
        <f t="shared" si="42"/>
        <v>0</v>
      </c>
      <c r="BN23" s="22" t="str">
        <f t="shared" si="43"/>
        <v/>
      </c>
      <c r="BO23" s="22">
        <f t="shared" ref="BO23:BQ23" si="130">BF23+BI23+BL23</f>
        <v>1792.43</v>
      </c>
      <c r="BP23" s="22">
        <f t="shared" si="130"/>
        <v>1792.43</v>
      </c>
      <c r="BQ23" s="22">
        <f t="shared" si="130"/>
        <v>0</v>
      </c>
      <c r="BR23" s="22">
        <f t="shared" si="45"/>
        <v>0</v>
      </c>
      <c r="BS23" s="22">
        <v>0.0</v>
      </c>
      <c r="BT23" s="22">
        <f t="shared" si="46"/>
        <v>0</v>
      </c>
      <c r="BU23" s="22">
        <f t="shared" si="47"/>
        <v>0</v>
      </c>
      <c r="BV23" s="22">
        <f t="shared" si="48"/>
        <v>0</v>
      </c>
      <c r="BW23" s="27">
        <v>766.15</v>
      </c>
      <c r="BX23" s="22">
        <f t="shared" si="49"/>
        <v>766.15</v>
      </c>
      <c r="BY23" s="22">
        <f t="shared" si="50"/>
        <v>0</v>
      </c>
      <c r="BZ23" s="22">
        <f t="shared" si="51"/>
        <v>0</v>
      </c>
      <c r="CA23" s="22">
        <f t="shared" si="52"/>
        <v>0</v>
      </c>
    </row>
    <row r="24" ht="14.25" customHeight="1">
      <c r="A24" s="14" t="s">
        <v>206</v>
      </c>
      <c r="B24" s="14" t="s">
        <v>207</v>
      </c>
      <c r="C24" s="14" t="s">
        <v>208</v>
      </c>
      <c r="D24" s="14">
        <v>9.61187565E8</v>
      </c>
      <c r="E24" s="14" t="s">
        <v>197</v>
      </c>
      <c r="F24" s="14" t="s">
        <v>209</v>
      </c>
      <c r="G24" s="14" t="s">
        <v>210</v>
      </c>
      <c r="H24" s="25" t="s">
        <v>193</v>
      </c>
      <c r="I24" s="26">
        <v>8800.0</v>
      </c>
      <c r="J24" s="22">
        <v>0.0</v>
      </c>
      <c r="K24" s="22">
        <f t="shared" si="6"/>
        <v>0</v>
      </c>
      <c r="L24" s="22">
        <f t="shared" si="7"/>
        <v>0</v>
      </c>
      <c r="M24" s="22">
        <v>220.0</v>
      </c>
      <c r="N24" s="22">
        <f t="shared" si="8"/>
        <v>0</v>
      </c>
      <c r="O24" s="22">
        <f t="shared" si="9"/>
        <v>220</v>
      </c>
      <c r="P24" s="22">
        <v>10.0</v>
      </c>
      <c r="Q24" s="22">
        <f t="shared" si="10"/>
        <v>0</v>
      </c>
      <c r="R24" s="22">
        <f t="shared" si="11"/>
        <v>10</v>
      </c>
      <c r="S24" s="22">
        <v>100.0</v>
      </c>
      <c r="T24" s="22">
        <f t="shared" si="12"/>
        <v>0</v>
      </c>
      <c r="U24" s="22">
        <f t="shared" si="13"/>
        <v>100</v>
      </c>
      <c r="V24" s="22">
        <f t="shared" si="14"/>
        <v>8470</v>
      </c>
      <c r="W24" s="22">
        <v>13.9</v>
      </c>
      <c r="X24" s="22">
        <f t="shared" si="15"/>
        <v>0</v>
      </c>
      <c r="Y24" s="22">
        <f t="shared" si="16"/>
        <v>13.9</v>
      </c>
      <c r="Z24" s="22">
        <v>0.39</v>
      </c>
      <c r="AA24" s="22">
        <f t="shared" si="17"/>
        <v>0</v>
      </c>
      <c r="AB24" s="22">
        <f t="shared" si="18"/>
        <v>0.39</v>
      </c>
      <c r="AC24" s="22">
        <v>68.87</v>
      </c>
      <c r="AD24" s="22">
        <f t="shared" si="19"/>
        <v>0</v>
      </c>
      <c r="AE24" s="22">
        <f t="shared" si="20"/>
        <v>68.87</v>
      </c>
      <c r="AF24" s="22">
        <v>1.37</v>
      </c>
      <c r="AG24" s="22">
        <f t="shared" si="21"/>
        <v>0</v>
      </c>
      <c r="AH24" s="22">
        <f t="shared" si="22"/>
        <v>1.37</v>
      </c>
      <c r="AI24" s="22">
        <v>60.86</v>
      </c>
      <c r="AJ24" s="22">
        <f t="shared" si="23"/>
        <v>0</v>
      </c>
      <c r="AK24" s="22">
        <f t="shared" si="24"/>
        <v>60.86</v>
      </c>
      <c r="AL24" s="22">
        <f t="shared" ref="AL24:AN24" si="131">AF24+AI24</f>
        <v>62.23</v>
      </c>
      <c r="AM24" s="22">
        <f t="shared" si="131"/>
        <v>0</v>
      </c>
      <c r="AN24" s="22">
        <f t="shared" si="131"/>
        <v>62.23</v>
      </c>
      <c r="AO24" s="22">
        <f t="shared" ref="AO24:AQ24" si="132">SUM(J24+M24+P24+S24+W24+Z24+AC24+AF24+AI24)</f>
        <v>475.39</v>
      </c>
      <c r="AP24" s="22">
        <f t="shared" si="132"/>
        <v>0</v>
      </c>
      <c r="AQ24" s="22">
        <f t="shared" si="132"/>
        <v>475.39</v>
      </c>
      <c r="AR24" s="22">
        <v>288.5591540829969</v>
      </c>
      <c r="AS24" s="22">
        <f t="shared" si="27"/>
        <v>763.9491541</v>
      </c>
      <c r="AT24" s="22">
        <f t="shared" si="28"/>
        <v>763.9491541</v>
      </c>
      <c r="AU24" s="22">
        <f t="shared" si="29"/>
        <v>8036.050846</v>
      </c>
      <c r="AV24" s="22">
        <f t="shared" si="112"/>
        <v>15706.8</v>
      </c>
      <c r="AW24" s="22">
        <f t="shared" si="31"/>
        <v>7670.749154</v>
      </c>
      <c r="AX24" s="22">
        <f t="shared" si="32"/>
        <v>8036.050846</v>
      </c>
      <c r="AY24" s="22">
        <v>253.52</v>
      </c>
      <c r="AZ24" s="22">
        <f t="shared" si="33"/>
        <v>253.52</v>
      </c>
      <c r="BA24" s="22">
        <f t="shared" si="34"/>
        <v>0</v>
      </c>
      <c r="BB24" s="22">
        <f t="shared" si="35"/>
        <v>15960.32</v>
      </c>
      <c r="BC24" s="22">
        <f t="shared" ref="BC24:BD24" si="133">SUM(AW24+AZ24)</f>
        <v>7924.269154</v>
      </c>
      <c r="BD24" s="22">
        <f t="shared" si="133"/>
        <v>8036.050846</v>
      </c>
      <c r="BE24" s="22">
        <f t="shared" si="37"/>
        <v>0</v>
      </c>
      <c r="BF24" s="27">
        <v>0.0</v>
      </c>
      <c r="BG24" s="22">
        <f t="shared" si="38"/>
        <v>0</v>
      </c>
      <c r="BH24" s="22">
        <f t="shared" si="39"/>
        <v>0</v>
      </c>
      <c r="BI24" s="22">
        <v>0.0</v>
      </c>
      <c r="BJ24" s="22">
        <f t="shared" si="40"/>
        <v>0</v>
      </c>
      <c r="BK24" s="22">
        <f t="shared" si="41"/>
        <v>0</v>
      </c>
      <c r="BL24" s="22"/>
      <c r="BM24" s="22">
        <f t="shared" si="42"/>
        <v>0</v>
      </c>
      <c r="BN24" s="22" t="str">
        <f t="shared" si="43"/>
        <v/>
      </c>
      <c r="BO24" s="22">
        <f t="shared" ref="BO24:BQ24" si="134">BF24+BI24+BL24</f>
        <v>0</v>
      </c>
      <c r="BP24" s="22">
        <f t="shared" si="134"/>
        <v>0</v>
      </c>
      <c r="BQ24" s="22">
        <f t="shared" si="134"/>
        <v>0</v>
      </c>
      <c r="BR24" s="22">
        <f t="shared" si="45"/>
        <v>0</v>
      </c>
      <c r="BS24" s="22">
        <v>0.0</v>
      </c>
      <c r="BT24" s="22">
        <f t="shared" si="46"/>
        <v>0</v>
      </c>
      <c r="BU24" s="22">
        <f t="shared" si="47"/>
        <v>0</v>
      </c>
      <c r="BV24" s="22">
        <f t="shared" si="48"/>
        <v>0</v>
      </c>
      <c r="BW24" s="27">
        <v>978.95</v>
      </c>
      <c r="BX24" s="22">
        <f t="shared" si="49"/>
        <v>978.95</v>
      </c>
      <c r="BY24" s="22">
        <f t="shared" si="50"/>
        <v>0</v>
      </c>
      <c r="BZ24" s="22">
        <f t="shared" si="51"/>
        <v>0</v>
      </c>
      <c r="CA24" s="22">
        <f t="shared" si="52"/>
        <v>0</v>
      </c>
    </row>
    <row r="25" ht="14.25" customHeight="1">
      <c r="A25" s="14" t="s">
        <v>211</v>
      </c>
      <c r="B25" s="14" t="s">
        <v>212</v>
      </c>
      <c r="C25" s="14" t="s">
        <v>213</v>
      </c>
      <c r="D25" s="14">
        <v>8.10466538E8</v>
      </c>
      <c r="E25" s="14" t="s">
        <v>214</v>
      </c>
      <c r="F25" s="14" t="s">
        <v>215</v>
      </c>
      <c r="G25" s="14" t="s">
        <v>216</v>
      </c>
      <c r="H25" s="25" t="s">
        <v>96</v>
      </c>
      <c r="I25" s="26">
        <v>627.0</v>
      </c>
      <c r="J25" s="22">
        <v>0.0</v>
      </c>
      <c r="K25" s="22">
        <f t="shared" si="6"/>
        <v>0</v>
      </c>
      <c r="L25" s="22">
        <f t="shared" si="7"/>
        <v>0</v>
      </c>
      <c r="M25" s="22">
        <v>0.0</v>
      </c>
      <c r="N25" s="22">
        <f t="shared" si="8"/>
        <v>0</v>
      </c>
      <c r="O25" s="22">
        <f t="shared" si="9"/>
        <v>0</v>
      </c>
      <c r="P25" s="22">
        <v>10.0</v>
      </c>
      <c r="Q25" s="22">
        <f t="shared" si="10"/>
        <v>0</v>
      </c>
      <c r="R25" s="22">
        <f t="shared" si="11"/>
        <v>10</v>
      </c>
      <c r="S25" s="22">
        <v>100.0</v>
      </c>
      <c r="T25" s="22">
        <f t="shared" si="12"/>
        <v>0</v>
      </c>
      <c r="U25" s="22">
        <f t="shared" si="13"/>
        <v>100</v>
      </c>
      <c r="V25" s="22">
        <f t="shared" si="14"/>
        <v>517</v>
      </c>
      <c r="W25" s="22">
        <v>13.9</v>
      </c>
      <c r="X25" s="22">
        <f t="shared" si="15"/>
        <v>0</v>
      </c>
      <c r="Y25" s="22">
        <f t="shared" si="16"/>
        <v>13.9</v>
      </c>
      <c r="Z25" s="22">
        <v>0.39</v>
      </c>
      <c r="AA25" s="22">
        <f t="shared" si="17"/>
        <v>0</v>
      </c>
      <c r="AB25" s="22">
        <f t="shared" si="18"/>
        <v>0.39</v>
      </c>
      <c r="AC25" s="22">
        <v>68.87</v>
      </c>
      <c r="AD25" s="22">
        <f t="shared" si="19"/>
        <v>0</v>
      </c>
      <c r="AE25" s="22">
        <f t="shared" si="20"/>
        <v>68.87</v>
      </c>
      <c r="AF25" s="22">
        <v>1.37</v>
      </c>
      <c r="AG25" s="22">
        <f t="shared" si="21"/>
        <v>0</v>
      </c>
      <c r="AH25" s="22">
        <f t="shared" si="22"/>
        <v>1.37</v>
      </c>
      <c r="AI25" s="22">
        <v>60.86</v>
      </c>
      <c r="AJ25" s="22">
        <f t="shared" si="23"/>
        <v>0</v>
      </c>
      <c r="AK25" s="22">
        <f t="shared" si="24"/>
        <v>60.86</v>
      </c>
      <c r="AL25" s="22">
        <f t="shared" ref="AL25:AN25" si="135">AF25+AI25</f>
        <v>62.23</v>
      </c>
      <c r="AM25" s="22">
        <f t="shared" si="135"/>
        <v>0</v>
      </c>
      <c r="AN25" s="22">
        <f t="shared" si="135"/>
        <v>62.23</v>
      </c>
      <c r="AO25" s="22">
        <f t="shared" ref="AO25:AQ25" si="136">SUM(J25+M25+P25+S25+W25+Z25+AC25+AF25+AI25)</f>
        <v>255.39</v>
      </c>
      <c r="AP25" s="22">
        <f t="shared" si="136"/>
        <v>0</v>
      </c>
      <c r="AQ25" s="22">
        <f t="shared" si="136"/>
        <v>255.39</v>
      </c>
      <c r="AR25" s="22">
        <v>12.881260173002994</v>
      </c>
      <c r="AS25" s="22">
        <f t="shared" si="27"/>
        <v>268.2712602</v>
      </c>
      <c r="AT25" s="22">
        <f t="shared" si="28"/>
        <v>268.2712602</v>
      </c>
      <c r="AU25" s="22">
        <f t="shared" si="29"/>
        <v>358.7287398</v>
      </c>
      <c r="AV25" s="22">
        <f t="shared" ref="AV25:AV119" si="141">37.95*120</f>
        <v>4554</v>
      </c>
      <c r="AW25" s="22">
        <f t="shared" si="31"/>
        <v>4195.27126</v>
      </c>
      <c r="AX25" s="22">
        <f t="shared" si="32"/>
        <v>358.7287398</v>
      </c>
      <c r="AY25" s="22">
        <v>0.0</v>
      </c>
      <c r="AZ25" s="22">
        <f t="shared" si="33"/>
        <v>0</v>
      </c>
      <c r="BA25" s="22">
        <f t="shared" si="34"/>
        <v>0</v>
      </c>
      <c r="BB25" s="22">
        <f t="shared" si="35"/>
        <v>4554</v>
      </c>
      <c r="BC25" s="22">
        <f t="shared" ref="BC25:BD25" si="137">SUM(AW25+AZ25)</f>
        <v>4195.27126</v>
      </c>
      <c r="BD25" s="22">
        <f t="shared" si="137"/>
        <v>358.7287398</v>
      </c>
      <c r="BE25" s="22">
        <f t="shared" si="37"/>
        <v>0</v>
      </c>
      <c r="BF25" s="27">
        <v>0.0</v>
      </c>
      <c r="BG25" s="22">
        <f t="shared" si="38"/>
        <v>0</v>
      </c>
      <c r="BH25" s="22">
        <f t="shared" si="39"/>
        <v>0</v>
      </c>
      <c r="BI25" s="22">
        <v>539.3</v>
      </c>
      <c r="BJ25" s="22">
        <f t="shared" si="40"/>
        <v>539.3</v>
      </c>
      <c r="BK25" s="22">
        <f t="shared" si="41"/>
        <v>0</v>
      </c>
      <c r="BL25" s="22"/>
      <c r="BM25" s="22">
        <f t="shared" si="42"/>
        <v>0</v>
      </c>
      <c r="BN25" s="22" t="str">
        <f t="shared" si="43"/>
        <v/>
      </c>
      <c r="BO25" s="22">
        <f t="shared" ref="BO25:BQ25" si="138">BF25+BI25+BL25</f>
        <v>539.3</v>
      </c>
      <c r="BP25" s="22">
        <f t="shared" si="138"/>
        <v>539.3</v>
      </c>
      <c r="BQ25" s="22">
        <f t="shared" si="138"/>
        <v>0</v>
      </c>
      <c r="BR25" s="22">
        <f t="shared" si="45"/>
        <v>0</v>
      </c>
      <c r="BS25" s="22">
        <v>0.0</v>
      </c>
      <c r="BT25" s="22">
        <f t="shared" si="46"/>
        <v>0</v>
      </c>
      <c r="BU25" s="22">
        <f t="shared" si="47"/>
        <v>0</v>
      </c>
      <c r="BV25" s="22">
        <f t="shared" si="48"/>
        <v>0</v>
      </c>
      <c r="BW25" s="27">
        <v>983.24</v>
      </c>
      <c r="BX25" s="22">
        <f t="shared" si="49"/>
        <v>983.24</v>
      </c>
      <c r="BY25" s="22">
        <f t="shared" si="50"/>
        <v>0</v>
      </c>
      <c r="BZ25" s="22">
        <f t="shared" si="51"/>
        <v>0</v>
      </c>
      <c r="CA25" s="22">
        <f t="shared" si="52"/>
        <v>0</v>
      </c>
    </row>
    <row r="26" ht="14.25" customHeight="1">
      <c r="A26" s="14" t="s">
        <v>217</v>
      </c>
      <c r="B26" s="14" t="s">
        <v>218</v>
      </c>
      <c r="C26" s="14" t="s">
        <v>219</v>
      </c>
      <c r="D26" s="14">
        <v>2.09125683E8</v>
      </c>
      <c r="E26" s="14" t="s">
        <v>220</v>
      </c>
      <c r="F26" s="14" t="s">
        <v>113</v>
      </c>
      <c r="G26" s="14" t="s">
        <v>221</v>
      </c>
      <c r="H26" s="25" t="s">
        <v>96</v>
      </c>
      <c r="I26" s="26">
        <v>1657.0</v>
      </c>
      <c r="J26" s="22">
        <v>0.0</v>
      </c>
      <c r="K26" s="22">
        <f t="shared" si="6"/>
        <v>0</v>
      </c>
      <c r="L26" s="22">
        <f t="shared" si="7"/>
        <v>0</v>
      </c>
      <c r="M26" s="22">
        <v>0.0</v>
      </c>
      <c r="N26" s="22">
        <f t="shared" si="8"/>
        <v>0</v>
      </c>
      <c r="O26" s="22">
        <f t="shared" si="9"/>
        <v>0</v>
      </c>
      <c r="P26" s="22">
        <v>22.0</v>
      </c>
      <c r="Q26" s="22">
        <f t="shared" si="10"/>
        <v>0</v>
      </c>
      <c r="R26" s="22">
        <f t="shared" si="11"/>
        <v>22</v>
      </c>
      <c r="S26" s="22">
        <v>100.0</v>
      </c>
      <c r="T26" s="22">
        <f t="shared" si="12"/>
        <v>0</v>
      </c>
      <c r="U26" s="22">
        <f t="shared" si="13"/>
        <v>100</v>
      </c>
      <c r="V26" s="22">
        <f t="shared" si="14"/>
        <v>1535</v>
      </c>
      <c r="W26" s="22">
        <v>27.8</v>
      </c>
      <c r="X26" s="22">
        <f t="shared" si="15"/>
        <v>0</v>
      </c>
      <c r="Y26" s="22">
        <f t="shared" si="16"/>
        <v>27.8</v>
      </c>
      <c r="Z26" s="22">
        <v>0.39</v>
      </c>
      <c r="AA26" s="22">
        <f t="shared" si="17"/>
        <v>0</v>
      </c>
      <c r="AB26" s="22">
        <f t="shared" si="18"/>
        <v>0.39</v>
      </c>
      <c r="AC26" s="22">
        <v>68.87</v>
      </c>
      <c r="AD26" s="22">
        <f t="shared" si="19"/>
        <v>0</v>
      </c>
      <c r="AE26" s="22">
        <f t="shared" si="20"/>
        <v>68.87</v>
      </c>
      <c r="AF26" s="22">
        <v>1.37</v>
      </c>
      <c r="AG26" s="22">
        <f t="shared" si="21"/>
        <v>0</v>
      </c>
      <c r="AH26" s="22">
        <f t="shared" si="22"/>
        <v>1.37</v>
      </c>
      <c r="AI26" s="22">
        <v>60.86</v>
      </c>
      <c r="AJ26" s="22">
        <f t="shared" si="23"/>
        <v>0</v>
      </c>
      <c r="AK26" s="22">
        <f t="shared" si="24"/>
        <v>60.86</v>
      </c>
      <c r="AL26" s="22">
        <f t="shared" ref="AL26:AN26" si="139">AF26+AI26</f>
        <v>62.23</v>
      </c>
      <c r="AM26" s="22">
        <f t="shared" si="139"/>
        <v>0</v>
      </c>
      <c r="AN26" s="22">
        <f t="shared" si="139"/>
        <v>62.23</v>
      </c>
      <c r="AO26" s="22">
        <f t="shared" ref="AO26:AQ26" si="140">SUM(J26+M26+P26+S26+W26+Z26+AC26+AF26+AI26)</f>
        <v>281.29</v>
      </c>
      <c r="AP26" s="22">
        <f t="shared" si="140"/>
        <v>0</v>
      </c>
      <c r="AQ26" s="22">
        <f t="shared" si="140"/>
        <v>281.29</v>
      </c>
      <c r="AR26" s="22">
        <v>47.6867641683538</v>
      </c>
      <c r="AS26" s="22">
        <f t="shared" si="27"/>
        <v>328.9767642</v>
      </c>
      <c r="AT26" s="22">
        <f t="shared" si="28"/>
        <v>328.9767642</v>
      </c>
      <c r="AU26" s="22">
        <f t="shared" si="29"/>
        <v>1328.023236</v>
      </c>
      <c r="AV26" s="22">
        <f t="shared" si="141"/>
        <v>4554</v>
      </c>
      <c r="AW26" s="22">
        <f t="shared" si="31"/>
        <v>3225.976764</v>
      </c>
      <c r="AX26" s="22">
        <f t="shared" si="32"/>
        <v>1328.023236</v>
      </c>
      <c r="AY26" s="22">
        <v>0.0</v>
      </c>
      <c r="AZ26" s="22">
        <f t="shared" si="33"/>
        <v>0</v>
      </c>
      <c r="BA26" s="22">
        <f t="shared" si="34"/>
        <v>0</v>
      </c>
      <c r="BB26" s="22">
        <f t="shared" si="35"/>
        <v>4554</v>
      </c>
      <c r="BC26" s="22">
        <f t="shared" ref="BC26:BD26" si="142">SUM(AW26+AZ26)</f>
        <v>3225.976764</v>
      </c>
      <c r="BD26" s="22">
        <f t="shared" si="142"/>
        <v>1328.023236</v>
      </c>
      <c r="BE26" s="22">
        <f t="shared" si="37"/>
        <v>0</v>
      </c>
      <c r="BF26" s="27">
        <v>0.0</v>
      </c>
      <c r="BG26" s="22">
        <f t="shared" si="38"/>
        <v>0</v>
      </c>
      <c r="BH26" s="22">
        <f t="shared" si="39"/>
        <v>0</v>
      </c>
      <c r="BI26" s="22">
        <v>509.74</v>
      </c>
      <c r="BJ26" s="22">
        <f t="shared" si="40"/>
        <v>509.74</v>
      </c>
      <c r="BK26" s="22">
        <f t="shared" si="41"/>
        <v>0</v>
      </c>
      <c r="BL26" s="22"/>
      <c r="BM26" s="22">
        <f t="shared" si="42"/>
        <v>0</v>
      </c>
      <c r="BN26" s="22" t="str">
        <f t="shared" si="43"/>
        <v/>
      </c>
      <c r="BO26" s="22">
        <f t="shared" ref="BO26:BQ26" si="143">BF26+BI26+BL26</f>
        <v>509.74</v>
      </c>
      <c r="BP26" s="22">
        <f t="shared" si="143"/>
        <v>509.74</v>
      </c>
      <c r="BQ26" s="22">
        <f t="shared" si="143"/>
        <v>0</v>
      </c>
      <c r="BR26" s="22">
        <f t="shared" si="45"/>
        <v>0</v>
      </c>
      <c r="BS26" s="22">
        <v>0.0</v>
      </c>
      <c r="BT26" s="22">
        <f t="shared" si="46"/>
        <v>0</v>
      </c>
      <c r="BU26" s="22">
        <f t="shared" si="47"/>
        <v>0</v>
      </c>
      <c r="BV26" s="22">
        <f t="shared" si="48"/>
        <v>0</v>
      </c>
      <c r="BW26" s="27">
        <v>340.51</v>
      </c>
      <c r="BX26" s="22">
        <f t="shared" si="49"/>
        <v>340.51</v>
      </c>
      <c r="BY26" s="22">
        <f t="shared" si="50"/>
        <v>0</v>
      </c>
      <c r="BZ26" s="22">
        <f t="shared" si="51"/>
        <v>0</v>
      </c>
      <c r="CA26" s="22">
        <f t="shared" si="52"/>
        <v>0</v>
      </c>
    </row>
    <row r="27" ht="14.25" customHeight="1">
      <c r="A27" s="14" t="s">
        <v>222</v>
      </c>
      <c r="B27" s="14" t="s">
        <v>223</v>
      </c>
      <c r="C27" s="14" t="s">
        <v>224</v>
      </c>
      <c r="D27" s="14">
        <v>4.51792076E8</v>
      </c>
      <c r="E27" s="14" t="s">
        <v>225</v>
      </c>
      <c r="F27" s="14" t="s">
        <v>124</v>
      </c>
      <c r="G27" s="14" t="s">
        <v>226</v>
      </c>
      <c r="H27" s="25" t="s">
        <v>96</v>
      </c>
      <c r="I27" s="26">
        <v>3460.0</v>
      </c>
      <c r="J27" s="22">
        <v>0.0</v>
      </c>
      <c r="K27" s="22">
        <f t="shared" si="6"/>
        <v>0</v>
      </c>
      <c r="L27" s="22">
        <f t="shared" si="7"/>
        <v>0</v>
      </c>
      <c r="M27" s="22">
        <v>0.0</v>
      </c>
      <c r="N27" s="22">
        <f t="shared" si="8"/>
        <v>0</v>
      </c>
      <c r="O27" s="22">
        <f t="shared" si="9"/>
        <v>0</v>
      </c>
      <c r="P27" s="22">
        <v>10.0</v>
      </c>
      <c r="Q27" s="22">
        <f t="shared" si="10"/>
        <v>0</v>
      </c>
      <c r="R27" s="22">
        <f t="shared" si="11"/>
        <v>10</v>
      </c>
      <c r="S27" s="22">
        <v>100.0</v>
      </c>
      <c r="T27" s="22">
        <f t="shared" si="12"/>
        <v>0</v>
      </c>
      <c r="U27" s="22">
        <f t="shared" si="13"/>
        <v>100</v>
      </c>
      <c r="V27" s="22">
        <f t="shared" si="14"/>
        <v>3350</v>
      </c>
      <c r="W27" s="22">
        <v>13.9</v>
      </c>
      <c r="X27" s="22">
        <f t="shared" si="15"/>
        <v>0</v>
      </c>
      <c r="Y27" s="22">
        <f t="shared" si="16"/>
        <v>13.9</v>
      </c>
      <c r="Z27" s="22">
        <v>0.39</v>
      </c>
      <c r="AA27" s="22">
        <f t="shared" si="17"/>
        <v>0</v>
      </c>
      <c r="AB27" s="22">
        <f t="shared" si="18"/>
        <v>0.39</v>
      </c>
      <c r="AC27" s="22">
        <v>68.87</v>
      </c>
      <c r="AD27" s="22">
        <f t="shared" si="19"/>
        <v>0</v>
      </c>
      <c r="AE27" s="22">
        <f t="shared" si="20"/>
        <v>68.87</v>
      </c>
      <c r="AF27" s="22">
        <v>1.37</v>
      </c>
      <c r="AG27" s="22">
        <f t="shared" si="21"/>
        <v>0</v>
      </c>
      <c r="AH27" s="22">
        <f t="shared" si="22"/>
        <v>1.37</v>
      </c>
      <c r="AI27" s="22">
        <v>60.86</v>
      </c>
      <c r="AJ27" s="22">
        <f t="shared" si="23"/>
        <v>0</v>
      </c>
      <c r="AK27" s="22">
        <f t="shared" si="24"/>
        <v>60.86</v>
      </c>
      <c r="AL27" s="22">
        <f t="shared" ref="AL27:AN27" si="144">AF27+AI27</f>
        <v>62.23</v>
      </c>
      <c r="AM27" s="22">
        <f t="shared" si="144"/>
        <v>0</v>
      </c>
      <c r="AN27" s="22">
        <f t="shared" si="144"/>
        <v>62.23</v>
      </c>
      <c r="AO27" s="22">
        <f t="shared" ref="AO27:AQ27" si="145">SUM(J27+M27+P27+S27+W27+Z27+AC27+AF27+AI27)</f>
        <v>255.39</v>
      </c>
      <c r="AP27" s="22">
        <f t="shared" si="145"/>
        <v>0</v>
      </c>
      <c r="AQ27" s="22">
        <f t="shared" si="145"/>
        <v>255.39</v>
      </c>
      <c r="AR27" s="22">
        <v>111.08262738625747</v>
      </c>
      <c r="AS27" s="22">
        <f t="shared" si="27"/>
        <v>366.4726274</v>
      </c>
      <c r="AT27" s="22">
        <f t="shared" si="28"/>
        <v>366.4726274</v>
      </c>
      <c r="AU27" s="22">
        <f t="shared" si="29"/>
        <v>3093.527373</v>
      </c>
      <c r="AV27" s="22">
        <f t="shared" si="141"/>
        <v>4554</v>
      </c>
      <c r="AW27" s="22">
        <f t="shared" si="31"/>
        <v>1460.472627</v>
      </c>
      <c r="AX27" s="22">
        <f t="shared" si="32"/>
        <v>3093.527373</v>
      </c>
      <c r="AY27" s="22">
        <v>0.0</v>
      </c>
      <c r="AZ27" s="22">
        <f t="shared" si="33"/>
        <v>0</v>
      </c>
      <c r="BA27" s="22">
        <f t="shared" si="34"/>
        <v>0</v>
      </c>
      <c r="BB27" s="22">
        <f t="shared" si="35"/>
        <v>4554</v>
      </c>
      <c r="BC27" s="22">
        <f t="shared" ref="BC27:BD27" si="146">SUM(AW27+AZ27)</f>
        <v>1460.472627</v>
      </c>
      <c r="BD27" s="22">
        <f t="shared" si="146"/>
        <v>3093.527373</v>
      </c>
      <c r="BE27" s="22">
        <f t="shared" si="37"/>
        <v>0</v>
      </c>
      <c r="BF27" s="27">
        <v>0.0</v>
      </c>
      <c r="BG27" s="22">
        <f t="shared" si="38"/>
        <v>0</v>
      </c>
      <c r="BH27" s="22">
        <f t="shared" si="39"/>
        <v>0</v>
      </c>
      <c r="BI27" s="22">
        <v>198.04</v>
      </c>
      <c r="BJ27" s="22">
        <f t="shared" si="40"/>
        <v>198.04</v>
      </c>
      <c r="BK27" s="22">
        <f t="shared" si="41"/>
        <v>0</v>
      </c>
      <c r="BL27" s="22"/>
      <c r="BM27" s="22">
        <f t="shared" si="42"/>
        <v>0</v>
      </c>
      <c r="BN27" s="22" t="str">
        <f t="shared" si="43"/>
        <v/>
      </c>
      <c r="BO27" s="22">
        <f t="shared" ref="BO27:BQ27" si="147">BF27+BI27+BL27</f>
        <v>198.04</v>
      </c>
      <c r="BP27" s="22">
        <f t="shared" si="147"/>
        <v>198.04</v>
      </c>
      <c r="BQ27" s="22">
        <f t="shared" si="147"/>
        <v>0</v>
      </c>
      <c r="BR27" s="22">
        <f t="shared" si="45"/>
        <v>0</v>
      </c>
      <c r="BS27" s="22">
        <v>0.0</v>
      </c>
      <c r="BT27" s="22">
        <f t="shared" si="46"/>
        <v>0</v>
      </c>
      <c r="BU27" s="22">
        <f t="shared" si="47"/>
        <v>0</v>
      </c>
      <c r="BV27" s="22">
        <f t="shared" si="48"/>
        <v>0</v>
      </c>
      <c r="BW27" s="27">
        <v>574.62</v>
      </c>
      <c r="BX27" s="22">
        <f t="shared" si="49"/>
        <v>574.62</v>
      </c>
      <c r="BY27" s="22">
        <f t="shared" si="50"/>
        <v>0</v>
      </c>
      <c r="BZ27" s="22">
        <f t="shared" si="51"/>
        <v>0</v>
      </c>
      <c r="CA27" s="22">
        <f t="shared" si="52"/>
        <v>0</v>
      </c>
    </row>
    <row r="28" ht="14.25" customHeight="1">
      <c r="A28" s="14" t="s">
        <v>227</v>
      </c>
      <c r="B28" s="14" t="s">
        <v>228</v>
      </c>
      <c r="C28" s="14" t="s">
        <v>229</v>
      </c>
      <c r="D28" s="14">
        <v>3.51840729E8</v>
      </c>
      <c r="E28" s="14" t="s">
        <v>230</v>
      </c>
      <c r="F28" s="14" t="s">
        <v>204</v>
      </c>
      <c r="G28" s="14" t="s">
        <v>231</v>
      </c>
      <c r="H28" s="25" t="s">
        <v>96</v>
      </c>
      <c r="I28" s="26">
        <v>2300.0</v>
      </c>
      <c r="J28" s="22">
        <v>0.0</v>
      </c>
      <c r="K28" s="22">
        <f t="shared" si="6"/>
        <v>0</v>
      </c>
      <c r="L28" s="22">
        <f t="shared" si="7"/>
        <v>0</v>
      </c>
      <c r="M28" s="22">
        <v>0.0</v>
      </c>
      <c r="N28" s="22">
        <f t="shared" si="8"/>
        <v>0</v>
      </c>
      <c r="O28" s="22">
        <f t="shared" si="9"/>
        <v>0</v>
      </c>
      <c r="P28" s="22">
        <v>10.0</v>
      </c>
      <c r="Q28" s="22">
        <f t="shared" si="10"/>
        <v>0</v>
      </c>
      <c r="R28" s="22">
        <f t="shared" si="11"/>
        <v>10</v>
      </c>
      <c r="S28" s="22">
        <v>100.0</v>
      </c>
      <c r="T28" s="22">
        <f t="shared" si="12"/>
        <v>0</v>
      </c>
      <c r="U28" s="22">
        <f t="shared" si="13"/>
        <v>100</v>
      </c>
      <c r="V28" s="22">
        <f t="shared" si="14"/>
        <v>2190</v>
      </c>
      <c r="W28" s="22">
        <v>13.9</v>
      </c>
      <c r="X28" s="22">
        <f t="shared" si="15"/>
        <v>0</v>
      </c>
      <c r="Y28" s="22">
        <f t="shared" si="16"/>
        <v>13.9</v>
      </c>
      <c r="Z28" s="22">
        <v>0.39</v>
      </c>
      <c r="AA28" s="22">
        <f t="shared" si="17"/>
        <v>0</v>
      </c>
      <c r="AB28" s="22">
        <f t="shared" si="18"/>
        <v>0.39</v>
      </c>
      <c r="AC28" s="22">
        <v>68.87</v>
      </c>
      <c r="AD28" s="22">
        <f t="shared" si="19"/>
        <v>0</v>
      </c>
      <c r="AE28" s="22">
        <f t="shared" si="20"/>
        <v>68.87</v>
      </c>
      <c r="AF28" s="22">
        <v>1.37</v>
      </c>
      <c r="AG28" s="22">
        <f t="shared" si="21"/>
        <v>0</v>
      </c>
      <c r="AH28" s="22">
        <f t="shared" si="22"/>
        <v>1.37</v>
      </c>
      <c r="AI28" s="22">
        <v>60.86</v>
      </c>
      <c r="AJ28" s="22">
        <f t="shared" si="23"/>
        <v>0</v>
      </c>
      <c r="AK28" s="22">
        <f t="shared" si="24"/>
        <v>60.86</v>
      </c>
      <c r="AL28" s="22">
        <f t="shared" ref="AL28:AN28" si="148">AF28+AI28</f>
        <v>62.23</v>
      </c>
      <c r="AM28" s="22">
        <f t="shared" si="148"/>
        <v>0</v>
      </c>
      <c r="AN28" s="22">
        <f t="shared" si="148"/>
        <v>62.23</v>
      </c>
      <c r="AO28" s="22">
        <f t="shared" ref="AO28:AQ28" si="149">SUM(J28+M28+P28+S28+W28+Z28+AC28+AF28+AI28)</f>
        <v>255.39</v>
      </c>
      <c r="AP28" s="22">
        <f t="shared" si="149"/>
        <v>0</v>
      </c>
      <c r="AQ28" s="22">
        <f t="shared" si="149"/>
        <v>255.39</v>
      </c>
      <c r="AR28" s="22">
        <v>70.87310180652742</v>
      </c>
      <c r="AS28" s="22">
        <f t="shared" si="27"/>
        <v>326.2631018</v>
      </c>
      <c r="AT28" s="22">
        <f t="shared" si="28"/>
        <v>326.2631018</v>
      </c>
      <c r="AU28" s="22">
        <f t="shared" si="29"/>
        <v>1973.736898</v>
      </c>
      <c r="AV28" s="22">
        <f t="shared" si="141"/>
        <v>4554</v>
      </c>
      <c r="AW28" s="22">
        <f t="shared" si="31"/>
        <v>2580.263102</v>
      </c>
      <c r="AX28" s="22">
        <f t="shared" si="32"/>
        <v>1973.736898</v>
      </c>
      <c r="AY28" s="22">
        <v>0.0</v>
      </c>
      <c r="AZ28" s="22">
        <f t="shared" si="33"/>
        <v>0</v>
      </c>
      <c r="BA28" s="22">
        <f t="shared" si="34"/>
        <v>0</v>
      </c>
      <c r="BB28" s="22">
        <f t="shared" si="35"/>
        <v>4554</v>
      </c>
      <c r="BC28" s="22">
        <f t="shared" ref="BC28:BD28" si="150">SUM(AW28+AZ28)</f>
        <v>2580.263102</v>
      </c>
      <c r="BD28" s="22">
        <f t="shared" si="150"/>
        <v>1973.736898</v>
      </c>
      <c r="BE28" s="22">
        <f t="shared" si="37"/>
        <v>0</v>
      </c>
      <c r="BF28" s="27">
        <v>0.0</v>
      </c>
      <c r="BG28" s="22">
        <f t="shared" si="38"/>
        <v>0</v>
      </c>
      <c r="BH28" s="22">
        <f t="shared" si="39"/>
        <v>0</v>
      </c>
      <c r="BI28" s="22">
        <v>301.27</v>
      </c>
      <c r="BJ28" s="22">
        <f t="shared" si="40"/>
        <v>301.27</v>
      </c>
      <c r="BK28" s="22">
        <f t="shared" si="41"/>
        <v>0</v>
      </c>
      <c r="BL28" s="22"/>
      <c r="BM28" s="22">
        <f t="shared" si="42"/>
        <v>0</v>
      </c>
      <c r="BN28" s="22" t="str">
        <f t="shared" si="43"/>
        <v/>
      </c>
      <c r="BO28" s="22">
        <f t="shared" ref="BO28:BQ28" si="151">BF28+BI28+BL28</f>
        <v>301.27</v>
      </c>
      <c r="BP28" s="22">
        <f t="shared" si="151"/>
        <v>301.27</v>
      </c>
      <c r="BQ28" s="22">
        <f t="shared" si="151"/>
        <v>0</v>
      </c>
      <c r="BR28" s="22">
        <f t="shared" si="45"/>
        <v>0</v>
      </c>
      <c r="BS28" s="22">
        <v>0.0</v>
      </c>
      <c r="BT28" s="22">
        <f t="shared" si="46"/>
        <v>0</v>
      </c>
      <c r="BU28" s="22">
        <f t="shared" si="47"/>
        <v>0</v>
      </c>
      <c r="BV28" s="22">
        <f t="shared" si="48"/>
        <v>0</v>
      </c>
      <c r="BW28" s="27">
        <v>1638.72</v>
      </c>
      <c r="BX28" s="22">
        <f t="shared" si="49"/>
        <v>1638.72</v>
      </c>
      <c r="BY28" s="22">
        <f t="shared" si="50"/>
        <v>0</v>
      </c>
      <c r="BZ28" s="22">
        <f t="shared" si="51"/>
        <v>0</v>
      </c>
      <c r="CA28" s="22">
        <f t="shared" si="52"/>
        <v>0</v>
      </c>
    </row>
    <row r="29" ht="14.25" customHeight="1">
      <c r="A29" s="14" t="s">
        <v>232</v>
      </c>
      <c r="B29" s="14" t="s">
        <v>233</v>
      </c>
      <c r="C29" s="14" t="s">
        <v>234</v>
      </c>
      <c r="D29" s="14">
        <v>1.65615966E8</v>
      </c>
      <c r="E29" s="14" t="s">
        <v>235</v>
      </c>
      <c r="F29" s="14" t="s">
        <v>236</v>
      </c>
      <c r="G29" s="14" t="s">
        <v>237</v>
      </c>
      <c r="H29" s="25" t="s">
        <v>96</v>
      </c>
      <c r="I29" s="26">
        <v>1990.0</v>
      </c>
      <c r="J29" s="22">
        <v>0.0</v>
      </c>
      <c r="K29" s="22">
        <f t="shared" si="6"/>
        <v>0</v>
      </c>
      <c r="L29" s="22">
        <f t="shared" si="7"/>
        <v>0</v>
      </c>
      <c r="M29" s="22">
        <v>0.0</v>
      </c>
      <c r="N29" s="22">
        <f t="shared" si="8"/>
        <v>0</v>
      </c>
      <c r="O29" s="22">
        <f t="shared" si="9"/>
        <v>0</v>
      </c>
      <c r="P29" s="22">
        <v>10.0</v>
      </c>
      <c r="Q29" s="22">
        <f t="shared" si="10"/>
        <v>0</v>
      </c>
      <c r="R29" s="22">
        <f t="shared" si="11"/>
        <v>10</v>
      </c>
      <c r="S29" s="22">
        <v>100.0</v>
      </c>
      <c r="T29" s="22">
        <f t="shared" si="12"/>
        <v>0</v>
      </c>
      <c r="U29" s="22">
        <f t="shared" si="13"/>
        <v>100</v>
      </c>
      <c r="V29" s="22">
        <f t="shared" si="14"/>
        <v>1880</v>
      </c>
      <c r="W29" s="22">
        <v>13.9</v>
      </c>
      <c r="X29" s="22">
        <f t="shared" si="15"/>
        <v>0</v>
      </c>
      <c r="Y29" s="22">
        <f t="shared" si="16"/>
        <v>13.9</v>
      </c>
      <c r="Z29" s="22">
        <v>0.39</v>
      </c>
      <c r="AA29" s="22">
        <f t="shared" si="17"/>
        <v>0</v>
      </c>
      <c r="AB29" s="22">
        <f t="shared" si="18"/>
        <v>0.39</v>
      </c>
      <c r="AC29" s="22">
        <v>68.87</v>
      </c>
      <c r="AD29" s="22">
        <f t="shared" si="19"/>
        <v>0</v>
      </c>
      <c r="AE29" s="22">
        <f t="shared" si="20"/>
        <v>68.87</v>
      </c>
      <c r="AF29" s="22">
        <v>1.37</v>
      </c>
      <c r="AG29" s="22">
        <f t="shared" si="21"/>
        <v>0</v>
      </c>
      <c r="AH29" s="22">
        <f t="shared" si="22"/>
        <v>1.37</v>
      </c>
      <c r="AI29" s="22">
        <v>60.86</v>
      </c>
      <c r="AJ29" s="22">
        <f t="shared" si="23"/>
        <v>0</v>
      </c>
      <c r="AK29" s="22">
        <f t="shared" si="24"/>
        <v>60.86</v>
      </c>
      <c r="AL29" s="22">
        <f t="shared" ref="AL29:AN29" si="152">AF29+AI29</f>
        <v>62.23</v>
      </c>
      <c r="AM29" s="22">
        <f t="shared" si="152"/>
        <v>0</v>
      </c>
      <c r="AN29" s="22">
        <f t="shared" si="152"/>
        <v>62.23</v>
      </c>
      <c r="AO29" s="22">
        <f t="shared" ref="AO29:AQ29" si="153">SUM(J29+M29+P29+S29+W29+Z29+AC29+AF29+AI29)</f>
        <v>255.39</v>
      </c>
      <c r="AP29" s="22">
        <f t="shared" si="153"/>
        <v>0</v>
      </c>
      <c r="AQ29" s="22">
        <f t="shared" si="153"/>
        <v>255.39</v>
      </c>
      <c r="AR29" s="22">
        <v>60.127452729185784</v>
      </c>
      <c r="AS29" s="22">
        <f t="shared" si="27"/>
        <v>315.5174527</v>
      </c>
      <c r="AT29" s="22">
        <f t="shared" si="28"/>
        <v>315.5174527</v>
      </c>
      <c r="AU29" s="22">
        <f t="shared" si="29"/>
        <v>1674.482547</v>
      </c>
      <c r="AV29" s="22">
        <f t="shared" si="141"/>
        <v>4554</v>
      </c>
      <c r="AW29" s="22">
        <f t="shared" si="31"/>
        <v>2879.517453</v>
      </c>
      <c r="AX29" s="22">
        <f t="shared" si="32"/>
        <v>1674.482547</v>
      </c>
      <c r="AY29" s="22">
        <v>0.0</v>
      </c>
      <c r="AZ29" s="22">
        <f t="shared" si="33"/>
        <v>0</v>
      </c>
      <c r="BA29" s="22">
        <f t="shared" si="34"/>
        <v>0</v>
      </c>
      <c r="BB29" s="22">
        <f t="shared" si="35"/>
        <v>4554</v>
      </c>
      <c r="BC29" s="22">
        <f t="shared" ref="BC29:BD29" si="154">SUM(AW29+AZ29)</f>
        <v>2879.517453</v>
      </c>
      <c r="BD29" s="22">
        <f t="shared" si="154"/>
        <v>1674.482547</v>
      </c>
      <c r="BE29" s="22">
        <f t="shared" si="37"/>
        <v>0</v>
      </c>
      <c r="BF29" s="27">
        <v>0.0</v>
      </c>
      <c r="BG29" s="22">
        <f t="shared" si="38"/>
        <v>0</v>
      </c>
      <c r="BH29" s="22">
        <f t="shared" si="39"/>
        <v>0</v>
      </c>
      <c r="BI29" s="22">
        <v>290.52</v>
      </c>
      <c r="BJ29" s="22">
        <f t="shared" si="40"/>
        <v>290.52</v>
      </c>
      <c r="BK29" s="22">
        <f t="shared" si="41"/>
        <v>0</v>
      </c>
      <c r="BL29" s="22"/>
      <c r="BM29" s="22">
        <f t="shared" si="42"/>
        <v>0</v>
      </c>
      <c r="BN29" s="22" t="str">
        <f t="shared" si="43"/>
        <v/>
      </c>
      <c r="BO29" s="22">
        <f t="shared" ref="BO29:BQ29" si="155">BF29+BI29+BL29</f>
        <v>290.52</v>
      </c>
      <c r="BP29" s="22">
        <f t="shared" si="155"/>
        <v>290.52</v>
      </c>
      <c r="BQ29" s="22">
        <f t="shared" si="155"/>
        <v>0</v>
      </c>
      <c r="BR29" s="22">
        <f t="shared" si="45"/>
        <v>0</v>
      </c>
      <c r="BS29" s="22">
        <v>0.0</v>
      </c>
      <c r="BT29" s="22">
        <f t="shared" si="46"/>
        <v>0</v>
      </c>
      <c r="BU29" s="22">
        <f t="shared" si="47"/>
        <v>0</v>
      </c>
      <c r="BV29" s="22">
        <f t="shared" si="48"/>
        <v>0</v>
      </c>
      <c r="BW29" s="27">
        <v>744.88</v>
      </c>
      <c r="BX29" s="22">
        <f t="shared" si="49"/>
        <v>744.88</v>
      </c>
      <c r="BY29" s="22">
        <f t="shared" si="50"/>
        <v>0</v>
      </c>
      <c r="BZ29" s="22">
        <f t="shared" si="51"/>
        <v>0</v>
      </c>
      <c r="CA29" s="22">
        <f t="shared" si="52"/>
        <v>0</v>
      </c>
    </row>
    <row r="30" ht="14.25" customHeight="1">
      <c r="A30" s="14" t="s">
        <v>238</v>
      </c>
      <c r="B30" s="14" t="s">
        <v>239</v>
      </c>
      <c r="C30" s="14" t="s">
        <v>240</v>
      </c>
      <c r="D30" s="14">
        <v>4.79682569E8</v>
      </c>
      <c r="E30" s="14" t="s">
        <v>220</v>
      </c>
      <c r="F30" s="14" t="s">
        <v>241</v>
      </c>
      <c r="G30" s="14" t="s">
        <v>242</v>
      </c>
      <c r="H30" s="25" t="s">
        <v>96</v>
      </c>
      <c r="I30" s="26">
        <v>1750.0</v>
      </c>
      <c r="J30" s="22">
        <v>0.0</v>
      </c>
      <c r="K30" s="22">
        <f t="shared" si="6"/>
        <v>0</v>
      </c>
      <c r="L30" s="22">
        <f t="shared" si="7"/>
        <v>0</v>
      </c>
      <c r="M30" s="22">
        <v>0.0</v>
      </c>
      <c r="N30" s="22">
        <f t="shared" si="8"/>
        <v>0</v>
      </c>
      <c r="O30" s="22">
        <f t="shared" si="9"/>
        <v>0</v>
      </c>
      <c r="P30" s="22">
        <v>10.0</v>
      </c>
      <c r="Q30" s="22">
        <f t="shared" si="10"/>
        <v>0</v>
      </c>
      <c r="R30" s="22">
        <f t="shared" si="11"/>
        <v>10</v>
      </c>
      <c r="S30" s="22">
        <v>100.0</v>
      </c>
      <c r="T30" s="22">
        <f t="shared" si="12"/>
        <v>0</v>
      </c>
      <c r="U30" s="22">
        <f t="shared" si="13"/>
        <v>100</v>
      </c>
      <c r="V30" s="22">
        <f t="shared" si="14"/>
        <v>1640</v>
      </c>
      <c r="W30" s="22">
        <v>27.8</v>
      </c>
      <c r="X30" s="22">
        <f t="shared" si="15"/>
        <v>0</v>
      </c>
      <c r="Y30" s="22">
        <f t="shared" si="16"/>
        <v>27.8</v>
      </c>
      <c r="Z30" s="22">
        <v>0.39</v>
      </c>
      <c r="AA30" s="22">
        <f t="shared" si="17"/>
        <v>0</v>
      </c>
      <c r="AB30" s="22">
        <f t="shared" si="18"/>
        <v>0.39</v>
      </c>
      <c r="AC30" s="22">
        <v>68.87</v>
      </c>
      <c r="AD30" s="22">
        <f t="shared" si="19"/>
        <v>0</v>
      </c>
      <c r="AE30" s="22">
        <f t="shared" si="20"/>
        <v>68.87</v>
      </c>
      <c r="AF30" s="22">
        <v>1.37</v>
      </c>
      <c r="AG30" s="22">
        <f t="shared" si="21"/>
        <v>0</v>
      </c>
      <c r="AH30" s="22">
        <f t="shared" si="22"/>
        <v>1.37</v>
      </c>
      <c r="AI30" s="22">
        <v>60.86</v>
      </c>
      <c r="AJ30" s="22">
        <f t="shared" si="23"/>
        <v>0</v>
      </c>
      <c r="AK30" s="22">
        <f t="shared" si="24"/>
        <v>60.86</v>
      </c>
      <c r="AL30" s="22">
        <f t="shared" ref="AL30:AN30" si="156">AF30+AI30</f>
        <v>62.23</v>
      </c>
      <c r="AM30" s="22">
        <f t="shared" si="156"/>
        <v>0</v>
      </c>
      <c r="AN30" s="22">
        <f t="shared" si="156"/>
        <v>62.23</v>
      </c>
      <c r="AO30" s="22">
        <f t="shared" ref="AO30:AQ30" si="157">SUM(J30+M30+P30+S30+W30+Z30+AC30+AF30+AI30)</f>
        <v>269.29</v>
      </c>
      <c r="AP30" s="22">
        <f t="shared" si="157"/>
        <v>0</v>
      </c>
      <c r="AQ30" s="22">
        <f t="shared" si="157"/>
        <v>269.29</v>
      </c>
      <c r="AR30" s="22">
        <v>51.326419501001766</v>
      </c>
      <c r="AS30" s="22">
        <f t="shared" si="27"/>
        <v>320.6164195</v>
      </c>
      <c r="AT30" s="22">
        <f t="shared" si="28"/>
        <v>320.6164195</v>
      </c>
      <c r="AU30" s="22">
        <f t="shared" si="29"/>
        <v>1429.38358</v>
      </c>
      <c r="AV30" s="22">
        <f t="shared" si="141"/>
        <v>4554</v>
      </c>
      <c r="AW30" s="22">
        <f t="shared" si="31"/>
        <v>3124.61642</v>
      </c>
      <c r="AX30" s="22">
        <f t="shared" si="32"/>
        <v>1429.38358</v>
      </c>
      <c r="AY30" s="22">
        <v>70.73</v>
      </c>
      <c r="AZ30" s="22">
        <f t="shared" si="33"/>
        <v>70.73</v>
      </c>
      <c r="BA30" s="22">
        <f t="shared" si="34"/>
        <v>0</v>
      </c>
      <c r="BB30" s="22">
        <f t="shared" si="35"/>
        <v>4624.73</v>
      </c>
      <c r="BC30" s="22">
        <f t="shared" ref="BC30:BD30" si="158">SUM(AW30+AZ30)</f>
        <v>3195.34642</v>
      </c>
      <c r="BD30" s="22">
        <f t="shared" si="158"/>
        <v>1429.38358</v>
      </c>
      <c r="BE30" s="22">
        <f t="shared" si="37"/>
        <v>0</v>
      </c>
      <c r="BF30" s="27">
        <v>0.0</v>
      </c>
      <c r="BG30" s="22">
        <f t="shared" si="38"/>
        <v>0</v>
      </c>
      <c r="BH30" s="22">
        <f t="shared" si="39"/>
        <v>0</v>
      </c>
      <c r="BI30" s="22">
        <v>626.3</v>
      </c>
      <c r="BJ30" s="22">
        <f t="shared" si="40"/>
        <v>626.3</v>
      </c>
      <c r="BK30" s="22">
        <f t="shared" si="41"/>
        <v>0</v>
      </c>
      <c r="BL30" s="22"/>
      <c r="BM30" s="22">
        <f t="shared" si="42"/>
        <v>0</v>
      </c>
      <c r="BN30" s="22" t="str">
        <f t="shared" si="43"/>
        <v/>
      </c>
      <c r="BO30" s="22">
        <f t="shared" ref="BO30:BQ30" si="159">BF30+BI30+BL30</f>
        <v>626.3</v>
      </c>
      <c r="BP30" s="22">
        <f t="shared" si="159"/>
        <v>626.3</v>
      </c>
      <c r="BQ30" s="22">
        <f t="shared" si="159"/>
        <v>0</v>
      </c>
      <c r="BR30" s="22">
        <f t="shared" si="45"/>
        <v>0</v>
      </c>
      <c r="BS30" s="22">
        <v>0.0</v>
      </c>
      <c r="BT30" s="22">
        <f t="shared" si="46"/>
        <v>0</v>
      </c>
      <c r="BU30" s="22">
        <f t="shared" si="47"/>
        <v>0</v>
      </c>
      <c r="BV30" s="22">
        <f t="shared" si="48"/>
        <v>0</v>
      </c>
      <c r="BW30" s="27">
        <v>2575.15</v>
      </c>
      <c r="BX30" s="22">
        <f t="shared" si="49"/>
        <v>2575.15</v>
      </c>
      <c r="BY30" s="22">
        <f t="shared" si="50"/>
        <v>0</v>
      </c>
      <c r="BZ30" s="22">
        <f t="shared" si="51"/>
        <v>0</v>
      </c>
      <c r="CA30" s="22">
        <f t="shared" si="52"/>
        <v>0</v>
      </c>
    </row>
    <row r="31" ht="14.25" customHeight="1">
      <c r="A31" s="14" t="s">
        <v>243</v>
      </c>
      <c r="B31" s="14" t="s">
        <v>244</v>
      </c>
      <c r="C31" s="14" t="s">
        <v>245</v>
      </c>
      <c r="D31" s="14"/>
      <c r="E31" s="14" t="s">
        <v>246</v>
      </c>
      <c r="F31" s="14" t="s">
        <v>247</v>
      </c>
      <c r="G31" s="14" t="s">
        <v>248</v>
      </c>
      <c r="H31" s="25" t="s">
        <v>96</v>
      </c>
      <c r="I31" s="26">
        <v>750.0</v>
      </c>
      <c r="J31" s="22">
        <v>0.0</v>
      </c>
      <c r="K31" s="22">
        <f t="shared" si="6"/>
        <v>0</v>
      </c>
      <c r="L31" s="22">
        <f t="shared" si="7"/>
        <v>0</v>
      </c>
      <c r="M31" s="22">
        <v>0.0</v>
      </c>
      <c r="N31" s="22">
        <f t="shared" si="8"/>
        <v>0</v>
      </c>
      <c r="O31" s="22">
        <f t="shared" si="9"/>
        <v>0</v>
      </c>
      <c r="P31" s="22">
        <v>10.0</v>
      </c>
      <c r="Q31" s="22">
        <f t="shared" si="10"/>
        <v>0</v>
      </c>
      <c r="R31" s="22">
        <f t="shared" si="11"/>
        <v>10</v>
      </c>
      <c r="S31" s="22">
        <v>100.0</v>
      </c>
      <c r="T31" s="22">
        <f t="shared" si="12"/>
        <v>0</v>
      </c>
      <c r="U31" s="22">
        <f t="shared" si="13"/>
        <v>100</v>
      </c>
      <c r="V31" s="22">
        <f t="shared" si="14"/>
        <v>640</v>
      </c>
      <c r="W31" s="22">
        <v>13.9</v>
      </c>
      <c r="X31" s="22">
        <f t="shared" si="15"/>
        <v>0</v>
      </c>
      <c r="Y31" s="22">
        <f t="shared" si="16"/>
        <v>13.9</v>
      </c>
      <c r="Z31" s="22">
        <v>0.39</v>
      </c>
      <c r="AA31" s="22">
        <f t="shared" si="17"/>
        <v>0</v>
      </c>
      <c r="AB31" s="22">
        <f t="shared" si="18"/>
        <v>0.39</v>
      </c>
      <c r="AC31" s="22">
        <v>68.87</v>
      </c>
      <c r="AD31" s="22">
        <f t="shared" si="19"/>
        <v>0</v>
      </c>
      <c r="AE31" s="22">
        <f t="shared" si="20"/>
        <v>68.87</v>
      </c>
      <c r="AF31" s="22">
        <v>1.37</v>
      </c>
      <c r="AG31" s="22">
        <f t="shared" si="21"/>
        <v>0</v>
      </c>
      <c r="AH31" s="22">
        <f t="shared" si="22"/>
        <v>1.37</v>
      </c>
      <c r="AI31" s="22">
        <v>60.86</v>
      </c>
      <c r="AJ31" s="22">
        <f t="shared" si="23"/>
        <v>0</v>
      </c>
      <c r="AK31" s="22">
        <f t="shared" si="24"/>
        <v>60.86</v>
      </c>
      <c r="AL31" s="22">
        <f t="shared" ref="AL31:AN31" si="160">AF31+AI31</f>
        <v>62.23</v>
      </c>
      <c r="AM31" s="22">
        <f t="shared" si="160"/>
        <v>0</v>
      </c>
      <c r="AN31" s="22">
        <f t="shared" si="160"/>
        <v>62.23</v>
      </c>
      <c r="AO31" s="22">
        <f t="shared" ref="AO31:AQ31" si="161">SUM(J31+M31+P31+S31+W31+Z31+AC31+AF31+AI31)</f>
        <v>255.39</v>
      </c>
      <c r="AP31" s="22">
        <f t="shared" si="161"/>
        <v>0</v>
      </c>
      <c r="AQ31" s="22">
        <f t="shared" si="161"/>
        <v>255.39</v>
      </c>
      <c r="AR31" s="22">
        <v>17.144856419819195</v>
      </c>
      <c r="AS31" s="22">
        <f t="shared" si="27"/>
        <v>272.5348564</v>
      </c>
      <c r="AT31" s="22">
        <f t="shared" si="28"/>
        <v>272.5348564</v>
      </c>
      <c r="AU31" s="22">
        <f t="shared" si="29"/>
        <v>477.4651436</v>
      </c>
      <c r="AV31" s="22">
        <f t="shared" si="141"/>
        <v>4554</v>
      </c>
      <c r="AW31" s="22">
        <f t="shared" si="31"/>
        <v>4076.534856</v>
      </c>
      <c r="AX31" s="22">
        <f t="shared" si="32"/>
        <v>477.4651436</v>
      </c>
      <c r="AY31" s="22">
        <v>0.0</v>
      </c>
      <c r="AZ31" s="22">
        <f t="shared" si="33"/>
        <v>0</v>
      </c>
      <c r="BA31" s="22">
        <f t="shared" si="34"/>
        <v>0</v>
      </c>
      <c r="BB31" s="22">
        <f t="shared" si="35"/>
        <v>4554</v>
      </c>
      <c r="BC31" s="22">
        <f t="shared" ref="BC31:BD31" si="162">SUM(AW31+AZ31)</f>
        <v>4076.534856</v>
      </c>
      <c r="BD31" s="22">
        <f t="shared" si="162"/>
        <v>477.4651436</v>
      </c>
      <c r="BE31" s="22">
        <f t="shared" si="37"/>
        <v>0</v>
      </c>
      <c r="BF31" s="27">
        <v>0.0</v>
      </c>
      <c r="BG31" s="22">
        <f t="shared" si="38"/>
        <v>0</v>
      </c>
      <c r="BH31" s="22">
        <f t="shared" si="39"/>
        <v>0</v>
      </c>
      <c r="BI31" s="22">
        <v>0.0</v>
      </c>
      <c r="BJ31" s="22">
        <f t="shared" si="40"/>
        <v>0</v>
      </c>
      <c r="BK31" s="22">
        <f t="shared" si="41"/>
        <v>0</v>
      </c>
      <c r="BL31" s="22"/>
      <c r="BM31" s="22">
        <f t="shared" si="42"/>
        <v>0</v>
      </c>
      <c r="BN31" s="22" t="str">
        <f t="shared" si="43"/>
        <v/>
      </c>
      <c r="BO31" s="22">
        <f t="shared" ref="BO31:BQ31" si="163">BF31+BI31+BL31</f>
        <v>0</v>
      </c>
      <c r="BP31" s="22">
        <f t="shared" si="163"/>
        <v>0</v>
      </c>
      <c r="BQ31" s="22">
        <f t="shared" si="163"/>
        <v>0</v>
      </c>
      <c r="BR31" s="22">
        <f t="shared" si="45"/>
        <v>0</v>
      </c>
      <c r="BS31" s="22">
        <v>0.0</v>
      </c>
      <c r="BT31" s="22">
        <f t="shared" si="46"/>
        <v>0</v>
      </c>
      <c r="BU31" s="22">
        <f t="shared" si="47"/>
        <v>0</v>
      </c>
      <c r="BV31" s="22">
        <f t="shared" si="48"/>
        <v>0</v>
      </c>
      <c r="BW31" s="27">
        <v>0.0</v>
      </c>
      <c r="BX31" s="22">
        <f t="shared" si="49"/>
        <v>0</v>
      </c>
      <c r="BY31" s="22">
        <f t="shared" si="50"/>
        <v>0</v>
      </c>
      <c r="BZ31" s="22">
        <f t="shared" si="51"/>
        <v>0</v>
      </c>
      <c r="CA31" s="22">
        <f t="shared" si="52"/>
        <v>0</v>
      </c>
    </row>
    <row r="32" ht="14.25" customHeight="1">
      <c r="A32" s="14" t="s">
        <v>249</v>
      </c>
      <c r="B32" s="14" t="s">
        <v>250</v>
      </c>
      <c r="C32" s="14" t="s">
        <v>251</v>
      </c>
      <c r="D32" s="14">
        <v>8.27262515E8</v>
      </c>
      <c r="E32" s="14" t="s">
        <v>252</v>
      </c>
      <c r="F32" s="14" t="s">
        <v>215</v>
      </c>
      <c r="G32" s="14" t="s">
        <v>253</v>
      </c>
      <c r="H32" s="25" t="s">
        <v>96</v>
      </c>
      <c r="I32" s="26">
        <v>932.0</v>
      </c>
      <c r="J32" s="22">
        <v>0.0</v>
      </c>
      <c r="K32" s="22">
        <f t="shared" si="6"/>
        <v>0</v>
      </c>
      <c r="L32" s="22">
        <f t="shared" si="7"/>
        <v>0</v>
      </c>
      <c r="M32" s="22">
        <v>0.0</v>
      </c>
      <c r="N32" s="22">
        <f t="shared" si="8"/>
        <v>0</v>
      </c>
      <c r="O32" s="22">
        <f t="shared" si="9"/>
        <v>0</v>
      </c>
      <c r="P32" s="22">
        <v>10.0</v>
      </c>
      <c r="Q32" s="22">
        <f t="shared" si="10"/>
        <v>0</v>
      </c>
      <c r="R32" s="22">
        <f t="shared" si="11"/>
        <v>10</v>
      </c>
      <c r="S32" s="22">
        <v>100.0</v>
      </c>
      <c r="T32" s="22">
        <f t="shared" si="12"/>
        <v>0</v>
      </c>
      <c r="U32" s="22">
        <f t="shared" si="13"/>
        <v>100</v>
      </c>
      <c r="V32" s="22">
        <f t="shared" si="14"/>
        <v>822</v>
      </c>
      <c r="W32" s="22">
        <v>13.9</v>
      </c>
      <c r="X32" s="22">
        <f t="shared" si="15"/>
        <v>0</v>
      </c>
      <c r="Y32" s="22">
        <f t="shared" si="16"/>
        <v>13.9</v>
      </c>
      <c r="Z32" s="22">
        <v>0.39</v>
      </c>
      <c r="AA32" s="22">
        <f t="shared" si="17"/>
        <v>0</v>
      </c>
      <c r="AB32" s="22">
        <f t="shared" si="18"/>
        <v>0.39</v>
      </c>
      <c r="AC32" s="22">
        <v>68.87</v>
      </c>
      <c r="AD32" s="22">
        <f t="shared" si="19"/>
        <v>0</v>
      </c>
      <c r="AE32" s="22">
        <f t="shared" si="20"/>
        <v>68.87</v>
      </c>
      <c r="AF32" s="22">
        <v>1.37</v>
      </c>
      <c r="AG32" s="22">
        <f t="shared" si="21"/>
        <v>0</v>
      </c>
      <c r="AH32" s="22">
        <f t="shared" si="22"/>
        <v>1.37</v>
      </c>
      <c r="AI32" s="22">
        <v>60.86</v>
      </c>
      <c r="AJ32" s="22">
        <f t="shared" si="23"/>
        <v>0</v>
      </c>
      <c r="AK32" s="22">
        <f t="shared" si="24"/>
        <v>60.86</v>
      </c>
      <c r="AL32" s="22">
        <f t="shared" ref="AL32:AN32" si="164">AF32+AI32</f>
        <v>62.23</v>
      </c>
      <c r="AM32" s="22">
        <f t="shared" si="164"/>
        <v>0</v>
      </c>
      <c r="AN32" s="22">
        <f t="shared" si="164"/>
        <v>62.23</v>
      </c>
      <c r="AO32" s="22">
        <f t="shared" ref="AO32:AQ32" si="165">SUM(J32+M32+P32+S32+W32+Z32+AC32+AF32+AI32)</f>
        <v>255.39</v>
      </c>
      <c r="AP32" s="22">
        <f t="shared" si="165"/>
        <v>0</v>
      </c>
      <c r="AQ32" s="22">
        <f t="shared" si="165"/>
        <v>255.39</v>
      </c>
      <c r="AR32" s="22">
        <v>23.453592329742353</v>
      </c>
      <c r="AS32" s="22">
        <f t="shared" si="27"/>
        <v>278.8435923</v>
      </c>
      <c r="AT32" s="22">
        <f t="shared" si="28"/>
        <v>278.8435923</v>
      </c>
      <c r="AU32" s="22">
        <f t="shared" si="29"/>
        <v>653.1564077</v>
      </c>
      <c r="AV32" s="22">
        <f t="shared" si="141"/>
        <v>4554</v>
      </c>
      <c r="AW32" s="22">
        <f t="shared" si="31"/>
        <v>3900.843592</v>
      </c>
      <c r="AX32" s="22">
        <f t="shared" si="32"/>
        <v>653.1564077</v>
      </c>
      <c r="AY32" s="22">
        <v>0.0</v>
      </c>
      <c r="AZ32" s="22">
        <f t="shared" si="33"/>
        <v>0</v>
      </c>
      <c r="BA32" s="22">
        <f t="shared" si="34"/>
        <v>0</v>
      </c>
      <c r="BB32" s="22">
        <f t="shared" si="35"/>
        <v>4554</v>
      </c>
      <c r="BC32" s="22">
        <f t="shared" ref="BC32:BD32" si="166">SUM(AW32+AZ32)</f>
        <v>3900.843592</v>
      </c>
      <c r="BD32" s="22">
        <f t="shared" si="166"/>
        <v>653.1564077</v>
      </c>
      <c r="BE32" s="22">
        <f t="shared" si="37"/>
        <v>0</v>
      </c>
      <c r="BF32" s="27">
        <v>0.0</v>
      </c>
      <c r="BG32" s="22">
        <f t="shared" si="38"/>
        <v>0</v>
      </c>
      <c r="BH32" s="22">
        <f t="shared" si="39"/>
        <v>0</v>
      </c>
      <c r="BI32" s="22">
        <v>528.72</v>
      </c>
      <c r="BJ32" s="22">
        <f t="shared" si="40"/>
        <v>528.72</v>
      </c>
      <c r="BK32" s="22">
        <f t="shared" si="41"/>
        <v>0</v>
      </c>
      <c r="BL32" s="22"/>
      <c r="BM32" s="22">
        <f t="shared" si="42"/>
        <v>0</v>
      </c>
      <c r="BN32" s="22" t="str">
        <f t="shared" si="43"/>
        <v/>
      </c>
      <c r="BO32" s="22">
        <f t="shared" ref="BO32:BQ32" si="167">BF32+BI32+BL32</f>
        <v>528.72</v>
      </c>
      <c r="BP32" s="22">
        <f t="shared" si="167"/>
        <v>528.72</v>
      </c>
      <c r="BQ32" s="22">
        <f t="shared" si="167"/>
        <v>0</v>
      </c>
      <c r="BR32" s="22">
        <f t="shared" si="45"/>
        <v>0</v>
      </c>
      <c r="BS32" s="22">
        <v>0.0</v>
      </c>
      <c r="BT32" s="22">
        <f t="shared" si="46"/>
        <v>0</v>
      </c>
      <c r="BU32" s="22">
        <f t="shared" si="47"/>
        <v>0</v>
      </c>
      <c r="BV32" s="22">
        <f t="shared" si="48"/>
        <v>0</v>
      </c>
      <c r="BW32" s="27">
        <v>244.74</v>
      </c>
      <c r="BX32" s="22">
        <f t="shared" si="49"/>
        <v>244.74</v>
      </c>
      <c r="BY32" s="22">
        <f t="shared" si="50"/>
        <v>0</v>
      </c>
      <c r="BZ32" s="22">
        <f t="shared" si="51"/>
        <v>0</v>
      </c>
      <c r="CA32" s="22">
        <f t="shared" si="52"/>
        <v>0</v>
      </c>
    </row>
    <row r="33" ht="14.25" customHeight="1">
      <c r="A33" s="14" t="s">
        <v>254</v>
      </c>
      <c r="B33" s="14" t="s">
        <v>255</v>
      </c>
      <c r="C33" s="14" t="s">
        <v>256</v>
      </c>
      <c r="D33" s="14">
        <v>9.72436812E8</v>
      </c>
      <c r="E33" s="14" t="s">
        <v>257</v>
      </c>
      <c r="F33" s="14" t="s">
        <v>209</v>
      </c>
      <c r="G33" s="14" t="s">
        <v>258</v>
      </c>
      <c r="H33" s="25" t="s">
        <v>96</v>
      </c>
      <c r="I33" s="26">
        <v>1300.0</v>
      </c>
      <c r="J33" s="22">
        <v>0.0</v>
      </c>
      <c r="K33" s="22">
        <f t="shared" si="6"/>
        <v>0</v>
      </c>
      <c r="L33" s="22">
        <f t="shared" si="7"/>
        <v>0</v>
      </c>
      <c r="M33" s="22">
        <v>0.0</v>
      </c>
      <c r="N33" s="22">
        <f t="shared" si="8"/>
        <v>0</v>
      </c>
      <c r="O33" s="22">
        <f t="shared" si="9"/>
        <v>0</v>
      </c>
      <c r="P33" s="22">
        <v>10.0</v>
      </c>
      <c r="Q33" s="22">
        <f t="shared" si="10"/>
        <v>0</v>
      </c>
      <c r="R33" s="22">
        <f t="shared" si="11"/>
        <v>10</v>
      </c>
      <c r="S33" s="22">
        <v>100.0</v>
      </c>
      <c r="T33" s="22">
        <f t="shared" si="12"/>
        <v>0</v>
      </c>
      <c r="U33" s="22">
        <f t="shared" si="13"/>
        <v>100</v>
      </c>
      <c r="V33" s="22">
        <f t="shared" si="14"/>
        <v>1190</v>
      </c>
      <c r="W33" s="22">
        <v>13.9</v>
      </c>
      <c r="X33" s="22">
        <f t="shared" si="15"/>
        <v>0</v>
      </c>
      <c r="Y33" s="22">
        <f t="shared" si="16"/>
        <v>13.9</v>
      </c>
      <c r="Z33" s="22">
        <v>0.39</v>
      </c>
      <c r="AA33" s="22">
        <f t="shared" si="17"/>
        <v>0</v>
      </c>
      <c r="AB33" s="22">
        <f t="shared" si="18"/>
        <v>0.39</v>
      </c>
      <c r="AC33" s="22">
        <v>68.87</v>
      </c>
      <c r="AD33" s="22">
        <f t="shared" si="19"/>
        <v>0</v>
      </c>
      <c r="AE33" s="22">
        <f t="shared" si="20"/>
        <v>68.87</v>
      </c>
      <c r="AF33" s="22">
        <v>1.37</v>
      </c>
      <c r="AG33" s="22">
        <f t="shared" si="21"/>
        <v>0</v>
      </c>
      <c r="AH33" s="22">
        <f t="shared" si="22"/>
        <v>1.37</v>
      </c>
      <c r="AI33" s="22">
        <v>60.86</v>
      </c>
      <c r="AJ33" s="22">
        <f t="shared" si="23"/>
        <v>0</v>
      </c>
      <c r="AK33" s="22">
        <f t="shared" si="24"/>
        <v>60.86</v>
      </c>
      <c r="AL33" s="22">
        <f t="shared" ref="AL33:AN33" si="168">AF33+AI33</f>
        <v>62.23</v>
      </c>
      <c r="AM33" s="22">
        <f t="shared" si="168"/>
        <v>0</v>
      </c>
      <c r="AN33" s="22">
        <f t="shared" si="168"/>
        <v>62.23</v>
      </c>
      <c r="AO33" s="22">
        <f t="shared" ref="AO33:AQ33" si="169">SUM(J33+M33+P33+S33+W33+Z33+AC33+AF33+AI33)</f>
        <v>255.39</v>
      </c>
      <c r="AP33" s="22">
        <f t="shared" si="169"/>
        <v>0</v>
      </c>
      <c r="AQ33" s="22">
        <f t="shared" si="169"/>
        <v>255.39</v>
      </c>
      <c r="AR33" s="22">
        <v>36.209717686070505</v>
      </c>
      <c r="AS33" s="22">
        <f t="shared" si="27"/>
        <v>291.5997177</v>
      </c>
      <c r="AT33" s="22">
        <f t="shared" si="28"/>
        <v>291.5997177</v>
      </c>
      <c r="AU33" s="22">
        <f t="shared" si="29"/>
        <v>1008.400282</v>
      </c>
      <c r="AV33" s="22">
        <f t="shared" si="141"/>
        <v>4554</v>
      </c>
      <c r="AW33" s="22">
        <f t="shared" si="31"/>
        <v>3545.599718</v>
      </c>
      <c r="AX33" s="22">
        <f t="shared" si="32"/>
        <v>1008.400282</v>
      </c>
      <c r="AY33" s="22">
        <v>0.0</v>
      </c>
      <c r="AZ33" s="22">
        <f t="shared" si="33"/>
        <v>0</v>
      </c>
      <c r="BA33" s="22">
        <f t="shared" si="34"/>
        <v>0</v>
      </c>
      <c r="BB33" s="22">
        <f t="shared" si="35"/>
        <v>4554</v>
      </c>
      <c r="BC33" s="22">
        <f t="shared" ref="BC33:BD33" si="170">SUM(AW33+AZ33)</f>
        <v>3545.599718</v>
      </c>
      <c r="BD33" s="22">
        <f t="shared" si="170"/>
        <v>1008.400282</v>
      </c>
      <c r="BE33" s="22">
        <f t="shared" si="37"/>
        <v>0</v>
      </c>
      <c r="BF33" s="27">
        <v>0.0</v>
      </c>
      <c r="BG33" s="22">
        <f t="shared" si="38"/>
        <v>0</v>
      </c>
      <c r="BH33" s="22">
        <f t="shared" si="39"/>
        <v>0</v>
      </c>
      <c r="BI33" s="22">
        <v>693.3299999999999</v>
      </c>
      <c r="BJ33" s="22">
        <f t="shared" si="40"/>
        <v>693.33</v>
      </c>
      <c r="BK33" s="22">
        <f t="shared" si="41"/>
        <v>0</v>
      </c>
      <c r="BL33" s="22"/>
      <c r="BM33" s="22">
        <f t="shared" si="42"/>
        <v>0</v>
      </c>
      <c r="BN33" s="22" t="str">
        <f t="shared" si="43"/>
        <v/>
      </c>
      <c r="BO33" s="22">
        <f t="shared" ref="BO33:BQ33" si="171">BF33+BI33+BL33</f>
        <v>693.33</v>
      </c>
      <c r="BP33" s="22">
        <f t="shared" si="171"/>
        <v>693.33</v>
      </c>
      <c r="BQ33" s="22">
        <f t="shared" si="171"/>
        <v>0</v>
      </c>
      <c r="BR33" s="22">
        <f t="shared" si="45"/>
        <v>0</v>
      </c>
      <c r="BS33" s="22">
        <v>0.0</v>
      </c>
      <c r="BT33" s="22">
        <f t="shared" si="46"/>
        <v>0</v>
      </c>
      <c r="BU33" s="22">
        <f t="shared" si="47"/>
        <v>0</v>
      </c>
      <c r="BV33" s="22">
        <f t="shared" si="48"/>
        <v>0</v>
      </c>
      <c r="BW33" s="27">
        <v>53.2</v>
      </c>
      <c r="BX33" s="22">
        <f t="shared" si="49"/>
        <v>53.2</v>
      </c>
      <c r="BY33" s="22">
        <f t="shared" si="50"/>
        <v>0</v>
      </c>
      <c r="BZ33" s="22">
        <f t="shared" si="51"/>
        <v>0</v>
      </c>
      <c r="CA33" s="22">
        <f t="shared" si="52"/>
        <v>0</v>
      </c>
    </row>
    <row r="34" ht="14.25" customHeight="1">
      <c r="A34" s="14" t="s">
        <v>259</v>
      </c>
      <c r="B34" s="14" t="s">
        <v>260</v>
      </c>
      <c r="C34" s="14" t="s">
        <v>261</v>
      </c>
      <c r="D34" s="14">
        <v>4.67725853E8</v>
      </c>
      <c r="E34" s="14" t="s">
        <v>220</v>
      </c>
      <c r="F34" s="14" t="s">
        <v>204</v>
      </c>
      <c r="G34" s="14" t="s">
        <v>262</v>
      </c>
      <c r="H34" s="25" t="s">
        <v>96</v>
      </c>
      <c r="I34" s="26">
        <v>1700.0</v>
      </c>
      <c r="J34" s="22">
        <v>0.0</v>
      </c>
      <c r="K34" s="22">
        <f t="shared" si="6"/>
        <v>0</v>
      </c>
      <c r="L34" s="22">
        <f t="shared" si="7"/>
        <v>0</v>
      </c>
      <c r="M34" s="22">
        <v>0.0</v>
      </c>
      <c r="N34" s="22">
        <f t="shared" si="8"/>
        <v>0</v>
      </c>
      <c r="O34" s="22">
        <f t="shared" si="9"/>
        <v>0</v>
      </c>
      <c r="P34" s="22">
        <v>10.0</v>
      </c>
      <c r="Q34" s="22">
        <f t="shared" si="10"/>
        <v>0</v>
      </c>
      <c r="R34" s="22">
        <f t="shared" si="11"/>
        <v>10</v>
      </c>
      <c r="S34" s="22">
        <v>100.0</v>
      </c>
      <c r="T34" s="22">
        <f t="shared" si="12"/>
        <v>0</v>
      </c>
      <c r="U34" s="22">
        <f t="shared" si="13"/>
        <v>100</v>
      </c>
      <c r="V34" s="22">
        <f t="shared" si="14"/>
        <v>1590</v>
      </c>
      <c r="W34" s="22">
        <v>13.9</v>
      </c>
      <c r="X34" s="22">
        <f t="shared" si="15"/>
        <v>0</v>
      </c>
      <c r="Y34" s="22">
        <f t="shared" si="16"/>
        <v>13.9</v>
      </c>
      <c r="Z34" s="22">
        <v>0.39</v>
      </c>
      <c r="AA34" s="22">
        <f t="shared" si="17"/>
        <v>0</v>
      </c>
      <c r="AB34" s="22">
        <f t="shared" si="18"/>
        <v>0.39</v>
      </c>
      <c r="AC34" s="22">
        <v>68.87</v>
      </c>
      <c r="AD34" s="22">
        <f t="shared" si="19"/>
        <v>0</v>
      </c>
      <c r="AE34" s="22">
        <f t="shared" si="20"/>
        <v>68.87</v>
      </c>
      <c r="AF34" s="22">
        <v>1.37</v>
      </c>
      <c r="AG34" s="22">
        <f t="shared" si="21"/>
        <v>0</v>
      </c>
      <c r="AH34" s="22">
        <f t="shared" si="22"/>
        <v>1.37</v>
      </c>
      <c r="AI34" s="22">
        <v>60.86</v>
      </c>
      <c r="AJ34" s="22">
        <f t="shared" si="23"/>
        <v>0</v>
      </c>
      <c r="AK34" s="22">
        <f t="shared" si="24"/>
        <v>60.86</v>
      </c>
      <c r="AL34" s="22">
        <f t="shared" ref="AL34:AN34" si="172">AF34+AI34</f>
        <v>62.23</v>
      </c>
      <c r="AM34" s="22">
        <f t="shared" si="172"/>
        <v>0</v>
      </c>
      <c r="AN34" s="22">
        <f t="shared" si="172"/>
        <v>62.23</v>
      </c>
      <c r="AO34" s="22">
        <f t="shared" ref="AO34:AQ34" si="173">SUM(J34+M34+P34+S34+W34+Z34+AC34+AF34+AI34)</f>
        <v>255.39</v>
      </c>
      <c r="AP34" s="22">
        <f t="shared" si="173"/>
        <v>0</v>
      </c>
      <c r="AQ34" s="22">
        <f t="shared" si="173"/>
        <v>255.39</v>
      </c>
      <c r="AR34" s="22">
        <v>50.07507133425327</v>
      </c>
      <c r="AS34" s="22">
        <f t="shared" si="27"/>
        <v>305.4650713</v>
      </c>
      <c r="AT34" s="22">
        <f t="shared" si="28"/>
        <v>305.4650713</v>
      </c>
      <c r="AU34" s="22">
        <f t="shared" si="29"/>
        <v>1394.534929</v>
      </c>
      <c r="AV34" s="22">
        <f t="shared" si="141"/>
        <v>4554</v>
      </c>
      <c r="AW34" s="22">
        <f t="shared" si="31"/>
        <v>3159.465071</v>
      </c>
      <c r="AX34" s="22">
        <f t="shared" si="32"/>
        <v>1394.534929</v>
      </c>
      <c r="AY34" s="22">
        <v>0.0</v>
      </c>
      <c r="AZ34" s="22">
        <f t="shared" si="33"/>
        <v>0</v>
      </c>
      <c r="BA34" s="22">
        <f t="shared" si="34"/>
        <v>0</v>
      </c>
      <c r="BB34" s="22">
        <f t="shared" si="35"/>
        <v>4554</v>
      </c>
      <c r="BC34" s="22">
        <f t="shared" ref="BC34:BD34" si="174">SUM(AW34+AZ34)</f>
        <v>3159.465071</v>
      </c>
      <c r="BD34" s="22">
        <f t="shared" si="174"/>
        <v>1394.534929</v>
      </c>
      <c r="BE34" s="22">
        <f t="shared" si="37"/>
        <v>0</v>
      </c>
      <c r="BF34" s="27">
        <v>0.0</v>
      </c>
      <c r="BG34" s="22">
        <f t="shared" si="38"/>
        <v>0</v>
      </c>
      <c r="BH34" s="22">
        <f t="shared" si="39"/>
        <v>0</v>
      </c>
      <c r="BI34" s="22">
        <v>0.0</v>
      </c>
      <c r="BJ34" s="22">
        <f t="shared" si="40"/>
        <v>0</v>
      </c>
      <c r="BK34" s="22">
        <f t="shared" si="41"/>
        <v>0</v>
      </c>
      <c r="BL34" s="22"/>
      <c r="BM34" s="22">
        <f t="shared" si="42"/>
        <v>0</v>
      </c>
      <c r="BN34" s="22" t="str">
        <f t="shared" si="43"/>
        <v/>
      </c>
      <c r="BO34" s="22">
        <f t="shared" ref="BO34:BQ34" si="175">BF34+BI34+BL34</f>
        <v>0</v>
      </c>
      <c r="BP34" s="22">
        <f t="shared" si="175"/>
        <v>0</v>
      </c>
      <c r="BQ34" s="22">
        <f t="shared" si="175"/>
        <v>0</v>
      </c>
      <c r="BR34" s="22">
        <f t="shared" si="45"/>
        <v>0</v>
      </c>
      <c r="BS34" s="22">
        <v>0.0</v>
      </c>
      <c r="BT34" s="22">
        <f t="shared" si="46"/>
        <v>0</v>
      </c>
      <c r="BU34" s="22">
        <f t="shared" si="47"/>
        <v>0</v>
      </c>
      <c r="BV34" s="22">
        <f t="shared" si="48"/>
        <v>0</v>
      </c>
      <c r="BW34" s="27">
        <v>1149.25</v>
      </c>
      <c r="BX34" s="22">
        <f t="shared" si="49"/>
        <v>1149.25</v>
      </c>
      <c r="BY34" s="22">
        <f t="shared" si="50"/>
        <v>0</v>
      </c>
      <c r="BZ34" s="22">
        <f t="shared" si="51"/>
        <v>0</v>
      </c>
      <c r="CA34" s="22">
        <f t="shared" si="52"/>
        <v>0</v>
      </c>
    </row>
    <row r="35" ht="14.25" customHeight="1">
      <c r="A35" s="14" t="s">
        <v>263</v>
      </c>
      <c r="B35" s="14" t="s">
        <v>264</v>
      </c>
      <c r="C35" s="14" t="s">
        <v>265</v>
      </c>
      <c r="D35" s="14">
        <v>9.4401729E8</v>
      </c>
      <c r="E35" s="14" t="s">
        <v>266</v>
      </c>
      <c r="F35" s="14" t="s">
        <v>267</v>
      </c>
      <c r="G35" s="14" t="s">
        <v>268</v>
      </c>
      <c r="H35" s="25" t="s">
        <v>96</v>
      </c>
      <c r="I35" s="26">
        <v>1850.0</v>
      </c>
      <c r="J35" s="22">
        <v>0.0</v>
      </c>
      <c r="K35" s="22">
        <f t="shared" si="6"/>
        <v>0</v>
      </c>
      <c r="L35" s="22">
        <f t="shared" si="7"/>
        <v>0</v>
      </c>
      <c r="M35" s="22">
        <v>0.0</v>
      </c>
      <c r="N35" s="22">
        <f t="shared" si="8"/>
        <v>0</v>
      </c>
      <c r="O35" s="22">
        <f t="shared" si="9"/>
        <v>0</v>
      </c>
      <c r="P35" s="22">
        <v>22.0</v>
      </c>
      <c r="Q35" s="22">
        <f t="shared" si="10"/>
        <v>0</v>
      </c>
      <c r="R35" s="22">
        <f t="shared" si="11"/>
        <v>22</v>
      </c>
      <c r="S35" s="22">
        <v>100.0</v>
      </c>
      <c r="T35" s="22">
        <f t="shared" si="12"/>
        <v>0</v>
      </c>
      <c r="U35" s="22">
        <f t="shared" si="13"/>
        <v>100</v>
      </c>
      <c r="V35" s="22">
        <f t="shared" si="14"/>
        <v>1728</v>
      </c>
      <c r="W35" s="22">
        <v>27.8</v>
      </c>
      <c r="X35" s="22">
        <f t="shared" si="15"/>
        <v>0</v>
      </c>
      <c r="Y35" s="22">
        <f t="shared" si="16"/>
        <v>27.8</v>
      </c>
      <c r="Z35" s="22">
        <v>0.39</v>
      </c>
      <c r="AA35" s="22">
        <f t="shared" si="17"/>
        <v>0</v>
      </c>
      <c r="AB35" s="22">
        <f t="shared" si="18"/>
        <v>0.39</v>
      </c>
      <c r="AC35" s="22">
        <v>68.87</v>
      </c>
      <c r="AD35" s="22">
        <f t="shared" si="19"/>
        <v>0</v>
      </c>
      <c r="AE35" s="22">
        <f t="shared" si="20"/>
        <v>68.87</v>
      </c>
      <c r="AF35" s="22">
        <v>1.37</v>
      </c>
      <c r="AG35" s="22">
        <f t="shared" si="21"/>
        <v>0</v>
      </c>
      <c r="AH35" s="22">
        <f t="shared" si="22"/>
        <v>1.37</v>
      </c>
      <c r="AI35" s="22">
        <v>60.86</v>
      </c>
      <c r="AJ35" s="22">
        <f t="shared" si="23"/>
        <v>0</v>
      </c>
      <c r="AK35" s="22">
        <f t="shared" si="24"/>
        <v>60.86</v>
      </c>
      <c r="AL35" s="22">
        <f t="shared" ref="AL35:AN35" si="176">AF35+AI35</f>
        <v>62.23</v>
      </c>
      <c r="AM35" s="22">
        <f t="shared" si="176"/>
        <v>0</v>
      </c>
      <c r="AN35" s="22">
        <f t="shared" si="176"/>
        <v>62.23</v>
      </c>
      <c r="AO35" s="22">
        <f t="shared" ref="AO35:AQ35" si="177">SUM(J35+M35+P35+S35+W35+Z35+AC35+AF35+AI35)</f>
        <v>281.29</v>
      </c>
      <c r="AP35" s="22">
        <f t="shared" si="177"/>
        <v>0</v>
      </c>
      <c r="AQ35" s="22">
        <f t="shared" si="177"/>
        <v>281.29</v>
      </c>
      <c r="AR35" s="22">
        <v>54.376797303601975</v>
      </c>
      <c r="AS35" s="22">
        <f t="shared" si="27"/>
        <v>335.6667973</v>
      </c>
      <c r="AT35" s="22">
        <f t="shared" si="28"/>
        <v>335.6667973</v>
      </c>
      <c r="AU35" s="22">
        <f t="shared" si="29"/>
        <v>1514.333203</v>
      </c>
      <c r="AV35" s="22">
        <f t="shared" si="141"/>
        <v>4554</v>
      </c>
      <c r="AW35" s="22">
        <f t="shared" si="31"/>
        <v>3039.666797</v>
      </c>
      <c r="AX35" s="22">
        <f t="shared" si="32"/>
        <v>1514.333203</v>
      </c>
      <c r="AY35" s="22">
        <v>0.0</v>
      </c>
      <c r="AZ35" s="22">
        <f t="shared" si="33"/>
        <v>0</v>
      </c>
      <c r="BA35" s="22">
        <f t="shared" si="34"/>
        <v>0</v>
      </c>
      <c r="BB35" s="22">
        <f t="shared" si="35"/>
        <v>4554</v>
      </c>
      <c r="BC35" s="22">
        <f t="shared" ref="BC35:BD35" si="178">SUM(AW35+AZ35)</f>
        <v>3039.666797</v>
      </c>
      <c r="BD35" s="22">
        <f t="shared" si="178"/>
        <v>1514.333203</v>
      </c>
      <c r="BE35" s="22">
        <f t="shared" si="37"/>
        <v>0</v>
      </c>
      <c r="BF35" s="27">
        <v>0.0</v>
      </c>
      <c r="BG35" s="22">
        <f t="shared" si="38"/>
        <v>0</v>
      </c>
      <c r="BH35" s="22">
        <f t="shared" si="39"/>
        <v>0</v>
      </c>
      <c r="BI35" s="22">
        <v>600.79</v>
      </c>
      <c r="BJ35" s="22">
        <f t="shared" si="40"/>
        <v>600.79</v>
      </c>
      <c r="BK35" s="22">
        <f t="shared" si="41"/>
        <v>0</v>
      </c>
      <c r="BL35" s="22"/>
      <c r="BM35" s="22">
        <f t="shared" si="42"/>
        <v>0</v>
      </c>
      <c r="BN35" s="22" t="str">
        <f t="shared" si="43"/>
        <v/>
      </c>
      <c r="BO35" s="22">
        <f t="shared" ref="BO35:BQ35" si="179">BF35+BI35+BL35</f>
        <v>600.79</v>
      </c>
      <c r="BP35" s="22">
        <f t="shared" si="179"/>
        <v>600.79</v>
      </c>
      <c r="BQ35" s="22">
        <f t="shared" si="179"/>
        <v>0</v>
      </c>
      <c r="BR35" s="22">
        <f t="shared" si="45"/>
        <v>0</v>
      </c>
      <c r="BS35" s="22">
        <v>0.0</v>
      </c>
      <c r="BT35" s="22">
        <f t="shared" si="46"/>
        <v>0</v>
      </c>
      <c r="BU35" s="22">
        <f t="shared" si="47"/>
        <v>0</v>
      </c>
      <c r="BV35" s="22">
        <f t="shared" si="48"/>
        <v>0</v>
      </c>
      <c r="BW35" s="27">
        <v>297.95</v>
      </c>
      <c r="BX35" s="22">
        <f t="shared" si="49"/>
        <v>297.95</v>
      </c>
      <c r="BY35" s="22">
        <f t="shared" si="50"/>
        <v>0</v>
      </c>
      <c r="BZ35" s="22">
        <f t="shared" si="51"/>
        <v>0</v>
      </c>
      <c r="CA35" s="22">
        <f t="shared" si="52"/>
        <v>0</v>
      </c>
    </row>
    <row r="36" ht="14.25" customHeight="1">
      <c r="A36" s="14" t="s">
        <v>269</v>
      </c>
      <c r="B36" s="14" t="s">
        <v>270</v>
      </c>
      <c r="C36" s="14" t="s">
        <v>271</v>
      </c>
      <c r="D36" s="14">
        <v>3.35437443E8</v>
      </c>
      <c r="E36" s="14" t="s">
        <v>235</v>
      </c>
      <c r="F36" s="14" t="s">
        <v>204</v>
      </c>
      <c r="G36" s="14" t="s">
        <v>272</v>
      </c>
      <c r="H36" s="25" t="s">
        <v>96</v>
      </c>
      <c r="I36" s="26">
        <v>2700.0</v>
      </c>
      <c r="J36" s="22">
        <v>0.0</v>
      </c>
      <c r="K36" s="22">
        <f t="shared" si="6"/>
        <v>0</v>
      </c>
      <c r="L36" s="22">
        <f t="shared" si="7"/>
        <v>0</v>
      </c>
      <c r="M36" s="22">
        <v>0.0</v>
      </c>
      <c r="N36" s="22">
        <f t="shared" si="8"/>
        <v>0</v>
      </c>
      <c r="O36" s="22">
        <f t="shared" si="9"/>
        <v>0</v>
      </c>
      <c r="P36" s="22">
        <v>10.0</v>
      </c>
      <c r="Q36" s="22">
        <f t="shared" si="10"/>
        <v>0</v>
      </c>
      <c r="R36" s="22">
        <f t="shared" si="11"/>
        <v>10</v>
      </c>
      <c r="S36" s="22">
        <v>100.0</v>
      </c>
      <c r="T36" s="22">
        <f t="shared" si="12"/>
        <v>0</v>
      </c>
      <c r="U36" s="22">
        <f t="shared" si="13"/>
        <v>100</v>
      </c>
      <c r="V36" s="22">
        <f t="shared" si="14"/>
        <v>2590</v>
      </c>
      <c r="W36" s="22">
        <v>27.8</v>
      </c>
      <c r="X36" s="22">
        <f t="shared" si="15"/>
        <v>0</v>
      </c>
      <c r="Y36" s="22">
        <f t="shared" si="16"/>
        <v>27.8</v>
      </c>
      <c r="Z36" s="22">
        <v>0.39</v>
      </c>
      <c r="AA36" s="22">
        <f t="shared" si="17"/>
        <v>0</v>
      </c>
      <c r="AB36" s="22">
        <f t="shared" si="18"/>
        <v>0.39</v>
      </c>
      <c r="AC36" s="22">
        <v>68.87</v>
      </c>
      <c r="AD36" s="22">
        <f t="shared" si="19"/>
        <v>0</v>
      </c>
      <c r="AE36" s="22">
        <f t="shared" si="20"/>
        <v>68.87</v>
      </c>
      <c r="AF36" s="22">
        <v>1.37</v>
      </c>
      <c r="AG36" s="22">
        <f t="shared" si="21"/>
        <v>0</v>
      </c>
      <c r="AH36" s="22">
        <f t="shared" si="22"/>
        <v>1.37</v>
      </c>
      <c r="AI36" s="22">
        <v>60.86</v>
      </c>
      <c r="AJ36" s="22">
        <f t="shared" si="23"/>
        <v>0</v>
      </c>
      <c r="AK36" s="22">
        <f t="shared" si="24"/>
        <v>60.86</v>
      </c>
      <c r="AL36" s="22">
        <f t="shared" ref="AL36:AN36" si="180">AF36+AI36</f>
        <v>62.23</v>
      </c>
      <c r="AM36" s="22">
        <f t="shared" si="180"/>
        <v>0</v>
      </c>
      <c r="AN36" s="22">
        <f t="shared" si="180"/>
        <v>62.23</v>
      </c>
      <c r="AO36" s="22">
        <f t="shared" ref="AO36:AQ36" si="181">SUM(J36+M36+P36+S36+W36+Z36+AC36+AF36+AI36)</f>
        <v>269.29</v>
      </c>
      <c r="AP36" s="22">
        <f t="shared" si="181"/>
        <v>0</v>
      </c>
      <c r="AQ36" s="22">
        <f t="shared" si="181"/>
        <v>269.29</v>
      </c>
      <c r="AR36" s="22">
        <v>84.25663441543584</v>
      </c>
      <c r="AS36" s="22">
        <f t="shared" si="27"/>
        <v>353.5466344</v>
      </c>
      <c r="AT36" s="22">
        <f t="shared" si="28"/>
        <v>353.5466344</v>
      </c>
      <c r="AU36" s="22">
        <f t="shared" si="29"/>
        <v>2346.453366</v>
      </c>
      <c r="AV36" s="22">
        <f t="shared" si="141"/>
        <v>4554</v>
      </c>
      <c r="AW36" s="22">
        <f t="shared" si="31"/>
        <v>2207.546634</v>
      </c>
      <c r="AX36" s="22">
        <f t="shared" si="32"/>
        <v>2346.453366</v>
      </c>
      <c r="AY36" s="22">
        <v>0.0</v>
      </c>
      <c r="AZ36" s="22">
        <f t="shared" si="33"/>
        <v>0</v>
      </c>
      <c r="BA36" s="22">
        <f t="shared" si="34"/>
        <v>0</v>
      </c>
      <c r="BB36" s="22">
        <f t="shared" si="35"/>
        <v>4554</v>
      </c>
      <c r="BC36" s="22">
        <f t="shared" ref="BC36:BD36" si="182">SUM(AW36+AZ36)</f>
        <v>2207.546634</v>
      </c>
      <c r="BD36" s="22">
        <f t="shared" si="182"/>
        <v>2346.453366</v>
      </c>
      <c r="BE36" s="22">
        <f t="shared" si="37"/>
        <v>0</v>
      </c>
      <c r="BF36" s="27">
        <v>0.0</v>
      </c>
      <c r="BG36" s="22">
        <f t="shared" si="38"/>
        <v>0</v>
      </c>
      <c r="BH36" s="22">
        <f t="shared" si="39"/>
        <v>0</v>
      </c>
      <c r="BI36" s="22">
        <v>857.1099999999999</v>
      </c>
      <c r="BJ36" s="22">
        <f t="shared" si="40"/>
        <v>857.11</v>
      </c>
      <c r="BK36" s="22">
        <f t="shared" si="41"/>
        <v>0</v>
      </c>
      <c r="BL36" s="22"/>
      <c r="BM36" s="22">
        <f t="shared" si="42"/>
        <v>0</v>
      </c>
      <c r="BN36" s="22" t="str">
        <f t="shared" si="43"/>
        <v/>
      </c>
      <c r="BO36" s="22">
        <f t="shared" ref="BO36:BQ36" si="183">BF36+BI36+BL36</f>
        <v>857.11</v>
      </c>
      <c r="BP36" s="22">
        <f t="shared" si="183"/>
        <v>857.11</v>
      </c>
      <c r="BQ36" s="22">
        <f t="shared" si="183"/>
        <v>0</v>
      </c>
      <c r="BR36" s="22">
        <f t="shared" si="45"/>
        <v>0</v>
      </c>
      <c r="BS36" s="22">
        <v>0.0</v>
      </c>
      <c r="BT36" s="22">
        <f t="shared" si="46"/>
        <v>0</v>
      </c>
      <c r="BU36" s="22">
        <f t="shared" si="47"/>
        <v>0</v>
      </c>
      <c r="BV36" s="22">
        <f t="shared" si="48"/>
        <v>0</v>
      </c>
      <c r="BW36" s="27">
        <v>574.62</v>
      </c>
      <c r="BX36" s="22">
        <f t="shared" si="49"/>
        <v>574.62</v>
      </c>
      <c r="BY36" s="22">
        <f t="shared" si="50"/>
        <v>0</v>
      </c>
      <c r="BZ36" s="22">
        <f t="shared" si="51"/>
        <v>0</v>
      </c>
      <c r="CA36" s="22">
        <f t="shared" si="52"/>
        <v>0</v>
      </c>
    </row>
    <row r="37" ht="14.25" customHeight="1">
      <c r="A37" s="14" t="s">
        <v>273</v>
      </c>
      <c r="B37" s="14" t="s">
        <v>274</v>
      </c>
      <c r="C37" s="14" t="s">
        <v>275</v>
      </c>
      <c r="D37" s="14">
        <v>9.54250893E8</v>
      </c>
      <c r="E37" s="14" t="s">
        <v>276</v>
      </c>
      <c r="F37" s="14" t="s">
        <v>267</v>
      </c>
      <c r="G37" s="14" t="s">
        <v>277</v>
      </c>
      <c r="H37" s="25" t="s">
        <v>96</v>
      </c>
      <c r="I37" s="26">
        <v>1150.0</v>
      </c>
      <c r="J37" s="22">
        <v>0.0</v>
      </c>
      <c r="K37" s="22">
        <f t="shared" si="6"/>
        <v>0</v>
      </c>
      <c r="L37" s="22">
        <f t="shared" si="7"/>
        <v>0</v>
      </c>
      <c r="M37" s="22">
        <v>0.0</v>
      </c>
      <c r="N37" s="22">
        <f t="shared" si="8"/>
        <v>0</v>
      </c>
      <c r="O37" s="22">
        <f t="shared" si="9"/>
        <v>0</v>
      </c>
      <c r="P37" s="22">
        <v>10.0</v>
      </c>
      <c r="Q37" s="22">
        <f t="shared" si="10"/>
        <v>0</v>
      </c>
      <c r="R37" s="22">
        <f t="shared" si="11"/>
        <v>10</v>
      </c>
      <c r="S37" s="22">
        <v>100.0</v>
      </c>
      <c r="T37" s="22">
        <f t="shared" si="12"/>
        <v>0</v>
      </c>
      <c r="U37" s="22">
        <f t="shared" si="13"/>
        <v>100</v>
      </c>
      <c r="V37" s="22">
        <f t="shared" si="14"/>
        <v>1040</v>
      </c>
      <c r="W37" s="22">
        <v>13.9</v>
      </c>
      <c r="X37" s="22">
        <f t="shared" si="15"/>
        <v>0</v>
      </c>
      <c r="Y37" s="22">
        <f t="shared" si="16"/>
        <v>13.9</v>
      </c>
      <c r="Z37" s="22">
        <v>0.39</v>
      </c>
      <c r="AA37" s="22">
        <f t="shared" si="17"/>
        <v>0</v>
      </c>
      <c r="AB37" s="22">
        <f t="shared" si="18"/>
        <v>0.39</v>
      </c>
      <c r="AC37" s="22">
        <v>68.87</v>
      </c>
      <c r="AD37" s="22">
        <f t="shared" si="19"/>
        <v>0</v>
      </c>
      <c r="AE37" s="22">
        <f t="shared" si="20"/>
        <v>68.87</v>
      </c>
      <c r="AF37" s="22">
        <v>1.37</v>
      </c>
      <c r="AG37" s="22">
        <f t="shared" si="21"/>
        <v>0</v>
      </c>
      <c r="AH37" s="22">
        <f t="shared" si="22"/>
        <v>1.37</v>
      </c>
      <c r="AI37" s="22">
        <v>60.86</v>
      </c>
      <c r="AJ37" s="22">
        <f t="shared" si="23"/>
        <v>0</v>
      </c>
      <c r="AK37" s="22">
        <f t="shared" si="24"/>
        <v>60.86</v>
      </c>
      <c r="AL37" s="22">
        <f t="shared" ref="AL37:AN37" si="184">AF37+AI37</f>
        <v>62.23</v>
      </c>
      <c r="AM37" s="22">
        <f t="shared" si="184"/>
        <v>0</v>
      </c>
      <c r="AN37" s="22">
        <f t="shared" si="184"/>
        <v>62.23</v>
      </c>
      <c r="AO37" s="22">
        <f t="shared" ref="AO37:AQ37" si="185">SUM(J37+M37+P37+S37+W37+Z37+AC37+AF37+AI37)</f>
        <v>255.39</v>
      </c>
      <c r="AP37" s="22">
        <f t="shared" si="185"/>
        <v>0</v>
      </c>
      <c r="AQ37" s="22">
        <f t="shared" si="185"/>
        <v>255.39</v>
      </c>
      <c r="AR37" s="22">
        <v>31.01021006800196</v>
      </c>
      <c r="AS37" s="22">
        <f t="shared" si="27"/>
        <v>286.4002101</v>
      </c>
      <c r="AT37" s="22">
        <f t="shared" si="28"/>
        <v>286.4002101</v>
      </c>
      <c r="AU37" s="22">
        <f t="shared" si="29"/>
        <v>863.5997899</v>
      </c>
      <c r="AV37" s="22">
        <f t="shared" si="141"/>
        <v>4554</v>
      </c>
      <c r="AW37" s="22">
        <f t="shared" si="31"/>
        <v>3690.40021</v>
      </c>
      <c r="AX37" s="22">
        <f t="shared" si="32"/>
        <v>863.5997899</v>
      </c>
      <c r="AY37" s="22">
        <v>0.0</v>
      </c>
      <c r="AZ37" s="22">
        <f t="shared" si="33"/>
        <v>0</v>
      </c>
      <c r="BA37" s="22">
        <f t="shared" si="34"/>
        <v>0</v>
      </c>
      <c r="BB37" s="22">
        <f t="shared" si="35"/>
        <v>4554</v>
      </c>
      <c r="BC37" s="22">
        <f t="shared" ref="BC37:BD37" si="186">SUM(AW37+AZ37)</f>
        <v>3690.40021</v>
      </c>
      <c r="BD37" s="22">
        <f t="shared" si="186"/>
        <v>863.5997899</v>
      </c>
      <c r="BE37" s="22">
        <f t="shared" si="37"/>
        <v>0</v>
      </c>
      <c r="BF37" s="27">
        <v>0.0</v>
      </c>
      <c r="BG37" s="22">
        <f t="shared" si="38"/>
        <v>0</v>
      </c>
      <c r="BH37" s="22">
        <f t="shared" si="39"/>
        <v>0</v>
      </c>
      <c r="BI37" s="22">
        <v>425.53</v>
      </c>
      <c r="BJ37" s="22">
        <f t="shared" si="40"/>
        <v>425.53</v>
      </c>
      <c r="BK37" s="22">
        <f t="shared" si="41"/>
        <v>0</v>
      </c>
      <c r="BL37" s="22"/>
      <c r="BM37" s="22">
        <f t="shared" si="42"/>
        <v>0</v>
      </c>
      <c r="BN37" s="22" t="str">
        <f t="shared" si="43"/>
        <v/>
      </c>
      <c r="BO37" s="22">
        <f t="shared" ref="BO37:BQ37" si="187">BF37+BI37+BL37</f>
        <v>425.53</v>
      </c>
      <c r="BP37" s="22">
        <f t="shared" si="187"/>
        <v>425.53</v>
      </c>
      <c r="BQ37" s="22">
        <f t="shared" si="187"/>
        <v>0</v>
      </c>
      <c r="BR37" s="22">
        <f t="shared" si="45"/>
        <v>0</v>
      </c>
      <c r="BS37" s="22">
        <v>0.0</v>
      </c>
      <c r="BT37" s="22">
        <f t="shared" si="46"/>
        <v>0</v>
      </c>
      <c r="BU37" s="22">
        <f t="shared" si="47"/>
        <v>0</v>
      </c>
      <c r="BV37" s="22">
        <f t="shared" si="48"/>
        <v>0</v>
      </c>
      <c r="BW37" s="27">
        <v>191.54</v>
      </c>
      <c r="BX37" s="22">
        <f t="shared" si="49"/>
        <v>191.54</v>
      </c>
      <c r="BY37" s="22">
        <f t="shared" si="50"/>
        <v>0</v>
      </c>
      <c r="BZ37" s="22">
        <f t="shared" si="51"/>
        <v>0</v>
      </c>
      <c r="CA37" s="22">
        <f t="shared" si="52"/>
        <v>0</v>
      </c>
    </row>
    <row r="38" ht="14.25" customHeight="1">
      <c r="A38" s="14" t="s">
        <v>278</v>
      </c>
      <c r="B38" s="14" t="s">
        <v>279</v>
      </c>
      <c r="C38" s="14" t="s">
        <v>280</v>
      </c>
      <c r="D38" s="14">
        <v>2.51579808E8</v>
      </c>
      <c r="E38" s="14" t="s">
        <v>281</v>
      </c>
      <c r="F38" s="14" t="s">
        <v>282</v>
      </c>
      <c r="G38" s="14" t="s">
        <v>283</v>
      </c>
      <c r="H38" s="25" t="s">
        <v>96</v>
      </c>
      <c r="I38" s="26">
        <v>2700.0</v>
      </c>
      <c r="J38" s="22">
        <v>0.0</v>
      </c>
      <c r="K38" s="22">
        <f t="shared" si="6"/>
        <v>0</v>
      </c>
      <c r="L38" s="22">
        <f t="shared" si="7"/>
        <v>0</v>
      </c>
      <c r="M38" s="22">
        <v>0.0</v>
      </c>
      <c r="N38" s="22">
        <f t="shared" si="8"/>
        <v>0</v>
      </c>
      <c r="O38" s="22">
        <f t="shared" si="9"/>
        <v>0</v>
      </c>
      <c r="P38" s="22">
        <v>22.0</v>
      </c>
      <c r="Q38" s="22">
        <f t="shared" si="10"/>
        <v>0</v>
      </c>
      <c r="R38" s="22">
        <f t="shared" si="11"/>
        <v>22</v>
      </c>
      <c r="S38" s="22">
        <v>100.0</v>
      </c>
      <c r="T38" s="22">
        <f t="shared" si="12"/>
        <v>0</v>
      </c>
      <c r="U38" s="22">
        <f t="shared" si="13"/>
        <v>100</v>
      </c>
      <c r="V38" s="22">
        <f t="shared" si="14"/>
        <v>2578</v>
      </c>
      <c r="W38" s="22">
        <v>27.8</v>
      </c>
      <c r="X38" s="22">
        <f t="shared" si="15"/>
        <v>0</v>
      </c>
      <c r="Y38" s="22">
        <f t="shared" si="16"/>
        <v>27.8</v>
      </c>
      <c r="Z38" s="22">
        <v>0.39</v>
      </c>
      <c r="AA38" s="22">
        <f t="shared" si="17"/>
        <v>0</v>
      </c>
      <c r="AB38" s="22">
        <f t="shared" si="18"/>
        <v>0.39</v>
      </c>
      <c r="AC38" s="22">
        <v>68.87</v>
      </c>
      <c r="AD38" s="22">
        <f t="shared" si="19"/>
        <v>0</v>
      </c>
      <c r="AE38" s="22">
        <f t="shared" si="20"/>
        <v>68.87</v>
      </c>
      <c r="AF38" s="22">
        <v>1.37</v>
      </c>
      <c r="AG38" s="22">
        <f t="shared" si="21"/>
        <v>0</v>
      </c>
      <c r="AH38" s="22">
        <f t="shared" si="22"/>
        <v>1.37</v>
      </c>
      <c r="AI38" s="22">
        <v>60.86</v>
      </c>
      <c r="AJ38" s="22">
        <f t="shared" si="23"/>
        <v>0</v>
      </c>
      <c r="AK38" s="22">
        <f t="shared" si="24"/>
        <v>60.86</v>
      </c>
      <c r="AL38" s="22">
        <f t="shared" ref="AL38:AN38" si="188">AF38+AI38</f>
        <v>62.23</v>
      </c>
      <c r="AM38" s="22">
        <f t="shared" si="188"/>
        <v>0</v>
      </c>
      <c r="AN38" s="22">
        <f t="shared" si="188"/>
        <v>62.23</v>
      </c>
      <c r="AO38" s="22">
        <f t="shared" ref="AO38:AQ38" si="189">SUM(J38+M38+P38+S38+W38+Z38+AC38+AF38+AI38)</f>
        <v>281.29</v>
      </c>
      <c r="AP38" s="22">
        <f t="shared" si="189"/>
        <v>0</v>
      </c>
      <c r="AQ38" s="22">
        <f t="shared" si="189"/>
        <v>281.29</v>
      </c>
      <c r="AR38" s="22">
        <v>83.84067380599035</v>
      </c>
      <c r="AS38" s="22">
        <f t="shared" si="27"/>
        <v>365.1306738</v>
      </c>
      <c r="AT38" s="22">
        <f t="shared" si="28"/>
        <v>365.1306738</v>
      </c>
      <c r="AU38" s="22">
        <f t="shared" si="29"/>
        <v>2334.869326</v>
      </c>
      <c r="AV38" s="22">
        <f t="shared" si="141"/>
        <v>4554</v>
      </c>
      <c r="AW38" s="22">
        <f t="shared" si="31"/>
        <v>2219.130674</v>
      </c>
      <c r="AX38" s="22">
        <f t="shared" si="32"/>
        <v>2334.869326</v>
      </c>
      <c r="AY38" s="22">
        <v>0.0</v>
      </c>
      <c r="AZ38" s="22">
        <f t="shared" si="33"/>
        <v>0</v>
      </c>
      <c r="BA38" s="22">
        <f t="shared" si="34"/>
        <v>0</v>
      </c>
      <c r="BB38" s="22">
        <f t="shared" si="35"/>
        <v>4554</v>
      </c>
      <c r="BC38" s="22">
        <f t="shared" ref="BC38:BD38" si="190">SUM(AW38+AZ38)</f>
        <v>2219.130674</v>
      </c>
      <c r="BD38" s="22">
        <f t="shared" si="190"/>
        <v>2334.869326</v>
      </c>
      <c r="BE38" s="22">
        <f t="shared" si="37"/>
        <v>0</v>
      </c>
      <c r="BF38" s="27">
        <v>0.0</v>
      </c>
      <c r="BG38" s="22">
        <f t="shared" si="38"/>
        <v>0</v>
      </c>
      <c r="BH38" s="22">
        <f t="shared" si="39"/>
        <v>0</v>
      </c>
      <c r="BI38" s="22">
        <v>0.0</v>
      </c>
      <c r="BJ38" s="22">
        <f t="shared" si="40"/>
        <v>0</v>
      </c>
      <c r="BK38" s="22">
        <f t="shared" si="41"/>
        <v>0</v>
      </c>
      <c r="BL38" s="22"/>
      <c r="BM38" s="22">
        <f t="shared" si="42"/>
        <v>0</v>
      </c>
      <c r="BN38" s="22" t="str">
        <f t="shared" si="43"/>
        <v/>
      </c>
      <c r="BO38" s="22">
        <f t="shared" ref="BO38:BQ38" si="191">BF38+BI38+BL38</f>
        <v>0</v>
      </c>
      <c r="BP38" s="22">
        <f t="shared" si="191"/>
        <v>0</v>
      </c>
      <c r="BQ38" s="22">
        <f t="shared" si="191"/>
        <v>0</v>
      </c>
      <c r="BR38" s="22">
        <f t="shared" si="45"/>
        <v>0</v>
      </c>
      <c r="BS38" s="22">
        <v>0.0</v>
      </c>
      <c r="BT38" s="22">
        <f t="shared" si="46"/>
        <v>0</v>
      </c>
      <c r="BU38" s="22">
        <f t="shared" si="47"/>
        <v>0</v>
      </c>
      <c r="BV38" s="22">
        <f t="shared" si="48"/>
        <v>0</v>
      </c>
      <c r="BW38" s="27">
        <v>766.16</v>
      </c>
      <c r="BX38" s="22">
        <f t="shared" si="49"/>
        <v>766.16</v>
      </c>
      <c r="BY38" s="22">
        <f t="shared" si="50"/>
        <v>0</v>
      </c>
      <c r="BZ38" s="22">
        <f t="shared" si="51"/>
        <v>0</v>
      </c>
      <c r="CA38" s="22">
        <f t="shared" si="52"/>
        <v>0</v>
      </c>
    </row>
    <row r="39" ht="14.25" customHeight="1">
      <c r="A39" s="14" t="s">
        <v>284</v>
      </c>
      <c r="B39" s="14" t="s">
        <v>285</v>
      </c>
      <c r="C39" s="14" t="s">
        <v>286</v>
      </c>
      <c r="D39" s="14">
        <v>8.3437014E8</v>
      </c>
      <c r="E39" s="14" t="s">
        <v>287</v>
      </c>
      <c r="F39" s="14" t="s">
        <v>191</v>
      </c>
      <c r="G39" s="14" t="s">
        <v>288</v>
      </c>
      <c r="H39" s="25" t="s">
        <v>96</v>
      </c>
      <c r="I39" s="26">
        <v>1570.0</v>
      </c>
      <c r="J39" s="22">
        <v>0.0</v>
      </c>
      <c r="K39" s="22">
        <f t="shared" si="6"/>
        <v>0</v>
      </c>
      <c r="L39" s="22">
        <f t="shared" si="7"/>
        <v>0</v>
      </c>
      <c r="M39" s="22">
        <v>0.0</v>
      </c>
      <c r="N39" s="22">
        <f t="shared" si="8"/>
        <v>0</v>
      </c>
      <c r="O39" s="22">
        <f t="shared" si="9"/>
        <v>0</v>
      </c>
      <c r="P39" s="22">
        <v>10.0</v>
      </c>
      <c r="Q39" s="22">
        <f t="shared" si="10"/>
        <v>0</v>
      </c>
      <c r="R39" s="22">
        <f t="shared" si="11"/>
        <v>10</v>
      </c>
      <c r="S39" s="22">
        <v>100.0</v>
      </c>
      <c r="T39" s="22">
        <f t="shared" si="12"/>
        <v>0</v>
      </c>
      <c r="U39" s="22">
        <f t="shared" si="13"/>
        <v>100</v>
      </c>
      <c r="V39" s="22">
        <f t="shared" si="14"/>
        <v>1460</v>
      </c>
      <c r="W39" s="22">
        <v>13.9</v>
      </c>
      <c r="X39" s="22">
        <f t="shared" si="15"/>
        <v>0</v>
      </c>
      <c r="Y39" s="22">
        <f t="shared" si="16"/>
        <v>13.9</v>
      </c>
      <c r="Z39" s="22">
        <v>0.39</v>
      </c>
      <c r="AA39" s="22">
        <f t="shared" si="17"/>
        <v>0</v>
      </c>
      <c r="AB39" s="22">
        <f t="shared" si="18"/>
        <v>0.39</v>
      </c>
      <c r="AC39" s="22">
        <v>68.87</v>
      </c>
      <c r="AD39" s="22">
        <f t="shared" si="19"/>
        <v>0</v>
      </c>
      <c r="AE39" s="22">
        <f t="shared" si="20"/>
        <v>68.87</v>
      </c>
      <c r="AF39" s="22">
        <v>1.37</v>
      </c>
      <c r="AG39" s="22">
        <f t="shared" si="21"/>
        <v>0</v>
      </c>
      <c r="AH39" s="22">
        <f t="shared" si="22"/>
        <v>1.37</v>
      </c>
      <c r="AI39" s="22">
        <v>60.86</v>
      </c>
      <c r="AJ39" s="22">
        <f t="shared" si="23"/>
        <v>0</v>
      </c>
      <c r="AK39" s="22">
        <f t="shared" si="24"/>
        <v>60.86</v>
      </c>
      <c r="AL39" s="22">
        <f t="shared" ref="AL39:AN39" si="192">AF39+AI39</f>
        <v>62.23</v>
      </c>
      <c r="AM39" s="22">
        <f t="shared" si="192"/>
        <v>0</v>
      </c>
      <c r="AN39" s="22">
        <f t="shared" si="192"/>
        <v>62.23</v>
      </c>
      <c r="AO39" s="22">
        <f t="shared" ref="AO39:AQ39" si="193">SUM(J39+M39+P39+S39+W39+Z39+AC39+AF39+AI39)</f>
        <v>255.39</v>
      </c>
      <c r="AP39" s="22">
        <f t="shared" si="193"/>
        <v>0</v>
      </c>
      <c r="AQ39" s="22">
        <f t="shared" si="193"/>
        <v>255.39</v>
      </c>
      <c r="AR39" s="22">
        <v>45.56883139859387</v>
      </c>
      <c r="AS39" s="22">
        <f t="shared" si="27"/>
        <v>300.9588314</v>
      </c>
      <c r="AT39" s="22">
        <f t="shared" si="28"/>
        <v>300.9588314</v>
      </c>
      <c r="AU39" s="22">
        <f t="shared" si="29"/>
        <v>1269.041169</v>
      </c>
      <c r="AV39" s="22">
        <f t="shared" si="141"/>
        <v>4554</v>
      </c>
      <c r="AW39" s="22">
        <f t="shared" si="31"/>
        <v>3284.958831</v>
      </c>
      <c r="AX39" s="22">
        <f t="shared" si="32"/>
        <v>1269.041169</v>
      </c>
      <c r="AY39" s="22">
        <v>0.0</v>
      </c>
      <c r="AZ39" s="22">
        <f t="shared" si="33"/>
        <v>0</v>
      </c>
      <c r="BA39" s="22">
        <f t="shared" si="34"/>
        <v>0</v>
      </c>
      <c r="BB39" s="22">
        <f t="shared" si="35"/>
        <v>4554</v>
      </c>
      <c r="BC39" s="22">
        <f t="shared" ref="BC39:BD39" si="194">SUM(AW39+AZ39)</f>
        <v>3284.958831</v>
      </c>
      <c r="BD39" s="22">
        <f t="shared" si="194"/>
        <v>1269.041169</v>
      </c>
      <c r="BE39" s="22">
        <f t="shared" si="37"/>
        <v>0</v>
      </c>
      <c r="BF39" s="27">
        <v>0.0</v>
      </c>
      <c r="BG39" s="22">
        <f t="shared" si="38"/>
        <v>0</v>
      </c>
      <c r="BH39" s="22">
        <f t="shared" si="39"/>
        <v>0</v>
      </c>
      <c r="BI39" s="22">
        <v>0.0</v>
      </c>
      <c r="BJ39" s="22">
        <f t="shared" si="40"/>
        <v>0</v>
      </c>
      <c r="BK39" s="22">
        <f t="shared" si="41"/>
        <v>0</v>
      </c>
      <c r="BL39" s="22"/>
      <c r="BM39" s="22">
        <f t="shared" si="42"/>
        <v>0</v>
      </c>
      <c r="BN39" s="22" t="str">
        <f t="shared" si="43"/>
        <v/>
      </c>
      <c r="BO39" s="22">
        <f t="shared" ref="BO39:BQ39" si="195">BF39+BI39+BL39</f>
        <v>0</v>
      </c>
      <c r="BP39" s="22">
        <f t="shared" si="195"/>
        <v>0</v>
      </c>
      <c r="BQ39" s="22">
        <f t="shared" si="195"/>
        <v>0</v>
      </c>
      <c r="BR39" s="22">
        <f t="shared" si="45"/>
        <v>0</v>
      </c>
      <c r="BS39" s="22">
        <v>0.0</v>
      </c>
      <c r="BT39" s="22">
        <f t="shared" si="46"/>
        <v>0</v>
      </c>
      <c r="BU39" s="22">
        <f t="shared" si="47"/>
        <v>0</v>
      </c>
      <c r="BV39" s="22">
        <f t="shared" si="48"/>
        <v>0</v>
      </c>
      <c r="BW39" s="27">
        <v>702.31</v>
      </c>
      <c r="BX39" s="22">
        <f t="shared" si="49"/>
        <v>702.31</v>
      </c>
      <c r="BY39" s="22">
        <f t="shared" si="50"/>
        <v>0</v>
      </c>
      <c r="BZ39" s="22">
        <f t="shared" si="51"/>
        <v>0</v>
      </c>
      <c r="CA39" s="22">
        <f t="shared" si="52"/>
        <v>0</v>
      </c>
    </row>
    <row r="40" ht="14.25" customHeight="1">
      <c r="A40" s="14" t="s">
        <v>289</v>
      </c>
      <c r="B40" s="14" t="s">
        <v>290</v>
      </c>
      <c r="C40" s="14" t="s">
        <v>291</v>
      </c>
      <c r="D40" s="14">
        <v>8.71133989E8</v>
      </c>
      <c r="E40" s="14" t="s">
        <v>292</v>
      </c>
      <c r="F40" s="14" t="s">
        <v>293</v>
      </c>
      <c r="G40" s="14" t="s">
        <v>294</v>
      </c>
      <c r="H40" s="25" t="s">
        <v>96</v>
      </c>
      <c r="I40" s="26">
        <v>763.0</v>
      </c>
      <c r="J40" s="22">
        <v>0.0</v>
      </c>
      <c r="K40" s="22">
        <f t="shared" si="6"/>
        <v>0</v>
      </c>
      <c r="L40" s="22">
        <f t="shared" si="7"/>
        <v>0</v>
      </c>
      <c r="M40" s="22">
        <v>0.0</v>
      </c>
      <c r="N40" s="22">
        <f t="shared" si="8"/>
        <v>0</v>
      </c>
      <c r="O40" s="22">
        <f t="shared" si="9"/>
        <v>0</v>
      </c>
      <c r="P40" s="22">
        <v>10.0</v>
      </c>
      <c r="Q40" s="22">
        <f t="shared" si="10"/>
        <v>0</v>
      </c>
      <c r="R40" s="22">
        <f t="shared" si="11"/>
        <v>10</v>
      </c>
      <c r="S40" s="22">
        <v>100.0</v>
      </c>
      <c r="T40" s="22">
        <f t="shared" si="12"/>
        <v>0</v>
      </c>
      <c r="U40" s="22">
        <f t="shared" si="13"/>
        <v>100</v>
      </c>
      <c r="V40" s="22">
        <f t="shared" si="14"/>
        <v>653</v>
      </c>
      <c r="W40" s="22">
        <v>13.9</v>
      </c>
      <c r="X40" s="22">
        <f t="shared" si="15"/>
        <v>0</v>
      </c>
      <c r="Y40" s="22">
        <f t="shared" si="16"/>
        <v>13.9</v>
      </c>
      <c r="Z40" s="22">
        <v>0.39</v>
      </c>
      <c r="AA40" s="22">
        <f t="shared" si="17"/>
        <v>0</v>
      </c>
      <c r="AB40" s="22">
        <f t="shared" si="18"/>
        <v>0.39</v>
      </c>
      <c r="AC40" s="22">
        <v>68.87</v>
      </c>
      <c r="AD40" s="22">
        <f t="shared" si="19"/>
        <v>0</v>
      </c>
      <c r="AE40" s="22">
        <f t="shared" si="20"/>
        <v>68.87</v>
      </c>
      <c r="AF40" s="22">
        <v>1.37</v>
      </c>
      <c r="AG40" s="22">
        <f t="shared" si="21"/>
        <v>0</v>
      </c>
      <c r="AH40" s="22">
        <f t="shared" si="22"/>
        <v>1.37</v>
      </c>
      <c r="AI40" s="22">
        <v>60.86</v>
      </c>
      <c r="AJ40" s="22">
        <f t="shared" si="23"/>
        <v>0</v>
      </c>
      <c r="AK40" s="22">
        <f t="shared" si="24"/>
        <v>60.86</v>
      </c>
      <c r="AL40" s="22">
        <f t="shared" ref="AL40:AN40" si="196">AF40+AI40</f>
        <v>62.23</v>
      </c>
      <c r="AM40" s="22">
        <f t="shared" si="196"/>
        <v>0</v>
      </c>
      <c r="AN40" s="22">
        <f t="shared" si="196"/>
        <v>62.23</v>
      </c>
      <c r="AO40" s="22">
        <f t="shared" ref="AO40:AQ40" si="197">SUM(J40+M40+P40+S40+W40+Z40+AC40+AF40+AI40)</f>
        <v>255.39</v>
      </c>
      <c r="AP40" s="22">
        <f t="shared" si="197"/>
        <v>0</v>
      </c>
      <c r="AQ40" s="22">
        <f t="shared" si="197"/>
        <v>255.39</v>
      </c>
      <c r="AR40" s="22">
        <v>17.595480413385136</v>
      </c>
      <c r="AS40" s="22">
        <f t="shared" si="27"/>
        <v>272.9854804</v>
      </c>
      <c r="AT40" s="22">
        <f t="shared" si="28"/>
        <v>272.9854804</v>
      </c>
      <c r="AU40" s="22">
        <f t="shared" si="29"/>
        <v>490.0145196</v>
      </c>
      <c r="AV40" s="22">
        <f t="shared" si="141"/>
        <v>4554</v>
      </c>
      <c r="AW40" s="22">
        <f t="shared" si="31"/>
        <v>4063.98548</v>
      </c>
      <c r="AX40" s="22">
        <f t="shared" si="32"/>
        <v>490.0145196</v>
      </c>
      <c r="AY40" s="22">
        <v>0.0</v>
      </c>
      <c r="AZ40" s="22">
        <f t="shared" si="33"/>
        <v>0</v>
      </c>
      <c r="BA40" s="22">
        <f t="shared" si="34"/>
        <v>0</v>
      </c>
      <c r="BB40" s="22">
        <f t="shared" si="35"/>
        <v>4554</v>
      </c>
      <c r="BC40" s="22">
        <f t="shared" ref="BC40:BD40" si="198">SUM(AW40+AZ40)</f>
        <v>4063.98548</v>
      </c>
      <c r="BD40" s="22">
        <f t="shared" si="198"/>
        <v>490.0145196</v>
      </c>
      <c r="BE40" s="22">
        <f t="shared" si="37"/>
        <v>0</v>
      </c>
      <c r="BF40" s="27">
        <v>0.0</v>
      </c>
      <c r="BG40" s="22">
        <f t="shared" si="38"/>
        <v>0</v>
      </c>
      <c r="BH40" s="22">
        <f t="shared" si="39"/>
        <v>0</v>
      </c>
      <c r="BI40" s="22">
        <v>245.74</v>
      </c>
      <c r="BJ40" s="22">
        <f t="shared" si="40"/>
        <v>245.74</v>
      </c>
      <c r="BK40" s="22">
        <f t="shared" si="41"/>
        <v>0</v>
      </c>
      <c r="BL40" s="22"/>
      <c r="BM40" s="22">
        <f t="shared" si="42"/>
        <v>0</v>
      </c>
      <c r="BN40" s="22" t="str">
        <f t="shared" si="43"/>
        <v/>
      </c>
      <c r="BO40" s="22">
        <f t="shared" ref="BO40:BQ40" si="199">BF40+BI40+BL40</f>
        <v>245.74</v>
      </c>
      <c r="BP40" s="22">
        <f t="shared" si="199"/>
        <v>245.74</v>
      </c>
      <c r="BQ40" s="22">
        <f t="shared" si="199"/>
        <v>0</v>
      </c>
      <c r="BR40" s="22">
        <f t="shared" si="45"/>
        <v>0</v>
      </c>
      <c r="BS40" s="22">
        <v>0.0</v>
      </c>
      <c r="BT40" s="22">
        <f t="shared" si="46"/>
        <v>0</v>
      </c>
      <c r="BU40" s="22">
        <f t="shared" si="47"/>
        <v>0</v>
      </c>
      <c r="BV40" s="22">
        <f t="shared" si="48"/>
        <v>0</v>
      </c>
      <c r="BW40" s="27">
        <v>0.0</v>
      </c>
      <c r="BX40" s="22">
        <f t="shared" si="49"/>
        <v>0</v>
      </c>
      <c r="BY40" s="22">
        <f t="shared" si="50"/>
        <v>0</v>
      </c>
      <c r="BZ40" s="22">
        <f t="shared" si="51"/>
        <v>0</v>
      </c>
      <c r="CA40" s="22">
        <f t="shared" si="52"/>
        <v>0</v>
      </c>
    </row>
    <row r="41" ht="14.25" customHeight="1">
      <c r="A41" s="14" t="s">
        <v>295</v>
      </c>
      <c r="B41" s="14" t="s">
        <v>296</v>
      </c>
      <c r="C41" s="14" t="s">
        <v>297</v>
      </c>
      <c r="D41" s="14">
        <v>9.5628258E8</v>
      </c>
      <c r="E41" s="14" t="s">
        <v>298</v>
      </c>
      <c r="F41" s="14" t="s">
        <v>209</v>
      </c>
      <c r="G41" s="14" t="s">
        <v>299</v>
      </c>
      <c r="H41" s="25" t="s">
        <v>96</v>
      </c>
      <c r="I41" s="26">
        <v>2800.0</v>
      </c>
      <c r="J41" s="22">
        <v>0.0</v>
      </c>
      <c r="K41" s="22">
        <f t="shared" si="6"/>
        <v>0</v>
      </c>
      <c r="L41" s="22">
        <f t="shared" si="7"/>
        <v>0</v>
      </c>
      <c r="M41" s="22">
        <v>0.0</v>
      </c>
      <c r="N41" s="22">
        <f t="shared" si="8"/>
        <v>0</v>
      </c>
      <c r="O41" s="22">
        <f t="shared" si="9"/>
        <v>0</v>
      </c>
      <c r="P41" s="22">
        <v>10.0</v>
      </c>
      <c r="Q41" s="22">
        <f t="shared" si="10"/>
        <v>0</v>
      </c>
      <c r="R41" s="22">
        <f t="shared" si="11"/>
        <v>10</v>
      </c>
      <c r="S41" s="22">
        <v>100.0</v>
      </c>
      <c r="T41" s="22">
        <f t="shared" si="12"/>
        <v>0</v>
      </c>
      <c r="U41" s="22">
        <f t="shared" si="13"/>
        <v>100</v>
      </c>
      <c r="V41" s="22">
        <f t="shared" si="14"/>
        <v>2690</v>
      </c>
      <c r="W41" s="22">
        <v>13.9</v>
      </c>
      <c r="X41" s="22">
        <f t="shared" si="15"/>
        <v>0</v>
      </c>
      <c r="Y41" s="22">
        <f t="shared" si="16"/>
        <v>13.9</v>
      </c>
      <c r="Z41" s="22">
        <v>0.39</v>
      </c>
      <c r="AA41" s="22">
        <f t="shared" si="17"/>
        <v>0</v>
      </c>
      <c r="AB41" s="22">
        <f t="shared" si="18"/>
        <v>0.39</v>
      </c>
      <c r="AC41" s="22">
        <v>68.87</v>
      </c>
      <c r="AD41" s="22">
        <f t="shared" si="19"/>
        <v>0</v>
      </c>
      <c r="AE41" s="22">
        <f t="shared" si="20"/>
        <v>68.87</v>
      </c>
      <c r="AF41" s="22">
        <v>1.37</v>
      </c>
      <c r="AG41" s="22">
        <f t="shared" si="21"/>
        <v>0</v>
      </c>
      <c r="AH41" s="22">
        <f t="shared" si="22"/>
        <v>1.37</v>
      </c>
      <c r="AI41" s="22">
        <v>60.86</v>
      </c>
      <c r="AJ41" s="22">
        <f t="shared" si="23"/>
        <v>0</v>
      </c>
      <c r="AK41" s="22">
        <f t="shared" si="24"/>
        <v>60.86</v>
      </c>
      <c r="AL41" s="22">
        <f t="shared" ref="AL41:AN41" si="200">AF41+AI41</f>
        <v>62.23</v>
      </c>
      <c r="AM41" s="22">
        <f t="shared" si="200"/>
        <v>0</v>
      </c>
      <c r="AN41" s="22">
        <f t="shared" si="200"/>
        <v>62.23</v>
      </c>
      <c r="AO41" s="22">
        <f t="shared" ref="AO41:AQ41" si="201">SUM(J41+M41+P41+S41+W41+Z41+AC41+AF41+AI41)</f>
        <v>255.39</v>
      </c>
      <c r="AP41" s="22">
        <f t="shared" si="201"/>
        <v>0</v>
      </c>
      <c r="AQ41" s="22">
        <f t="shared" si="201"/>
        <v>255.39</v>
      </c>
      <c r="AR41" s="22">
        <v>88.20479386675589</v>
      </c>
      <c r="AS41" s="22">
        <f t="shared" si="27"/>
        <v>343.5947939</v>
      </c>
      <c r="AT41" s="22">
        <f t="shared" si="28"/>
        <v>343.5947939</v>
      </c>
      <c r="AU41" s="22">
        <f t="shared" si="29"/>
        <v>2456.405206</v>
      </c>
      <c r="AV41" s="22">
        <f t="shared" si="141"/>
        <v>4554</v>
      </c>
      <c r="AW41" s="22">
        <f t="shared" si="31"/>
        <v>2097.594794</v>
      </c>
      <c r="AX41" s="22">
        <f t="shared" si="32"/>
        <v>2456.405206</v>
      </c>
      <c r="AY41" s="22">
        <v>0.0</v>
      </c>
      <c r="AZ41" s="22">
        <f t="shared" si="33"/>
        <v>0</v>
      </c>
      <c r="BA41" s="22">
        <f t="shared" si="34"/>
        <v>0</v>
      </c>
      <c r="BB41" s="22">
        <f t="shared" si="35"/>
        <v>4554</v>
      </c>
      <c r="BC41" s="22">
        <f t="shared" ref="BC41:BD41" si="202">SUM(AW41+AZ41)</f>
        <v>2097.594794</v>
      </c>
      <c r="BD41" s="22">
        <f t="shared" si="202"/>
        <v>2456.405206</v>
      </c>
      <c r="BE41" s="22">
        <f t="shared" si="37"/>
        <v>0</v>
      </c>
      <c r="BF41" s="27">
        <v>0.0</v>
      </c>
      <c r="BG41" s="22">
        <f t="shared" si="38"/>
        <v>0</v>
      </c>
      <c r="BH41" s="22">
        <f t="shared" si="39"/>
        <v>0</v>
      </c>
      <c r="BI41" s="22">
        <v>707.3600000000001</v>
      </c>
      <c r="BJ41" s="22">
        <f t="shared" si="40"/>
        <v>707.36</v>
      </c>
      <c r="BK41" s="22">
        <f t="shared" si="41"/>
        <v>0</v>
      </c>
      <c r="BL41" s="22"/>
      <c r="BM41" s="22">
        <f t="shared" si="42"/>
        <v>0</v>
      </c>
      <c r="BN41" s="22" t="str">
        <f t="shared" si="43"/>
        <v/>
      </c>
      <c r="BO41" s="22">
        <f t="shared" ref="BO41:BQ41" si="203">BF41+BI41+BL41</f>
        <v>707.36</v>
      </c>
      <c r="BP41" s="22">
        <f t="shared" si="203"/>
        <v>707.36</v>
      </c>
      <c r="BQ41" s="22">
        <f t="shared" si="203"/>
        <v>0</v>
      </c>
      <c r="BR41" s="22">
        <f t="shared" si="45"/>
        <v>0</v>
      </c>
      <c r="BS41" s="22">
        <v>0.0</v>
      </c>
      <c r="BT41" s="22">
        <f t="shared" si="46"/>
        <v>0</v>
      </c>
      <c r="BU41" s="22">
        <f t="shared" si="47"/>
        <v>0</v>
      </c>
      <c r="BV41" s="22">
        <f t="shared" si="48"/>
        <v>0</v>
      </c>
      <c r="BW41" s="27">
        <v>191.54</v>
      </c>
      <c r="BX41" s="22">
        <f t="shared" si="49"/>
        <v>191.54</v>
      </c>
      <c r="BY41" s="22">
        <f t="shared" si="50"/>
        <v>0</v>
      </c>
      <c r="BZ41" s="22">
        <f t="shared" si="51"/>
        <v>0</v>
      </c>
      <c r="CA41" s="22">
        <f t="shared" si="52"/>
        <v>0</v>
      </c>
    </row>
    <row r="42" ht="14.25" customHeight="1">
      <c r="A42" s="14" t="s">
        <v>300</v>
      </c>
      <c r="B42" s="14" t="s">
        <v>301</v>
      </c>
      <c r="C42" s="14" t="s">
        <v>302</v>
      </c>
      <c r="D42" s="14">
        <v>4.81113177E8</v>
      </c>
      <c r="E42" s="14" t="s">
        <v>303</v>
      </c>
      <c r="F42" s="14" t="s">
        <v>94</v>
      </c>
      <c r="G42" s="14" t="s">
        <v>304</v>
      </c>
      <c r="H42" s="25" t="s">
        <v>96</v>
      </c>
      <c r="I42" s="26">
        <v>2250.0</v>
      </c>
      <c r="J42" s="22">
        <v>0.0</v>
      </c>
      <c r="K42" s="22">
        <f t="shared" si="6"/>
        <v>0</v>
      </c>
      <c r="L42" s="22">
        <f t="shared" si="7"/>
        <v>0</v>
      </c>
      <c r="M42" s="22">
        <v>0.0</v>
      </c>
      <c r="N42" s="22">
        <f t="shared" si="8"/>
        <v>0</v>
      </c>
      <c r="O42" s="22">
        <f t="shared" si="9"/>
        <v>0</v>
      </c>
      <c r="P42" s="22">
        <v>10.0</v>
      </c>
      <c r="Q42" s="22">
        <f t="shared" si="10"/>
        <v>0</v>
      </c>
      <c r="R42" s="22">
        <f t="shared" si="11"/>
        <v>10</v>
      </c>
      <c r="S42" s="22">
        <v>100.0</v>
      </c>
      <c r="T42" s="22">
        <f t="shared" si="12"/>
        <v>0</v>
      </c>
      <c r="U42" s="22">
        <f t="shared" si="13"/>
        <v>100</v>
      </c>
      <c r="V42" s="22">
        <f t="shared" si="14"/>
        <v>2140</v>
      </c>
      <c r="W42" s="22">
        <v>13.9</v>
      </c>
      <c r="X42" s="22">
        <f t="shared" si="15"/>
        <v>0</v>
      </c>
      <c r="Y42" s="22">
        <f t="shared" si="16"/>
        <v>13.9</v>
      </c>
      <c r="Z42" s="22">
        <v>0.39</v>
      </c>
      <c r="AA42" s="22">
        <f t="shared" si="17"/>
        <v>0</v>
      </c>
      <c r="AB42" s="22">
        <f t="shared" si="18"/>
        <v>0.39</v>
      </c>
      <c r="AC42" s="22">
        <v>68.87</v>
      </c>
      <c r="AD42" s="22">
        <f t="shared" si="19"/>
        <v>0</v>
      </c>
      <c r="AE42" s="22">
        <f t="shared" si="20"/>
        <v>68.87</v>
      </c>
      <c r="AF42" s="22">
        <v>1.37</v>
      </c>
      <c r="AG42" s="22">
        <f t="shared" si="21"/>
        <v>0</v>
      </c>
      <c r="AH42" s="22">
        <f t="shared" si="22"/>
        <v>1.37</v>
      </c>
      <c r="AI42" s="22">
        <v>60.86</v>
      </c>
      <c r="AJ42" s="22">
        <f t="shared" si="23"/>
        <v>0</v>
      </c>
      <c r="AK42" s="22">
        <f t="shared" si="24"/>
        <v>60.86</v>
      </c>
      <c r="AL42" s="22">
        <f t="shared" ref="AL42:AN42" si="204">AF42+AI42</f>
        <v>62.23</v>
      </c>
      <c r="AM42" s="22">
        <f t="shared" si="204"/>
        <v>0</v>
      </c>
      <c r="AN42" s="22">
        <f t="shared" si="204"/>
        <v>62.23</v>
      </c>
      <c r="AO42" s="22">
        <f t="shared" ref="AO42:AQ42" si="205">SUM(J42+M42+P42+S42+W42+Z42+AC42+AF42+AI42)</f>
        <v>255.39</v>
      </c>
      <c r="AP42" s="22">
        <f t="shared" si="205"/>
        <v>0</v>
      </c>
      <c r="AQ42" s="22">
        <f t="shared" si="205"/>
        <v>255.39</v>
      </c>
      <c r="AR42" s="22">
        <v>69.13993260050458</v>
      </c>
      <c r="AS42" s="22">
        <f t="shared" si="27"/>
        <v>324.5299326</v>
      </c>
      <c r="AT42" s="22">
        <f t="shared" si="28"/>
        <v>324.5299326</v>
      </c>
      <c r="AU42" s="22">
        <f t="shared" si="29"/>
        <v>1925.470067</v>
      </c>
      <c r="AV42" s="22">
        <f t="shared" si="141"/>
        <v>4554</v>
      </c>
      <c r="AW42" s="22">
        <f t="shared" si="31"/>
        <v>2628.529933</v>
      </c>
      <c r="AX42" s="22">
        <f t="shared" si="32"/>
        <v>1925.470067</v>
      </c>
      <c r="AY42" s="22">
        <v>0.0</v>
      </c>
      <c r="AZ42" s="22">
        <f t="shared" si="33"/>
        <v>0</v>
      </c>
      <c r="BA42" s="22">
        <f t="shared" si="34"/>
        <v>0</v>
      </c>
      <c r="BB42" s="22">
        <f t="shared" si="35"/>
        <v>4554</v>
      </c>
      <c r="BC42" s="22">
        <f t="shared" ref="BC42:BD42" si="206">SUM(AW42+AZ42)</f>
        <v>2628.529933</v>
      </c>
      <c r="BD42" s="22">
        <f t="shared" si="206"/>
        <v>1925.470067</v>
      </c>
      <c r="BE42" s="22">
        <f t="shared" si="37"/>
        <v>0</v>
      </c>
      <c r="BF42" s="27">
        <v>0.0</v>
      </c>
      <c r="BG42" s="22">
        <f t="shared" si="38"/>
        <v>0</v>
      </c>
      <c r="BH42" s="22">
        <f t="shared" si="39"/>
        <v>0</v>
      </c>
      <c r="BI42" s="22">
        <v>180.65</v>
      </c>
      <c r="BJ42" s="22">
        <f t="shared" si="40"/>
        <v>180.65</v>
      </c>
      <c r="BK42" s="22">
        <f t="shared" si="41"/>
        <v>0</v>
      </c>
      <c r="BL42" s="22"/>
      <c r="BM42" s="22">
        <f t="shared" si="42"/>
        <v>0</v>
      </c>
      <c r="BN42" s="22" t="str">
        <f t="shared" si="43"/>
        <v/>
      </c>
      <c r="BO42" s="22">
        <f t="shared" ref="BO42:BQ42" si="207">BF42+BI42+BL42</f>
        <v>180.65</v>
      </c>
      <c r="BP42" s="22">
        <f t="shared" si="207"/>
        <v>180.65</v>
      </c>
      <c r="BQ42" s="22">
        <f t="shared" si="207"/>
        <v>0</v>
      </c>
      <c r="BR42" s="22">
        <f t="shared" si="45"/>
        <v>0</v>
      </c>
      <c r="BS42" s="22">
        <v>0.0</v>
      </c>
      <c r="BT42" s="22">
        <f t="shared" si="46"/>
        <v>0</v>
      </c>
      <c r="BU42" s="22">
        <f t="shared" si="47"/>
        <v>0</v>
      </c>
      <c r="BV42" s="22">
        <f t="shared" si="48"/>
        <v>0</v>
      </c>
      <c r="BW42" s="27">
        <v>3256.18</v>
      </c>
      <c r="BX42" s="22">
        <f t="shared" si="49"/>
        <v>3256.18</v>
      </c>
      <c r="BY42" s="22">
        <f t="shared" si="50"/>
        <v>0</v>
      </c>
      <c r="BZ42" s="22">
        <f t="shared" si="51"/>
        <v>0</v>
      </c>
      <c r="CA42" s="22">
        <f t="shared" si="52"/>
        <v>0</v>
      </c>
    </row>
    <row r="43" ht="14.25" customHeight="1">
      <c r="A43" s="14" t="s">
        <v>305</v>
      </c>
      <c r="B43" s="14" t="s">
        <v>306</v>
      </c>
      <c r="C43" s="14" t="s">
        <v>307</v>
      </c>
      <c r="D43" s="14">
        <v>4.0417879E8</v>
      </c>
      <c r="E43" s="14" t="s">
        <v>170</v>
      </c>
      <c r="F43" s="14" t="s">
        <v>124</v>
      </c>
      <c r="G43" s="14" t="s">
        <v>308</v>
      </c>
      <c r="H43" s="25" t="s">
        <v>96</v>
      </c>
      <c r="I43" s="26">
        <v>5000.0</v>
      </c>
      <c r="J43" s="22">
        <v>0.0</v>
      </c>
      <c r="K43" s="22">
        <f t="shared" si="6"/>
        <v>0</v>
      </c>
      <c r="L43" s="22">
        <f t="shared" si="7"/>
        <v>0</v>
      </c>
      <c r="M43" s="22">
        <v>0.0</v>
      </c>
      <c r="N43" s="22">
        <f t="shared" si="8"/>
        <v>0</v>
      </c>
      <c r="O43" s="22">
        <f t="shared" si="9"/>
        <v>0</v>
      </c>
      <c r="P43" s="22">
        <v>10.0</v>
      </c>
      <c r="Q43" s="22">
        <f t="shared" si="10"/>
        <v>0</v>
      </c>
      <c r="R43" s="22">
        <f t="shared" si="11"/>
        <v>10</v>
      </c>
      <c r="S43" s="22">
        <v>100.0</v>
      </c>
      <c r="T43" s="22">
        <f t="shared" si="12"/>
        <v>0</v>
      </c>
      <c r="U43" s="22">
        <f t="shared" si="13"/>
        <v>100</v>
      </c>
      <c r="V43" s="22">
        <f t="shared" si="14"/>
        <v>4890</v>
      </c>
      <c r="W43" s="22">
        <v>27.8</v>
      </c>
      <c r="X43" s="22">
        <f t="shared" si="15"/>
        <v>0</v>
      </c>
      <c r="Y43" s="22">
        <f t="shared" si="16"/>
        <v>27.8</v>
      </c>
      <c r="Z43" s="22">
        <v>0.39</v>
      </c>
      <c r="AA43" s="22">
        <f t="shared" si="17"/>
        <v>0</v>
      </c>
      <c r="AB43" s="22">
        <f t="shared" si="18"/>
        <v>0.39</v>
      </c>
      <c r="AC43" s="22">
        <v>68.87</v>
      </c>
      <c r="AD43" s="22">
        <f t="shared" si="19"/>
        <v>0</v>
      </c>
      <c r="AE43" s="22">
        <f t="shared" si="20"/>
        <v>68.87</v>
      </c>
      <c r="AF43" s="22">
        <v>1.37</v>
      </c>
      <c r="AG43" s="22">
        <f t="shared" si="21"/>
        <v>0</v>
      </c>
      <c r="AH43" s="22">
        <f t="shared" si="22"/>
        <v>1.37</v>
      </c>
      <c r="AI43" s="22">
        <v>60.86</v>
      </c>
      <c r="AJ43" s="22">
        <f t="shared" si="23"/>
        <v>0</v>
      </c>
      <c r="AK43" s="22">
        <f t="shared" si="24"/>
        <v>60.86</v>
      </c>
      <c r="AL43" s="22">
        <f t="shared" ref="AL43:AN43" si="208">AF43+AI43</f>
        <v>62.23</v>
      </c>
      <c r="AM43" s="22">
        <f t="shared" si="208"/>
        <v>0</v>
      </c>
      <c r="AN43" s="22">
        <f t="shared" si="208"/>
        <v>62.23</v>
      </c>
      <c r="AO43" s="22">
        <f t="shared" ref="AO43:AQ43" si="209">SUM(J43+M43+P43+S43+W43+Z43+AC43+AF43+AI43)</f>
        <v>269.29</v>
      </c>
      <c r="AP43" s="22">
        <f t="shared" si="209"/>
        <v>0</v>
      </c>
      <c r="AQ43" s="22">
        <f t="shared" si="209"/>
        <v>269.29</v>
      </c>
      <c r="AR43" s="22">
        <v>163.98241789248675</v>
      </c>
      <c r="AS43" s="22">
        <f t="shared" si="27"/>
        <v>433.2724179</v>
      </c>
      <c r="AT43" s="22">
        <f t="shared" si="28"/>
        <v>433.2724179</v>
      </c>
      <c r="AU43" s="22">
        <f t="shared" si="29"/>
        <v>4566.727582</v>
      </c>
      <c r="AV43" s="22">
        <f t="shared" si="141"/>
        <v>4554</v>
      </c>
      <c r="AW43" s="22">
        <f t="shared" si="31"/>
        <v>0</v>
      </c>
      <c r="AX43" s="22">
        <f t="shared" si="32"/>
        <v>4554</v>
      </c>
      <c r="AY43" s="22">
        <v>0.0</v>
      </c>
      <c r="AZ43" s="22">
        <f t="shared" si="33"/>
        <v>0</v>
      </c>
      <c r="BA43" s="22">
        <f t="shared" si="34"/>
        <v>0</v>
      </c>
      <c r="BB43" s="22">
        <f t="shared" si="35"/>
        <v>4554</v>
      </c>
      <c r="BC43" s="22">
        <f t="shared" ref="BC43:BD43" si="210">SUM(AW43+AZ43)</f>
        <v>0</v>
      </c>
      <c r="BD43" s="22">
        <f t="shared" si="210"/>
        <v>4554</v>
      </c>
      <c r="BE43" s="22">
        <f t="shared" si="37"/>
        <v>12.72758211</v>
      </c>
      <c r="BF43" s="27">
        <v>0.0</v>
      </c>
      <c r="BG43" s="22">
        <f t="shared" si="38"/>
        <v>0</v>
      </c>
      <c r="BH43" s="22">
        <f t="shared" si="39"/>
        <v>0</v>
      </c>
      <c r="BI43" s="22">
        <v>883.6099999999999</v>
      </c>
      <c r="BJ43" s="22">
        <f t="shared" si="40"/>
        <v>870.8824179</v>
      </c>
      <c r="BK43" s="22">
        <f t="shared" si="41"/>
        <v>12.72758211</v>
      </c>
      <c r="BL43" s="22"/>
      <c r="BM43" s="22">
        <f t="shared" si="42"/>
        <v>0</v>
      </c>
      <c r="BN43" s="22" t="str">
        <f t="shared" si="43"/>
        <v/>
      </c>
      <c r="BO43" s="22">
        <f t="shared" ref="BO43:BQ43" si="211">BF43+BI43+BL43</f>
        <v>883.61</v>
      </c>
      <c r="BP43" s="22">
        <f t="shared" si="211"/>
        <v>870.8824179</v>
      </c>
      <c r="BQ43" s="22">
        <f t="shared" si="211"/>
        <v>12.72758211</v>
      </c>
      <c r="BR43" s="22">
        <f t="shared" si="45"/>
        <v>0</v>
      </c>
      <c r="BS43" s="22">
        <v>0.0</v>
      </c>
      <c r="BT43" s="22">
        <f t="shared" si="46"/>
        <v>0</v>
      </c>
      <c r="BU43" s="22">
        <f t="shared" si="47"/>
        <v>0</v>
      </c>
      <c r="BV43" s="22">
        <f t="shared" si="48"/>
        <v>0</v>
      </c>
      <c r="BW43" s="27">
        <v>85.13</v>
      </c>
      <c r="BX43" s="22">
        <f t="shared" si="49"/>
        <v>85.13</v>
      </c>
      <c r="BY43" s="22">
        <f t="shared" si="50"/>
        <v>0</v>
      </c>
      <c r="BZ43" s="22">
        <f t="shared" si="51"/>
        <v>0</v>
      </c>
      <c r="CA43" s="22">
        <f t="shared" si="52"/>
        <v>0</v>
      </c>
    </row>
    <row r="44" ht="14.25" customHeight="1">
      <c r="A44" s="14" t="s">
        <v>309</v>
      </c>
      <c r="B44" s="14" t="s">
        <v>310</v>
      </c>
      <c r="C44" s="14" t="s">
        <v>311</v>
      </c>
      <c r="D44" s="14">
        <v>9.68078877E8</v>
      </c>
      <c r="E44" s="14" t="s">
        <v>312</v>
      </c>
      <c r="F44" s="14" t="s">
        <v>209</v>
      </c>
      <c r="G44" s="14" t="s">
        <v>313</v>
      </c>
      <c r="H44" s="25" t="s">
        <v>96</v>
      </c>
      <c r="I44" s="26">
        <v>870.0</v>
      </c>
      <c r="J44" s="22">
        <v>0.0</v>
      </c>
      <c r="K44" s="22">
        <f t="shared" si="6"/>
        <v>0</v>
      </c>
      <c r="L44" s="22">
        <f t="shared" si="7"/>
        <v>0</v>
      </c>
      <c r="M44" s="22">
        <v>0.0</v>
      </c>
      <c r="N44" s="22">
        <f t="shared" si="8"/>
        <v>0</v>
      </c>
      <c r="O44" s="22">
        <f t="shared" si="9"/>
        <v>0</v>
      </c>
      <c r="P44" s="22">
        <v>10.0</v>
      </c>
      <c r="Q44" s="22">
        <f t="shared" si="10"/>
        <v>0</v>
      </c>
      <c r="R44" s="22">
        <f t="shared" si="11"/>
        <v>10</v>
      </c>
      <c r="S44" s="22">
        <v>100.0</v>
      </c>
      <c r="T44" s="22">
        <f t="shared" si="12"/>
        <v>0</v>
      </c>
      <c r="U44" s="22">
        <f t="shared" si="13"/>
        <v>100</v>
      </c>
      <c r="V44" s="22">
        <f t="shared" si="14"/>
        <v>760</v>
      </c>
      <c r="W44" s="22">
        <v>13.9</v>
      </c>
      <c r="X44" s="22">
        <f t="shared" si="15"/>
        <v>0</v>
      </c>
      <c r="Y44" s="22">
        <f t="shared" si="16"/>
        <v>13.9</v>
      </c>
      <c r="Z44" s="22">
        <v>0.39</v>
      </c>
      <c r="AA44" s="22">
        <f t="shared" si="17"/>
        <v>0</v>
      </c>
      <c r="AB44" s="22">
        <f t="shared" si="18"/>
        <v>0.39</v>
      </c>
      <c r="AC44" s="22">
        <v>68.87</v>
      </c>
      <c r="AD44" s="22">
        <f t="shared" si="19"/>
        <v>0</v>
      </c>
      <c r="AE44" s="22">
        <f t="shared" si="20"/>
        <v>68.87</v>
      </c>
      <c r="AF44" s="22">
        <v>1.37</v>
      </c>
      <c r="AG44" s="22">
        <f t="shared" si="21"/>
        <v>0</v>
      </c>
      <c r="AH44" s="22">
        <f t="shared" si="22"/>
        <v>1.37</v>
      </c>
      <c r="AI44" s="22">
        <v>60.86</v>
      </c>
      <c r="AJ44" s="22">
        <f t="shared" si="23"/>
        <v>0</v>
      </c>
      <c r="AK44" s="22">
        <f t="shared" si="24"/>
        <v>60.86</v>
      </c>
      <c r="AL44" s="22">
        <f t="shared" ref="AL44:AN44" si="212">AF44+AI44</f>
        <v>62.23</v>
      </c>
      <c r="AM44" s="22">
        <f t="shared" si="212"/>
        <v>0</v>
      </c>
      <c r="AN44" s="22">
        <f t="shared" si="212"/>
        <v>62.23</v>
      </c>
      <c r="AO44" s="22">
        <f t="shared" ref="AO44:AQ44" si="213">SUM(J44+M44+P44+S44+W44+Z44+AC44+AF44+AI44)</f>
        <v>255.39</v>
      </c>
      <c r="AP44" s="22">
        <f t="shared" si="213"/>
        <v>0</v>
      </c>
      <c r="AQ44" s="22">
        <f t="shared" si="213"/>
        <v>255.39</v>
      </c>
      <c r="AR44" s="22">
        <v>21.304462514274025</v>
      </c>
      <c r="AS44" s="22">
        <f t="shared" si="27"/>
        <v>276.6944625</v>
      </c>
      <c r="AT44" s="22">
        <f t="shared" si="28"/>
        <v>276.6944625</v>
      </c>
      <c r="AU44" s="22">
        <f t="shared" si="29"/>
        <v>593.3055375</v>
      </c>
      <c r="AV44" s="22">
        <f t="shared" si="141"/>
        <v>4554</v>
      </c>
      <c r="AW44" s="22">
        <f t="shared" si="31"/>
        <v>3960.694463</v>
      </c>
      <c r="AX44" s="22">
        <f t="shared" si="32"/>
        <v>593.3055375</v>
      </c>
      <c r="AY44" s="22">
        <v>0.0</v>
      </c>
      <c r="AZ44" s="22">
        <f t="shared" si="33"/>
        <v>0</v>
      </c>
      <c r="BA44" s="22">
        <f t="shared" si="34"/>
        <v>0</v>
      </c>
      <c r="BB44" s="22">
        <f t="shared" si="35"/>
        <v>4554</v>
      </c>
      <c r="BC44" s="22">
        <f t="shared" ref="BC44:BD44" si="214">SUM(AW44+AZ44)</f>
        <v>3960.694463</v>
      </c>
      <c r="BD44" s="22">
        <f t="shared" si="214"/>
        <v>593.3055375</v>
      </c>
      <c r="BE44" s="22">
        <f t="shared" si="37"/>
        <v>0</v>
      </c>
      <c r="BF44" s="27">
        <v>0.0</v>
      </c>
      <c r="BG44" s="22">
        <f t="shared" si="38"/>
        <v>0</v>
      </c>
      <c r="BH44" s="22">
        <f t="shared" si="39"/>
        <v>0</v>
      </c>
      <c r="BI44" s="22">
        <v>352.65000000000003</v>
      </c>
      <c r="BJ44" s="22">
        <f t="shared" si="40"/>
        <v>352.65</v>
      </c>
      <c r="BK44" s="22">
        <f t="shared" si="41"/>
        <v>0</v>
      </c>
      <c r="BL44" s="22"/>
      <c r="BM44" s="22">
        <f t="shared" si="42"/>
        <v>0</v>
      </c>
      <c r="BN44" s="22" t="str">
        <f t="shared" si="43"/>
        <v/>
      </c>
      <c r="BO44" s="22">
        <f t="shared" ref="BO44:BQ44" si="215">BF44+BI44+BL44</f>
        <v>352.65</v>
      </c>
      <c r="BP44" s="22">
        <f t="shared" si="215"/>
        <v>352.65</v>
      </c>
      <c r="BQ44" s="22">
        <f t="shared" si="215"/>
        <v>0</v>
      </c>
      <c r="BR44" s="22">
        <f t="shared" si="45"/>
        <v>0</v>
      </c>
      <c r="BS44" s="22">
        <v>0.0</v>
      </c>
      <c r="BT44" s="22">
        <f t="shared" si="46"/>
        <v>0</v>
      </c>
      <c r="BU44" s="22">
        <f t="shared" si="47"/>
        <v>0</v>
      </c>
      <c r="BV44" s="22">
        <f t="shared" si="48"/>
        <v>0</v>
      </c>
      <c r="BW44" s="27">
        <v>500.12</v>
      </c>
      <c r="BX44" s="22">
        <f t="shared" si="49"/>
        <v>500.12</v>
      </c>
      <c r="BY44" s="22">
        <f t="shared" si="50"/>
        <v>0</v>
      </c>
      <c r="BZ44" s="22">
        <f t="shared" si="51"/>
        <v>0</v>
      </c>
      <c r="CA44" s="22">
        <f t="shared" si="52"/>
        <v>0</v>
      </c>
    </row>
    <row r="45" ht="14.25" customHeight="1">
      <c r="A45" s="14" t="s">
        <v>314</v>
      </c>
      <c r="B45" s="14" t="s">
        <v>315</v>
      </c>
      <c r="C45" s="14" t="s">
        <v>316</v>
      </c>
      <c r="D45" s="14">
        <v>3.289489E8</v>
      </c>
      <c r="E45" s="14" t="s">
        <v>317</v>
      </c>
      <c r="F45" s="14" t="s">
        <v>107</v>
      </c>
      <c r="G45" s="14" t="s">
        <v>318</v>
      </c>
      <c r="H45" s="25" t="s">
        <v>96</v>
      </c>
      <c r="I45" s="26">
        <v>2100.0</v>
      </c>
      <c r="J45" s="22">
        <v>0.0</v>
      </c>
      <c r="K45" s="22">
        <f t="shared" si="6"/>
        <v>0</v>
      </c>
      <c r="L45" s="22">
        <f t="shared" si="7"/>
        <v>0</v>
      </c>
      <c r="M45" s="22">
        <v>0.0</v>
      </c>
      <c r="N45" s="22">
        <f t="shared" si="8"/>
        <v>0</v>
      </c>
      <c r="O45" s="22">
        <f t="shared" si="9"/>
        <v>0</v>
      </c>
      <c r="P45" s="22">
        <v>10.0</v>
      </c>
      <c r="Q45" s="22">
        <f t="shared" si="10"/>
        <v>0</v>
      </c>
      <c r="R45" s="22">
        <f t="shared" si="11"/>
        <v>10</v>
      </c>
      <c r="S45" s="22">
        <v>100.0</v>
      </c>
      <c r="T45" s="22">
        <f t="shared" si="12"/>
        <v>0</v>
      </c>
      <c r="U45" s="22">
        <f t="shared" si="13"/>
        <v>100</v>
      </c>
      <c r="V45" s="22">
        <f t="shared" si="14"/>
        <v>1990</v>
      </c>
      <c r="W45" s="22">
        <v>27.8</v>
      </c>
      <c r="X45" s="22">
        <f t="shared" si="15"/>
        <v>0</v>
      </c>
      <c r="Y45" s="22">
        <f t="shared" si="16"/>
        <v>27.8</v>
      </c>
      <c r="Z45" s="22">
        <v>0.39</v>
      </c>
      <c r="AA45" s="22">
        <f t="shared" si="17"/>
        <v>0</v>
      </c>
      <c r="AB45" s="22">
        <f t="shared" si="18"/>
        <v>0.39</v>
      </c>
      <c r="AC45" s="22">
        <v>68.87</v>
      </c>
      <c r="AD45" s="22">
        <f t="shared" si="19"/>
        <v>0</v>
      </c>
      <c r="AE45" s="22">
        <f t="shared" si="20"/>
        <v>68.87</v>
      </c>
      <c r="AF45" s="22">
        <v>1.37</v>
      </c>
      <c r="AG45" s="22">
        <f t="shared" si="21"/>
        <v>0</v>
      </c>
      <c r="AH45" s="22">
        <f t="shared" si="22"/>
        <v>1.37</v>
      </c>
      <c r="AI45" s="22">
        <v>60.86</v>
      </c>
      <c r="AJ45" s="22">
        <f t="shared" si="23"/>
        <v>0</v>
      </c>
      <c r="AK45" s="22">
        <f t="shared" si="24"/>
        <v>60.86</v>
      </c>
      <c r="AL45" s="22">
        <f t="shared" ref="AL45:AN45" si="216">AF45+AI45</f>
        <v>62.23</v>
      </c>
      <c r="AM45" s="22">
        <f t="shared" si="216"/>
        <v>0</v>
      </c>
      <c r="AN45" s="22">
        <f t="shared" si="216"/>
        <v>62.23</v>
      </c>
      <c r="AO45" s="22">
        <f t="shared" ref="AO45:AQ45" si="217">SUM(J45+M45+P45+S45+W45+Z45+AC45+AF45+AI45)</f>
        <v>269.29</v>
      </c>
      <c r="AP45" s="22">
        <f t="shared" si="217"/>
        <v>0</v>
      </c>
      <c r="AQ45" s="22">
        <f t="shared" si="217"/>
        <v>269.29</v>
      </c>
      <c r="AR45" s="22">
        <v>63.45860394316169</v>
      </c>
      <c r="AS45" s="22">
        <f t="shared" si="27"/>
        <v>332.7486039</v>
      </c>
      <c r="AT45" s="22">
        <f t="shared" si="28"/>
        <v>332.7486039</v>
      </c>
      <c r="AU45" s="22">
        <f t="shared" si="29"/>
        <v>1767.251396</v>
      </c>
      <c r="AV45" s="22">
        <f t="shared" si="141"/>
        <v>4554</v>
      </c>
      <c r="AW45" s="22">
        <f t="shared" si="31"/>
        <v>2786.748604</v>
      </c>
      <c r="AX45" s="22">
        <f t="shared" si="32"/>
        <v>1767.251396</v>
      </c>
      <c r="AY45" s="22">
        <v>0.0</v>
      </c>
      <c r="AZ45" s="22">
        <f t="shared" si="33"/>
        <v>0</v>
      </c>
      <c r="BA45" s="22">
        <f t="shared" si="34"/>
        <v>0</v>
      </c>
      <c r="BB45" s="22">
        <f t="shared" si="35"/>
        <v>4554</v>
      </c>
      <c r="BC45" s="22">
        <f t="shared" ref="BC45:BD45" si="218">SUM(AW45+AZ45)</f>
        <v>2786.748604</v>
      </c>
      <c r="BD45" s="22">
        <f t="shared" si="218"/>
        <v>1767.251396</v>
      </c>
      <c r="BE45" s="22">
        <f t="shared" si="37"/>
        <v>0</v>
      </c>
      <c r="BF45" s="27">
        <v>0.0</v>
      </c>
      <c r="BG45" s="22">
        <f t="shared" si="38"/>
        <v>0</v>
      </c>
      <c r="BH45" s="22">
        <f t="shared" si="39"/>
        <v>0</v>
      </c>
      <c r="BI45" s="22">
        <v>783.8199999999999</v>
      </c>
      <c r="BJ45" s="22">
        <f t="shared" si="40"/>
        <v>783.82</v>
      </c>
      <c r="BK45" s="22">
        <f t="shared" si="41"/>
        <v>0</v>
      </c>
      <c r="BL45" s="22"/>
      <c r="BM45" s="22">
        <f t="shared" si="42"/>
        <v>0</v>
      </c>
      <c r="BN45" s="22" t="str">
        <f t="shared" si="43"/>
        <v/>
      </c>
      <c r="BO45" s="22">
        <f t="shared" ref="BO45:BQ45" si="219">BF45+BI45+BL45</f>
        <v>783.82</v>
      </c>
      <c r="BP45" s="22">
        <f t="shared" si="219"/>
        <v>783.82</v>
      </c>
      <c r="BQ45" s="22">
        <f t="shared" si="219"/>
        <v>0</v>
      </c>
      <c r="BR45" s="22">
        <f t="shared" si="45"/>
        <v>0</v>
      </c>
      <c r="BS45" s="22">
        <v>0.0</v>
      </c>
      <c r="BT45" s="22">
        <f t="shared" si="46"/>
        <v>0</v>
      </c>
      <c r="BU45" s="22">
        <f t="shared" si="47"/>
        <v>0</v>
      </c>
      <c r="BV45" s="22">
        <f t="shared" si="48"/>
        <v>0</v>
      </c>
      <c r="BW45" s="27">
        <v>0.0</v>
      </c>
      <c r="BX45" s="22">
        <f t="shared" si="49"/>
        <v>0</v>
      </c>
      <c r="BY45" s="22">
        <f t="shared" si="50"/>
        <v>0</v>
      </c>
      <c r="BZ45" s="22">
        <f t="shared" si="51"/>
        <v>0</v>
      </c>
      <c r="CA45" s="22">
        <f t="shared" si="52"/>
        <v>0</v>
      </c>
    </row>
    <row r="46" ht="14.25" customHeight="1">
      <c r="A46" s="14" t="s">
        <v>319</v>
      </c>
      <c r="B46" s="14" t="s">
        <v>320</v>
      </c>
      <c r="C46" s="14" t="s">
        <v>321</v>
      </c>
      <c r="D46" s="14">
        <v>8.81477338E8</v>
      </c>
      <c r="E46" s="14" t="s">
        <v>266</v>
      </c>
      <c r="F46" s="14" t="s">
        <v>322</v>
      </c>
      <c r="G46" s="14" t="s">
        <v>323</v>
      </c>
      <c r="H46" s="25" t="s">
        <v>96</v>
      </c>
      <c r="I46" s="26">
        <v>1196.0</v>
      </c>
      <c r="J46" s="22">
        <v>0.0</v>
      </c>
      <c r="K46" s="22">
        <f t="shared" si="6"/>
        <v>0</v>
      </c>
      <c r="L46" s="22">
        <f t="shared" si="7"/>
        <v>0</v>
      </c>
      <c r="M46" s="22">
        <v>0.0</v>
      </c>
      <c r="N46" s="22">
        <f t="shared" si="8"/>
        <v>0</v>
      </c>
      <c r="O46" s="22">
        <f t="shared" si="9"/>
        <v>0</v>
      </c>
      <c r="P46" s="22">
        <v>10.0</v>
      </c>
      <c r="Q46" s="22">
        <f t="shared" si="10"/>
        <v>0</v>
      </c>
      <c r="R46" s="22">
        <f t="shared" si="11"/>
        <v>10</v>
      </c>
      <c r="S46" s="22">
        <v>100.0</v>
      </c>
      <c r="T46" s="22">
        <f t="shared" si="12"/>
        <v>0</v>
      </c>
      <c r="U46" s="22">
        <f t="shared" si="13"/>
        <v>100</v>
      </c>
      <c r="V46" s="22">
        <f t="shared" si="14"/>
        <v>1086</v>
      </c>
      <c r="W46" s="22">
        <v>13.9</v>
      </c>
      <c r="X46" s="22">
        <f t="shared" si="15"/>
        <v>0</v>
      </c>
      <c r="Y46" s="22">
        <f t="shared" si="16"/>
        <v>13.9</v>
      </c>
      <c r="Z46" s="22">
        <v>0.39</v>
      </c>
      <c r="AA46" s="22">
        <f t="shared" si="17"/>
        <v>0</v>
      </c>
      <c r="AB46" s="22">
        <f t="shared" si="18"/>
        <v>0.39</v>
      </c>
      <c r="AC46" s="22">
        <v>68.87</v>
      </c>
      <c r="AD46" s="22">
        <f t="shared" si="19"/>
        <v>0</v>
      </c>
      <c r="AE46" s="22">
        <f t="shared" si="20"/>
        <v>68.87</v>
      </c>
      <c r="AF46" s="22">
        <v>1.37</v>
      </c>
      <c r="AG46" s="22">
        <f t="shared" si="21"/>
        <v>0</v>
      </c>
      <c r="AH46" s="22">
        <f t="shared" si="22"/>
        <v>1.37</v>
      </c>
      <c r="AI46" s="22">
        <v>60.86</v>
      </c>
      <c r="AJ46" s="22">
        <f t="shared" si="23"/>
        <v>0</v>
      </c>
      <c r="AK46" s="22">
        <f t="shared" si="24"/>
        <v>60.86</v>
      </c>
      <c r="AL46" s="22">
        <f t="shared" ref="AL46:AN46" si="220">AF46+AI46</f>
        <v>62.23</v>
      </c>
      <c r="AM46" s="22">
        <f t="shared" si="220"/>
        <v>0</v>
      </c>
      <c r="AN46" s="22">
        <f t="shared" si="220"/>
        <v>62.23</v>
      </c>
      <c r="AO46" s="22">
        <f t="shared" ref="AO46:AQ46" si="221">SUM(J46+M46+P46+S46+W46+Z46+AC46+AF46+AI46)</f>
        <v>255.39</v>
      </c>
      <c r="AP46" s="22">
        <f t="shared" si="221"/>
        <v>0</v>
      </c>
      <c r="AQ46" s="22">
        <f t="shared" si="221"/>
        <v>255.39</v>
      </c>
      <c r="AR46" s="22">
        <v>32.60472573754298</v>
      </c>
      <c r="AS46" s="22">
        <f t="shared" si="27"/>
        <v>287.9947257</v>
      </c>
      <c r="AT46" s="22">
        <f t="shared" si="28"/>
        <v>287.9947257</v>
      </c>
      <c r="AU46" s="22">
        <f t="shared" si="29"/>
        <v>908.0052743</v>
      </c>
      <c r="AV46" s="22">
        <f t="shared" si="141"/>
        <v>4554</v>
      </c>
      <c r="AW46" s="22">
        <f t="shared" si="31"/>
        <v>3645.994726</v>
      </c>
      <c r="AX46" s="22">
        <f t="shared" si="32"/>
        <v>908.0052743</v>
      </c>
      <c r="AY46" s="22">
        <v>0.0</v>
      </c>
      <c r="AZ46" s="22">
        <f t="shared" si="33"/>
        <v>0</v>
      </c>
      <c r="BA46" s="22">
        <f t="shared" si="34"/>
        <v>0</v>
      </c>
      <c r="BB46" s="22">
        <f t="shared" si="35"/>
        <v>4554</v>
      </c>
      <c r="BC46" s="22">
        <f t="shared" ref="BC46:BD46" si="222">SUM(AW46+AZ46)</f>
        <v>3645.994726</v>
      </c>
      <c r="BD46" s="22">
        <f t="shared" si="222"/>
        <v>908.0052743</v>
      </c>
      <c r="BE46" s="22">
        <f t="shared" si="37"/>
        <v>0</v>
      </c>
      <c r="BF46" s="27">
        <v>0.0</v>
      </c>
      <c r="BG46" s="22">
        <f t="shared" si="38"/>
        <v>0</v>
      </c>
      <c r="BH46" s="22">
        <f t="shared" si="39"/>
        <v>0</v>
      </c>
      <c r="BI46" s="22">
        <v>584.06</v>
      </c>
      <c r="BJ46" s="22">
        <f t="shared" si="40"/>
        <v>584.06</v>
      </c>
      <c r="BK46" s="22">
        <f t="shared" si="41"/>
        <v>0</v>
      </c>
      <c r="BL46" s="22"/>
      <c r="BM46" s="22">
        <f t="shared" si="42"/>
        <v>0</v>
      </c>
      <c r="BN46" s="22" t="str">
        <f t="shared" si="43"/>
        <v/>
      </c>
      <c r="BO46" s="22">
        <f t="shared" ref="BO46:BQ46" si="223">BF46+BI46+BL46</f>
        <v>584.06</v>
      </c>
      <c r="BP46" s="22">
        <f t="shared" si="223"/>
        <v>584.06</v>
      </c>
      <c r="BQ46" s="22">
        <f t="shared" si="223"/>
        <v>0</v>
      </c>
      <c r="BR46" s="22">
        <f t="shared" si="45"/>
        <v>0</v>
      </c>
      <c r="BS46" s="22">
        <v>0.0</v>
      </c>
      <c r="BT46" s="22">
        <f t="shared" si="46"/>
        <v>0</v>
      </c>
      <c r="BU46" s="22">
        <f t="shared" si="47"/>
        <v>0</v>
      </c>
      <c r="BV46" s="22">
        <f t="shared" si="48"/>
        <v>0</v>
      </c>
      <c r="BW46" s="27">
        <v>819.36</v>
      </c>
      <c r="BX46" s="22">
        <f t="shared" si="49"/>
        <v>819.36</v>
      </c>
      <c r="BY46" s="22">
        <f t="shared" si="50"/>
        <v>0</v>
      </c>
      <c r="BZ46" s="22">
        <f t="shared" si="51"/>
        <v>0</v>
      </c>
      <c r="CA46" s="22">
        <f t="shared" si="52"/>
        <v>0</v>
      </c>
    </row>
    <row r="47" ht="14.25" customHeight="1">
      <c r="A47" s="14" t="s">
        <v>324</v>
      </c>
      <c r="B47" s="14" t="s">
        <v>325</v>
      </c>
      <c r="C47" s="14" t="s">
        <v>326</v>
      </c>
      <c r="D47" s="14">
        <v>9.46676852E8</v>
      </c>
      <c r="E47" s="14" t="s">
        <v>327</v>
      </c>
      <c r="F47" s="14" t="s">
        <v>267</v>
      </c>
      <c r="G47" s="14" t="s">
        <v>328</v>
      </c>
      <c r="H47" s="25" t="s">
        <v>96</v>
      </c>
      <c r="I47" s="26">
        <v>416.0</v>
      </c>
      <c r="J47" s="22">
        <v>0.0</v>
      </c>
      <c r="K47" s="22">
        <f t="shared" si="6"/>
        <v>0</v>
      </c>
      <c r="L47" s="22">
        <f t="shared" si="7"/>
        <v>0</v>
      </c>
      <c r="M47" s="22">
        <v>0.0</v>
      </c>
      <c r="N47" s="22">
        <f t="shared" si="8"/>
        <v>0</v>
      </c>
      <c r="O47" s="22">
        <f t="shared" si="9"/>
        <v>0</v>
      </c>
      <c r="P47" s="22">
        <v>10.0</v>
      </c>
      <c r="Q47" s="22">
        <f t="shared" si="10"/>
        <v>0</v>
      </c>
      <c r="R47" s="22">
        <f t="shared" si="11"/>
        <v>10</v>
      </c>
      <c r="S47" s="22">
        <v>100.0</v>
      </c>
      <c r="T47" s="22">
        <f t="shared" si="12"/>
        <v>0</v>
      </c>
      <c r="U47" s="22">
        <f t="shared" si="13"/>
        <v>100</v>
      </c>
      <c r="V47" s="22">
        <f t="shared" si="14"/>
        <v>306</v>
      </c>
      <c r="W47" s="22">
        <v>13.9</v>
      </c>
      <c r="X47" s="22">
        <f t="shared" si="15"/>
        <v>0</v>
      </c>
      <c r="Y47" s="22">
        <f t="shared" si="16"/>
        <v>13.9</v>
      </c>
      <c r="Z47" s="22">
        <v>0.39</v>
      </c>
      <c r="AA47" s="22">
        <f t="shared" si="17"/>
        <v>0</v>
      </c>
      <c r="AB47" s="22">
        <f t="shared" si="18"/>
        <v>0.39</v>
      </c>
      <c r="AC47" s="22">
        <v>68.87</v>
      </c>
      <c r="AD47" s="22">
        <f t="shared" si="19"/>
        <v>0</v>
      </c>
      <c r="AE47" s="22">
        <f t="shared" si="20"/>
        <v>68.87</v>
      </c>
      <c r="AF47" s="22">
        <v>1.37</v>
      </c>
      <c r="AG47" s="22">
        <f t="shared" si="21"/>
        <v>0</v>
      </c>
      <c r="AH47" s="22">
        <f t="shared" si="22"/>
        <v>1.37</v>
      </c>
      <c r="AI47" s="22">
        <v>60.86</v>
      </c>
      <c r="AJ47" s="22">
        <f t="shared" si="23"/>
        <v>0</v>
      </c>
      <c r="AK47" s="22">
        <f t="shared" si="24"/>
        <v>60.86</v>
      </c>
      <c r="AL47" s="22">
        <f t="shared" ref="AL47:AN47" si="224">AF47+AI47</f>
        <v>62.23</v>
      </c>
      <c r="AM47" s="22">
        <f t="shared" si="224"/>
        <v>0</v>
      </c>
      <c r="AN47" s="22">
        <f t="shared" si="224"/>
        <v>62.23</v>
      </c>
      <c r="AO47" s="22">
        <f t="shared" ref="AO47:AQ47" si="225">SUM(J47+M47+P47+S47+W47+Z47+AC47+AF47+AI47)</f>
        <v>255.39</v>
      </c>
      <c r="AP47" s="22">
        <f t="shared" si="225"/>
        <v>0</v>
      </c>
      <c r="AQ47" s="22">
        <f t="shared" si="225"/>
        <v>255.39</v>
      </c>
      <c r="AR47" s="22">
        <v>5.567286123586584</v>
      </c>
      <c r="AS47" s="22">
        <f t="shared" si="27"/>
        <v>260.9572861</v>
      </c>
      <c r="AT47" s="22">
        <f t="shared" si="28"/>
        <v>260.9572861</v>
      </c>
      <c r="AU47" s="22">
        <f t="shared" si="29"/>
        <v>155.0427139</v>
      </c>
      <c r="AV47" s="22">
        <f t="shared" si="141"/>
        <v>4554</v>
      </c>
      <c r="AW47" s="22">
        <f t="shared" si="31"/>
        <v>4398.957286</v>
      </c>
      <c r="AX47" s="22">
        <f t="shared" si="32"/>
        <v>155.0427139</v>
      </c>
      <c r="AY47" s="22">
        <v>0.0</v>
      </c>
      <c r="AZ47" s="22">
        <f t="shared" si="33"/>
        <v>0</v>
      </c>
      <c r="BA47" s="22">
        <f t="shared" si="34"/>
        <v>0</v>
      </c>
      <c r="BB47" s="22">
        <f t="shared" si="35"/>
        <v>4554</v>
      </c>
      <c r="BC47" s="22">
        <f t="shared" ref="BC47:BD47" si="226">SUM(AW47+AZ47)</f>
        <v>4398.957286</v>
      </c>
      <c r="BD47" s="22">
        <f t="shared" si="226"/>
        <v>155.0427139</v>
      </c>
      <c r="BE47" s="22">
        <f t="shared" si="37"/>
        <v>0</v>
      </c>
      <c r="BF47" s="27">
        <v>0.0</v>
      </c>
      <c r="BG47" s="22">
        <f t="shared" si="38"/>
        <v>0</v>
      </c>
      <c r="BH47" s="22">
        <f t="shared" si="39"/>
        <v>0</v>
      </c>
      <c r="BI47" s="22">
        <v>331.4</v>
      </c>
      <c r="BJ47" s="22">
        <f t="shared" si="40"/>
        <v>331.4</v>
      </c>
      <c r="BK47" s="22">
        <f t="shared" si="41"/>
        <v>0</v>
      </c>
      <c r="BL47" s="22"/>
      <c r="BM47" s="22">
        <f t="shared" si="42"/>
        <v>0</v>
      </c>
      <c r="BN47" s="22" t="str">
        <f t="shared" si="43"/>
        <v/>
      </c>
      <c r="BO47" s="22">
        <f t="shared" ref="BO47:BQ47" si="227">BF47+BI47+BL47</f>
        <v>331.4</v>
      </c>
      <c r="BP47" s="22">
        <f t="shared" si="227"/>
        <v>331.4</v>
      </c>
      <c r="BQ47" s="22">
        <f t="shared" si="227"/>
        <v>0</v>
      </c>
      <c r="BR47" s="22">
        <f t="shared" si="45"/>
        <v>0</v>
      </c>
      <c r="BS47" s="22">
        <v>0.0</v>
      </c>
      <c r="BT47" s="22">
        <f t="shared" si="46"/>
        <v>0</v>
      </c>
      <c r="BU47" s="22">
        <f t="shared" si="47"/>
        <v>0</v>
      </c>
      <c r="BV47" s="22">
        <f t="shared" si="48"/>
        <v>0</v>
      </c>
      <c r="BW47" s="27">
        <v>3096.55</v>
      </c>
      <c r="BX47" s="22">
        <f t="shared" si="49"/>
        <v>3096.55</v>
      </c>
      <c r="BY47" s="22">
        <f t="shared" si="50"/>
        <v>0</v>
      </c>
      <c r="BZ47" s="22">
        <f t="shared" si="51"/>
        <v>0</v>
      </c>
      <c r="CA47" s="22">
        <f t="shared" si="52"/>
        <v>0</v>
      </c>
    </row>
    <row r="48" ht="14.25" customHeight="1">
      <c r="A48" s="14" t="s">
        <v>329</v>
      </c>
      <c r="B48" s="14" t="s">
        <v>330</v>
      </c>
      <c r="C48" s="14" t="s">
        <v>331</v>
      </c>
      <c r="D48" s="14">
        <v>8.73690788E8</v>
      </c>
      <c r="E48" s="14" t="s">
        <v>332</v>
      </c>
      <c r="F48" s="14" t="s">
        <v>293</v>
      </c>
      <c r="G48" s="14" t="s">
        <v>333</v>
      </c>
      <c r="H48" s="25" t="s">
        <v>96</v>
      </c>
      <c r="I48" s="26">
        <v>1800.0</v>
      </c>
      <c r="J48" s="22">
        <v>0.0</v>
      </c>
      <c r="K48" s="22">
        <f t="shared" si="6"/>
        <v>0</v>
      </c>
      <c r="L48" s="22">
        <f t="shared" si="7"/>
        <v>0</v>
      </c>
      <c r="M48" s="22">
        <v>0.0</v>
      </c>
      <c r="N48" s="22">
        <f t="shared" si="8"/>
        <v>0</v>
      </c>
      <c r="O48" s="22">
        <f t="shared" si="9"/>
        <v>0</v>
      </c>
      <c r="P48" s="22">
        <v>10.0</v>
      </c>
      <c r="Q48" s="22">
        <f t="shared" si="10"/>
        <v>0</v>
      </c>
      <c r="R48" s="22">
        <f t="shared" si="11"/>
        <v>10</v>
      </c>
      <c r="S48" s="22">
        <v>100.0</v>
      </c>
      <c r="T48" s="22">
        <f t="shared" si="12"/>
        <v>0</v>
      </c>
      <c r="U48" s="22">
        <f t="shared" si="13"/>
        <v>100</v>
      </c>
      <c r="V48" s="22">
        <f t="shared" si="14"/>
        <v>1690</v>
      </c>
      <c r="W48" s="22">
        <v>13.9</v>
      </c>
      <c r="X48" s="22">
        <f t="shared" si="15"/>
        <v>0</v>
      </c>
      <c r="Y48" s="22">
        <f t="shared" si="16"/>
        <v>13.9</v>
      </c>
      <c r="Z48" s="22">
        <v>0.39</v>
      </c>
      <c r="AA48" s="22">
        <f t="shared" si="17"/>
        <v>0</v>
      </c>
      <c r="AB48" s="22">
        <f t="shared" si="18"/>
        <v>0.39</v>
      </c>
      <c r="AC48" s="22">
        <v>68.87</v>
      </c>
      <c r="AD48" s="22">
        <f t="shared" si="19"/>
        <v>0</v>
      </c>
      <c r="AE48" s="22">
        <f t="shared" si="20"/>
        <v>68.87</v>
      </c>
      <c r="AF48" s="22">
        <v>1.37</v>
      </c>
      <c r="AG48" s="22">
        <f t="shared" si="21"/>
        <v>0</v>
      </c>
      <c r="AH48" s="22">
        <f t="shared" si="22"/>
        <v>1.37</v>
      </c>
      <c r="AI48" s="22">
        <v>60.86</v>
      </c>
      <c r="AJ48" s="22">
        <f t="shared" si="23"/>
        <v>0</v>
      </c>
      <c r="AK48" s="22">
        <f t="shared" si="24"/>
        <v>60.86</v>
      </c>
      <c r="AL48" s="22">
        <f t="shared" ref="AL48:AN48" si="228">AF48+AI48</f>
        <v>62.23</v>
      </c>
      <c r="AM48" s="22">
        <f t="shared" si="228"/>
        <v>0</v>
      </c>
      <c r="AN48" s="22">
        <f t="shared" si="228"/>
        <v>62.23</v>
      </c>
      <c r="AO48" s="22">
        <f t="shared" ref="AO48:AQ48" si="229">SUM(J48+M48+P48+S48+W48+Z48+AC48+AF48+AI48)</f>
        <v>255.39</v>
      </c>
      <c r="AP48" s="22">
        <f t="shared" si="229"/>
        <v>0</v>
      </c>
      <c r="AQ48" s="22">
        <f t="shared" si="229"/>
        <v>255.39</v>
      </c>
      <c r="AR48" s="22">
        <v>53.54140974629897</v>
      </c>
      <c r="AS48" s="22">
        <f t="shared" si="27"/>
        <v>308.9314097</v>
      </c>
      <c r="AT48" s="22">
        <f t="shared" si="28"/>
        <v>308.9314097</v>
      </c>
      <c r="AU48" s="22">
        <f t="shared" si="29"/>
        <v>1491.06859</v>
      </c>
      <c r="AV48" s="22">
        <f t="shared" si="141"/>
        <v>4554</v>
      </c>
      <c r="AW48" s="22">
        <f t="shared" si="31"/>
        <v>3062.93141</v>
      </c>
      <c r="AX48" s="22">
        <f t="shared" si="32"/>
        <v>1491.06859</v>
      </c>
      <c r="AY48" s="22">
        <v>0.0</v>
      </c>
      <c r="AZ48" s="22">
        <f t="shared" si="33"/>
        <v>0</v>
      </c>
      <c r="BA48" s="22">
        <f t="shared" si="34"/>
        <v>0</v>
      </c>
      <c r="BB48" s="22">
        <f t="shared" si="35"/>
        <v>4554</v>
      </c>
      <c r="BC48" s="22">
        <f t="shared" ref="BC48:BD48" si="230">SUM(AW48+AZ48)</f>
        <v>3062.93141</v>
      </c>
      <c r="BD48" s="22">
        <f t="shared" si="230"/>
        <v>1491.06859</v>
      </c>
      <c r="BE48" s="22">
        <f t="shared" si="37"/>
        <v>0</v>
      </c>
      <c r="BF48" s="27">
        <v>0.0</v>
      </c>
      <c r="BG48" s="22">
        <f t="shared" si="38"/>
        <v>0</v>
      </c>
      <c r="BH48" s="22">
        <f t="shared" si="39"/>
        <v>0</v>
      </c>
      <c r="BI48" s="22">
        <v>268.32</v>
      </c>
      <c r="BJ48" s="22">
        <f t="shared" si="40"/>
        <v>268.32</v>
      </c>
      <c r="BK48" s="22">
        <f t="shared" si="41"/>
        <v>0</v>
      </c>
      <c r="BL48" s="22"/>
      <c r="BM48" s="22">
        <f t="shared" si="42"/>
        <v>0</v>
      </c>
      <c r="BN48" s="22" t="str">
        <f t="shared" si="43"/>
        <v/>
      </c>
      <c r="BO48" s="22">
        <f t="shared" ref="BO48:BQ48" si="231">BF48+BI48+BL48</f>
        <v>268.32</v>
      </c>
      <c r="BP48" s="22">
        <f t="shared" si="231"/>
        <v>268.32</v>
      </c>
      <c r="BQ48" s="22">
        <f t="shared" si="231"/>
        <v>0</v>
      </c>
      <c r="BR48" s="22">
        <f t="shared" si="45"/>
        <v>0</v>
      </c>
      <c r="BS48" s="22">
        <v>0.0</v>
      </c>
      <c r="BT48" s="22">
        <f t="shared" si="46"/>
        <v>0</v>
      </c>
      <c r="BU48" s="22">
        <f t="shared" si="47"/>
        <v>0</v>
      </c>
      <c r="BV48" s="22">
        <f t="shared" si="48"/>
        <v>0</v>
      </c>
      <c r="BW48" s="27">
        <v>191.54</v>
      </c>
      <c r="BX48" s="22">
        <f t="shared" si="49"/>
        <v>191.54</v>
      </c>
      <c r="BY48" s="22">
        <f t="shared" si="50"/>
        <v>0</v>
      </c>
      <c r="BZ48" s="22">
        <f t="shared" si="51"/>
        <v>0</v>
      </c>
      <c r="CA48" s="22">
        <f t="shared" si="52"/>
        <v>0</v>
      </c>
    </row>
    <row r="49" ht="14.25" customHeight="1">
      <c r="A49" s="14" t="s">
        <v>334</v>
      </c>
      <c r="B49" s="14" t="s">
        <v>335</v>
      </c>
      <c r="C49" s="14" t="s">
        <v>336</v>
      </c>
      <c r="D49" s="14">
        <v>4.19989269E8</v>
      </c>
      <c r="E49" s="14" t="s">
        <v>225</v>
      </c>
      <c r="F49" s="14" t="s">
        <v>204</v>
      </c>
      <c r="G49" s="14" t="s">
        <v>337</v>
      </c>
      <c r="H49" s="25" t="s">
        <v>96</v>
      </c>
      <c r="I49" s="26">
        <v>3000.0</v>
      </c>
      <c r="J49" s="22">
        <v>0.0</v>
      </c>
      <c r="K49" s="22">
        <f t="shared" si="6"/>
        <v>0</v>
      </c>
      <c r="L49" s="22">
        <f t="shared" si="7"/>
        <v>0</v>
      </c>
      <c r="M49" s="22">
        <v>0.0</v>
      </c>
      <c r="N49" s="22">
        <f t="shared" si="8"/>
        <v>0</v>
      </c>
      <c r="O49" s="22">
        <f t="shared" si="9"/>
        <v>0</v>
      </c>
      <c r="P49" s="22">
        <v>10.0</v>
      </c>
      <c r="Q49" s="22">
        <f t="shared" si="10"/>
        <v>0</v>
      </c>
      <c r="R49" s="22">
        <f t="shared" si="11"/>
        <v>10</v>
      </c>
      <c r="S49" s="22">
        <v>100.0</v>
      </c>
      <c r="T49" s="22">
        <f t="shared" si="12"/>
        <v>0</v>
      </c>
      <c r="U49" s="22">
        <f t="shared" si="13"/>
        <v>100</v>
      </c>
      <c r="V49" s="22">
        <f t="shared" si="14"/>
        <v>2890</v>
      </c>
      <c r="W49" s="22">
        <v>13.9</v>
      </c>
      <c r="X49" s="22">
        <f t="shared" si="15"/>
        <v>0</v>
      </c>
      <c r="Y49" s="22">
        <f t="shared" si="16"/>
        <v>13.9</v>
      </c>
      <c r="Z49" s="22">
        <v>0.39</v>
      </c>
      <c r="AA49" s="22">
        <f t="shared" si="17"/>
        <v>0</v>
      </c>
      <c r="AB49" s="22">
        <f t="shared" si="18"/>
        <v>0.39</v>
      </c>
      <c r="AC49" s="22">
        <v>68.87</v>
      </c>
      <c r="AD49" s="22">
        <f t="shared" si="19"/>
        <v>0</v>
      </c>
      <c r="AE49" s="22">
        <f t="shared" si="20"/>
        <v>68.87</v>
      </c>
      <c r="AF49" s="22">
        <v>1.37</v>
      </c>
      <c r="AG49" s="22">
        <f t="shared" si="21"/>
        <v>0</v>
      </c>
      <c r="AH49" s="22">
        <f t="shared" si="22"/>
        <v>1.37</v>
      </c>
      <c r="AI49" s="22">
        <v>60.86</v>
      </c>
      <c r="AJ49" s="22">
        <f t="shared" si="23"/>
        <v>0</v>
      </c>
      <c r="AK49" s="22">
        <f t="shared" si="24"/>
        <v>60.86</v>
      </c>
      <c r="AL49" s="22">
        <f t="shared" ref="AL49:AN49" si="232">AF49+AI49</f>
        <v>62.23</v>
      </c>
      <c r="AM49" s="22">
        <f t="shared" si="232"/>
        <v>0</v>
      </c>
      <c r="AN49" s="22">
        <f t="shared" si="232"/>
        <v>62.23</v>
      </c>
      <c r="AO49" s="22">
        <f t="shared" ref="AO49:AQ49" si="233">SUM(J49+M49+P49+S49+W49+Z49+AC49+AF49+AI49)</f>
        <v>255.39</v>
      </c>
      <c r="AP49" s="22">
        <f t="shared" si="233"/>
        <v>0</v>
      </c>
      <c r="AQ49" s="22">
        <f t="shared" si="233"/>
        <v>255.39</v>
      </c>
      <c r="AR49" s="22">
        <v>95.13747069084727</v>
      </c>
      <c r="AS49" s="22">
        <f t="shared" si="27"/>
        <v>350.5274707</v>
      </c>
      <c r="AT49" s="22">
        <f t="shared" si="28"/>
        <v>350.5274707</v>
      </c>
      <c r="AU49" s="22">
        <f t="shared" si="29"/>
        <v>2649.472529</v>
      </c>
      <c r="AV49" s="22">
        <f t="shared" si="141"/>
        <v>4554</v>
      </c>
      <c r="AW49" s="22">
        <f t="shared" si="31"/>
        <v>1904.527471</v>
      </c>
      <c r="AX49" s="22">
        <f t="shared" si="32"/>
        <v>2649.472529</v>
      </c>
      <c r="AY49" s="22">
        <v>0.0</v>
      </c>
      <c r="AZ49" s="22">
        <f t="shared" si="33"/>
        <v>0</v>
      </c>
      <c r="BA49" s="22">
        <f t="shared" si="34"/>
        <v>0</v>
      </c>
      <c r="BB49" s="22">
        <f t="shared" si="35"/>
        <v>4554</v>
      </c>
      <c r="BC49" s="22">
        <f t="shared" ref="BC49:BD49" si="234">SUM(AW49+AZ49)</f>
        <v>1904.527471</v>
      </c>
      <c r="BD49" s="22">
        <f t="shared" si="234"/>
        <v>2649.472529</v>
      </c>
      <c r="BE49" s="22">
        <f t="shared" si="37"/>
        <v>0</v>
      </c>
      <c r="BF49" s="27">
        <v>0.0</v>
      </c>
      <c r="BG49" s="22">
        <f t="shared" si="38"/>
        <v>0</v>
      </c>
      <c r="BH49" s="22">
        <f t="shared" si="39"/>
        <v>0</v>
      </c>
      <c r="BI49" s="22">
        <v>908.79</v>
      </c>
      <c r="BJ49" s="22">
        <f t="shared" si="40"/>
        <v>908.79</v>
      </c>
      <c r="BK49" s="22">
        <f t="shared" si="41"/>
        <v>0</v>
      </c>
      <c r="BL49" s="22"/>
      <c r="BM49" s="22">
        <f t="shared" si="42"/>
        <v>0</v>
      </c>
      <c r="BN49" s="22" t="str">
        <f t="shared" si="43"/>
        <v/>
      </c>
      <c r="BO49" s="22">
        <f t="shared" ref="BO49:BQ49" si="235">BF49+BI49+BL49</f>
        <v>908.79</v>
      </c>
      <c r="BP49" s="22">
        <f t="shared" si="235"/>
        <v>908.79</v>
      </c>
      <c r="BQ49" s="22">
        <f t="shared" si="235"/>
        <v>0</v>
      </c>
      <c r="BR49" s="22">
        <f t="shared" si="45"/>
        <v>0</v>
      </c>
      <c r="BS49" s="22">
        <v>0.0</v>
      </c>
      <c r="BT49" s="22">
        <f t="shared" si="46"/>
        <v>0</v>
      </c>
      <c r="BU49" s="22">
        <f t="shared" si="47"/>
        <v>0</v>
      </c>
      <c r="BV49" s="22">
        <f t="shared" si="48"/>
        <v>0</v>
      </c>
      <c r="BW49" s="27">
        <v>191.54</v>
      </c>
      <c r="BX49" s="22">
        <f t="shared" si="49"/>
        <v>191.54</v>
      </c>
      <c r="BY49" s="22">
        <f t="shared" si="50"/>
        <v>0</v>
      </c>
      <c r="BZ49" s="22">
        <f t="shared" si="51"/>
        <v>0</v>
      </c>
      <c r="CA49" s="22">
        <f t="shared" si="52"/>
        <v>0</v>
      </c>
    </row>
    <row r="50" ht="14.25" customHeight="1">
      <c r="A50" s="14" t="s">
        <v>338</v>
      </c>
      <c r="B50" s="14" t="s">
        <v>339</v>
      </c>
      <c r="C50" s="14" t="s">
        <v>340</v>
      </c>
      <c r="D50" s="14">
        <v>8.34690551E8</v>
      </c>
      <c r="E50" s="14" t="s">
        <v>341</v>
      </c>
      <c r="F50" s="14" t="s">
        <v>191</v>
      </c>
      <c r="G50" s="14" t="s">
        <v>342</v>
      </c>
      <c r="H50" s="25" t="s">
        <v>96</v>
      </c>
      <c r="I50" s="26">
        <v>1450.0</v>
      </c>
      <c r="J50" s="22">
        <v>0.0</v>
      </c>
      <c r="K50" s="22">
        <f t="shared" si="6"/>
        <v>0</v>
      </c>
      <c r="L50" s="22">
        <f t="shared" si="7"/>
        <v>0</v>
      </c>
      <c r="M50" s="22">
        <v>0.0</v>
      </c>
      <c r="N50" s="22">
        <f t="shared" si="8"/>
        <v>0</v>
      </c>
      <c r="O50" s="22">
        <f t="shared" si="9"/>
        <v>0</v>
      </c>
      <c r="P50" s="22">
        <v>10.0</v>
      </c>
      <c r="Q50" s="22">
        <f t="shared" si="10"/>
        <v>0</v>
      </c>
      <c r="R50" s="22">
        <f t="shared" si="11"/>
        <v>10</v>
      </c>
      <c r="S50" s="22">
        <v>100.0</v>
      </c>
      <c r="T50" s="22">
        <f t="shared" si="12"/>
        <v>0</v>
      </c>
      <c r="U50" s="22">
        <f t="shared" si="13"/>
        <v>100</v>
      </c>
      <c r="V50" s="22">
        <f t="shared" si="14"/>
        <v>1340</v>
      </c>
      <c r="W50" s="22">
        <v>13.9</v>
      </c>
      <c r="X50" s="22">
        <f t="shared" si="15"/>
        <v>0</v>
      </c>
      <c r="Y50" s="22">
        <f t="shared" si="16"/>
        <v>13.9</v>
      </c>
      <c r="Z50" s="22">
        <v>0.39</v>
      </c>
      <c r="AA50" s="22">
        <f t="shared" si="17"/>
        <v>0</v>
      </c>
      <c r="AB50" s="22">
        <f t="shared" si="18"/>
        <v>0.39</v>
      </c>
      <c r="AC50" s="22">
        <v>68.87</v>
      </c>
      <c r="AD50" s="22">
        <f t="shared" si="19"/>
        <v>0</v>
      </c>
      <c r="AE50" s="22">
        <f t="shared" si="20"/>
        <v>68.87</v>
      </c>
      <c r="AF50" s="22">
        <v>1.37</v>
      </c>
      <c r="AG50" s="22">
        <f t="shared" si="21"/>
        <v>0</v>
      </c>
      <c r="AH50" s="22">
        <f t="shared" si="22"/>
        <v>1.37</v>
      </c>
      <c r="AI50" s="22">
        <v>60.86</v>
      </c>
      <c r="AJ50" s="22">
        <f t="shared" si="23"/>
        <v>0</v>
      </c>
      <c r="AK50" s="22">
        <f t="shared" si="24"/>
        <v>60.86</v>
      </c>
      <c r="AL50" s="22">
        <f t="shared" ref="AL50:AN50" si="236">AF50+AI50</f>
        <v>62.23</v>
      </c>
      <c r="AM50" s="22">
        <f t="shared" si="236"/>
        <v>0</v>
      </c>
      <c r="AN50" s="22">
        <f t="shared" si="236"/>
        <v>62.23</v>
      </c>
      <c r="AO50" s="22">
        <f t="shared" ref="AO50:AQ50" si="237">SUM(J50+M50+P50+S50+W50+Z50+AC50+AF50+AI50)</f>
        <v>255.39</v>
      </c>
      <c r="AP50" s="22">
        <f t="shared" si="237"/>
        <v>0</v>
      </c>
      <c r="AQ50" s="22">
        <f t="shared" si="237"/>
        <v>255.39</v>
      </c>
      <c r="AR50" s="22">
        <v>41.409225304139035</v>
      </c>
      <c r="AS50" s="22">
        <f t="shared" si="27"/>
        <v>296.7992253</v>
      </c>
      <c r="AT50" s="22">
        <f t="shared" si="28"/>
        <v>296.7992253</v>
      </c>
      <c r="AU50" s="22">
        <f t="shared" si="29"/>
        <v>1153.200775</v>
      </c>
      <c r="AV50" s="22">
        <f t="shared" si="141"/>
        <v>4554</v>
      </c>
      <c r="AW50" s="22">
        <f t="shared" si="31"/>
        <v>3400.799225</v>
      </c>
      <c r="AX50" s="22">
        <f t="shared" si="32"/>
        <v>1153.200775</v>
      </c>
      <c r="AY50" s="22">
        <v>0.0</v>
      </c>
      <c r="AZ50" s="22">
        <f t="shared" si="33"/>
        <v>0</v>
      </c>
      <c r="BA50" s="22">
        <f t="shared" si="34"/>
        <v>0</v>
      </c>
      <c r="BB50" s="22">
        <f t="shared" si="35"/>
        <v>4554</v>
      </c>
      <c r="BC50" s="22">
        <f t="shared" ref="BC50:BD50" si="238">SUM(AW50+AZ50)</f>
        <v>3400.799225</v>
      </c>
      <c r="BD50" s="22">
        <f t="shared" si="238"/>
        <v>1153.200775</v>
      </c>
      <c r="BE50" s="22">
        <f t="shared" si="37"/>
        <v>0</v>
      </c>
      <c r="BF50" s="27">
        <v>0.0</v>
      </c>
      <c r="BG50" s="22">
        <f t="shared" si="38"/>
        <v>0</v>
      </c>
      <c r="BH50" s="22">
        <f t="shared" si="39"/>
        <v>0</v>
      </c>
      <c r="BI50" s="22">
        <v>322.72</v>
      </c>
      <c r="BJ50" s="22">
        <f t="shared" si="40"/>
        <v>322.72</v>
      </c>
      <c r="BK50" s="22">
        <f t="shared" si="41"/>
        <v>0</v>
      </c>
      <c r="BL50" s="22"/>
      <c r="BM50" s="22">
        <f t="shared" si="42"/>
        <v>0</v>
      </c>
      <c r="BN50" s="22" t="str">
        <f t="shared" si="43"/>
        <v/>
      </c>
      <c r="BO50" s="22">
        <f t="shared" ref="BO50:BQ50" si="239">BF50+BI50+BL50</f>
        <v>322.72</v>
      </c>
      <c r="BP50" s="22">
        <f t="shared" si="239"/>
        <v>322.72</v>
      </c>
      <c r="BQ50" s="22">
        <f t="shared" si="239"/>
        <v>0</v>
      </c>
      <c r="BR50" s="22">
        <f t="shared" si="45"/>
        <v>0</v>
      </c>
      <c r="BS50" s="22">
        <v>0.0</v>
      </c>
      <c r="BT50" s="22">
        <f t="shared" si="46"/>
        <v>0</v>
      </c>
      <c r="BU50" s="22">
        <f t="shared" si="47"/>
        <v>0</v>
      </c>
      <c r="BV50" s="22">
        <f t="shared" si="48"/>
        <v>0</v>
      </c>
      <c r="BW50" s="27">
        <v>191.54</v>
      </c>
      <c r="BX50" s="22">
        <f t="shared" si="49"/>
        <v>191.54</v>
      </c>
      <c r="BY50" s="22">
        <f t="shared" si="50"/>
        <v>0</v>
      </c>
      <c r="BZ50" s="22">
        <f t="shared" si="51"/>
        <v>0</v>
      </c>
      <c r="CA50" s="22">
        <f t="shared" si="52"/>
        <v>0</v>
      </c>
    </row>
    <row r="51" ht="14.25" customHeight="1">
      <c r="A51" s="14" t="s">
        <v>343</v>
      </c>
      <c r="B51" s="14" t="s">
        <v>344</v>
      </c>
      <c r="C51" s="14" t="s">
        <v>345</v>
      </c>
      <c r="D51" s="14">
        <v>7.68307058E8</v>
      </c>
      <c r="E51" s="14" t="s">
        <v>346</v>
      </c>
      <c r="F51" s="14" t="s">
        <v>247</v>
      </c>
      <c r="G51" s="14" t="s">
        <v>347</v>
      </c>
      <c r="H51" s="25" t="s">
        <v>96</v>
      </c>
      <c r="I51" s="26">
        <v>750.0</v>
      </c>
      <c r="J51" s="22">
        <v>0.0</v>
      </c>
      <c r="K51" s="22">
        <f t="shared" si="6"/>
        <v>0</v>
      </c>
      <c r="L51" s="22">
        <f t="shared" si="7"/>
        <v>0</v>
      </c>
      <c r="M51" s="22">
        <v>0.0</v>
      </c>
      <c r="N51" s="22">
        <f t="shared" si="8"/>
        <v>0</v>
      </c>
      <c r="O51" s="22">
        <f t="shared" si="9"/>
        <v>0</v>
      </c>
      <c r="P51" s="22">
        <v>22.0</v>
      </c>
      <c r="Q51" s="22">
        <f t="shared" si="10"/>
        <v>0</v>
      </c>
      <c r="R51" s="22">
        <f t="shared" si="11"/>
        <v>22</v>
      </c>
      <c r="S51" s="22">
        <v>100.0</v>
      </c>
      <c r="T51" s="22">
        <f t="shared" si="12"/>
        <v>0</v>
      </c>
      <c r="U51" s="22">
        <f t="shared" si="13"/>
        <v>100</v>
      </c>
      <c r="V51" s="22">
        <f t="shared" si="14"/>
        <v>628</v>
      </c>
      <c r="W51" s="22">
        <v>13.9</v>
      </c>
      <c r="X51" s="22">
        <f t="shared" si="15"/>
        <v>0</v>
      </c>
      <c r="Y51" s="22">
        <f t="shared" si="16"/>
        <v>13.9</v>
      </c>
      <c r="Z51" s="22">
        <v>0.39</v>
      </c>
      <c r="AA51" s="22">
        <f t="shared" si="17"/>
        <v>0</v>
      </c>
      <c r="AB51" s="22">
        <f t="shared" si="18"/>
        <v>0.39</v>
      </c>
      <c r="AC51" s="22">
        <v>68.87</v>
      </c>
      <c r="AD51" s="22">
        <f t="shared" si="19"/>
        <v>0</v>
      </c>
      <c r="AE51" s="22">
        <f t="shared" si="20"/>
        <v>68.87</v>
      </c>
      <c r="AF51" s="22">
        <v>1.37</v>
      </c>
      <c r="AG51" s="22">
        <f t="shared" si="21"/>
        <v>0</v>
      </c>
      <c r="AH51" s="22">
        <f t="shared" si="22"/>
        <v>1.37</v>
      </c>
      <c r="AI51" s="22">
        <v>60.86</v>
      </c>
      <c r="AJ51" s="22">
        <f t="shared" si="23"/>
        <v>0</v>
      </c>
      <c r="AK51" s="22">
        <f t="shared" si="24"/>
        <v>60.86</v>
      </c>
      <c r="AL51" s="22">
        <f t="shared" ref="AL51:AN51" si="240">AF51+AI51</f>
        <v>62.23</v>
      </c>
      <c r="AM51" s="22">
        <f t="shared" si="240"/>
        <v>0</v>
      </c>
      <c r="AN51" s="22">
        <f t="shared" si="240"/>
        <v>62.23</v>
      </c>
      <c r="AO51" s="22">
        <f t="shared" ref="AO51:AQ51" si="241">SUM(J51+M51+P51+S51+W51+Z51+AC51+AF51+AI51)</f>
        <v>267.39</v>
      </c>
      <c r="AP51" s="22">
        <f t="shared" si="241"/>
        <v>0</v>
      </c>
      <c r="AQ51" s="22">
        <f t="shared" si="241"/>
        <v>267.39</v>
      </c>
      <c r="AR51" s="22">
        <v>16.728895810373714</v>
      </c>
      <c r="AS51" s="22">
        <f t="shared" si="27"/>
        <v>284.1188958</v>
      </c>
      <c r="AT51" s="22">
        <f t="shared" si="28"/>
        <v>284.1188958</v>
      </c>
      <c r="AU51" s="22">
        <f t="shared" si="29"/>
        <v>465.8811042</v>
      </c>
      <c r="AV51" s="22">
        <f t="shared" si="141"/>
        <v>4554</v>
      </c>
      <c r="AW51" s="22">
        <f t="shared" si="31"/>
        <v>4088.118896</v>
      </c>
      <c r="AX51" s="22">
        <f t="shared" si="32"/>
        <v>465.8811042</v>
      </c>
      <c r="AY51" s="22">
        <v>0.0</v>
      </c>
      <c r="AZ51" s="22">
        <f t="shared" si="33"/>
        <v>0</v>
      </c>
      <c r="BA51" s="22">
        <f t="shared" si="34"/>
        <v>0</v>
      </c>
      <c r="BB51" s="22">
        <f t="shared" si="35"/>
        <v>4554</v>
      </c>
      <c r="BC51" s="22">
        <f t="shared" ref="BC51:BD51" si="242">SUM(AW51+AZ51)</f>
        <v>4088.118896</v>
      </c>
      <c r="BD51" s="22">
        <f t="shared" si="242"/>
        <v>465.8811042</v>
      </c>
      <c r="BE51" s="22">
        <f t="shared" si="37"/>
        <v>0</v>
      </c>
      <c r="BF51" s="27">
        <v>0.0</v>
      </c>
      <c r="BG51" s="22">
        <f t="shared" si="38"/>
        <v>0</v>
      </c>
      <c r="BH51" s="22">
        <f t="shared" si="39"/>
        <v>0</v>
      </c>
      <c r="BI51" s="22">
        <v>0.0</v>
      </c>
      <c r="BJ51" s="22">
        <f t="shared" si="40"/>
        <v>0</v>
      </c>
      <c r="BK51" s="22">
        <f t="shared" si="41"/>
        <v>0</v>
      </c>
      <c r="BL51" s="22"/>
      <c r="BM51" s="22">
        <f t="shared" si="42"/>
        <v>0</v>
      </c>
      <c r="BN51" s="22" t="str">
        <f t="shared" si="43"/>
        <v/>
      </c>
      <c r="BO51" s="22">
        <f t="shared" ref="BO51:BQ51" si="243">BF51+BI51+BL51</f>
        <v>0</v>
      </c>
      <c r="BP51" s="22">
        <f t="shared" si="243"/>
        <v>0</v>
      </c>
      <c r="BQ51" s="22">
        <f t="shared" si="243"/>
        <v>0</v>
      </c>
      <c r="BR51" s="22">
        <f t="shared" si="45"/>
        <v>0</v>
      </c>
      <c r="BS51" s="22">
        <v>0.0</v>
      </c>
      <c r="BT51" s="22">
        <f t="shared" si="46"/>
        <v>0</v>
      </c>
      <c r="BU51" s="22">
        <f t="shared" si="47"/>
        <v>0</v>
      </c>
      <c r="BV51" s="22">
        <f t="shared" si="48"/>
        <v>0</v>
      </c>
      <c r="BW51" s="27">
        <v>180.89</v>
      </c>
      <c r="BX51" s="22">
        <f t="shared" si="49"/>
        <v>180.89</v>
      </c>
      <c r="BY51" s="22">
        <f t="shared" si="50"/>
        <v>0</v>
      </c>
      <c r="BZ51" s="22">
        <f t="shared" si="51"/>
        <v>0</v>
      </c>
      <c r="CA51" s="22">
        <f t="shared" si="52"/>
        <v>0</v>
      </c>
    </row>
    <row r="52" ht="14.25" customHeight="1">
      <c r="A52" s="14" t="s">
        <v>348</v>
      </c>
      <c r="B52" s="14" t="s">
        <v>349</v>
      </c>
      <c r="C52" s="14" t="s">
        <v>350</v>
      </c>
      <c r="D52" s="14">
        <v>4.79569967E8</v>
      </c>
      <c r="E52" s="14" t="s">
        <v>351</v>
      </c>
      <c r="F52" s="14" t="s">
        <v>241</v>
      </c>
      <c r="G52" s="14" t="s">
        <v>352</v>
      </c>
      <c r="H52" s="25" t="s">
        <v>96</v>
      </c>
      <c r="I52" s="26">
        <v>2820.0</v>
      </c>
      <c r="J52" s="22">
        <v>0.0</v>
      </c>
      <c r="K52" s="22">
        <f t="shared" si="6"/>
        <v>0</v>
      </c>
      <c r="L52" s="22">
        <f t="shared" si="7"/>
        <v>0</v>
      </c>
      <c r="M52" s="22">
        <v>0.0</v>
      </c>
      <c r="N52" s="22">
        <f t="shared" si="8"/>
        <v>0</v>
      </c>
      <c r="O52" s="22">
        <f t="shared" si="9"/>
        <v>0</v>
      </c>
      <c r="P52" s="22">
        <v>10.0</v>
      </c>
      <c r="Q52" s="22">
        <f t="shared" si="10"/>
        <v>0</v>
      </c>
      <c r="R52" s="22">
        <f t="shared" si="11"/>
        <v>10</v>
      </c>
      <c r="S52" s="22">
        <v>100.0</v>
      </c>
      <c r="T52" s="22">
        <f t="shared" si="12"/>
        <v>0</v>
      </c>
      <c r="U52" s="22">
        <f t="shared" si="13"/>
        <v>100</v>
      </c>
      <c r="V52" s="22">
        <f t="shared" si="14"/>
        <v>2710</v>
      </c>
      <c r="W52" s="22">
        <v>27.8</v>
      </c>
      <c r="X52" s="22">
        <f t="shared" si="15"/>
        <v>0</v>
      </c>
      <c r="Y52" s="22">
        <f t="shared" si="16"/>
        <v>27.8</v>
      </c>
      <c r="Z52" s="22">
        <v>0.39</v>
      </c>
      <c r="AA52" s="22">
        <f t="shared" si="17"/>
        <v>0</v>
      </c>
      <c r="AB52" s="22">
        <f t="shared" si="18"/>
        <v>0.39</v>
      </c>
      <c r="AC52" s="22">
        <v>68.87</v>
      </c>
      <c r="AD52" s="22">
        <f t="shared" si="19"/>
        <v>0</v>
      </c>
      <c r="AE52" s="22">
        <f t="shared" si="20"/>
        <v>68.87</v>
      </c>
      <c r="AF52" s="22">
        <v>1.37</v>
      </c>
      <c r="AG52" s="22">
        <f t="shared" si="21"/>
        <v>0</v>
      </c>
      <c r="AH52" s="22">
        <f t="shared" si="22"/>
        <v>1.37</v>
      </c>
      <c r="AI52" s="22">
        <v>60.86</v>
      </c>
      <c r="AJ52" s="22">
        <f t="shared" si="23"/>
        <v>0</v>
      </c>
      <c r="AK52" s="22">
        <f t="shared" si="24"/>
        <v>60.86</v>
      </c>
      <c r="AL52" s="22">
        <f t="shared" ref="AL52:AN52" si="244">AF52+AI52</f>
        <v>62.23</v>
      </c>
      <c r="AM52" s="22">
        <f t="shared" si="244"/>
        <v>0</v>
      </c>
      <c r="AN52" s="22">
        <f t="shared" si="244"/>
        <v>62.23</v>
      </c>
      <c r="AO52" s="22">
        <f t="shared" ref="AO52:AQ52" si="245">SUM(J52+M52+P52+S52+W52+Z52+AC52+AF52+AI52)</f>
        <v>269.29</v>
      </c>
      <c r="AP52" s="22">
        <f t="shared" si="245"/>
        <v>0</v>
      </c>
      <c r="AQ52" s="22">
        <f t="shared" si="245"/>
        <v>269.29</v>
      </c>
      <c r="AR52" s="22">
        <v>88.41624050989068</v>
      </c>
      <c r="AS52" s="22">
        <f t="shared" si="27"/>
        <v>357.7062405</v>
      </c>
      <c r="AT52" s="22">
        <f t="shared" si="28"/>
        <v>357.7062405</v>
      </c>
      <c r="AU52" s="22">
        <f t="shared" si="29"/>
        <v>2462.293759</v>
      </c>
      <c r="AV52" s="22">
        <f t="shared" si="141"/>
        <v>4554</v>
      </c>
      <c r="AW52" s="22">
        <f t="shared" si="31"/>
        <v>2091.706241</v>
      </c>
      <c r="AX52" s="22">
        <f t="shared" si="32"/>
        <v>2462.293759</v>
      </c>
      <c r="AY52" s="22">
        <v>0.0</v>
      </c>
      <c r="AZ52" s="22">
        <f t="shared" si="33"/>
        <v>0</v>
      </c>
      <c r="BA52" s="22">
        <f t="shared" si="34"/>
        <v>0</v>
      </c>
      <c r="BB52" s="22">
        <f t="shared" si="35"/>
        <v>4554</v>
      </c>
      <c r="BC52" s="22">
        <f t="shared" ref="BC52:BD52" si="246">SUM(AW52+AZ52)</f>
        <v>2091.706241</v>
      </c>
      <c r="BD52" s="22">
        <f t="shared" si="246"/>
        <v>2462.293759</v>
      </c>
      <c r="BE52" s="22">
        <f t="shared" si="37"/>
        <v>0</v>
      </c>
      <c r="BF52" s="27">
        <v>0.0</v>
      </c>
      <c r="BG52" s="22">
        <f t="shared" si="38"/>
        <v>0</v>
      </c>
      <c r="BH52" s="22">
        <f t="shared" si="39"/>
        <v>0</v>
      </c>
      <c r="BI52" s="22">
        <v>0.0</v>
      </c>
      <c r="BJ52" s="22">
        <f t="shared" si="40"/>
        <v>0</v>
      </c>
      <c r="BK52" s="22">
        <f t="shared" si="41"/>
        <v>0</v>
      </c>
      <c r="BL52" s="22"/>
      <c r="BM52" s="22">
        <f t="shared" si="42"/>
        <v>0</v>
      </c>
      <c r="BN52" s="22" t="str">
        <f t="shared" si="43"/>
        <v/>
      </c>
      <c r="BO52" s="22">
        <f t="shared" ref="BO52:BQ52" si="247">BF52+BI52+BL52</f>
        <v>0</v>
      </c>
      <c r="BP52" s="22">
        <f t="shared" si="247"/>
        <v>0</v>
      </c>
      <c r="BQ52" s="22">
        <f t="shared" si="247"/>
        <v>0</v>
      </c>
      <c r="BR52" s="22">
        <f t="shared" si="45"/>
        <v>0</v>
      </c>
      <c r="BS52" s="22">
        <v>0.0</v>
      </c>
      <c r="BT52" s="22">
        <f t="shared" si="46"/>
        <v>0</v>
      </c>
      <c r="BU52" s="22">
        <f t="shared" si="47"/>
        <v>0</v>
      </c>
      <c r="BV52" s="22">
        <f t="shared" si="48"/>
        <v>0</v>
      </c>
      <c r="BW52" s="27">
        <v>53.2</v>
      </c>
      <c r="BX52" s="22">
        <f t="shared" si="49"/>
        <v>53.2</v>
      </c>
      <c r="BY52" s="22">
        <f t="shared" si="50"/>
        <v>0</v>
      </c>
      <c r="BZ52" s="22">
        <f t="shared" si="51"/>
        <v>0</v>
      </c>
      <c r="CA52" s="22">
        <f t="shared" si="52"/>
        <v>0</v>
      </c>
    </row>
    <row r="53" ht="14.25" customHeight="1">
      <c r="A53" s="14" t="s">
        <v>353</v>
      </c>
      <c r="B53" s="14" t="s">
        <v>354</v>
      </c>
      <c r="C53" s="14" t="s">
        <v>355</v>
      </c>
      <c r="D53" s="14">
        <v>8.90861749E8</v>
      </c>
      <c r="E53" s="14" t="s">
        <v>266</v>
      </c>
      <c r="F53" s="14" t="s">
        <v>293</v>
      </c>
      <c r="G53" s="14" t="s">
        <v>356</v>
      </c>
      <c r="H53" s="25" t="s">
        <v>96</v>
      </c>
      <c r="I53" s="26">
        <v>1500.0</v>
      </c>
      <c r="J53" s="22">
        <v>0.0</v>
      </c>
      <c r="K53" s="22">
        <f t="shared" si="6"/>
        <v>0</v>
      </c>
      <c r="L53" s="22">
        <f t="shared" si="7"/>
        <v>0</v>
      </c>
      <c r="M53" s="22">
        <v>0.0</v>
      </c>
      <c r="N53" s="22">
        <f t="shared" si="8"/>
        <v>0</v>
      </c>
      <c r="O53" s="22">
        <f t="shared" si="9"/>
        <v>0</v>
      </c>
      <c r="P53" s="22">
        <v>10.0</v>
      </c>
      <c r="Q53" s="22">
        <f t="shared" si="10"/>
        <v>0</v>
      </c>
      <c r="R53" s="22">
        <f t="shared" si="11"/>
        <v>10</v>
      </c>
      <c r="S53" s="22">
        <v>100.0</v>
      </c>
      <c r="T53" s="22">
        <f t="shared" si="12"/>
        <v>0</v>
      </c>
      <c r="U53" s="22">
        <f t="shared" si="13"/>
        <v>100</v>
      </c>
      <c r="V53" s="22">
        <f t="shared" si="14"/>
        <v>1390</v>
      </c>
      <c r="W53" s="22">
        <v>13.9</v>
      </c>
      <c r="X53" s="22">
        <f t="shared" si="15"/>
        <v>0</v>
      </c>
      <c r="Y53" s="22">
        <f t="shared" si="16"/>
        <v>13.9</v>
      </c>
      <c r="Z53" s="22">
        <v>0.39</v>
      </c>
      <c r="AA53" s="22">
        <f t="shared" si="17"/>
        <v>0</v>
      </c>
      <c r="AB53" s="22">
        <f t="shared" si="18"/>
        <v>0.39</v>
      </c>
      <c r="AC53" s="22">
        <v>68.87</v>
      </c>
      <c r="AD53" s="22">
        <f t="shared" si="19"/>
        <v>0</v>
      </c>
      <c r="AE53" s="22">
        <f t="shared" si="20"/>
        <v>68.87</v>
      </c>
      <c r="AF53" s="22">
        <v>1.37</v>
      </c>
      <c r="AG53" s="22">
        <f t="shared" si="21"/>
        <v>0</v>
      </c>
      <c r="AH53" s="22">
        <f t="shared" si="22"/>
        <v>1.37</v>
      </c>
      <c r="AI53" s="22">
        <v>60.86</v>
      </c>
      <c r="AJ53" s="22">
        <f t="shared" si="23"/>
        <v>0</v>
      </c>
      <c r="AK53" s="22">
        <f t="shared" si="24"/>
        <v>60.86</v>
      </c>
      <c r="AL53" s="22">
        <f t="shared" ref="AL53:AN53" si="248">AF53+AI53</f>
        <v>62.23</v>
      </c>
      <c r="AM53" s="22">
        <f t="shared" si="248"/>
        <v>0</v>
      </c>
      <c r="AN53" s="22">
        <f t="shared" si="248"/>
        <v>62.23</v>
      </c>
      <c r="AO53" s="22">
        <f t="shared" ref="AO53:AQ53" si="249">SUM(J53+M53+P53+S53+W53+Z53+AC53+AF53+AI53)</f>
        <v>255.39</v>
      </c>
      <c r="AP53" s="22">
        <f t="shared" si="249"/>
        <v>0</v>
      </c>
      <c r="AQ53" s="22">
        <f t="shared" si="249"/>
        <v>255.39</v>
      </c>
      <c r="AR53" s="22">
        <v>43.142394510161886</v>
      </c>
      <c r="AS53" s="22">
        <f t="shared" si="27"/>
        <v>298.5323945</v>
      </c>
      <c r="AT53" s="22">
        <f t="shared" si="28"/>
        <v>298.5323945</v>
      </c>
      <c r="AU53" s="22">
        <f t="shared" si="29"/>
        <v>1201.467605</v>
      </c>
      <c r="AV53" s="22">
        <f t="shared" si="141"/>
        <v>4554</v>
      </c>
      <c r="AW53" s="22">
        <f t="shared" si="31"/>
        <v>3352.532395</v>
      </c>
      <c r="AX53" s="22">
        <f t="shared" si="32"/>
        <v>1201.467605</v>
      </c>
      <c r="AY53" s="22">
        <v>0.0</v>
      </c>
      <c r="AZ53" s="22">
        <f t="shared" si="33"/>
        <v>0</v>
      </c>
      <c r="BA53" s="22">
        <f t="shared" si="34"/>
        <v>0</v>
      </c>
      <c r="BB53" s="22">
        <f t="shared" si="35"/>
        <v>4554</v>
      </c>
      <c r="BC53" s="22">
        <f t="shared" ref="BC53:BD53" si="250">SUM(AW53+AZ53)</f>
        <v>3352.532395</v>
      </c>
      <c r="BD53" s="22">
        <f t="shared" si="250"/>
        <v>1201.467605</v>
      </c>
      <c r="BE53" s="22">
        <f t="shared" si="37"/>
        <v>0</v>
      </c>
      <c r="BF53" s="27">
        <v>0.0</v>
      </c>
      <c r="BG53" s="22">
        <f t="shared" si="38"/>
        <v>0</v>
      </c>
      <c r="BH53" s="22">
        <f t="shared" si="39"/>
        <v>0</v>
      </c>
      <c r="BI53" s="22">
        <v>0.0</v>
      </c>
      <c r="BJ53" s="22">
        <f t="shared" si="40"/>
        <v>0</v>
      </c>
      <c r="BK53" s="22">
        <f t="shared" si="41"/>
        <v>0</v>
      </c>
      <c r="BL53" s="22"/>
      <c r="BM53" s="22">
        <f t="shared" si="42"/>
        <v>0</v>
      </c>
      <c r="BN53" s="22" t="str">
        <f t="shared" si="43"/>
        <v/>
      </c>
      <c r="BO53" s="22">
        <f t="shared" ref="BO53:BQ53" si="251">BF53+BI53+BL53</f>
        <v>0</v>
      </c>
      <c r="BP53" s="22">
        <f t="shared" si="251"/>
        <v>0</v>
      </c>
      <c r="BQ53" s="22">
        <f t="shared" si="251"/>
        <v>0</v>
      </c>
      <c r="BR53" s="22">
        <f t="shared" si="45"/>
        <v>0</v>
      </c>
      <c r="BS53" s="22">
        <v>0.0</v>
      </c>
      <c r="BT53" s="22">
        <f t="shared" si="46"/>
        <v>0</v>
      </c>
      <c r="BU53" s="22">
        <f t="shared" si="47"/>
        <v>0</v>
      </c>
      <c r="BV53" s="22">
        <f t="shared" si="48"/>
        <v>0</v>
      </c>
      <c r="BW53" s="27">
        <v>2234.63</v>
      </c>
      <c r="BX53" s="22">
        <f t="shared" si="49"/>
        <v>2234.63</v>
      </c>
      <c r="BY53" s="22">
        <f t="shared" si="50"/>
        <v>0</v>
      </c>
      <c r="BZ53" s="22">
        <f t="shared" si="51"/>
        <v>0</v>
      </c>
      <c r="CA53" s="22">
        <f t="shared" si="52"/>
        <v>0</v>
      </c>
    </row>
    <row r="54" ht="14.25" customHeight="1">
      <c r="A54" s="14" t="s">
        <v>357</v>
      </c>
      <c r="B54" s="14" t="s">
        <v>358</v>
      </c>
      <c r="C54" s="14" t="s">
        <v>359</v>
      </c>
      <c r="D54" s="14">
        <v>2.25061635E8</v>
      </c>
      <c r="E54" s="14" t="s">
        <v>317</v>
      </c>
      <c r="F54" s="14" t="s">
        <v>282</v>
      </c>
      <c r="G54" s="14" t="s">
        <v>360</v>
      </c>
      <c r="H54" s="25" t="s">
        <v>96</v>
      </c>
      <c r="I54" s="26">
        <v>2114.0</v>
      </c>
      <c r="J54" s="22">
        <v>0.0</v>
      </c>
      <c r="K54" s="22">
        <f t="shared" si="6"/>
        <v>0</v>
      </c>
      <c r="L54" s="22">
        <f t="shared" si="7"/>
        <v>0</v>
      </c>
      <c r="M54" s="22">
        <v>0.0</v>
      </c>
      <c r="N54" s="22">
        <f t="shared" si="8"/>
        <v>0</v>
      </c>
      <c r="O54" s="22">
        <f t="shared" si="9"/>
        <v>0</v>
      </c>
      <c r="P54" s="22">
        <v>22.0</v>
      </c>
      <c r="Q54" s="22">
        <f t="shared" si="10"/>
        <v>0</v>
      </c>
      <c r="R54" s="22">
        <f t="shared" si="11"/>
        <v>22</v>
      </c>
      <c r="S54" s="22">
        <v>100.0</v>
      </c>
      <c r="T54" s="22">
        <f t="shared" si="12"/>
        <v>0</v>
      </c>
      <c r="U54" s="22">
        <f t="shared" si="13"/>
        <v>100</v>
      </c>
      <c r="V54" s="22">
        <f t="shared" si="14"/>
        <v>1992</v>
      </c>
      <c r="W54" s="22">
        <v>13.9</v>
      </c>
      <c r="X54" s="22">
        <f t="shared" si="15"/>
        <v>0</v>
      </c>
      <c r="Y54" s="22">
        <f t="shared" si="16"/>
        <v>13.9</v>
      </c>
      <c r="Z54" s="22">
        <v>0.39</v>
      </c>
      <c r="AA54" s="22">
        <f t="shared" si="17"/>
        <v>0</v>
      </c>
      <c r="AB54" s="22">
        <f t="shared" si="18"/>
        <v>0.39</v>
      </c>
      <c r="AC54" s="22">
        <v>68.87</v>
      </c>
      <c r="AD54" s="22">
        <f t="shared" si="19"/>
        <v>0</v>
      </c>
      <c r="AE54" s="22">
        <f t="shared" si="20"/>
        <v>68.87</v>
      </c>
      <c r="AF54" s="22">
        <v>1.37</v>
      </c>
      <c r="AG54" s="22">
        <f t="shared" si="21"/>
        <v>0</v>
      </c>
      <c r="AH54" s="22">
        <f t="shared" si="22"/>
        <v>1.37</v>
      </c>
      <c r="AI54" s="22">
        <v>60.86</v>
      </c>
      <c r="AJ54" s="22">
        <f t="shared" si="23"/>
        <v>0</v>
      </c>
      <c r="AK54" s="22">
        <f t="shared" si="24"/>
        <v>60.86</v>
      </c>
      <c r="AL54" s="22">
        <f t="shared" ref="AL54:AN54" si="252">AF54+AI54</f>
        <v>62.23</v>
      </c>
      <c r="AM54" s="22">
        <f t="shared" si="252"/>
        <v>0</v>
      </c>
      <c r="AN54" s="22">
        <f t="shared" si="252"/>
        <v>62.23</v>
      </c>
      <c r="AO54" s="22">
        <f t="shared" ref="AO54:AQ54" si="253">SUM(J54+M54+P54+S54+W54+Z54+AC54+AF54+AI54)</f>
        <v>267.39</v>
      </c>
      <c r="AP54" s="22">
        <f t="shared" si="253"/>
        <v>0</v>
      </c>
      <c r="AQ54" s="22">
        <f t="shared" si="253"/>
        <v>267.39</v>
      </c>
      <c r="AR54" s="22">
        <v>64.00975175067695</v>
      </c>
      <c r="AS54" s="22">
        <f t="shared" si="27"/>
        <v>331.3997518</v>
      </c>
      <c r="AT54" s="22">
        <f t="shared" si="28"/>
        <v>331.3997518</v>
      </c>
      <c r="AU54" s="22">
        <f t="shared" si="29"/>
        <v>1782.600248</v>
      </c>
      <c r="AV54" s="22">
        <f t="shared" si="141"/>
        <v>4554</v>
      </c>
      <c r="AW54" s="22">
        <f t="shared" si="31"/>
        <v>2771.399752</v>
      </c>
      <c r="AX54" s="22">
        <f t="shared" si="32"/>
        <v>1782.600248</v>
      </c>
      <c r="AY54" s="22">
        <v>0.0</v>
      </c>
      <c r="AZ54" s="22">
        <f t="shared" si="33"/>
        <v>0</v>
      </c>
      <c r="BA54" s="22">
        <f t="shared" si="34"/>
        <v>0</v>
      </c>
      <c r="BB54" s="22">
        <f t="shared" si="35"/>
        <v>4554</v>
      </c>
      <c r="BC54" s="22">
        <f t="shared" ref="BC54:BD54" si="254">SUM(AW54+AZ54)</f>
        <v>2771.399752</v>
      </c>
      <c r="BD54" s="22">
        <f t="shared" si="254"/>
        <v>1782.600248</v>
      </c>
      <c r="BE54" s="22">
        <f t="shared" si="37"/>
        <v>0</v>
      </c>
      <c r="BF54" s="27">
        <v>0.0</v>
      </c>
      <c r="BG54" s="22">
        <f t="shared" si="38"/>
        <v>0</v>
      </c>
      <c r="BH54" s="22">
        <f t="shared" si="39"/>
        <v>0</v>
      </c>
      <c r="BI54" s="22">
        <v>447.61</v>
      </c>
      <c r="BJ54" s="22">
        <f t="shared" si="40"/>
        <v>447.61</v>
      </c>
      <c r="BK54" s="22">
        <f t="shared" si="41"/>
        <v>0</v>
      </c>
      <c r="BL54" s="22"/>
      <c r="BM54" s="22">
        <f t="shared" si="42"/>
        <v>0</v>
      </c>
      <c r="BN54" s="22" t="str">
        <f t="shared" si="43"/>
        <v/>
      </c>
      <c r="BO54" s="22">
        <f t="shared" ref="BO54:BQ54" si="255">BF54+BI54+BL54</f>
        <v>447.61</v>
      </c>
      <c r="BP54" s="22">
        <f t="shared" si="255"/>
        <v>447.61</v>
      </c>
      <c r="BQ54" s="22">
        <f t="shared" si="255"/>
        <v>0</v>
      </c>
      <c r="BR54" s="22">
        <f t="shared" si="45"/>
        <v>0</v>
      </c>
      <c r="BS54" s="22">
        <v>0.0</v>
      </c>
      <c r="BT54" s="22">
        <f t="shared" si="46"/>
        <v>0</v>
      </c>
      <c r="BU54" s="22">
        <f t="shared" si="47"/>
        <v>0</v>
      </c>
      <c r="BV54" s="22">
        <f t="shared" si="48"/>
        <v>0</v>
      </c>
      <c r="BW54" s="27">
        <v>1808.98</v>
      </c>
      <c r="BX54" s="22">
        <f t="shared" si="49"/>
        <v>1808.98</v>
      </c>
      <c r="BY54" s="22">
        <f t="shared" si="50"/>
        <v>0</v>
      </c>
      <c r="BZ54" s="22">
        <f t="shared" si="51"/>
        <v>0</v>
      </c>
      <c r="CA54" s="22">
        <f t="shared" si="52"/>
        <v>0</v>
      </c>
    </row>
    <row r="55" ht="14.25" customHeight="1">
      <c r="A55" s="14" t="s">
        <v>361</v>
      </c>
      <c r="B55" s="14" t="s">
        <v>362</v>
      </c>
      <c r="C55" s="14" t="s">
        <v>363</v>
      </c>
      <c r="D55" s="14">
        <v>8.78044434E8</v>
      </c>
      <c r="E55" s="14" t="s">
        <v>312</v>
      </c>
      <c r="F55" s="14" t="s">
        <v>322</v>
      </c>
      <c r="G55" s="14" t="s">
        <v>364</v>
      </c>
      <c r="H55" s="25" t="s">
        <v>96</v>
      </c>
      <c r="I55" s="26">
        <v>711.0</v>
      </c>
      <c r="J55" s="22">
        <v>0.0</v>
      </c>
      <c r="K55" s="22">
        <f t="shared" si="6"/>
        <v>0</v>
      </c>
      <c r="L55" s="22">
        <f t="shared" si="7"/>
        <v>0</v>
      </c>
      <c r="M55" s="22">
        <v>0.0</v>
      </c>
      <c r="N55" s="22">
        <f t="shared" si="8"/>
        <v>0</v>
      </c>
      <c r="O55" s="22">
        <f t="shared" si="9"/>
        <v>0</v>
      </c>
      <c r="P55" s="22">
        <v>10.0</v>
      </c>
      <c r="Q55" s="22">
        <f t="shared" si="10"/>
        <v>0</v>
      </c>
      <c r="R55" s="22">
        <f t="shared" si="11"/>
        <v>10</v>
      </c>
      <c r="S55" s="22">
        <v>100.0</v>
      </c>
      <c r="T55" s="22">
        <f t="shared" si="12"/>
        <v>0</v>
      </c>
      <c r="U55" s="22">
        <f t="shared" si="13"/>
        <v>100</v>
      </c>
      <c r="V55" s="22">
        <f t="shared" si="14"/>
        <v>601</v>
      </c>
      <c r="W55" s="22">
        <v>13.9</v>
      </c>
      <c r="X55" s="22">
        <f t="shared" si="15"/>
        <v>0</v>
      </c>
      <c r="Y55" s="22">
        <f t="shared" si="16"/>
        <v>13.9</v>
      </c>
      <c r="Z55" s="22">
        <v>0.39</v>
      </c>
      <c r="AA55" s="22">
        <f t="shared" si="17"/>
        <v>0</v>
      </c>
      <c r="AB55" s="22">
        <f t="shared" si="18"/>
        <v>0.39</v>
      </c>
      <c r="AC55" s="22">
        <v>68.87</v>
      </c>
      <c r="AD55" s="22">
        <f t="shared" si="19"/>
        <v>0</v>
      </c>
      <c r="AE55" s="22">
        <f t="shared" si="20"/>
        <v>68.87</v>
      </c>
      <c r="AF55" s="22">
        <v>1.37</v>
      </c>
      <c r="AG55" s="22">
        <f t="shared" si="21"/>
        <v>0</v>
      </c>
      <c r="AH55" s="22">
        <f t="shared" si="22"/>
        <v>1.37</v>
      </c>
      <c r="AI55" s="22">
        <v>60.86</v>
      </c>
      <c r="AJ55" s="22">
        <f t="shared" si="23"/>
        <v>0</v>
      </c>
      <c r="AK55" s="22">
        <f t="shared" si="24"/>
        <v>60.86</v>
      </c>
      <c r="AL55" s="22">
        <f t="shared" ref="AL55:AN55" si="256">AF55+AI55</f>
        <v>62.23</v>
      </c>
      <c r="AM55" s="22">
        <f t="shared" si="256"/>
        <v>0</v>
      </c>
      <c r="AN55" s="22">
        <f t="shared" si="256"/>
        <v>62.23</v>
      </c>
      <c r="AO55" s="22">
        <f t="shared" ref="AO55:AQ55" si="257">SUM(J55+M55+P55+S55+W55+Z55+AC55+AF55+AI55)</f>
        <v>255.39</v>
      </c>
      <c r="AP55" s="22">
        <f t="shared" si="257"/>
        <v>0</v>
      </c>
      <c r="AQ55" s="22">
        <f t="shared" si="257"/>
        <v>255.39</v>
      </c>
      <c r="AR55" s="22">
        <v>15.792984439121376</v>
      </c>
      <c r="AS55" s="22">
        <f t="shared" si="27"/>
        <v>271.1829844</v>
      </c>
      <c r="AT55" s="22">
        <f t="shared" si="28"/>
        <v>271.1829844</v>
      </c>
      <c r="AU55" s="22">
        <f t="shared" si="29"/>
        <v>439.8170156</v>
      </c>
      <c r="AV55" s="22">
        <f t="shared" si="141"/>
        <v>4554</v>
      </c>
      <c r="AW55" s="22">
        <f t="shared" si="31"/>
        <v>4114.182984</v>
      </c>
      <c r="AX55" s="22">
        <f t="shared" si="32"/>
        <v>439.8170156</v>
      </c>
      <c r="AY55" s="22">
        <v>0.0</v>
      </c>
      <c r="AZ55" s="22">
        <f t="shared" si="33"/>
        <v>0</v>
      </c>
      <c r="BA55" s="22">
        <f t="shared" si="34"/>
        <v>0</v>
      </c>
      <c r="BB55" s="22">
        <f t="shared" si="35"/>
        <v>4554</v>
      </c>
      <c r="BC55" s="22">
        <f t="shared" ref="BC55:BD55" si="258">SUM(AW55+AZ55)</f>
        <v>4114.182984</v>
      </c>
      <c r="BD55" s="22">
        <f t="shared" si="258"/>
        <v>439.8170156</v>
      </c>
      <c r="BE55" s="22">
        <f t="shared" si="37"/>
        <v>0</v>
      </c>
      <c r="BF55" s="27">
        <v>0.0</v>
      </c>
      <c r="BG55" s="22">
        <f t="shared" si="38"/>
        <v>0</v>
      </c>
      <c r="BH55" s="22">
        <f t="shared" si="39"/>
        <v>0</v>
      </c>
      <c r="BI55" s="22">
        <v>419.03000000000003</v>
      </c>
      <c r="BJ55" s="22">
        <f t="shared" si="40"/>
        <v>419.03</v>
      </c>
      <c r="BK55" s="22">
        <f t="shared" si="41"/>
        <v>0</v>
      </c>
      <c r="BL55" s="22"/>
      <c r="BM55" s="22">
        <f t="shared" si="42"/>
        <v>0</v>
      </c>
      <c r="BN55" s="22" t="str">
        <f t="shared" si="43"/>
        <v/>
      </c>
      <c r="BO55" s="22">
        <f t="shared" ref="BO55:BQ55" si="259">BF55+BI55+BL55</f>
        <v>419.03</v>
      </c>
      <c r="BP55" s="22">
        <f t="shared" si="259"/>
        <v>419.03</v>
      </c>
      <c r="BQ55" s="22">
        <f t="shared" si="259"/>
        <v>0</v>
      </c>
      <c r="BR55" s="22">
        <f t="shared" si="45"/>
        <v>0</v>
      </c>
      <c r="BS55" s="22">
        <v>0.0</v>
      </c>
      <c r="BT55" s="22">
        <f t="shared" si="46"/>
        <v>0</v>
      </c>
      <c r="BU55" s="22">
        <f t="shared" si="47"/>
        <v>0</v>
      </c>
      <c r="BV55" s="22">
        <f t="shared" si="48"/>
        <v>0</v>
      </c>
      <c r="BW55" s="27">
        <v>1042.83</v>
      </c>
      <c r="BX55" s="22">
        <f t="shared" si="49"/>
        <v>1042.83</v>
      </c>
      <c r="BY55" s="22">
        <f t="shared" si="50"/>
        <v>0</v>
      </c>
      <c r="BZ55" s="22">
        <f t="shared" si="51"/>
        <v>0</v>
      </c>
      <c r="CA55" s="22">
        <f t="shared" si="52"/>
        <v>0</v>
      </c>
    </row>
    <row r="56" ht="14.25" customHeight="1">
      <c r="A56" s="14" t="s">
        <v>365</v>
      </c>
      <c r="B56" s="14" t="s">
        <v>366</v>
      </c>
      <c r="C56" s="14" t="s">
        <v>367</v>
      </c>
      <c r="D56" s="14">
        <v>7.50315075E8</v>
      </c>
      <c r="E56" s="14" t="s">
        <v>368</v>
      </c>
      <c r="F56" s="14" t="s">
        <v>369</v>
      </c>
      <c r="G56" s="14" t="s">
        <v>370</v>
      </c>
      <c r="H56" s="25" t="s">
        <v>96</v>
      </c>
      <c r="I56" s="26">
        <v>840.0</v>
      </c>
      <c r="J56" s="22">
        <v>0.0</v>
      </c>
      <c r="K56" s="22">
        <f t="shared" si="6"/>
        <v>0</v>
      </c>
      <c r="L56" s="22">
        <f t="shared" si="7"/>
        <v>0</v>
      </c>
      <c r="M56" s="22">
        <v>0.0</v>
      </c>
      <c r="N56" s="22">
        <f t="shared" si="8"/>
        <v>0</v>
      </c>
      <c r="O56" s="22">
        <f t="shared" si="9"/>
        <v>0</v>
      </c>
      <c r="P56" s="22">
        <v>10.0</v>
      </c>
      <c r="Q56" s="22">
        <f t="shared" si="10"/>
        <v>0</v>
      </c>
      <c r="R56" s="22">
        <f t="shared" si="11"/>
        <v>10</v>
      </c>
      <c r="S56" s="22">
        <v>100.0</v>
      </c>
      <c r="T56" s="22">
        <f t="shared" si="12"/>
        <v>0</v>
      </c>
      <c r="U56" s="22">
        <f t="shared" si="13"/>
        <v>100</v>
      </c>
      <c r="V56" s="22">
        <f t="shared" si="14"/>
        <v>730</v>
      </c>
      <c r="W56" s="22">
        <v>13.9</v>
      </c>
      <c r="X56" s="22">
        <f t="shared" si="15"/>
        <v>0</v>
      </c>
      <c r="Y56" s="22">
        <f t="shared" si="16"/>
        <v>13.9</v>
      </c>
      <c r="Z56" s="22">
        <v>0.39</v>
      </c>
      <c r="AA56" s="22">
        <f t="shared" si="17"/>
        <v>0</v>
      </c>
      <c r="AB56" s="22">
        <f t="shared" si="18"/>
        <v>0.39</v>
      </c>
      <c r="AC56" s="22">
        <v>68.87</v>
      </c>
      <c r="AD56" s="22">
        <f t="shared" si="19"/>
        <v>0</v>
      </c>
      <c r="AE56" s="22">
        <f t="shared" si="20"/>
        <v>68.87</v>
      </c>
      <c r="AF56" s="22">
        <v>1.37</v>
      </c>
      <c r="AG56" s="22">
        <f t="shared" si="21"/>
        <v>0</v>
      </c>
      <c r="AH56" s="22">
        <f t="shared" si="22"/>
        <v>1.37</v>
      </c>
      <c r="AI56" s="22">
        <v>60.86</v>
      </c>
      <c r="AJ56" s="22">
        <f t="shared" si="23"/>
        <v>0</v>
      </c>
      <c r="AK56" s="22">
        <f t="shared" si="24"/>
        <v>60.86</v>
      </c>
      <c r="AL56" s="22">
        <f t="shared" ref="AL56:AN56" si="260">AF56+AI56</f>
        <v>62.23</v>
      </c>
      <c r="AM56" s="22">
        <f t="shared" si="260"/>
        <v>0</v>
      </c>
      <c r="AN56" s="22">
        <f t="shared" si="260"/>
        <v>62.23</v>
      </c>
      <c r="AO56" s="22">
        <f t="shared" ref="AO56:AQ56" si="261">SUM(J56+M56+P56+S56+W56+Z56+AC56+AF56+AI56)</f>
        <v>255.39</v>
      </c>
      <c r="AP56" s="22">
        <f t="shared" si="261"/>
        <v>0</v>
      </c>
      <c r="AQ56" s="22">
        <f t="shared" si="261"/>
        <v>255.39</v>
      </c>
      <c r="AR56" s="22">
        <v>20.264560990660318</v>
      </c>
      <c r="AS56" s="22">
        <f t="shared" si="27"/>
        <v>275.654561</v>
      </c>
      <c r="AT56" s="22">
        <f t="shared" si="28"/>
        <v>275.654561</v>
      </c>
      <c r="AU56" s="22">
        <f t="shared" si="29"/>
        <v>564.345439</v>
      </c>
      <c r="AV56" s="22">
        <f t="shared" si="141"/>
        <v>4554</v>
      </c>
      <c r="AW56" s="22">
        <f t="shared" si="31"/>
        <v>3989.654561</v>
      </c>
      <c r="AX56" s="22">
        <f t="shared" si="32"/>
        <v>564.345439</v>
      </c>
      <c r="AY56" s="22">
        <v>0.0</v>
      </c>
      <c r="AZ56" s="22">
        <f t="shared" si="33"/>
        <v>0</v>
      </c>
      <c r="BA56" s="22">
        <f t="shared" si="34"/>
        <v>0</v>
      </c>
      <c r="BB56" s="22">
        <f t="shared" si="35"/>
        <v>4554</v>
      </c>
      <c r="BC56" s="22">
        <f t="shared" ref="BC56:BD56" si="262">SUM(AW56+AZ56)</f>
        <v>3989.654561</v>
      </c>
      <c r="BD56" s="22">
        <f t="shared" si="262"/>
        <v>564.345439</v>
      </c>
      <c r="BE56" s="22">
        <f t="shared" si="37"/>
        <v>0</v>
      </c>
      <c r="BF56" s="27">
        <v>0.0</v>
      </c>
      <c r="BG56" s="22">
        <f t="shared" si="38"/>
        <v>0</v>
      </c>
      <c r="BH56" s="22">
        <f t="shared" si="39"/>
        <v>0</v>
      </c>
      <c r="BI56" s="22">
        <v>520.8399999999999</v>
      </c>
      <c r="BJ56" s="22">
        <f t="shared" si="40"/>
        <v>520.84</v>
      </c>
      <c r="BK56" s="22">
        <f t="shared" si="41"/>
        <v>0</v>
      </c>
      <c r="BL56" s="22"/>
      <c r="BM56" s="22">
        <f t="shared" si="42"/>
        <v>0</v>
      </c>
      <c r="BN56" s="22" t="str">
        <f t="shared" si="43"/>
        <v/>
      </c>
      <c r="BO56" s="22">
        <f t="shared" ref="BO56:BQ56" si="263">BF56+BI56+BL56</f>
        <v>520.84</v>
      </c>
      <c r="BP56" s="22">
        <f t="shared" si="263"/>
        <v>520.84</v>
      </c>
      <c r="BQ56" s="22">
        <f t="shared" si="263"/>
        <v>0</v>
      </c>
      <c r="BR56" s="22">
        <f t="shared" si="45"/>
        <v>0</v>
      </c>
      <c r="BS56" s="22">
        <v>0.0</v>
      </c>
      <c r="BT56" s="22">
        <f t="shared" si="46"/>
        <v>0</v>
      </c>
      <c r="BU56" s="22">
        <f t="shared" si="47"/>
        <v>0</v>
      </c>
      <c r="BV56" s="22">
        <f t="shared" si="48"/>
        <v>0</v>
      </c>
      <c r="BW56" s="27">
        <v>744.87</v>
      </c>
      <c r="BX56" s="22">
        <f t="shared" si="49"/>
        <v>744.87</v>
      </c>
      <c r="BY56" s="22">
        <f t="shared" si="50"/>
        <v>0</v>
      </c>
      <c r="BZ56" s="22">
        <f t="shared" si="51"/>
        <v>0</v>
      </c>
      <c r="CA56" s="22">
        <f t="shared" si="52"/>
        <v>0</v>
      </c>
    </row>
    <row r="57" ht="14.25" customHeight="1">
      <c r="A57" s="14" t="s">
        <v>371</v>
      </c>
      <c r="B57" s="14" t="s">
        <v>372</v>
      </c>
      <c r="C57" s="14" t="s">
        <v>373</v>
      </c>
      <c r="D57" s="14">
        <v>7.67012054E8</v>
      </c>
      <c r="E57" s="14" t="s">
        <v>374</v>
      </c>
      <c r="F57" s="14" t="s">
        <v>247</v>
      </c>
      <c r="G57" s="14" t="s">
        <v>375</v>
      </c>
      <c r="H57" s="25" t="s">
        <v>96</v>
      </c>
      <c r="I57" s="26">
        <v>320.0</v>
      </c>
      <c r="J57" s="22">
        <v>0.0</v>
      </c>
      <c r="K57" s="22">
        <f t="shared" si="6"/>
        <v>0</v>
      </c>
      <c r="L57" s="22">
        <f t="shared" si="7"/>
        <v>0</v>
      </c>
      <c r="M57" s="22">
        <v>0.0</v>
      </c>
      <c r="N57" s="22">
        <f t="shared" si="8"/>
        <v>0</v>
      </c>
      <c r="O57" s="22">
        <f t="shared" si="9"/>
        <v>0</v>
      </c>
      <c r="P57" s="22">
        <v>10.0</v>
      </c>
      <c r="Q57" s="22">
        <f t="shared" si="10"/>
        <v>0</v>
      </c>
      <c r="R57" s="22">
        <f t="shared" si="11"/>
        <v>10</v>
      </c>
      <c r="S57" s="22">
        <v>100.0</v>
      </c>
      <c r="T57" s="22">
        <f t="shared" si="12"/>
        <v>0</v>
      </c>
      <c r="U57" s="22">
        <f t="shared" si="13"/>
        <v>100</v>
      </c>
      <c r="V57" s="22">
        <f t="shared" si="14"/>
        <v>210</v>
      </c>
      <c r="W57" s="22">
        <v>13.9</v>
      </c>
      <c r="X57" s="22">
        <f t="shared" si="15"/>
        <v>0</v>
      </c>
      <c r="Y57" s="22">
        <f t="shared" si="16"/>
        <v>13.9</v>
      </c>
      <c r="Z57" s="22">
        <v>0.39</v>
      </c>
      <c r="AA57" s="22">
        <f t="shared" si="17"/>
        <v>0</v>
      </c>
      <c r="AB57" s="22">
        <f t="shared" si="18"/>
        <v>0.39</v>
      </c>
      <c r="AC57" s="22">
        <v>68.87</v>
      </c>
      <c r="AD57" s="22">
        <f t="shared" si="19"/>
        <v>0</v>
      </c>
      <c r="AE57" s="22">
        <f t="shared" si="20"/>
        <v>68.87</v>
      </c>
      <c r="AF57" s="22">
        <v>1.37</v>
      </c>
      <c r="AG57" s="22">
        <f t="shared" si="21"/>
        <v>0</v>
      </c>
      <c r="AH57" s="22">
        <f t="shared" si="22"/>
        <v>1.37</v>
      </c>
      <c r="AI57" s="22">
        <v>60.86</v>
      </c>
      <c r="AJ57" s="22">
        <f t="shared" si="23"/>
        <v>0</v>
      </c>
      <c r="AK57" s="22">
        <f t="shared" si="24"/>
        <v>60.86</v>
      </c>
      <c r="AL57" s="22">
        <f t="shared" ref="AL57:AN57" si="264">AF57+AI57</f>
        <v>62.23</v>
      </c>
      <c r="AM57" s="22">
        <f t="shared" si="264"/>
        <v>0</v>
      </c>
      <c r="AN57" s="22">
        <f t="shared" si="264"/>
        <v>62.23</v>
      </c>
      <c r="AO57" s="22">
        <f t="shared" ref="AO57:AQ57" si="265">SUM(J57+M57+P57+S57+W57+Z57+AC57+AF57+AI57)</f>
        <v>255.39</v>
      </c>
      <c r="AP57" s="22">
        <f t="shared" si="265"/>
        <v>0</v>
      </c>
      <c r="AQ57" s="22">
        <f t="shared" si="265"/>
        <v>255.39</v>
      </c>
      <c r="AR57" s="22">
        <v>2.23960124802272</v>
      </c>
      <c r="AS57" s="22">
        <f t="shared" si="27"/>
        <v>257.6296012</v>
      </c>
      <c r="AT57" s="22">
        <f t="shared" si="28"/>
        <v>257.6296012</v>
      </c>
      <c r="AU57" s="22">
        <f t="shared" si="29"/>
        <v>62.37039875</v>
      </c>
      <c r="AV57" s="22">
        <f t="shared" si="141"/>
        <v>4554</v>
      </c>
      <c r="AW57" s="22">
        <f t="shared" si="31"/>
        <v>4491.629601</v>
      </c>
      <c r="AX57" s="22">
        <f t="shared" si="32"/>
        <v>62.37039875</v>
      </c>
      <c r="AY57" s="22">
        <v>0.0</v>
      </c>
      <c r="AZ57" s="22">
        <f t="shared" si="33"/>
        <v>0</v>
      </c>
      <c r="BA57" s="22">
        <f t="shared" si="34"/>
        <v>0</v>
      </c>
      <c r="BB57" s="22">
        <f t="shared" si="35"/>
        <v>4554</v>
      </c>
      <c r="BC57" s="22">
        <f t="shared" ref="BC57:BD57" si="266">SUM(AW57+AZ57)</f>
        <v>4491.629601</v>
      </c>
      <c r="BD57" s="22">
        <f t="shared" si="266"/>
        <v>62.37039875</v>
      </c>
      <c r="BE57" s="22">
        <f t="shared" si="37"/>
        <v>0</v>
      </c>
      <c r="BF57" s="27">
        <v>0.0</v>
      </c>
      <c r="BG57" s="22">
        <f t="shared" si="38"/>
        <v>0</v>
      </c>
      <c r="BH57" s="22">
        <f t="shared" si="39"/>
        <v>0</v>
      </c>
      <c r="BI57" s="22">
        <v>489.93</v>
      </c>
      <c r="BJ57" s="22">
        <f t="shared" si="40"/>
        <v>489.93</v>
      </c>
      <c r="BK57" s="22">
        <f t="shared" si="41"/>
        <v>0</v>
      </c>
      <c r="BL57" s="22"/>
      <c r="BM57" s="22">
        <f t="shared" si="42"/>
        <v>0</v>
      </c>
      <c r="BN57" s="22" t="str">
        <f t="shared" si="43"/>
        <v/>
      </c>
      <c r="BO57" s="22">
        <f t="shared" ref="BO57:BQ57" si="267">BF57+BI57+BL57</f>
        <v>489.93</v>
      </c>
      <c r="BP57" s="22">
        <f t="shared" si="267"/>
        <v>489.93</v>
      </c>
      <c r="BQ57" s="22">
        <f t="shared" si="267"/>
        <v>0</v>
      </c>
      <c r="BR57" s="22">
        <f t="shared" si="45"/>
        <v>0</v>
      </c>
      <c r="BS57" s="22">
        <v>0.0</v>
      </c>
      <c r="BT57" s="22">
        <f t="shared" si="46"/>
        <v>0</v>
      </c>
      <c r="BU57" s="22">
        <f t="shared" si="47"/>
        <v>0</v>
      </c>
      <c r="BV57" s="22">
        <f t="shared" si="48"/>
        <v>0</v>
      </c>
      <c r="BW57" s="27">
        <v>0.0</v>
      </c>
      <c r="BX57" s="22">
        <f t="shared" si="49"/>
        <v>0</v>
      </c>
      <c r="BY57" s="22">
        <f t="shared" si="50"/>
        <v>0</v>
      </c>
      <c r="BZ57" s="22">
        <f t="shared" si="51"/>
        <v>0</v>
      </c>
      <c r="CA57" s="22">
        <f t="shared" si="52"/>
        <v>0</v>
      </c>
    </row>
    <row r="58" ht="14.25" customHeight="1">
      <c r="A58" s="14" t="s">
        <v>376</v>
      </c>
      <c r="B58" s="14" t="s">
        <v>377</v>
      </c>
      <c r="C58" s="14" t="s">
        <v>378</v>
      </c>
      <c r="D58" s="14">
        <v>3.22897505E8</v>
      </c>
      <c r="E58" s="14" t="s">
        <v>379</v>
      </c>
      <c r="F58" s="14" t="s">
        <v>204</v>
      </c>
      <c r="G58" s="14" t="s">
        <v>380</v>
      </c>
      <c r="H58" s="25" t="s">
        <v>96</v>
      </c>
      <c r="I58" s="26">
        <v>1700.0</v>
      </c>
      <c r="J58" s="22">
        <v>0.0</v>
      </c>
      <c r="K58" s="22">
        <f t="shared" si="6"/>
        <v>0</v>
      </c>
      <c r="L58" s="22">
        <f t="shared" si="7"/>
        <v>0</v>
      </c>
      <c r="M58" s="22">
        <v>0.0</v>
      </c>
      <c r="N58" s="22">
        <f t="shared" si="8"/>
        <v>0</v>
      </c>
      <c r="O58" s="22">
        <f t="shared" si="9"/>
        <v>0</v>
      </c>
      <c r="P58" s="22">
        <v>10.0</v>
      </c>
      <c r="Q58" s="22">
        <f t="shared" si="10"/>
        <v>0</v>
      </c>
      <c r="R58" s="22">
        <f t="shared" si="11"/>
        <v>10</v>
      </c>
      <c r="S58" s="22">
        <v>100.0</v>
      </c>
      <c r="T58" s="22">
        <f t="shared" si="12"/>
        <v>0</v>
      </c>
      <c r="U58" s="22">
        <f t="shared" si="13"/>
        <v>100</v>
      </c>
      <c r="V58" s="22">
        <f t="shared" si="14"/>
        <v>1590</v>
      </c>
      <c r="W58" s="22">
        <v>27.8</v>
      </c>
      <c r="X58" s="22">
        <f t="shared" si="15"/>
        <v>0</v>
      </c>
      <c r="Y58" s="22">
        <f t="shared" si="16"/>
        <v>27.8</v>
      </c>
      <c r="Z58" s="22">
        <v>0.39</v>
      </c>
      <c r="AA58" s="22">
        <f t="shared" si="17"/>
        <v>0</v>
      </c>
      <c r="AB58" s="22">
        <f t="shared" si="18"/>
        <v>0.39</v>
      </c>
      <c r="AC58" s="22">
        <v>68.87</v>
      </c>
      <c r="AD58" s="22">
        <f t="shared" si="19"/>
        <v>0</v>
      </c>
      <c r="AE58" s="22">
        <f t="shared" si="20"/>
        <v>68.87</v>
      </c>
      <c r="AF58" s="22">
        <v>1.37</v>
      </c>
      <c r="AG58" s="22">
        <f t="shared" si="21"/>
        <v>0</v>
      </c>
      <c r="AH58" s="22">
        <f t="shared" si="22"/>
        <v>1.37</v>
      </c>
      <c r="AI58" s="22">
        <v>60.86</v>
      </c>
      <c r="AJ58" s="22">
        <f t="shared" si="23"/>
        <v>0</v>
      </c>
      <c r="AK58" s="22">
        <f t="shared" si="24"/>
        <v>60.86</v>
      </c>
      <c r="AL58" s="22">
        <f t="shared" ref="AL58:AN58" si="268">AF58+AI58</f>
        <v>62.23</v>
      </c>
      <c r="AM58" s="22">
        <f t="shared" si="268"/>
        <v>0</v>
      </c>
      <c r="AN58" s="22">
        <f t="shared" si="268"/>
        <v>62.23</v>
      </c>
      <c r="AO58" s="22">
        <f t="shared" ref="AO58:AQ58" si="269">SUM(J58+M58+P58+S58+W58+Z58+AC58+AF58+AI58)</f>
        <v>269.29</v>
      </c>
      <c r="AP58" s="22">
        <f t="shared" si="269"/>
        <v>0</v>
      </c>
      <c r="AQ58" s="22">
        <f t="shared" si="269"/>
        <v>269.29</v>
      </c>
      <c r="AR58" s="22">
        <v>49.59325029497892</v>
      </c>
      <c r="AS58" s="22">
        <f t="shared" si="27"/>
        <v>318.8832503</v>
      </c>
      <c r="AT58" s="22">
        <f t="shared" si="28"/>
        <v>318.8832503</v>
      </c>
      <c r="AU58" s="22">
        <f t="shared" si="29"/>
        <v>1381.11675</v>
      </c>
      <c r="AV58" s="22">
        <f t="shared" si="141"/>
        <v>4554</v>
      </c>
      <c r="AW58" s="22">
        <f t="shared" si="31"/>
        <v>3172.88325</v>
      </c>
      <c r="AX58" s="22">
        <f t="shared" si="32"/>
        <v>1381.11675</v>
      </c>
      <c r="AY58" s="22">
        <v>0.0</v>
      </c>
      <c r="AZ58" s="22">
        <f t="shared" si="33"/>
        <v>0</v>
      </c>
      <c r="BA58" s="22">
        <f t="shared" si="34"/>
        <v>0</v>
      </c>
      <c r="BB58" s="22">
        <f t="shared" si="35"/>
        <v>4554</v>
      </c>
      <c r="BC58" s="22">
        <f t="shared" ref="BC58:BD58" si="270">SUM(AW58+AZ58)</f>
        <v>3172.88325</v>
      </c>
      <c r="BD58" s="22">
        <f t="shared" si="270"/>
        <v>1381.11675</v>
      </c>
      <c r="BE58" s="22">
        <f t="shared" si="37"/>
        <v>0</v>
      </c>
      <c r="BF58" s="27">
        <v>0.0</v>
      </c>
      <c r="BG58" s="22">
        <f t="shared" si="38"/>
        <v>0</v>
      </c>
      <c r="BH58" s="22">
        <f t="shared" si="39"/>
        <v>0</v>
      </c>
      <c r="BI58" s="22">
        <v>572.9</v>
      </c>
      <c r="BJ58" s="22">
        <f t="shared" si="40"/>
        <v>572.9</v>
      </c>
      <c r="BK58" s="22">
        <f t="shared" si="41"/>
        <v>0</v>
      </c>
      <c r="BL58" s="22"/>
      <c r="BM58" s="22">
        <f t="shared" si="42"/>
        <v>0</v>
      </c>
      <c r="BN58" s="22" t="str">
        <f t="shared" si="43"/>
        <v/>
      </c>
      <c r="BO58" s="22">
        <f t="shared" ref="BO58:BQ58" si="271">BF58+BI58+BL58</f>
        <v>572.9</v>
      </c>
      <c r="BP58" s="22">
        <f t="shared" si="271"/>
        <v>572.9</v>
      </c>
      <c r="BQ58" s="22">
        <f t="shared" si="271"/>
        <v>0</v>
      </c>
      <c r="BR58" s="22">
        <f t="shared" si="45"/>
        <v>0</v>
      </c>
      <c r="BS58" s="22">
        <v>0.0</v>
      </c>
      <c r="BT58" s="22">
        <f t="shared" si="46"/>
        <v>0</v>
      </c>
      <c r="BU58" s="22">
        <f t="shared" si="47"/>
        <v>0</v>
      </c>
      <c r="BV58" s="22">
        <f t="shared" si="48"/>
        <v>0</v>
      </c>
      <c r="BW58" s="27">
        <v>574.62</v>
      </c>
      <c r="BX58" s="22">
        <f t="shared" si="49"/>
        <v>574.62</v>
      </c>
      <c r="BY58" s="22">
        <f t="shared" si="50"/>
        <v>0</v>
      </c>
      <c r="BZ58" s="22">
        <f t="shared" si="51"/>
        <v>0</v>
      </c>
      <c r="CA58" s="22">
        <f t="shared" si="52"/>
        <v>0</v>
      </c>
    </row>
    <row r="59" ht="14.25" customHeight="1">
      <c r="A59" s="14" t="s">
        <v>381</v>
      </c>
      <c r="B59" s="14" t="s">
        <v>382</v>
      </c>
      <c r="C59" s="14" t="s">
        <v>383</v>
      </c>
      <c r="D59" s="14">
        <v>8.89492263E8</v>
      </c>
      <c r="E59" s="14" t="s">
        <v>332</v>
      </c>
      <c r="F59" s="14" t="s">
        <v>322</v>
      </c>
      <c r="G59" s="14" t="s">
        <v>384</v>
      </c>
      <c r="H59" s="25" t="s">
        <v>96</v>
      </c>
      <c r="I59" s="26">
        <v>1570.0</v>
      </c>
      <c r="J59" s="22">
        <v>0.0</v>
      </c>
      <c r="K59" s="22">
        <f t="shared" si="6"/>
        <v>0</v>
      </c>
      <c r="L59" s="22">
        <f t="shared" si="7"/>
        <v>0</v>
      </c>
      <c r="M59" s="22">
        <v>0.0</v>
      </c>
      <c r="N59" s="22">
        <f t="shared" si="8"/>
        <v>0</v>
      </c>
      <c r="O59" s="22">
        <f t="shared" si="9"/>
        <v>0</v>
      </c>
      <c r="P59" s="22">
        <v>10.0</v>
      </c>
      <c r="Q59" s="22">
        <f t="shared" si="10"/>
        <v>0</v>
      </c>
      <c r="R59" s="22">
        <f t="shared" si="11"/>
        <v>10</v>
      </c>
      <c r="S59" s="22">
        <v>100.0</v>
      </c>
      <c r="T59" s="22">
        <f t="shared" si="12"/>
        <v>0</v>
      </c>
      <c r="U59" s="22">
        <f t="shared" si="13"/>
        <v>100</v>
      </c>
      <c r="V59" s="22">
        <f t="shared" si="14"/>
        <v>1460</v>
      </c>
      <c r="W59" s="22">
        <v>27.8</v>
      </c>
      <c r="X59" s="22">
        <f t="shared" si="15"/>
        <v>0</v>
      </c>
      <c r="Y59" s="22">
        <f t="shared" si="16"/>
        <v>27.8</v>
      </c>
      <c r="Z59" s="22">
        <v>0.39</v>
      </c>
      <c r="AA59" s="22">
        <f t="shared" si="17"/>
        <v>0</v>
      </c>
      <c r="AB59" s="22">
        <f t="shared" si="18"/>
        <v>0.39</v>
      </c>
      <c r="AC59" s="22">
        <v>68.87</v>
      </c>
      <c r="AD59" s="22">
        <f t="shared" si="19"/>
        <v>0</v>
      </c>
      <c r="AE59" s="22">
        <f t="shared" si="20"/>
        <v>68.87</v>
      </c>
      <c r="AF59" s="22">
        <v>1.37</v>
      </c>
      <c r="AG59" s="22">
        <f t="shared" si="21"/>
        <v>0</v>
      </c>
      <c r="AH59" s="22">
        <f t="shared" si="22"/>
        <v>1.37</v>
      </c>
      <c r="AI59" s="22">
        <v>60.86</v>
      </c>
      <c r="AJ59" s="22">
        <f t="shared" si="23"/>
        <v>0</v>
      </c>
      <c r="AK59" s="22">
        <f t="shared" si="24"/>
        <v>60.86</v>
      </c>
      <c r="AL59" s="22">
        <f t="shared" ref="AL59:AN59" si="272">AF59+AI59</f>
        <v>62.23</v>
      </c>
      <c r="AM59" s="22">
        <f t="shared" si="272"/>
        <v>0</v>
      </c>
      <c r="AN59" s="22">
        <f t="shared" si="272"/>
        <v>62.23</v>
      </c>
      <c r="AO59" s="22">
        <f t="shared" ref="AO59:AQ59" si="273">SUM(J59+M59+P59+S59+W59+Z59+AC59+AF59+AI59)</f>
        <v>269.29</v>
      </c>
      <c r="AP59" s="22">
        <f t="shared" si="273"/>
        <v>0</v>
      </c>
      <c r="AQ59" s="22">
        <f t="shared" si="273"/>
        <v>269.29</v>
      </c>
      <c r="AR59" s="22">
        <v>45.08701035931952</v>
      </c>
      <c r="AS59" s="22">
        <f t="shared" si="27"/>
        <v>314.3770104</v>
      </c>
      <c r="AT59" s="22">
        <f t="shared" si="28"/>
        <v>314.3770104</v>
      </c>
      <c r="AU59" s="22">
        <f t="shared" si="29"/>
        <v>1255.62299</v>
      </c>
      <c r="AV59" s="22">
        <f t="shared" si="141"/>
        <v>4554</v>
      </c>
      <c r="AW59" s="22">
        <f t="shared" si="31"/>
        <v>3298.37701</v>
      </c>
      <c r="AX59" s="22">
        <f t="shared" si="32"/>
        <v>1255.62299</v>
      </c>
      <c r="AY59" s="22">
        <v>0.0</v>
      </c>
      <c r="AZ59" s="22">
        <f t="shared" si="33"/>
        <v>0</v>
      </c>
      <c r="BA59" s="22">
        <f t="shared" si="34"/>
        <v>0</v>
      </c>
      <c r="BB59" s="22">
        <f t="shared" si="35"/>
        <v>4554</v>
      </c>
      <c r="BC59" s="22">
        <f t="shared" ref="BC59:BD59" si="274">SUM(AW59+AZ59)</f>
        <v>3298.37701</v>
      </c>
      <c r="BD59" s="22">
        <f t="shared" si="274"/>
        <v>1255.62299</v>
      </c>
      <c r="BE59" s="22">
        <f t="shared" si="37"/>
        <v>0</v>
      </c>
      <c r="BF59" s="27">
        <v>0.0</v>
      </c>
      <c r="BG59" s="22">
        <f t="shared" si="38"/>
        <v>0</v>
      </c>
      <c r="BH59" s="22">
        <f t="shared" si="39"/>
        <v>0</v>
      </c>
      <c r="BI59" s="22">
        <v>517.78</v>
      </c>
      <c r="BJ59" s="22">
        <f t="shared" si="40"/>
        <v>517.78</v>
      </c>
      <c r="BK59" s="22">
        <f t="shared" si="41"/>
        <v>0</v>
      </c>
      <c r="BL59" s="22"/>
      <c r="BM59" s="22">
        <f t="shared" si="42"/>
        <v>0</v>
      </c>
      <c r="BN59" s="22" t="str">
        <f t="shared" si="43"/>
        <v/>
      </c>
      <c r="BO59" s="22">
        <f t="shared" ref="BO59:BQ59" si="275">BF59+BI59+BL59</f>
        <v>517.78</v>
      </c>
      <c r="BP59" s="22">
        <f t="shared" si="275"/>
        <v>517.78</v>
      </c>
      <c r="BQ59" s="22">
        <f t="shared" si="275"/>
        <v>0</v>
      </c>
      <c r="BR59" s="22">
        <f t="shared" si="45"/>
        <v>0</v>
      </c>
      <c r="BS59" s="22">
        <v>0.0</v>
      </c>
      <c r="BT59" s="22">
        <f t="shared" si="46"/>
        <v>0</v>
      </c>
      <c r="BU59" s="22">
        <f t="shared" si="47"/>
        <v>0</v>
      </c>
      <c r="BV59" s="22">
        <f t="shared" si="48"/>
        <v>0</v>
      </c>
      <c r="BW59" s="27">
        <v>0.0</v>
      </c>
      <c r="BX59" s="22">
        <f t="shared" si="49"/>
        <v>0</v>
      </c>
      <c r="BY59" s="22">
        <f t="shared" si="50"/>
        <v>0</v>
      </c>
      <c r="BZ59" s="22">
        <f t="shared" si="51"/>
        <v>0</v>
      </c>
      <c r="CA59" s="22">
        <f t="shared" si="52"/>
        <v>0</v>
      </c>
    </row>
    <row r="60" ht="14.25" customHeight="1">
      <c r="A60" s="14" t="s">
        <v>385</v>
      </c>
      <c r="B60" s="14" t="s">
        <v>386</v>
      </c>
      <c r="C60" s="14" t="s">
        <v>387</v>
      </c>
      <c r="D60" s="14">
        <v>9.27686341E8</v>
      </c>
      <c r="E60" s="14" t="s">
        <v>388</v>
      </c>
      <c r="F60" s="14" t="s">
        <v>267</v>
      </c>
      <c r="G60" s="14" t="s">
        <v>389</v>
      </c>
      <c r="H60" s="25" t="s">
        <v>96</v>
      </c>
      <c r="I60" s="26">
        <v>1700.0</v>
      </c>
      <c r="J60" s="22">
        <v>0.0</v>
      </c>
      <c r="K60" s="22">
        <f t="shared" si="6"/>
        <v>0</v>
      </c>
      <c r="L60" s="22">
        <f t="shared" si="7"/>
        <v>0</v>
      </c>
      <c r="M60" s="22">
        <v>0.0</v>
      </c>
      <c r="N60" s="22">
        <f t="shared" si="8"/>
        <v>0</v>
      </c>
      <c r="O60" s="22">
        <f t="shared" si="9"/>
        <v>0</v>
      </c>
      <c r="P60" s="22">
        <v>22.0</v>
      </c>
      <c r="Q60" s="22">
        <f t="shared" si="10"/>
        <v>0</v>
      </c>
      <c r="R60" s="22">
        <f t="shared" si="11"/>
        <v>22</v>
      </c>
      <c r="S60" s="22">
        <v>100.0</v>
      </c>
      <c r="T60" s="22">
        <f t="shared" si="12"/>
        <v>0</v>
      </c>
      <c r="U60" s="22">
        <f t="shared" si="13"/>
        <v>100</v>
      </c>
      <c r="V60" s="22">
        <f t="shared" si="14"/>
        <v>1578</v>
      </c>
      <c r="W60" s="22">
        <v>13.9</v>
      </c>
      <c r="X60" s="22">
        <f t="shared" si="15"/>
        <v>0</v>
      </c>
      <c r="Y60" s="22">
        <f t="shared" si="16"/>
        <v>13.9</v>
      </c>
      <c r="Z60" s="22">
        <v>0.39</v>
      </c>
      <c r="AA60" s="22">
        <f t="shared" si="17"/>
        <v>0</v>
      </c>
      <c r="AB60" s="22">
        <f t="shared" si="18"/>
        <v>0.39</v>
      </c>
      <c r="AC60" s="22">
        <v>68.87</v>
      </c>
      <c r="AD60" s="22">
        <f t="shared" si="19"/>
        <v>0</v>
      </c>
      <c r="AE60" s="22">
        <f t="shared" si="20"/>
        <v>68.87</v>
      </c>
      <c r="AF60" s="22">
        <v>1.37</v>
      </c>
      <c r="AG60" s="22">
        <f t="shared" si="21"/>
        <v>0</v>
      </c>
      <c r="AH60" s="22">
        <f t="shared" si="22"/>
        <v>1.37</v>
      </c>
      <c r="AI60" s="22">
        <v>60.86</v>
      </c>
      <c r="AJ60" s="22">
        <f t="shared" si="23"/>
        <v>0</v>
      </c>
      <c r="AK60" s="22">
        <f t="shared" si="24"/>
        <v>60.86</v>
      </c>
      <c r="AL60" s="22">
        <f t="shared" ref="AL60:AN60" si="276">AF60+AI60</f>
        <v>62.23</v>
      </c>
      <c r="AM60" s="22">
        <f t="shared" si="276"/>
        <v>0</v>
      </c>
      <c r="AN60" s="22">
        <f t="shared" si="276"/>
        <v>62.23</v>
      </c>
      <c r="AO60" s="22">
        <f t="shared" ref="AO60:AQ60" si="277">SUM(J60+M60+P60+S60+W60+Z60+AC60+AF60+AI60)</f>
        <v>267.39</v>
      </c>
      <c r="AP60" s="22">
        <f t="shared" si="277"/>
        <v>0</v>
      </c>
      <c r="AQ60" s="22">
        <f t="shared" si="277"/>
        <v>267.39</v>
      </c>
      <c r="AR60" s="22">
        <v>49.65911072480779</v>
      </c>
      <c r="AS60" s="22">
        <f t="shared" si="27"/>
        <v>317.0491107</v>
      </c>
      <c r="AT60" s="22">
        <f t="shared" si="28"/>
        <v>317.0491107</v>
      </c>
      <c r="AU60" s="22">
        <f t="shared" si="29"/>
        <v>1382.950889</v>
      </c>
      <c r="AV60" s="22">
        <f t="shared" si="141"/>
        <v>4554</v>
      </c>
      <c r="AW60" s="22">
        <f t="shared" si="31"/>
        <v>3171.049111</v>
      </c>
      <c r="AX60" s="22">
        <f t="shared" si="32"/>
        <v>1382.950889</v>
      </c>
      <c r="AY60" s="22">
        <v>0.0</v>
      </c>
      <c r="AZ60" s="22">
        <f t="shared" si="33"/>
        <v>0</v>
      </c>
      <c r="BA60" s="22">
        <f t="shared" si="34"/>
        <v>0</v>
      </c>
      <c r="BB60" s="22">
        <f t="shared" si="35"/>
        <v>4554</v>
      </c>
      <c r="BC60" s="22">
        <f t="shared" ref="BC60:BD60" si="278">SUM(AW60+AZ60)</f>
        <v>3171.049111</v>
      </c>
      <c r="BD60" s="22">
        <f t="shared" si="278"/>
        <v>1382.950889</v>
      </c>
      <c r="BE60" s="22">
        <f t="shared" si="37"/>
        <v>0</v>
      </c>
      <c r="BF60" s="27">
        <v>0.0</v>
      </c>
      <c r="BG60" s="22">
        <f t="shared" si="38"/>
        <v>0</v>
      </c>
      <c r="BH60" s="22">
        <f t="shared" si="39"/>
        <v>0</v>
      </c>
      <c r="BI60" s="22">
        <v>572.88</v>
      </c>
      <c r="BJ60" s="22">
        <f t="shared" si="40"/>
        <v>572.88</v>
      </c>
      <c r="BK60" s="22">
        <f t="shared" si="41"/>
        <v>0</v>
      </c>
      <c r="BL60" s="22"/>
      <c r="BM60" s="22">
        <f t="shared" si="42"/>
        <v>0</v>
      </c>
      <c r="BN60" s="22" t="str">
        <f t="shared" si="43"/>
        <v/>
      </c>
      <c r="BO60" s="22">
        <f t="shared" ref="BO60:BQ60" si="279">BF60+BI60+BL60</f>
        <v>572.88</v>
      </c>
      <c r="BP60" s="22">
        <f t="shared" si="279"/>
        <v>572.88</v>
      </c>
      <c r="BQ60" s="22">
        <f t="shared" si="279"/>
        <v>0</v>
      </c>
      <c r="BR60" s="22">
        <f t="shared" si="45"/>
        <v>0</v>
      </c>
      <c r="BS60" s="22">
        <v>0.0</v>
      </c>
      <c r="BT60" s="22">
        <f t="shared" si="46"/>
        <v>0</v>
      </c>
      <c r="BU60" s="22">
        <f t="shared" si="47"/>
        <v>0</v>
      </c>
      <c r="BV60" s="22">
        <f t="shared" si="48"/>
        <v>0</v>
      </c>
      <c r="BW60" s="27">
        <v>0.0</v>
      </c>
      <c r="BX60" s="22">
        <f t="shared" si="49"/>
        <v>0</v>
      </c>
      <c r="BY60" s="22">
        <f t="shared" si="50"/>
        <v>0</v>
      </c>
      <c r="BZ60" s="22">
        <f t="shared" si="51"/>
        <v>0</v>
      </c>
      <c r="CA60" s="22">
        <f t="shared" si="52"/>
        <v>0</v>
      </c>
    </row>
    <row r="61" ht="14.25" customHeight="1">
      <c r="A61" s="14" t="s">
        <v>390</v>
      </c>
      <c r="B61" s="14" t="s">
        <v>391</v>
      </c>
      <c r="C61" s="14" t="s">
        <v>392</v>
      </c>
      <c r="D61" s="14">
        <v>2.24721488E8</v>
      </c>
      <c r="E61" s="14" t="s">
        <v>220</v>
      </c>
      <c r="F61" s="14" t="s">
        <v>282</v>
      </c>
      <c r="G61" s="14" t="s">
        <v>393</v>
      </c>
      <c r="H61" s="25" t="s">
        <v>96</v>
      </c>
      <c r="I61" s="26">
        <v>1100.0</v>
      </c>
      <c r="J61" s="22">
        <v>0.0</v>
      </c>
      <c r="K61" s="22">
        <f t="shared" si="6"/>
        <v>0</v>
      </c>
      <c r="L61" s="22">
        <f t="shared" si="7"/>
        <v>0</v>
      </c>
      <c r="M61" s="22">
        <v>0.0</v>
      </c>
      <c r="N61" s="22">
        <f t="shared" si="8"/>
        <v>0</v>
      </c>
      <c r="O61" s="22">
        <f t="shared" si="9"/>
        <v>0</v>
      </c>
      <c r="P61" s="22">
        <v>10.0</v>
      </c>
      <c r="Q61" s="22">
        <f t="shared" si="10"/>
        <v>0</v>
      </c>
      <c r="R61" s="22">
        <f t="shared" si="11"/>
        <v>10</v>
      </c>
      <c r="S61" s="22">
        <v>100.0</v>
      </c>
      <c r="T61" s="22">
        <f t="shared" si="12"/>
        <v>0</v>
      </c>
      <c r="U61" s="22">
        <f t="shared" si="13"/>
        <v>100</v>
      </c>
      <c r="V61" s="22">
        <f t="shared" si="14"/>
        <v>990</v>
      </c>
      <c r="W61" s="22">
        <v>27.8</v>
      </c>
      <c r="X61" s="22">
        <f t="shared" si="15"/>
        <v>0</v>
      </c>
      <c r="Y61" s="22">
        <f t="shared" si="16"/>
        <v>27.8</v>
      </c>
      <c r="Z61" s="22">
        <v>0.39</v>
      </c>
      <c r="AA61" s="22">
        <f t="shared" si="17"/>
        <v>0</v>
      </c>
      <c r="AB61" s="22">
        <f t="shared" si="18"/>
        <v>0.39</v>
      </c>
      <c r="AC61" s="22">
        <v>68.87</v>
      </c>
      <c r="AD61" s="22">
        <f t="shared" si="19"/>
        <v>0</v>
      </c>
      <c r="AE61" s="22">
        <f t="shared" si="20"/>
        <v>68.87</v>
      </c>
      <c r="AF61" s="22">
        <v>1.37</v>
      </c>
      <c r="AG61" s="22">
        <f t="shared" si="21"/>
        <v>0</v>
      </c>
      <c r="AH61" s="22">
        <f t="shared" si="22"/>
        <v>1.37</v>
      </c>
      <c r="AI61" s="22">
        <v>60.86</v>
      </c>
      <c r="AJ61" s="22">
        <f t="shared" si="23"/>
        <v>0</v>
      </c>
      <c r="AK61" s="22">
        <f t="shared" si="24"/>
        <v>60.86</v>
      </c>
      <c r="AL61" s="22">
        <f t="shared" ref="AL61:AN61" si="280">AF61+AI61</f>
        <v>62.23</v>
      </c>
      <c r="AM61" s="22">
        <f t="shared" si="280"/>
        <v>0</v>
      </c>
      <c r="AN61" s="22">
        <f t="shared" si="280"/>
        <v>62.23</v>
      </c>
      <c r="AO61" s="22">
        <f t="shared" ref="AO61:AQ61" si="281">SUM(J61+M61+P61+S61+W61+Z61+AC61+AF61+AI61)</f>
        <v>269.29</v>
      </c>
      <c r="AP61" s="22">
        <f t="shared" si="281"/>
        <v>0</v>
      </c>
      <c r="AQ61" s="22">
        <f t="shared" si="281"/>
        <v>269.29</v>
      </c>
      <c r="AR61" s="22">
        <v>28.79521982270477</v>
      </c>
      <c r="AS61" s="22">
        <f t="shared" si="27"/>
        <v>298.0852198</v>
      </c>
      <c r="AT61" s="22">
        <f t="shared" si="28"/>
        <v>298.0852198</v>
      </c>
      <c r="AU61" s="22">
        <f t="shared" si="29"/>
        <v>801.9147802</v>
      </c>
      <c r="AV61" s="22">
        <f t="shared" si="141"/>
        <v>4554</v>
      </c>
      <c r="AW61" s="22">
        <f t="shared" si="31"/>
        <v>3752.08522</v>
      </c>
      <c r="AX61" s="22">
        <f t="shared" si="32"/>
        <v>801.9147802</v>
      </c>
      <c r="AY61" s="22">
        <v>0.0</v>
      </c>
      <c r="AZ61" s="22">
        <f t="shared" si="33"/>
        <v>0</v>
      </c>
      <c r="BA61" s="22">
        <f t="shared" si="34"/>
        <v>0</v>
      </c>
      <c r="BB61" s="22">
        <f t="shared" si="35"/>
        <v>4554</v>
      </c>
      <c r="BC61" s="22">
        <f t="shared" ref="BC61:BD61" si="282">SUM(AW61+AZ61)</f>
        <v>3752.08522</v>
      </c>
      <c r="BD61" s="22">
        <f t="shared" si="282"/>
        <v>801.9147802</v>
      </c>
      <c r="BE61" s="22">
        <f t="shared" si="37"/>
        <v>0</v>
      </c>
      <c r="BF61" s="27">
        <v>0.0</v>
      </c>
      <c r="BG61" s="22">
        <f t="shared" si="38"/>
        <v>0</v>
      </c>
      <c r="BH61" s="22">
        <f t="shared" si="39"/>
        <v>0</v>
      </c>
      <c r="BI61" s="22">
        <v>717.1600000000001</v>
      </c>
      <c r="BJ61" s="22">
        <f t="shared" si="40"/>
        <v>717.16</v>
      </c>
      <c r="BK61" s="22">
        <f t="shared" si="41"/>
        <v>0</v>
      </c>
      <c r="BL61" s="22"/>
      <c r="BM61" s="22">
        <f t="shared" si="42"/>
        <v>0</v>
      </c>
      <c r="BN61" s="22" t="str">
        <f t="shared" si="43"/>
        <v/>
      </c>
      <c r="BO61" s="22">
        <f t="shared" ref="BO61:BQ61" si="283">BF61+BI61+BL61</f>
        <v>717.16</v>
      </c>
      <c r="BP61" s="22">
        <f t="shared" si="283"/>
        <v>717.16</v>
      </c>
      <c r="BQ61" s="22">
        <f t="shared" si="283"/>
        <v>0</v>
      </c>
      <c r="BR61" s="22">
        <f t="shared" si="45"/>
        <v>0</v>
      </c>
      <c r="BS61" s="22">
        <v>0.0</v>
      </c>
      <c r="BT61" s="22">
        <f t="shared" si="46"/>
        <v>0</v>
      </c>
      <c r="BU61" s="22">
        <f t="shared" si="47"/>
        <v>0</v>
      </c>
      <c r="BV61" s="22">
        <f t="shared" si="48"/>
        <v>0</v>
      </c>
      <c r="BW61" s="27">
        <v>1223.72</v>
      </c>
      <c r="BX61" s="22">
        <f t="shared" si="49"/>
        <v>1223.72</v>
      </c>
      <c r="BY61" s="22">
        <f t="shared" si="50"/>
        <v>0</v>
      </c>
      <c r="BZ61" s="22">
        <f t="shared" si="51"/>
        <v>0</v>
      </c>
      <c r="CA61" s="22">
        <f t="shared" si="52"/>
        <v>0</v>
      </c>
    </row>
    <row r="62" ht="14.25" customHeight="1">
      <c r="A62" s="14" t="s">
        <v>394</v>
      </c>
      <c r="B62" s="14" t="s">
        <v>395</v>
      </c>
      <c r="C62" s="14" t="s">
        <v>396</v>
      </c>
      <c r="D62" s="14">
        <v>9.44964753E8</v>
      </c>
      <c r="E62" s="14" t="s">
        <v>327</v>
      </c>
      <c r="F62" s="14" t="s">
        <v>267</v>
      </c>
      <c r="G62" s="14" t="s">
        <v>397</v>
      </c>
      <c r="H62" s="25" t="s">
        <v>96</v>
      </c>
      <c r="I62" s="26">
        <v>782.0</v>
      </c>
      <c r="J62" s="22">
        <v>0.0</v>
      </c>
      <c r="K62" s="22">
        <f t="shared" si="6"/>
        <v>0</v>
      </c>
      <c r="L62" s="22">
        <f t="shared" si="7"/>
        <v>0</v>
      </c>
      <c r="M62" s="22">
        <v>0.0</v>
      </c>
      <c r="N62" s="22">
        <f t="shared" si="8"/>
        <v>0</v>
      </c>
      <c r="O62" s="22">
        <f t="shared" si="9"/>
        <v>0</v>
      </c>
      <c r="P62" s="22">
        <v>10.0</v>
      </c>
      <c r="Q62" s="22">
        <f t="shared" si="10"/>
        <v>0</v>
      </c>
      <c r="R62" s="22">
        <f t="shared" si="11"/>
        <v>10</v>
      </c>
      <c r="S62" s="22">
        <v>100.0</v>
      </c>
      <c r="T62" s="22">
        <f t="shared" si="12"/>
        <v>0</v>
      </c>
      <c r="U62" s="22">
        <f t="shared" si="13"/>
        <v>100</v>
      </c>
      <c r="V62" s="22">
        <f t="shared" si="14"/>
        <v>672</v>
      </c>
      <c r="W62" s="22">
        <v>13.9</v>
      </c>
      <c r="X62" s="22">
        <f t="shared" si="15"/>
        <v>0</v>
      </c>
      <c r="Y62" s="22">
        <f t="shared" si="16"/>
        <v>13.9</v>
      </c>
      <c r="Z62" s="22">
        <v>0.39</v>
      </c>
      <c r="AA62" s="22">
        <f t="shared" si="17"/>
        <v>0</v>
      </c>
      <c r="AB62" s="22">
        <f t="shared" si="18"/>
        <v>0.39</v>
      </c>
      <c r="AC62" s="22">
        <v>68.87</v>
      </c>
      <c r="AD62" s="22">
        <f t="shared" si="19"/>
        <v>0</v>
      </c>
      <c r="AE62" s="22">
        <f t="shared" si="20"/>
        <v>68.87</v>
      </c>
      <c r="AF62" s="22">
        <v>1.37</v>
      </c>
      <c r="AG62" s="22">
        <f t="shared" si="21"/>
        <v>0</v>
      </c>
      <c r="AH62" s="22">
        <f t="shared" si="22"/>
        <v>1.37</v>
      </c>
      <c r="AI62" s="22">
        <v>60.86</v>
      </c>
      <c r="AJ62" s="22">
        <f t="shared" si="23"/>
        <v>0</v>
      </c>
      <c r="AK62" s="22">
        <f t="shared" si="24"/>
        <v>60.86</v>
      </c>
      <c r="AL62" s="22">
        <f t="shared" ref="AL62:AN62" si="284">AF62+AI62</f>
        <v>62.23</v>
      </c>
      <c r="AM62" s="22">
        <f t="shared" si="284"/>
        <v>0</v>
      </c>
      <c r="AN62" s="22">
        <f t="shared" si="284"/>
        <v>62.23</v>
      </c>
      <c r="AO62" s="22">
        <f t="shared" ref="AO62:AQ62" si="285">SUM(J62+M62+P62+S62+W62+Z62+AC62+AF62+AI62)</f>
        <v>255.39</v>
      </c>
      <c r="AP62" s="22">
        <f t="shared" si="285"/>
        <v>0</v>
      </c>
      <c r="AQ62" s="22">
        <f t="shared" si="285"/>
        <v>255.39</v>
      </c>
      <c r="AR62" s="22">
        <v>18.254084711673816</v>
      </c>
      <c r="AS62" s="22">
        <f t="shared" si="27"/>
        <v>273.6440847</v>
      </c>
      <c r="AT62" s="22">
        <f t="shared" si="28"/>
        <v>273.6440847</v>
      </c>
      <c r="AU62" s="22">
        <f t="shared" si="29"/>
        <v>508.3559153</v>
      </c>
      <c r="AV62" s="22">
        <f t="shared" si="141"/>
        <v>4554</v>
      </c>
      <c r="AW62" s="22">
        <f t="shared" si="31"/>
        <v>4045.644085</v>
      </c>
      <c r="AX62" s="22">
        <f t="shared" si="32"/>
        <v>508.3559153</v>
      </c>
      <c r="AY62" s="22">
        <v>0.0</v>
      </c>
      <c r="AZ62" s="22">
        <f t="shared" si="33"/>
        <v>0</v>
      </c>
      <c r="BA62" s="22">
        <f t="shared" si="34"/>
        <v>0</v>
      </c>
      <c r="BB62" s="22">
        <f t="shared" si="35"/>
        <v>4554</v>
      </c>
      <c r="BC62" s="22">
        <f t="shared" ref="BC62:BD62" si="286">SUM(AW62+AZ62)</f>
        <v>4045.644085</v>
      </c>
      <c r="BD62" s="22">
        <f t="shared" si="286"/>
        <v>508.3559153</v>
      </c>
      <c r="BE62" s="22">
        <f t="shared" si="37"/>
        <v>0</v>
      </c>
      <c r="BF62" s="27">
        <v>0.0</v>
      </c>
      <c r="BG62" s="22">
        <f t="shared" si="38"/>
        <v>0</v>
      </c>
      <c r="BH62" s="22">
        <f t="shared" si="39"/>
        <v>0</v>
      </c>
      <c r="BI62" s="22">
        <v>422.9</v>
      </c>
      <c r="BJ62" s="22">
        <f t="shared" si="40"/>
        <v>422.9</v>
      </c>
      <c r="BK62" s="22">
        <f t="shared" si="41"/>
        <v>0</v>
      </c>
      <c r="BL62" s="22"/>
      <c r="BM62" s="22">
        <f t="shared" si="42"/>
        <v>0</v>
      </c>
      <c r="BN62" s="22" t="str">
        <f t="shared" si="43"/>
        <v/>
      </c>
      <c r="BO62" s="22">
        <f t="shared" ref="BO62:BQ62" si="287">BF62+BI62+BL62</f>
        <v>422.9</v>
      </c>
      <c r="BP62" s="22">
        <f t="shared" si="287"/>
        <v>422.9</v>
      </c>
      <c r="BQ62" s="22">
        <f t="shared" si="287"/>
        <v>0</v>
      </c>
      <c r="BR62" s="22">
        <f t="shared" si="45"/>
        <v>0</v>
      </c>
      <c r="BS62" s="22">
        <v>0.0</v>
      </c>
      <c r="BT62" s="22">
        <f t="shared" si="46"/>
        <v>0</v>
      </c>
      <c r="BU62" s="22">
        <f t="shared" si="47"/>
        <v>0</v>
      </c>
      <c r="BV62" s="22">
        <f t="shared" si="48"/>
        <v>0</v>
      </c>
      <c r="BW62" s="27">
        <v>191.54</v>
      </c>
      <c r="BX62" s="22">
        <f t="shared" si="49"/>
        <v>191.54</v>
      </c>
      <c r="BY62" s="22">
        <f t="shared" si="50"/>
        <v>0</v>
      </c>
      <c r="BZ62" s="22">
        <f t="shared" si="51"/>
        <v>0</v>
      </c>
      <c r="CA62" s="22">
        <f t="shared" si="52"/>
        <v>0</v>
      </c>
    </row>
    <row r="63" ht="14.25" customHeight="1">
      <c r="A63" s="14" t="s">
        <v>398</v>
      </c>
      <c r="B63" s="14" t="s">
        <v>399</v>
      </c>
      <c r="C63" s="14" t="s">
        <v>400</v>
      </c>
      <c r="D63" s="14">
        <v>8.64144024E8</v>
      </c>
      <c r="E63" s="14" t="s">
        <v>266</v>
      </c>
      <c r="F63" s="14" t="s">
        <v>198</v>
      </c>
      <c r="G63" s="14" t="s">
        <v>401</v>
      </c>
      <c r="H63" s="25" t="s">
        <v>96</v>
      </c>
      <c r="I63" s="26">
        <v>1100.0</v>
      </c>
      <c r="J63" s="22">
        <v>0.0</v>
      </c>
      <c r="K63" s="22">
        <f t="shared" si="6"/>
        <v>0</v>
      </c>
      <c r="L63" s="22">
        <f t="shared" si="7"/>
        <v>0</v>
      </c>
      <c r="M63" s="22">
        <v>0.0</v>
      </c>
      <c r="N63" s="22">
        <f t="shared" si="8"/>
        <v>0</v>
      </c>
      <c r="O63" s="22">
        <f t="shared" si="9"/>
        <v>0</v>
      </c>
      <c r="P63" s="22">
        <v>10.0</v>
      </c>
      <c r="Q63" s="22">
        <f t="shared" si="10"/>
        <v>0</v>
      </c>
      <c r="R63" s="22">
        <f t="shared" si="11"/>
        <v>10</v>
      </c>
      <c r="S63" s="22">
        <v>100.0</v>
      </c>
      <c r="T63" s="22">
        <f t="shared" si="12"/>
        <v>0</v>
      </c>
      <c r="U63" s="22">
        <f t="shared" si="13"/>
        <v>100</v>
      </c>
      <c r="V63" s="22">
        <f t="shared" si="14"/>
        <v>990</v>
      </c>
      <c r="W63" s="22">
        <v>13.9</v>
      </c>
      <c r="X63" s="22">
        <f t="shared" si="15"/>
        <v>0</v>
      </c>
      <c r="Y63" s="22">
        <f t="shared" si="16"/>
        <v>13.9</v>
      </c>
      <c r="Z63" s="22">
        <v>0.39</v>
      </c>
      <c r="AA63" s="22">
        <f t="shared" si="17"/>
        <v>0</v>
      </c>
      <c r="AB63" s="22">
        <f t="shared" si="18"/>
        <v>0.39</v>
      </c>
      <c r="AC63" s="22">
        <v>68.87</v>
      </c>
      <c r="AD63" s="22">
        <f t="shared" si="19"/>
        <v>0</v>
      </c>
      <c r="AE63" s="22">
        <f t="shared" si="20"/>
        <v>68.87</v>
      </c>
      <c r="AF63" s="22">
        <v>1.37</v>
      </c>
      <c r="AG63" s="22">
        <f t="shared" si="21"/>
        <v>0</v>
      </c>
      <c r="AH63" s="22">
        <f t="shared" si="22"/>
        <v>1.37</v>
      </c>
      <c r="AI63" s="22">
        <v>60.86</v>
      </c>
      <c r="AJ63" s="22">
        <f t="shared" si="23"/>
        <v>0</v>
      </c>
      <c r="AK63" s="22">
        <f t="shared" si="24"/>
        <v>60.86</v>
      </c>
      <c r="AL63" s="22">
        <f t="shared" ref="AL63:AN63" si="288">AF63+AI63</f>
        <v>62.23</v>
      </c>
      <c r="AM63" s="22">
        <f t="shared" si="288"/>
        <v>0</v>
      </c>
      <c r="AN63" s="22">
        <f t="shared" si="288"/>
        <v>62.23</v>
      </c>
      <c r="AO63" s="22">
        <f t="shared" ref="AO63:AQ63" si="289">SUM(J63+M63+P63+S63+W63+Z63+AC63+AF63+AI63)</f>
        <v>255.39</v>
      </c>
      <c r="AP63" s="22">
        <f t="shared" si="289"/>
        <v>0</v>
      </c>
      <c r="AQ63" s="22">
        <f t="shared" si="289"/>
        <v>255.39</v>
      </c>
      <c r="AR63" s="22">
        <v>29.277040861979117</v>
      </c>
      <c r="AS63" s="22">
        <f t="shared" si="27"/>
        <v>284.6670409</v>
      </c>
      <c r="AT63" s="22">
        <f t="shared" si="28"/>
        <v>284.6670409</v>
      </c>
      <c r="AU63" s="22">
        <f t="shared" si="29"/>
        <v>815.3329591</v>
      </c>
      <c r="AV63" s="22">
        <f t="shared" si="141"/>
        <v>4554</v>
      </c>
      <c r="AW63" s="22">
        <f t="shared" si="31"/>
        <v>3738.667041</v>
      </c>
      <c r="AX63" s="22">
        <f t="shared" si="32"/>
        <v>815.3329591</v>
      </c>
      <c r="AY63" s="22">
        <v>0.0</v>
      </c>
      <c r="AZ63" s="22">
        <f t="shared" si="33"/>
        <v>0</v>
      </c>
      <c r="BA63" s="22">
        <f t="shared" si="34"/>
        <v>0</v>
      </c>
      <c r="BB63" s="22">
        <f t="shared" si="35"/>
        <v>4554</v>
      </c>
      <c r="BC63" s="22">
        <f t="shared" ref="BC63:BD63" si="290">SUM(AW63+AZ63)</f>
        <v>3738.667041</v>
      </c>
      <c r="BD63" s="22">
        <f t="shared" si="290"/>
        <v>815.3329591</v>
      </c>
      <c r="BE63" s="22">
        <f t="shared" si="37"/>
        <v>0</v>
      </c>
      <c r="BF63" s="27">
        <v>0.0</v>
      </c>
      <c r="BG63" s="22">
        <f t="shared" si="38"/>
        <v>0</v>
      </c>
      <c r="BH63" s="22">
        <f t="shared" si="39"/>
        <v>0</v>
      </c>
      <c r="BI63" s="22">
        <v>552.21</v>
      </c>
      <c r="BJ63" s="22">
        <f t="shared" si="40"/>
        <v>552.21</v>
      </c>
      <c r="BK63" s="22">
        <f t="shared" si="41"/>
        <v>0</v>
      </c>
      <c r="BL63" s="22"/>
      <c r="BM63" s="22">
        <f t="shared" si="42"/>
        <v>0</v>
      </c>
      <c r="BN63" s="22" t="str">
        <f t="shared" si="43"/>
        <v/>
      </c>
      <c r="BO63" s="22">
        <f t="shared" ref="BO63:BQ63" si="291">BF63+BI63+BL63</f>
        <v>552.21</v>
      </c>
      <c r="BP63" s="22">
        <f t="shared" si="291"/>
        <v>552.21</v>
      </c>
      <c r="BQ63" s="22">
        <f t="shared" si="291"/>
        <v>0</v>
      </c>
      <c r="BR63" s="22">
        <f t="shared" si="45"/>
        <v>0</v>
      </c>
      <c r="BS63" s="22">
        <v>0.0</v>
      </c>
      <c r="BT63" s="22">
        <f t="shared" si="46"/>
        <v>0</v>
      </c>
      <c r="BU63" s="22">
        <f t="shared" si="47"/>
        <v>0</v>
      </c>
      <c r="BV63" s="22">
        <f t="shared" si="48"/>
        <v>0</v>
      </c>
      <c r="BW63" s="27">
        <v>957.7</v>
      </c>
      <c r="BX63" s="22">
        <f t="shared" si="49"/>
        <v>957.7</v>
      </c>
      <c r="BY63" s="22">
        <f t="shared" si="50"/>
        <v>0</v>
      </c>
      <c r="BZ63" s="22">
        <f t="shared" si="51"/>
        <v>0</v>
      </c>
      <c r="CA63" s="22">
        <f t="shared" si="52"/>
        <v>0</v>
      </c>
    </row>
    <row r="64" ht="14.25" customHeight="1">
      <c r="A64" s="14" t="s">
        <v>402</v>
      </c>
      <c r="B64" s="14" t="s">
        <v>403</v>
      </c>
      <c r="C64" s="14" t="s">
        <v>404</v>
      </c>
      <c r="D64" s="14">
        <v>7.66808017E8</v>
      </c>
      <c r="E64" s="14" t="s">
        <v>405</v>
      </c>
      <c r="F64" s="14" t="s">
        <v>247</v>
      </c>
      <c r="G64" s="14" t="s">
        <v>406</v>
      </c>
      <c r="H64" s="25" t="s">
        <v>96</v>
      </c>
      <c r="I64" s="26">
        <v>1600.0</v>
      </c>
      <c r="J64" s="22">
        <v>0.0</v>
      </c>
      <c r="K64" s="22">
        <f t="shared" si="6"/>
        <v>0</v>
      </c>
      <c r="L64" s="22">
        <f t="shared" si="7"/>
        <v>0</v>
      </c>
      <c r="M64" s="22">
        <v>0.0</v>
      </c>
      <c r="N64" s="22">
        <f t="shared" si="8"/>
        <v>0</v>
      </c>
      <c r="O64" s="22">
        <f t="shared" si="9"/>
        <v>0</v>
      </c>
      <c r="P64" s="22">
        <v>10.0</v>
      </c>
      <c r="Q64" s="22">
        <f t="shared" si="10"/>
        <v>0</v>
      </c>
      <c r="R64" s="22">
        <f t="shared" si="11"/>
        <v>10</v>
      </c>
      <c r="S64" s="22">
        <v>100.0</v>
      </c>
      <c r="T64" s="22">
        <f t="shared" si="12"/>
        <v>0</v>
      </c>
      <c r="U64" s="22">
        <f t="shared" si="13"/>
        <v>100</v>
      </c>
      <c r="V64" s="22">
        <f t="shared" si="14"/>
        <v>1490</v>
      </c>
      <c r="W64" s="22">
        <v>13.9</v>
      </c>
      <c r="X64" s="22">
        <f t="shared" si="15"/>
        <v>0</v>
      </c>
      <c r="Y64" s="22">
        <f t="shared" si="16"/>
        <v>13.9</v>
      </c>
      <c r="Z64" s="22">
        <v>0.39</v>
      </c>
      <c r="AA64" s="22">
        <f t="shared" si="17"/>
        <v>0</v>
      </c>
      <c r="AB64" s="22">
        <f t="shared" si="18"/>
        <v>0.39</v>
      </c>
      <c r="AC64" s="22">
        <v>68.87</v>
      </c>
      <c r="AD64" s="22">
        <f t="shared" si="19"/>
        <v>0</v>
      </c>
      <c r="AE64" s="22">
        <f t="shared" si="20"/>
        <v>68.87</v>
      </c>
      <c r="AF64" s="22">
        <v>1.37</v>
      </c>
      <c r="AG64" s="22">
        <f t="shared" si="21"/>
        <v>0</v>
      </c>
      <c r="AH64" s="22">
        <f t="shared" si="22"/>
        <v>1.37</v>
      </c>
      <c r="AI64" s="22">
        <v>60.86</v>
      </c>
      <c r="AJ64" s="22">
        <f t="shared" si="23"/>
        <v>0</v>
      </c>
      <c r="AK64" s="22">
        <f t="shared" si="24"/>
        <v>60.86</v>
      </c>
      <c r="AL64" s="22">
        <f t="shared" ref="AL64:AN64" si="292">AF64+AI64</f>
        <v>62.23</v>
      </c>
      <c r="AM64" s="22">
        <f t="shared" si="292"/>
        <v>0</v>
      </c>
      <c r="AN64" s="22">
        <f t="shared" si="292"/>
        <v>62.23</v>
      </c>
      <c r="AO64" s="22">
        <f t="shared" ref="AO64:AQ64" si="293">SUM(J64+M64+P64+S64+W64+Z64+AC64+AF64+AI64)</f>
        <v>255.39</v>
      </c>
      <c r="AP64" s="22">
        <f t="shared" si="293"/>
        <v>0</v>
      </c>
      <c r="AQ64" s="22">
        <f t="shared" si="293"/>
        <v>255.39</v>
      </c>
      <c r="AR64" s="22">
        <v>46.60873292220757</v>
      </c>
      <c r="AS64" s="22">
        <f t="shared" si="27"/>
        <v>301.9987329</v>
      </c>
      <c r="AT64" s="22">
        <f t="shared" si="28"/>
        <v>301.9987329</v>
      </c>
      <c r="AU64" s="22">
        <f t="shared" si="29"/>
        <v>1298.001267</v>
      </c>
      <c r="AV64" s="22">
        <f t="shared" si="141"/>
        <v>4554</v>
      </c>
      <c r="AW64" s="22">
        <f t="shared" si="31"/>
        <v>3255.998733</v>
      </c>
      <c r="AX64" s="22">
        <f t="shared" si="32"/>
        <v>1298.001267</v>
      </c>
      <c r="AY64" s="22">
        <v>0.0</v>
      </c>
      <c r="AZ64" s="22">
        <f t="shared" si="33"/>
        <v>0</v>
      </c>
      <c r="BA64" s="22">
        <f t="shared" si="34"/>
        <v>0</v>
      </c>
      <c r="BB64" s="22">
        <f t="shared" si="35"/>
        <v>4554</v>
      </c>
      <c r="BC64" s="22">
        <f t="shared" ref="BC64:BD64" si="294">SUM(AW64+AZ64)</f>
        <v>3255.998733</v>
      </c>
      <c r="BD64" s="22">
        <f t="shared" si="294"/>
        <v>1298.001267</v>
      </c>
      <c r="BE64" s="22">
        <f t="shared" si="37"/>
        <v>0</v>
      </c>
      <c r="BF64" s="27">
        <v>0.0</v>
      </c>
      <c r="BG64" s="22">
        <f t="shared" si="38"/>
        <v>0</v>
      </c>
      <c r="BH64" s="22">
        <f t="shared" si="39"/>
        <v>0</v>
      </c>
      <c r="BI64" s="22">
        <v>385.71000000000004</v>
      </c>
      <c r="BJ64" s="22">
        <f t="shared" si="40"/>
        <v>385.71</v>
      </c>
      <c r="BK64" s="22">
        <f t="shared" si="41"/>
        <v>0</v>
      </c>
      <c r="BL64" s="22"/>
      <c r="BM64" s="22">
        <f t="shared" si="42"/>
        <v>0</v>
      </c>
      <c r="BN64" s="22" t="str">
        <f t="shared" si="43"/>
        <v/>
      </c>
      <c r="BO64" s="22">
        <f t="shared" ref="BO64:BQ64" si="295">BF64+BI64+BL64</f>
        <v>385.71</v>
      </c>
      <c r="BP64" s="22">
        <f t="shared" si="295"/>
        <v>385.71</v>
      </c>
      <c r="BQ64" s="22">
        <f t="shared" si="295"/>
        <v>0</v>
      </c>
      <c r="BR64" s="22">
        <f t="shared" si="45"/>
        <v>0</v>
      </c>
      <c r="BS64" s="22">
        <v>0.0</v>
      </c>
      <c r="BT64" s="22">
        <f t="shared" si="46"/>
        <v>0</v>
      </c>
      <c r="BU64" s="22">
        <f t="shared" si="47"/>
        <v>0</v>
      </c>
      <c r="BV64" s="22">
        <f t="shared" si="48"/>
        <v>0</v>
      </c>
      <c r="BW64" s="27">
        <v>1660.61</v>
      </c>
      <c r="BX64" s="22">
        <f t="shared" si="49"/>
        <v>1660.61</v>
      </c>
      <c r="BY64" s="22">
        <f t="shared" si="50"/>
        <v>0</v>
      </c>
      <c r="BZ64" s="22">
        <f t="shared" si="51"/>
        <v>0</v>
      </c>
      <c r="CA64" s="22">
        <f t="shared" si="52"/>
        <v>0</v>
      </c>
    </row>
    <row r="65" ht="14.25" customHeight="1">
      <c r="A65" s="14" t="s">
        <v>407</v>
      </c>
      <c r="B65" s="14" t="s">
        <v>408</v>
      </c>
      <c r="C65" s="14" t="s">
        <v>409</v>
      </c>
      <c r="D65" s="14">
        <v>8.49213371E8</v>
      </c>
      <c r="E65" s="14" t="s">
        <v>266</v>
      </c>
      <c r="F65" s="14" t="s">
        <v>293</v>
      </c>
      <c r="G65" s="14" t="s">
        <v>410</v>
      </c>
      <c r="H65" s="25" t="s">
        <v>96</v>
      </c>
      <c r="I65" s="26">
        <v>1500.0</v>
      </c>
      <c r="J65" s="22">
        <v>0.0</v>
      </c>
      <c r="K65" s="22">
        <f t="shared" si="6"/>
        <v>0</v>
      </c>
      <c r="L65" s="22">
        <f t="shared" si="7"/>
        <v>0</v>
      </c>
      <c r="M65" s="22">
        <v>0.0</v>
      </c>
      <c r="N65" s="22">
        <f t="shared" si="8"/>
        <v>0</v>
      </c>
      <c r="O65" s="22">
        <f t="shared" si="9"/>
        <v>0</v>
      </c>
      <c r="P65" s="22">
        <v>22.0</v>
      </c>
      <c r="Q65" s="22">
        <f t="shared" si="10"/>
        <v>0</v>
      </c>
      <c r="R65" s="22">
        <f t="shared" si="11"/>
        <v>22</v>
      </c>
      <c r="S65" s="22">
        <v>100.0</v>
      </c>
      <c r="T65" s="22">
        <f t="shared" si="12"/>
        <v>0</v>
      </c>
      <c r="U65" s="22">
        <f t="shared" si="13"/>
        <v>100</v>
      </c>
      <c r="V65" s="22">
        <f t="shared" si="14"/>
        <v>1378</v>
      </c>
      <c r="W65" s="22">
        <v>13.9</v>
      </c>
      <c r="X65" s="22">
        <f t="shared" si="15"/>
        <v>0</v>
      </c>
      <c r="Y65" s="22">
        <f t="shared" si="16"/>
        <v>13.9</v>
      </c>
      <c r="Z65" s="22">
        <v>0.39</v>
      </c>
      <c r="AA65" s="22">
        <f t="shared" si="17"/>
        <v>0</v>
      </c>
      <c r="AB65" s="22">
        <f t="shared" si="18"/>
        <v>0.39</v>
      </c>
      <c r="AC65" s="22">
        <v>68.87</v>
      </c>
      <c r="AD65" s="22">
        <f t="shared" si="19"/>
        <v>0</v>
      </c>
      <c r="AE65" s="22">
        <f t="shared" si="20"/>
        <v>68.87</v>
      </c>
      <c r="AF65" s="22">
        <v>1.37</v>
      </c>
      <c r="AG65" s="22">
        <f t="shared" si="21"/>
        <v>0</v>
      </c>
      <c r="AH65" s="22">
        <f t="shared" si="22"/>
        <v>1.37</v>
      </c>
      <c r="AI65" s="22">
        <v>60.86</v>
      </c>
      <c r="AJ65" s="22">
        <f t="shared" si="23"/>
        <v>0</v>
      </c>
      <c r="AK65" s="22">
        <f t="shared" si="24"/>
        <v>60.86</v>
      </c>
      <c r="AL65" s="22">
        <f t="shared" ref="AL65:AN65" si="296">AF65+AI65</f>
        <v>62.23</v>
      </c>
      <c r="AM65" s="22">
        <f t="shared" si="296"/>
        <v>0</v>
      </c>
      <c r="AN65" s="22">
        <f t="shared" si="296"/>
        <v>62.23</v>
      </c>
      <c r="AO65" s="22">
        <f t="shared" ref="AO65:AQ65" si="297">SUM(J65+M65+P65+S65+W65+Z65+AC65+AF65+AI65)</f>
        <v>267.39</v>
      </c>
      <c r="AP65" s="22">
        <f t="shared" si="297"/>
        <v>0</v>
      </c>
      <c r="AQ65" s="22">
        <f t="shared" si="297"/>
        <v>267.39</v>
      </c>
      <c r="AR65" s="22">
        <v>42.72643390071641</v>
      </c>
      <c r="AS65" s="22">
        <f t="shared" si="27"/>
        <v>310.1164339</v>
      </c>
      <c r="AT65" s="22">
        <f t="shared" si="28"/>
        <v>310.1164339</v>
      </c>
      <c r="AU65" s="22">
        <f t="shared" si="29"/>
        <v>1189.883566</v>
      </c>
      <c r="AV65" s="22">
        <f t="shared" si="141"/>
        <v>4554</v>
      </c>
      <c r="AW65" s="22">
        <f t="shared" si="31"/>
        <v>3364.116434</v>
      </c>
      <c r="AX65" s="22">
        <f t="shared" si="32"/>
        <v>1189.883566</v>
      </c>
      <c r="AY65" s="22">
        <v>0.0</v>
      </c>
      <c r="AZ65" s="22">
        <f t="shared" si="33"/>
        <v>0</v>
      </c>
      <c r="BA65" s="22">
        <f t="shared" si="34"/>
        <v>0</v>
      </c>
      <c r="BB65" s="22">
        <f t="shared" si="35"/>
        <v>4554</v>
      </c>
      <c r="BC65" s="22">
        <f t="shared" ref="BC65:BD65" si="298">SUM(AW65+AZ65)</f>
        <v>3364.116434</v>
      </c>
      <c r="BD65" s="22">
        <f t="shared" si="298"/>
        <v>1189.883566</v>
      </c>
      <c r="BE65" s="22">
        <f t="shared" si="37"/>
        <v>0</v>
      </c>
      <c r="BF65" s="27">
        <v>0.0</v>
      </c>
      <c r="BG65" s="22">
        <f t="shared" si="38"/>
        <v>0</v>
      </c>
      <c r="BH65" s="22">
        <f t="shared" si="39"/>
        <v>0</v>
      </c>
      <c r="BI65" s="22">
        <v>250.78</v>
      </c>
      <c r="BJ65" s="22">
        <f t="shared" si="40"/>
        <v>250.78</v>
      </c>
      <c r="BK65" s="22">
        <f t="shared" si="41"/>
        <v>0</v>
      </c>
      <c r="BL65" s="22"/>
      <c r="BM65" s="22">
        <f t="shared" si="42"/>
        <v>0</v>
      </c>
      <c r="BN65" s="22" t="str">
        <f t="shared" si="43"/>
        <v/>
      </c>
      <c r="BO65" s="22">
        <f t="shared" ref="BO65:BQ65" si="299">BF65+BI65+BL65</f>
        <v>250.78</v>
      </c>
      <c r="BP65" s="22">
        <f t="shared" si="299"/>
        <v>250.78</v>
      </c>
      <c r="BQ65" s="22">
        <f t="shared" si="299"/>
        <v>0</v>
      </c>
      <c r="BR65" s="22">
        <f t="shared" si="45"/>
        <v>0</v>
      </c>
      <c r="BS65" s="22">
        <v>0.0</v>
      </c>
      <c r="BT65" s="22">
        <f t="shared" si="46"/>
        <v>0</v>
      </c>
      <c r="BU65" s="22">
        <f t="shared" si="47"/>
        <v>0</v>
      </c>
      <c r="BV65" s="22">
        <f t="shared" si="48"/>
        <v>0</v>
      </c>
      <c r="BW65" s="27">
        <v>1340.78</v>
      </c>
      <c r="BX65" s="22">
        <f t="shared" si="49"/>
        <v>1340.78</v>
      </c>
      <c r="BY65" s="22">
        <f t="shared" si="50"/>
        <v>0</v>
      </c>
      <c r="BZ65" s="22">
        <f t="shared" si="51"/>
        <v>0</v>
      </c>
      <c r="CA65" s="22">
        <f t="shared" si="52"/>
        <v>0</v>
      </c>
    </row>
    <row r="66" ht="14.25" customHeight="1">
      <c r="A66" s="14" t="s">
        <v>411</v>
      </c>
      <c r="B66" s="14" t="s">
        <v>412</v>
      </c>
      <c r="C66" s="14" t="s">
        <v>413</v>
      </c>
      <c r="D66" s="14">
        <v>1.24362699E8</v>
      </c>
      <c r="E66" s="14" t="s">
        <v>170</v>
      </c>
      <c r="F66" s="14" t="s">
        <v>209</v>
      </c>
      <c r="G66" s="14" t="s">
        <v>414</v>
      </c>
      <c r="H66" s="25" t="s">
        <v>96</v>
      </c>
      <c r="I66" s="26">
        <v>2800.0</v>
      </c>
      <c r="J66" s="22">
        <v>0.0</v>
      </c>
      <c r="K66" s="22">
        <f t="shared" si="6"/>
        <v>0</v>
      </c>
      <c r="L66" s="22">
        <f t="shared" si="7"/>
        <v>0</v>
      </c>
      <c r="M66" s="22">
        <v>0.0</v>
      </c>
      <c r="N66" s="22">
        <f t="shared" si="8"/>
        <v>0</v>
      </c>
      <c r="O66" s="22">
        <f t="shared" si="9"/>
        <v>0</v>
      </c>
      <c r="P66" s="22">
        <v>22.0</v>
      </c>
      <c r="Q66" s="22">
        <f t="shared" si="10"/>
        <v>0</v>
      </c>
      <c r="R66" s="22">
        <f t="shared" si="11"/>
        <v>22</v>
      </c>
      <c r="S66" s="22">
        <v>100.0</v>
      </c>
      <c r="T66" s="22">
        <f t="shared" si="12"/>
        <v>0</v>
      </c>
      <c r="U66" s="22">
        <f t="shared" si="13"/>
        <v>100</v>
      </c>
      <c r="V66" s="22">
        <f t="shared" si="14"/>
        <v>2678</v>
      </c>
      <c r="W66" s="22">
        <v>13.9</v>
      </c>
      <c r="X66" s="22">
        <f t="shared" si="15"/>
        <v>0</v>
      </c>
      <c r="Y66" s="22">
        <f t="shared" si="16"/>
        <v>13.9</v>
      </c>
      <c r="Z66" s="22">
        <v>0.39</v>
      </c>
      <c r="AA66" s="22">
        <f t="shared" si="17"/>
        <v>0</v>
      </c>
      <c r="AB66" s="22">
        <f t="shared" si="18"/>
        <v>0.39</v>
      </c>
      <c r="AC66" s="22">
        <v>68.87</v>
      </c>
      <c r="AD66" s="22">
        <f t="shared" si="19"/>
        <v>0</v>
      </c>
      <c r="AE66" s="22">
        <f t="shared" si="20"/>
        <v>68.87</v>
      </c>
      <c r="AF66" s="22">
        <v>1.37</v>
      </c>
      <c r="AG66" s="22">
        <f t="shared" si="21"/>
        <v>0</v>
      </c>
      <c r="AH66" s="22">
        <f t="shared" si="22"/>
        <v>1.37</v>
      </c>
      <c r="AI66" s="22">
        <v>60.86</v>
      </c>
      <c r="AJ66" s="22">
        <f t="shared" si="23"/>
        <v>0</v>
      </c>
      <c r="AK66" s="22">
        <f t="shared" si="24"/>
        <v>60.86</v>
      </c>
      <c r="AL66" s="22">
        <f t="shared" ref="AL66:AN66" si="300">AF66+AI66</f>
        <v>62.23</v>
      </c>
      <c r="AM66" s="22">
        <f t="shared" si="300"/>
        <v>0</v>
      </c>
      <c r="AN66" s="22">
        <f t="shared" si="300"/>
        <v>62.23</v>
      </c>
      <c r="AO66" s="22">
        <f t="shared" ref="AO66:AQ66" si="301">SUM(J66+M66+P66+S66+W66+Z66+AC66+AF66+AI66)</f>
        <v>267.39</v>
      </c>
      <c r="AP66" s="22">
        <f t="shared" si="301"/>
        <v>0</v>
      </c>
      <c r="AQ66" s="22">
        <f t="shared" si="301"/>
        <v>267.39</v>
      </c>
      <c r="AR66" s="22">
        <v>87.78883325731042</v>
      </c>
      <c r="AS66" s="22">
        <f t="shared" si="27"/>
        <v>355.1788333</v>
      </c>
      <c r="AT66" s="22">
        <f t="shared" si="28"/>
        <v>355.1788333</v>
      </c>
      <c r="AU66" s="22">
        <f t="shared" si="29"/>
        <v>2444.821167</v>
      </c>
      <c r="AV66" s="22">
        <f t="shared" si="141"/>
        <v>4554</v>
      </c>
      <c r="AW66" s="22">
        <f t="shared" si="31"/>
        <v>2109.178833</v>
      </c>
      <c r="AX66" s="22">
        <f t="shared" si="32"/>
        <v>2444.821167</v>
      </c>
      <c r="AY66" s="22">
        <v>0.0</v>
      </c>
      <c r="AZ66" s="22">
        <f t="shared" si="33"/>
        <v>0</v>
      </c>
      <c r="BA66" s="22">
        <f t="shared" si="34"/>
        <v>0</v>
      </c>
      <c r="BB66" s="22">
        <f t="shared" si="35"/>
        <v>4554</v>
      </c>
      <c r="BC66" s="22">
        <f t="shared" ref="BC66:BD66" si="302">SUM(AW66+AZ66)</f>
        <v>2109.178833</v>
      </c>
      <c r="BD66" s="22">
        <f t="shared" si="302"/>
        <v>2444.821167</v>
      </c>
      <c r="BE66" s="22">
        <f t="shared" si="37"/>
        <v>0</v>
      </c>
      <c r="BF66" s="27">
        <v>0.0</v>
      </c>
      <c r="BG66" s="22">
        <f t="shared" si="38"/>
        <v>0</v>
      </c>
      <c r="BH66" s="22">
        <f t="shared" si="39"/>
        <v>0</v>
      </c>
      <c r="BI66" s="22">
        <v>514.0899999999999</v>
      </c>
      <c r="BJ66" s="22">
        <f t="shared" si="40"/>
        <v>514.09</v>
      </c>
      <c r="BK66" s="22">
        <f t="shared" si="41"/>
        <v>0</v>
      </c>
      <c r="BL66" s="22"/>
      <c r="BM66" s="22">
        <f t="shared" si="42"/>
        <v>0</v>
      </c>
      <c r="BN66" s="22" t="str">
        <f t="shared" si="43"/>
        <v/>
      </c>
      <c r="BO66" s="22">
        <f t="shared" ref="BO66:BQ66" si="303">BF66+BI66+BL66</f>
        <v>514.09</v>
      </c>
      <c r="BP66" s="22">
        <f t="shared" si="303"/>
        <v>514.09</v>
      </c>
      <c r="BQ66" s="22">
        <f t="shared" si="303"/>
        <v>0</v>
      </c>
      <c r="BR66" s="22">
        <f t="shared" si="45"/>
        <v>0</v>
      </c>
      <c r="BS66" s="22">
        <v>0.0</v>
      </c>
      <c r="BT66" s="22">
        <f t="shared" si="46"/>
        <v>0</v>
      </c>
      <c r="BU66" s="22">
        <f t="shared" si="47"/>
        <v>0</v>
      </c>
      <c r="BV66" s="22">
        <f t="shared" si="48"/>
        <v>0</v>
      </c>
      <c r="BW66" s="27">
        <v>2000.53</v>
      </c>
      <c r="BX66" s="22">
        <f t="shared" si="49"/>
        <v>2000.53</v>
      </c>
      <c r="BY66" s="22">
        <f t="shared" si="50"/>
        <v>0</v>
      </c>
      <c r="BZ66" s="22">
        <f t="shared" si="51"/>
        <v>0</v>
      </c>
      <c r="CA66" s="22">
        <f t="shared" si="52"/>
        <v>0</v>
      </c>
    </row>
    <row r="67" ht="14.25" customHeight="1">
      <c r="A67" s="14" t="s">
        <v>415</v>
      </c>
      <c r="B67" s="14" t="s">
        <v>416</v>
      </c>
      <c r="C67" s="14" t="s">
        <v>417</v>
      </c>
      <c r="D67" s="14">
        <v>3.21865278E8</v>
      </c>
      <c r="E67" s="14" t="s">
        <v>418</v>
      </c>
      <c r="F67" s="14" t="s">
        <v>204</v>
      </c>
      <c r="G67" s="14" t="s">
        <v>419</v>
      </c>
      <c r="H67" s="25" t="s">
        <v>96</v>
      </c>
      <c r="I67" s="26">
        <v>3100.0</v>
      </c>
      <c r="J67" s="22">
        <v>0.0</v>
      </c>
      <c r="K67" s="22">
        <f t="shared" si="6"/>
        <v>0</v>
      </c>
      <c r="L67" s="22">
        <f t="shared" si="7"/>
        <v>0</v>
      </c>
      <c r="M67" s="22">
        <v>0.0</v>
      </c>
      <c r="N67" s="22">
        <f t="shared" si="8"/>
        <v>0</v>
      </c>
      <c r="O67" s="22">
        <f t="shared" si="9"/>
        <v>0</v>
      </c>
      <c r="P67" s="22">
        <v>10.0</v>
      </c>
      <c r="Q67" s="22">
        <f t="shared" si="10"/>
        <v>0</v>
      </c>
      <c r="R67" s="22">
        <f t="shared" si="11"/>
        <v>10</v>
      </c>
      <c r="S67" s="22">
        <v>100.0</v>
      </c>
      <c r="T67" s="22">
        <f t="shared" si="12"/>
        <v>0</v>
      </c>
      <c r="U67" s="22">
        <f t="shared" si="13"/>
        <v>100</v>
      </c>
      <c r="V67" s="22">
        <f t="shared" si="14"/>
        <v>2990</v>
      </c>
      <c r="W67" s="22">
        <v>13.9</v>
      </c>
      <c r="X67" s="22">
        <f t="shared" si="15"/>
        <v>0</v>
      </c>
      <c r="Y67" s="22">
        <f t="shared" si="16"/>
        <v>13.9</v>
      </c>
      <c r="Z67" s="22">
        <v>0.39</v>
      </c>
      <c r="AA67" s="22">
        <f t="shared" si="17"/>
        <v>0</v>
      </c>
      <c r="AB67" s="22">
        <f t="shared" si="18"/>
        <v>0.39</v>
      </c>
      <c r="AC67" s="22">
        <v>68.87</v>
      </c>
      <c r="AD67" s="22">
        <f t="shared" si="19"/>
        <v>0</v>
      </c>
      <c r="AE67" s="22">
        <f t="shared" si="20"/>
        <v>68.87</v>
      </c>
      <c r="AF67" s="22">
        <v>1.37</v>
      </c>
      <c r="AG67" s="22">
        <f t="shared" si="21"/>
        <v>0</v>
      </c>
      <c r="AH67" s="22">
        <f t="shared" si="22"/>
        <v>1.37</v>
      </c>
      <c r="AI67" s="22">
        <v>60.86</v>
      </c>
      <c r="AJ67" s="22">
        <f t="shared" si="23"/>
        <v>0</v>
      </c>
      <c r="AK67" s="22">
        <f t="shared" si="24"/>
        <v>60.86</v>
      </c>
      <c r="AL67" s="22">
        <f t="shared" ref="AL67:AN67" si="304">AF67+AI67</f>
        <v>62.23</v>
      </c>
      <c r="AM67" s="22">
        <f t="shared" si="304"/>
        <v>0</v>
      </c>
      <c r="AN67" s="22">
        <f t="shared" si="304"/>
        <v>62.23</v>
      </c>
      <c r="AO67" s="22">
        <f t="shared" ref="AO67:AQ67" si="305">SUM(J67+M67+P67+S67+W67+Z67+AC67+AF67+AI67)</f>
        <v>255.39</v>
      </c>
      <c r="AP67" s="22">
        <f t="shared" si="305"/>
        <v>0</v>
      </c>
      <c r="AQ67" s="22">
        <f t="shared" si="305"/>
        <v>255.39</v>
      </c>
      <c r="AR67" s="22">
        <v>98.60380910289298</v>
      </c>
      <c r="AS67" s="22">
        <f t="shared" si="27"/>
        <v>353.9938091</v>
      </c>
      <c r="AT67" s="22">
        <f t="shared" si="28"/>
        <v>353.9938091</v>
      </c>
      <c r="AU67" s="22">
        <f t="shared" si="29"/>
        <v>2746.006191</v>
      </c>
      <c r="AV67" s="22">
        <f t="shared" si="141"/>
        <v>4554</v>
      </c>
      <c r="AW67" s="22">
        <f t="shared" si="31"/>
        <v>1807.993809</v>
      </c>
      <c r="AX67" s="22">
        <f t="shared" si="32"/>
        <v>2746.006191</v>
      </c>
      <c r="AY67" s="22">
        <v>0.0</v>
      </c>
      <c r="AZ67" s="22">
        <f t="shared" si="33"/>
        <v>0</v>
      </c>
      <c r="BA67" s="22">
        <f t="shared" si="34"/>
        <v>0</v>
      </c>
      <c r="BB67" s="22">
        <f t="shared" si="35"/>
        <v>4554</v>
      </c>
      <c r="BC67" s="22">
        <f t="shared" ref="BC67:BD67" si="306">SUM(AW67+AZ67)</f>
        <v>1807.993809</v>
      </c>
      <c r="BD67" s="22">
        <f t="shared" si="306"/>
        <v>2746.006191</v>
      </c>
      <c r="BE67" s="22">
        <f t="shared" si="37"/>
        <v>0</v>
      </c>
      <c r="BF67" s="27">
        <v>0.0</v>
      </c>
      <c r="BG67" s="22">
        <f t="shared" si="38"/>
        <v>0</v>
      </c>
      <c r="BH67" s="22">
        <f t="shared" si="39"/>
        <v>0</v>
      </c>
      <c r="BI67" s="22">
        <v>318.69</v>
      </c>
      <c r="BJ67" s="22">
        <f t="shared" si="40"/>
        <v>318.69</v>
      </c>
      <c r="BK67" s="22">
        <f t="shared" si="41"/>
        <v>0</v>
      </c>
      <c r="BL67" s="22"/>
      <c r="BM67" s="22">
        <f t="shared" si="42"/>
        <v>0</v>
      </c>
      <c r="BN67" s="22" t="str">
        <f t="shared" si="43"/>
        <v/>
      </c>
      <c r="BO67" s="22">
        <f t="shared" ref="BO67:BQ67" si="307">BF67+BI67+BL67</f>
        <v>318.69</v>
      </c>
      <c r="BP67" s="22">
        <f t="shared" si="307"/>
        <v>318.69</v>
      </c>
      <c r="BQ67" s="22">
        <f t="shared" si="307"/>
        <v>0</v>
      </c>
      <c r="BR67" s="22">
        <f t="shared" si="45"/>
        <v>0</v>
      </c>
      <c r="BS67" s="22">
        <v>0.0</v>
      </c>
      <c r="BT67" s="22">
        <f t="shared" si="46"/>
        <v>0</v>
      </c>
      <c r="BU67" s="22">
        <f t="shared" si="47"/>
        <v>0</v>
      </c>
      <c r="BV67" s="22">
        <f t="shared" si="48"/>
        <v>0</v>
      </c>
      <c r="BW67" s="27">
        <v>3000.79</v>
      </c>
      <c r="BX67" s="22">
        <f t="shared" si="49"/>
        <v>3000.79</v>
      </c>
      <c r="BY67" s="22">
        <f t="shared" si="50"/>
        <v>0</v>
      </c>
      <c r="BZ67" s="22">
        <f t="shared" si="51"/>
        <v>0</v>
      </c>
      <c r="CA67" s="22">
        <f t="shared" si="52"/>
        <v>0</v>
      </c>
    </row>
    <row r="68" ht="14.25" customHeight="1">
      <c r="A68" s="14" t="s">
        <v>420</v>
      </c>
      <c r="B68" s="14" t="s">
        <v>244</v>
      </c>
      <c r="C68" s="14" t="s">
        <v>421</v>
      </c>
      <c r="D68" s="14"/>
      <c r="E68" s="14" t="s">
        <v>422</v>
      </c>
      <c r="F68" s="14" t="s">
        <v>130</v>
      </c>
      <c r="G68" s="14" t="s">
        <v>423</v>
      </c>
      <c r="H68" s="25" t="s">
        <v>96</v>
      </c>
      <c r="I68" s="26">
        <v>1350.0</v>
      </c>
      <c r="J68" s="22">
        <v>0.0</v>
      </c>
      <c r="K68" s="22">
        <f t="shared" si="6"/>
        <v>0</v>
      </c>
      <c r="L68" s="22">
        <f t="shared" si="7"/>
        <v>0</v>
      </c>
      <c r="M68" s="22">
        <v>0.0</v>
      </c>
      <c r="N68" s="22">
        <f t="shared" si="8"/>
        <v>0</v>
      </c>
      <c r="O68" s="22">
        <f t="shared" si="9"/>
        <v>0</v>
      </c>
      <c r="P68" s="22">
        <v>10.0</v>
      </c>
      <c r="Q68" s="22">
        <f t="shared" si="10"/>
        <v>0</v>
      </c>
      <c r="R68" s="22">
        <f t="shared" si="11"/>
        <v>10</v>
      </c>
      <c r="S68" s="22">
        <v>100.0</v>
      </c>
      <c r="T68" s="22">
        <f t="shared" si="12"/>
        <v>0</v>
      </c>
      <c r="U68" s="22">
        <f t="shared" si="13"/>
        <v>100</v>
      </c>
      <c r="V68" s="22">
        <f t="shared" si="14"/>
        <v>1240</v>
      </c>
      <c r="W68" s="22">
        <v>13.9</v>
      </c>
      <c r="X68" s="22">
        <f t="shared" si="15"/>
        <v>0</v>
      </c>
      <c r="Y68" s="22">
        <f t="shared" si="16"/>
        <v>13.9</v>
      </c>
      <c r="Z68" s="22">
        <v>0.39</v>
      </c>
      <c r="AA68" s="22">
        <f t="shared" si="17"/>
        <v>0</v>
      </c>
      <c r="AB68" s="22">
        <f t="shared" si="18"/>
        <v>0.39</v>
      </c>
      <c r="AC68" s="22">
        <v>68.87</v>
      </c>
      <c r="AD68" s="22">
        <f t="shared" si="19"/>
        <v>0</v>
      </c>
      <c r="AE68" s="22">
        <f t="shared" si="20"/>
        <v>68.87</v>
      </c>
      <c r="AF68" s="22">
        <v>1.37</v>
      </c>
      <c r="AG68" s="22">
        <f t="shared" si="21"/>
        <v>0</v>
      </c>
      <c r="AH68" s="22">
        <f t="shared" si="22"/>
        <v>1.37</v>
      </c>
      <c r="AI68" s="22">
        <v>60.86</v>
      </c>
      <c r="AJ68" s="22">
        <f t="shared" si="23"/>
        <v>0</v>
      </c>
      <c r="AK68" s="22">
        <f t="shared" si="24"/>
        <v>60.86</v>
      </c>
      <c r="AL68" s="22">
        <f t="shared" ref="AL68:AN68" si="308">AF68+AI68</f>
        <v>62.23</v>
      </c>
      <c r="AM68" s="22">
        <f t="shared" si="308"/>
        <v>0</v>
      </c>
      <c r="AN68" s="22">
        <f t="shared" si="308"/>
        <v>62.23</v>
      </c>
      <c r="AO68" s="22">
        <f t="shared" ref="AO68:AQ68" si="309">SUM(J68+M68+P68+S68+W68+Z68+AC68+AF68+AI68)</f>
        <v>255.39</v>
      </c>
      <c r="AP68" s="22">
        <f t="shared" si="309"/>
        <v>0</v>
      </c>
      <c r="AQ68" s="22">
        <f t="shared" si="309"/>
        <v>255.39</v>
      </c>
      <c r="AR68" s="22">
        <v>37.94288689209335</v>
      </c>
      <c r="AS68" s="22">
        <f t="shared" si="27"/>
        <v>293.3328869</v>
      </c>
      <c r="AT68" s="22">
        <f t="shared" si="28"/>
        <v>293.3328869</v>
      </c>
      <c r="AU68" s="22">
        <f t="shared" si="29"/>
        <v>1056.667113</v>
      </c>
      <c r="AV68" s="22">
        <f t="shared" si="141"/>
        <v>4554</v>
      </c>
      <c r="AW68" s="22">
        <f t="shared" si="31"/>
        <v>3497.332887</v>
      </c>
      <c r="AX68" s="22">
        <f t="shared" si="32"/>
        <v>1056.667113</v>
      </c>
      <c r="AY68" s="22">
        <v>0.0</v>
      </c>
      <c r="AZ68" s="22">
        <f t="shared" si="33"/>
        <v>0</v>
      </c>
      <c r="BA68" s="22">
        <f t="shared" si="34"/>
        <v>0</v>
      </c>
      <c r="BB68" s="22">
        <f t="shared" si="35"/>
        <v>4554</v>
      </c>
      <c r="BC68" s="22">
        <f t="shared" ref="BC68:BD68" si="310">SUM(AW68+AZ68)</f>
        <v>3497.332887</v>
      </c>
      <c r="BD68" s="22">
        <f t="shared" si="310"/>
        <v>1056.667113</v>
      </c>
      <c r="BE68" s="22">
        <f t="shared" si="37"/>
        <v>0</v>
      </c>
      <c r="BF68" s="27">
        <v>0.0</v>
      </c>
      <c r="BG68" s="22">
        <f t="shared" si="38"/>
        <v>0</v>
      </c>
      <c r="BH68" s="22">
        <f t="shared" si="39"/>
        <v>0</v>
      </c>
      <c r="BI68" s="22">
        <v>0.0</v>
      </c>
      <c r="BJ68" s="22">
        <f t="shared" si="40"/>
        <v>0</v>
      </c>
      <c r="BK68" s="22">
        <f t="shared" si="41"/>
        <v>0</v>
      </c>
      <c r="BL68" s="22"/>
      <c r="BM68" s="22">
        <f t="shared" si="42"/>
        <v>0</v>
      </c>
      <c r="BN68" s="22" t="str">
        <f t="shared" si="43"/>
        <v/>
      </c>
      <c r="BO68" s="22">
        <f t="shared" ref="BO68:BQ68" si="311">BF68+BI68+BL68</f>
        <v>0</v>
      </c>
      <c r="BP68" s="22">
        <f t="shared" si="311"/>
        <v>0</v>
      </c>
      <c r="BQ68" s="22">
        <f t="shared" si="311"/>
        <v>0</v>
      </c>
      <c r="BR68" s="22">
        <f t="shared" si="45"/>
        <v>0</v>
      </c>
      <c r="BS68" s="22">
        <v>0.0</v>
      </c>
      <c r="BT68" s="22">
        <f t="shared" si="46"/>
        <v>0</v>
      </c>
      <c r="BU68" s="22">
        <f t="shared" si="47"/>
        <v>0</v>
      </c>
      <c r="BV68" s="22">
        <f t="shared" si="48"/>
        <v>0</v>
      </c>
      <c r="BW68" s="27">
        <v>0.0</v>
      </c>
      <c r="BX68" s="22">
        <f t="shared" si="49"/>
        <v>0</v>
      </c>
      <c r="BY68" s="22">
        <f t="shared" si="50"/>
        <v>0</v>
      </c>
      <c r="BZ68" s="22">
        <f t="shared" si="51"/>
        <v>0</v>
      </c>
      <c r="CA68" s="22">
        <f t="shared" si="52"/>
        <v>0</v>
      </c>
    </row>
    <row r="69" ht="14.25" customHeight="1">
      <c r="A69" s="14" t="s">
        <v>424</v>
      </c>
      <c r="B69" s="14" t="s">
        <v>425</v>
      </c>
      <c r="C69" s="14" t="s">
        <v>426</v>
      </c>
      <c r="D69" s="14">
        <v>5.68054725E8</v>
      </c>
      <c r="E69" s="14" t="s">
        <v>379</v>
      </c>
      <c r="F69" s="14" t="s">
        <v>204</v>
      </c>
      <c r="G69" s="14" t="s">
        <v>427</v>
      </c>
      <c r="H69" s="25" t="s">
        <v>96</v>
      </c>
      <c r="I69" s="26">
        <v>1900.0</v>
      </c>
      <c r="J69" s="22">
        <v>0.0</v>
      </c>
      <c r="K69" s="22">
        <f t="shared" si="6"/>
        <v>0</v>
      </c>
      <c r="L69" s="22">
        <f t="shared" si="7"/>
        <v>0</v>
      </c>
      <c r="M69" s="22">
        <v>0.0</v>
      </c>
      <c r="N69" s="22">
        <f t="shared" si="8"/>
        <v>0</v>
      </c>
      <c r="O69" s="22">
        <f t="shared" si="9"/>
        <v>0</v>
      </c>
      <c r="P69" s="22">
        <v>10.0</v>
      </c>
      <c r="Q69" s="22">
        <f t="shared" si="10"/>
        <v>0</v>
      </c>
      <c r="R69" s="22">
        <f t="shared" si="11"/>
        <v>10</v>
      </c>
      <c r="S69" s="22">
        <v>100.0</v>
      </c>
      <c r="T69" s="22">
        <f t="shared" si="12"/>
        <v>0</v>
      </c>
      <c r="U69" s="22">
        <f t="shared" si="13"/>
        <v>100</v>
      </c>
      <c r="V69" s="22">
        <f t="shared" si="14"/>
        <v>1790</v>
      </c>
      <c r="W69" s="22">
        <v>27.8</v>
      </c>
      <c r="X69" s="22">
        <f t="shared" si="15"/>
        <v>0</v>
      </c>
      <c r="Y69" s="22">
        <f t="shared" si="16"/>
        <v>27.8</v>
      </c>
      <c r="Z69" s="22">
        <v>0.39</v>
      </c>
      <c r="AA69" s="22">
        <f t="shared" si="17"/>
        <v>0</v>
      </c>
      <c r="AB69" s="22">
        <f t="shared" si="18"/>
        <v>0.39</v>
      </c>
      <c r="AC69" s="22">
        <v>68.87</v>
      </c>
      <c r="AD69" s="22">
        <f t="shared" si="19"/>
        <v>0</v>
      </c>
      <c r="AE69" s="22">
        <f t="shared" si="20"/>
        <v>68.87</v>
      </c>
      <c r="AF69" s="22">
        <v>1.37</v>
      </c>
      <c r="AG69" s="22">
        <f t="shared" si="21"/>
        <v>0</v>
      </c>
      <c r="AH69" s="22">
        <f t="shared" si="22"/>
        <v>1.37</v>
      </c>
      <c r="AI69" s="22">
        <v>60.86</v>
      </c>
      <c r="AJ69" s="22">
        <f t="shared" si="23"/>
        <v>0</v>
      </c>
      <c r="AK69" s="22">
        <f t="shared" si="24"/>
        <v>60.86</v>
      </c>
      <c r="AL69" s="22">
        <f t="shared" ref="AL69:AN69" si="312">AF69+AI69</f>
        <v>62.23</v>
      </c>
      <c r="AM69" s="22">
        <f t="shared" si="312"/>
        <v>0</v>
      </c>
      <c r="AN69" s="22">
        <f t="shared" si="312"/>
        <v>62.23</v>
      </c>
      <c r="AO69" s="22">
        <f t="shared" ref="AO69:AQ69" si="313">SUM(J69+M69+P69+S69+W69+Z69+AC69+AF69+AI69)</f>
        <v>269.29</v>
      </c>
      <c r="AP69" s="22">
        <f t="shared" si="313"/>
        <v>0</v>
      </c>
      <c r="AQ69" s="22">
        <f t="shared" si="313"/>
        <v>269.29</v>
      </c>
      <c r="AR69" s="22">
        <v>56.52592711907031</v>
      </c>
      <c r="AS69" s="22">
        <f t="shared" si="27"/>
        <v>325.8159271</v>
      </c>
      <c r="AT69" s="22">
        <f t="shared" si="28"/>
        <v>325.8159271</v>
      </c>
      <c r="AU69" s="22">
        <f t="shared" si="29"/>
        <v>1574.184073</v>
      </c>
      <c r="AV69" s="22">
        <f t="shared" si="141"/>
        <v>4554</v>
      </c>
      <c r="AW69" s="22">
        <f t="shared" si="31"/>
        <v>2979.815927</v>
      </c>
      <c r="AX69" s="22">
        <f t="shared" si="32"/>
        <v>1574.184073</v>
      </c>
      <c r="AY69" s="22">
        <v>0.0</v>
      </c>
      <c r="AZ69" s="22">
        <f t="shared" si="33"/>
        <v>0</v>
      </c>
      <c r="BA69" s="22">
        <f t="shared" si="34"/>
        <v>0</v>
      </c>
      <c r="BB69" s="22">
        <f t="shared" si="35"/>
        <v>4554</v>
      </c>
      <c r="BC69" s="22">
        <f t="shared" ref="BC69:BD69" si="314">SUM(AW69+AZ69)</f>
        <v>2979.815927</v>
      </c>
      <c r="BD69" s="22">
        <f t="shared" si="314"/>
        <v>1574.184073</v>
      </c>
      <c r="BE69" s="22">
        <f t="shared" si="37"/>
        <v>0</v>
      </c>
      <c r="BF69" s="27">
        <v>0.0</v>
      </c>
      <c r="BG69" s="22">
        <f t="shared" si="38"/>
        <v>0</v>
      </c>
      <c r="BH69" s="22">
        <f t="shared" si="39"/>
        <v>0</v>
      </c>
      <c r="BI69" s="22">
        <v>632.15</v>
      </c>
      <c r="BJ69" s="22">
        <f t="shared" si="40"/>
        <v>632.15</v>
      </c>
      <c r="BK69" s="22">
        <f t="shared" si="41"/>
        <v>0</v>
      </c>
      <c r="BL69" s="22"/>
      <c r="BM69" s="22">
        <f t="shared" si="42"/>
        <v>0</v>
      </c>
      <c r="BN69" s="22" t="str">
        <f t="shared" si="43"/>
        <v/>
      </c>
      <c r="BO69" s="22">
        <f t="shared" ref="BO69:BQ69" si="315">BF69+BI69+BL69</f>
        <v>632.15</v>
      </c>
      <c r="BP69" s="22">
        <f t="shared" si="315"/>
        <v>632.15</v>
      </c>
      <c r="BQ69" s="22">
        <f t="shared" si="315"/>
        <v>0</v>
      </c>
      <c r="BR69" s="22">
        <f t="shared" si="45"/>
        <v>0</v>
      </c>
      <c r="BS69" s="22">
        <v>0.0</v>
      </c>
      <c r="BT69" s="22">
        <f t="shared" si="46"/>
        <v>0</v>
      </c>
      <c r="BU69" s="22">
        <f t="shared" si="47"/>
        <v>0</v>
      </c>
      <c r="BV69" s="22">
        <f t="shared" si="48"/>
        <v>0</v>
      </c>
      <c r="BW69" s="27">
        <v>819.36</v>
      </c>
      <c r="BX69" s="22">
        <f t="shared" si="49"/>
        <v>819.36</v>
      </c>
      <c r="BY69" s="22">
        <f t="shared" si="50"/>
        <v>0</v>
      </c>
      <c r="BZ69" s="22">
        <f t="shared" si="51"/>
        <v>0</v>
      </c>
      <c r="CA69" s="22">
        <f t="shared" si="52"/>
        <v>0</v>
      </c>
    </row>
    <row r="70" ht="14.25" customHeight="1">
      <c r="A70" s="14" t="s">
        <v>428</v>
      </c>
      <c r="B70" s="14" t="s">
        <v>429</v>
      </c>
      <c r="C70" s="14" t="s">
        <v>430</v>
      </c>
      <c r="D70" s="14">
        <v>9.72431942E8</v>
      </c>
      <c r="E70" s="14" t="s">
        <v>312</v>
      </c>
      <c r="F70" s="14" t="s">
        <v>209</v>
      </c>
      <c r="G70" s="14" t="s">
        <v>431</v>
      </c>
      <c r="H70" s="25" t="s">
        <v>96</v>
      </c>
      <c r="I70" s="26">
        <v>1000.0</v>
      </c>
      <c r="J70" s="22">
        <v>0.0</v>
      </c>
      <c r="K70" s="22">
        <f t="shared" si="6"/>
        <v>0</v>
      </c>
      <c r="L70" s="22">
        <f t="shared" si="7"/>
        <v>0</v>
      </c>
      <c r="M70" s="22">
        <v>0.0</v>
      </c>
      <c r="N70" s="22">
        <f t="shared" si="8"/>
        <v>0</v>
      </c>
      <c r="O70" s="22">
        <f t="shared" si="9"/>
        <v>0</v>
      </c>
      <c r="P70" s="22">
        <v>22.0</v>
      </c>
      <c r="Q70" s="22">
        <f t="shared" si="10"/>
        <v>0</v>
      </c>
      <c r="R70" s="22">
        <f t="shared" si="11"/>
        <v>22</v>
      </c>
      <c r="S70" s="22">
        <v>100.0</v>
      </c>
      <c r="T70" s="22">
        <f t="shared" si="12"/>
        <v>0</v>
      </c>
      <c r="U70" s="22">
        <f t="shared" si="13"/>
        <v>100</v>
      </c>
      <c r="V70" s="22">
        <f t="shared" si="14"/>
        <v>878</v>
      </c>
      <c r="W70" s="22">
        <v>13.9</v>
      </c>
      <c r="X70" s="22">
        <f t="shared" si="15"/>
        <v>0</v>
      </c>
      <c r="Y70" s="22">
        <f t="shared" si="16"/>
        <v>13.9</v>
      </c>
      <c r="Z70" s="22">
        <v>0.39</v>
      </c>
      <c r="AA70" s="22">
        <f t="shared" si="17"/>
        <v>0</v>
      </c>
      <c r="AB70" s="22">
        <f t="shared" si="18"/>
        <v>0.39</v>
      </c>
      <c r="AC70" s="22">
        <v>68.87</v>
      </c>
      <c r="AD70" s="22">
        <f t="shared" si="19"/>
        <v>0</v>
      </c>
      <c r="AE70" s="22">
        <f t="shared" si="20"/>
        <v>68.87</v>
      </c>
      <c r="AF70" s="22">
        <v>1.37</v>
      </c>
      <c r="AG70" s="22">
        <f t="shared" si="21"/>
        <v>0</v>
      </c>
      <c r="AH70" s="22">
        <f t="shared" si="22"/>
        <v>1.37</v>
      </c>
      <c r="AI70" s="22">
        <v>60.86</v>
      </c>
      <c r="AJ70" s="22">
        <f t="shared" si="23"/>
        <v>0</v>
      </c>
      <c r="AK70" s="22">
        <f t="shared" si="24"/>
        <v>60.86</v>
      </c>
      <c r="AL70" s="22">
        <f t="shared" ref="AL70:AN70" si="316">AF70+AI70</f>
        <v>62.23</v>
      </c>
      <c r="AM70" s="22">
        <f t="shared" si="316"/>
        <v>0</v>
      </c>
      <c r="AN70" s="22">
        <f t="shared" si="316"/>
        <v>62.23</v>
      </c>
      <c r="AO70" s="22">
        <f t="shared" ref="AO70:AQ70" si="317">SUM(J70+M70+P70+S70+W70+Z70+AC70+AF70+AI70)</f>
        <v>267.39</v>
      </c>
      <c r="AP70" s="22">
        <f t="shared" si="317"/>
        <v>0</v>
      </c>
      <c r="AQ70" s="22">
        <f t="shared" si="317"/>
        <v>267.39</v>
      </c>
      <c r="AR70" s="22">
        <v>25.39474184048795</v>
      </c>
      <c r="AS70" s="22">
        <f t="shared" si="27"/>
        <v>292.7847418</v>
      </c>
      <c r="AT70" s="22">
        <f t="shared" si="28"/>
        <v>292.7847418</v>
      </c>
      <c r="AU70" s="22">
        <f t="shared" si="29"/>
        <v>707.2152582</v>
      </c>
      <c r="AV70" s="22">
        <f t="shared" si="141"/>
        <v>4554</v>
      </c>
      <c r="AW70" s="22">
        <f t="shared" si="31"/>
        <v>3846.784742</v>
      </c>
      <c r="AX70" s="22">
        <f t="shared" si="32"/>
        <v>707.2152582</v>
      </c>
      <c r="AY70" s="22">
        <v>0.0</v>
      </c>
      <c r="AZ70" s="22">
        <f t="shared" si="33"/>
        <v>0</v>
      </c>
      <c r="BA70" s="22">
        <f t="shared" si="34"/>
        <v>0</v>
      </c>
      <c r="BB70" s="22">
        <f t="shared" si="35"/>
        <v>4554</v>
      </c>
      <c r="BC70" s="22">
        <f t="shared" ref="BC70:BD70" si="318">SUM(AW70+AZ70)</f>
        <v>3846.784742</v>
      </c>
      <c r="BD70" s="22">
        <f t="shared" si="318"/>
        <v>707.2152582</v>
      </c>
      <c r="BE70" s="22">
        <f t="shared" si="37"/>
        <v>0</v>
      </c>
      <c r="BF70" s="27">
        <v>0.0</v>
      </c>
      <c r="BG70" s="22">
        <f t="shared" si="38"/>
        <v>0</v>
      </c>
      <c r="BH70" s="22">
        <f t="shared" si="39"/>
        <v>0</v>
      </c>
      <c r="BI70" s="22">
        <v>0.0</v>
      </c>
      <c r="BJ70" s="22">
        <f t="shared" si="40"/>
        <v>0</v>
      </c>
      <c r="BK70" s="22">
        <f t="shared" si="41"/>
        <v>0</v>
      </c>
      <c r="BL70" s="22"/>
      <c r="BM70" s="22">
        <f t="shared" si="42"/>
        <v>0</v>
      </c>
      <c r="BN70" s="22" t="str">
        <f t="shared" si="43"/>
        <v/>
      </c>
      <c r="BO70" s="22">
        <f t="shared" ref="BO70:BQ70" si="319">BF70+BI70+BL70</f>
        <v>0</v>
      </c>
      <c r="BP70" s="22">
        <f t="shared" si="319"/>
        <v>0</v>
      </c>
      <c r="BQ70" s="22">
        <f t="shared" si="319"/>
        <v>0</v>
      </c>
      <c r="BR70" s="22">
        <f t="shared" si="45"/>
        <v>0</v>
      </c>
      <c r="BS70" s="22">
        <v>0.0</v>
      </c>
      <c r="BT70" s="22">
        <f t="shared" si="46"/>
        <v>0</v>
      </c>
      <c r="BU70" s="22">
        <f t="shared" si="47"/>
        <v>0</v>
      </c>
      <c r="BV70" s="22">
        <f t="shared" si="48"/>
        <v>0</v>
      </c>
      <c r="BW70" s="27">
        <v>0.0</v>
      </c>
      <c r="BX70" s="22">
        <f t="shared" si="49"/>
        <v>0</v>
      </c>
      <c r="BY70" s="22">
        <f t="shared" si="50"/>
        <v>0</v>
      </c>
      <c r="BZ70" s="22">
        <f t="shared" si="51"/>
        <v>0</v>
      </c>
      <c r="CA70" s="22">
        <f t="shared" si="52"/>
        <v>0</v>
      </c>
    </row>
    <row r="71" ht="14.25" customHeight="1">
      <c r="A71" s="14" t="s">
        <v>432</v>
      </c>
      <c r="B71" s="14" t="s">
        <v>433</v>
      </c>
      <c r="C71" s="14" t="s">
        <v>434</v>
      </c>
      <c r="D71" s="14">
        <v>1.19353024E8</v>
      </c>
      <c r="E71" s="14" t="s">
        <v>276</v>
      </c>
      <c r="F71" s="14" t="s">
        <v>209</v>
      </c>
      <c r="G71" s="14" t="s">
        <v>435</v>
      </c>
      <c r="H71" s="25" t="s">
        <v>96</v>
      </c>
      <c r="I71" s="26">
        <v>1050.0</v>
      </c>
      <c r="J71" s="22">
        <v>0.0</v>
      </c>
      <c r="K71" s="22">
        <f t="shared" si="6"/>
        <v>0</v>
      </c>
      <c r="L71" s="22">
        <f t="shared" si="7"/>
        <v>0</v>
      </c>
      <c r="M71" s="22">
        <v>0.0</v>
      </c>
      <c r="N71" s="22">
        <f t="shared" si="8"/>
        <v>0</v>
      </c>
      <c r="O71" s="22">
        <f t="shared" si="9"/>
        <v>0</v>
      </c>
      <c r="P71" s="22">
        <v>10.0</v>
      </c>
      <c r="Q71" s="22">
        <f t="shared" si="10"/>
        <v>0</v>
      </c>
      <c r="R71" s="22">
        <f t="shared" si="11"/>
        <v>10</v>
      </c>
      <c r="S71" s="22">
        <v>100.0</v>
      </c>
      <c r="T71" s="22">
        <f t="shared" si="12"/>
        <v>0</v>
      </c>
      <c r="U71" s="22">
        <f t="shared" si="13"/>
        <v>100</v>
      </c>
      <c r="V71" s="22">
        <f t="shared" si="14"/>
        <v>940</v>
      </c>
      <c r="W71" s="22">
        <v>13.9</v>
      </c>
      <c r="X71" s="22">
        <f t="shared" si="15"/>
        <v>0</v>
      </c>
      <c r="Y71" s="22">
        <f t="shared" si="16"/>
        <v>13.9</v>
      </c>
      <c r="Z71" s="22">
        <v>0.39</v>
      </c>
      <c r="AA71" s="22">
        <f t="shared" si="17"/>
        <v>0</v>
      </c>
      <c r="AB71" s="22">
        <f t="shared" si="18"/>
        <v>0.39</v>
      </c>
      <c r="AC71" s="22">
        <v>68.87</v>
      </c>
      <c r="AD71" s="22">
        <f t="shared" si="19"/>
        <v>0</v>
      </c>
      <c r="AE71" s="22">
        <f t="shared" si="20"/>
        <v>68.87</v>
      </c>
      <c r="AF71" s="22">
        <v>1.37</v>
      </c>
      <c r="AG71" s="22">
        <f t="shared" si="21"/>
        <v>0</v>
      </c>
      <c r="AH71" s="22">
        <f t="shared" si="22"/>
        <v>1.37</v>
      </c>
      <c r="AI71" s="22">
        <v>60.86</v>
      </c>
      <c r="AJ71" s="22">
        <f t="shared" si="23"/>
        <v>0</v>
      </c>
      <c r="AK71" s="22">
        <f t="shared" si="24"/>
        <v>60.86</v>
      </c>
      <c r="AL71" s="22">
        <f t="shared" ref="AL71:AN71" si="320">AF71+AI71</f>
        <v>62.23</v>
      </c>
      <c r="AM71" s="22">
        <f t="shared" si="320"/>
        <v>0</v>
      </c>
      <c r="AN71" s="22">
        <f t="shared" si="320"/>
        <v>62.23</v>
      </c>
      <c r="AO71" s="22">
        <f t="shared" ref="AO71:AQ71" si="321">SUM(J71+M71+P71+S71+W71+Z71+AC71+AF71+AI71)</f>
        <v>255.39</v>
      </c>
      <c r="AP71" s="22">
        <f t="shared" si="321"/>
        <v>0</v>
      </c>
      <c r="AQ71" s="22">
        <f t="shared" si="321"/>
        <v>255.39</v>
      </c>
      <c r="AR71" s="22">
        <v>27.54387165595627</v>
      </c>
      <c r="AS71" s="22">
        <f t="shared" si="27"/>
        <v>282.9338717</v>
      </c>
      <c r="AT71" s="22">
        <f t="shared" si="28"/>
        <v>282.9338717</v>
      </c>
      <c r="AU71" s="22">
        <f t="shared" si="29"/>
        <v>767.0661283</v>
      </c>
      <c r="AV71" s="22">
        <f t="shared" si="141"/>
        <v>4554</v>
      </c>
      <c r="AW71" s="22">
        <f t="shared" si="31"/>
        <v>3786.933872</v>
      </c>
      <c r="AX71" s="22">
        <f t="shared" si="32"/>
        <v>767.0661283</v>
      </c>
      <c r="AY71" s="22">
        <v>0.0</v>
      </c>
      <c r="AZ71" s="22">
        <f t="shared" si="33"/>
        <v>0</v>
      </c>
      <c r="BA71" s="22">
        <f t="shared" si="34"/>
        <v>0</v>
      </c>
      <c r="BB71" s="22">
        <f t="shared" si="35"/>
        <v>4554</v>
      </c>
      <c r="BC71" s="22">
        <f t="shared" ref="BC71:BD71" si="322">SUM(AW71+AZ71)</f>
        <v>3786.933872</v>
      </c>
      <c r="BD71" s="22">
        <f t="shared" si="322"/>
        <v>767.0661283</v>
      </c>
      <c r="BE71" s="22">
        <f t="shared" si="37"/>
        <v>0</v>
      </c>
      <c r="BF71" s="27">
        <v>0.0</v>
      </c>
      <c r="BG71" s="22">
        <f t="shared" si="38"/>
        <v>0</v>
      </c>
      <c r="BH71" s="22">
        <f t="shared" si="39"/>
        <v>0</v>
      </c>
      <c r="BI71" s="22">
        <v>290.3</v>
      </c>
      <c r="BJ71" s="22">
        <f t="shared" si="40"/>
        <v>290.3</v>
      </c>
      <c r="BK71" s="22">
        <f t="shared" si="41"/>
        <v>0</v>
      </c>
      <c r="BL71" s="22"/>
      <c r="BM71" s="22">
        <f t="shared" si="42"/>
        <v>0</v>
      </c>
      <c r="BN71" s="22" t="str">
        <f t="shared" si="43"/>
        <v/>
      </c>
      <c r="BO71" s="22">
        <f t="shared" ref="BO71:BQ71" si="323">BF71+BI71+BL71</f>
        <v>290.3</v>
      </c>
      <c r="BP71" s="22">
        <f t="shared" si="323"/>
        <v>290.3</v>
      </c>
      <c r="BQ71" s="22">
        <f t="shared" si="323"/>
        <v>0</v>
      </c>
      <c r="BR71" s="22">
        <f t="shared" si="45"/>
        <v>0</v>
      </c>
      <c r="BS71" s="22">
        <v>0.0</v>
      </c>
      <c r="BT71" s="22">
        <f t="shared" si="46"/>
        <v>0</v>
      </c>
      <c r="BU71" s="22">
        <f t="shared" si="47"/>
        <v>0</v>
      </c>
      <c r="BV71" s="22">
        <f t="shared" si="48"/>
        <v>0</v>
      </c>
      <c r="BW71" s="27">
        <v>0.0</v>
      </c>
      <c r="BX71" s="22">
        <f t="shared" si="49"/>
        <v>0</v>
      </c>
      <c r="BY71" s="22">
        <f t="shared" si="50"/>
        <v>0</v>
      </c>
      <c r="BZ71" s="22">
        <f t="shared" si="51"/>
        <v>0</v>
      </c>
      <c r="CA71" s="22">
        <f t="shared" si="52"/>
        <v>0</v>
      </c>
    </row>
    <row r="72" ht="14.25" customHeight="1">
      <c r="A72" s="14" t="s">
        <v>436</v>
      </c>
      <c r="B72" s="14" t="s">
        <v>437</v>
      </c>
      <c r="C72" s="14" t="s">
        <v>438</v>
      </c>
      <c r="D72" s="14">
        <v>5.93525469E8</v>
      </c>
      <c r="E72" s="14" t="s">
        <v>351</v>
      </c>
      <c r="F72" s="14" t="s">
        <v>130</v>
      </c>
      <c r="G72" s="14" t="s">
        <v>439</v>
      </c>
      <c r="H72" s="25" t="s">
        <v>96</v>
      </c>
      <c r="I72" s="26">
        <v>3060.0</v>
      </c>
      <c r="J72" s="22">
        <v>0.0</v>
      </c>
      <c r="K72" s="22">
        <f t="shared" si="6"/>
        <v>0</v>
      </c>
      <c r="L72" s="22">
        <f t="shared" si="7"/>
        <v>0</v>
      </c>
      <c r="M72" s="22">
        <v>0.0</v>
      </c>
      <c r="N72" s="22">
        <f t="shared" si="8"/>
        <v>0</v>
      </c>
      <c r="O72" s="22">
        <f t="shared" si="9"/>
        <v>0</v>
      </c>
      <c r="P72" s="22">
        <v>10.0</v>
      </c>
      <c r="Q72" s="22">
        <f t="shared" si="10"/>
        <v>0</v>
      </c>
      <c r="R72" s="22">
        <f t="shared" si="11"/>
        <v>10</v>
      </c>
      <c r="S72" s="22">
        <v>100.0</v>
      </c>
      <c r="T72" s="22">
        <f t="shared" si="12"/>
        <v>0</v>
      </c>
      <c r="U72" s="22">
        <f t="shared" si="13"/>
        <v>100</v>
      </c>
      <c r="V72" s="22">
        <f t="shared" si="14"/>
        <v>2950</v>
      </c>
      <c r="W72" s="22">
        <v>27.8</v>
      </c>
      <c r="X72" s="22">
        <f t="shared" si="15"/>
        <v>0</v>
      </c>
      <c r="Y72" s="22">
        <f t="shared" si="16"/>
        <v>27.8</v>
      </c>
      <c r="Z72" s="22">
        <v>0.39</v>
      </c>
      <c r="AA72" s="22">
        <f t="shared" si="17"/>
        <v>0</v>
      </c>
      <c r="AB72" s="22">
        <f t="shared" si="18"/>
        <v>0.39</v>
      </c>
      <c r="AC72" s="22">
        <v>68.87</v>
      </c>
      <c r="AD72" s="22">
        <f t="shared" si="19"/>
        <v>0</v>
      </c>
      <c r="AE72" s="22">
        <f t="shared" si="20"/>
        <v>68.87</v>
      </c>
      <c r="AF72" s="22">
        <v>1.37</v>
      </c>
      <c r="AG72" s="22">
        <f t="shared" si="21"/>
        <v>0</v>
      </c>
      <c r="AH72" s="22">
        <f t="shared" si="22"/>
        <v>1.37</v>
      </c>
      <c r="AI72" s="22">
        <v>60.86</v>
      </c>
      <c r="AJ72" s="22">
        <f t="shared" si="23"/>
        <v>0</v>
      </c>
      <c r="AK72" s="22">
        <f t="shared" si="24"/>
        <v>60.86</v>
      </c>
      <c r="AL72" s="22">
        <f t="shared" ref="AL72:AN72" si="324">AF72+AI72</f>
        <v>62.23</v>
      </c>
      <c r="AM72" s="22">
        <f t="shared" si="324"/>
        <v>0</v>
      </c>
      <c r="AN72" s="22">
        <f t="shared" si="324"/>
        <v>62.23</v>
      </c>
      <c r="AO72" s="22">
        <f t="shared" ref="AO72:AQ72" si="325">SUM(J72+M72+P72+S72+W72+Z72+AC72+AF72+AI72)</f>
        <v>269.29</v>
      </c>
      <c r="AP72" s="22">
        <f t="shared" si="325"/>
        <v>0</v>
      </c>
      <c r="AQ72" s="22">
        <f t="shared" si="325"/>
        <v>269.29</v>
      </c>
      <c r="AR72" s="22">
        <v>96.73545269880033</v>
      </c>
      <c r="AS72" s="22">
        <f t="shared" si="27"/>
        <v>366.0254527</v>
      </c>
      <c r="AT72" s="22">
        <f t="shared" si="28"/>
        <v>366.0254527</v>
      </c>
      <c r="AU72" s="22">
        <f t="shared" si="29"/>
        <v>2693.974547</v>
      </c>
      <c r="AV72" s="22">
        <f t="shared" si="141"/>
        <v>4554</v>
      </c>
      <c r="AW72" s="22">
        <f t="shared" si="31"/>
        <v>1860.025453</v>
      </c>
      <c r="AX72" s="22">
        <f t="shared" si="32"/>
        <v>2693.974547</v>
      </c>
      <c r="AY72" s="22">
        <v>0.0</v>
      </c>
      <c r="AZ72" s="22">
        <f t="shared" si="33"/>
        <v>0</v>
      </c>
      <c r="BA72" s="22">
        <f t="shared" si="34"/>
        <v>0</v>
      </c>
      <c r="BB72" s="22">
        <f t="shared" si="35"/>
        <v>4554</v>
      </c>
      <c r="BC72" s="22">
        <f t="shared" ref="BC72:BD72" si="326">SUM(AW72+AZ72)</f>
        <v>1860.025453</v>
      </c>
      <c r="BD72" s="22">
        <f t="shared" si="326"/>
        <v>2693.974547</v>
      </c>
      <c r="BE72" s="22">
        <f t="shared" si="37"/>
        <v>0</v>
      </c>
      <c r="BF72" s="27">
        <v>0.0</v>
      </c>
      <c r="BG72" s="22">
        <f t="shared" si="38"/>
        <v>0</v>
      </c>
      <c r="BH72" s="22">
        <f t="shared" si="39"/>
        <v>0</v>
      </c>
      <c r="BI72" s="22">
        <v>0.0</v>
      </c>
      <c r="BJ72" s="22">
        <f t="shared" si="40"/>
        <v>0</v>
      </c>
      <c r="BK72" s="22">
        <f t="shared" si="41"/>
        <v>0</v>
      </c>
      <c r="BL72" s="22"/>
      <c r="BM72" s="22">
        <f t="shared" si="42"/>
        <v>0</v>
      </c>
      <c r="BN72" s="22" t="str">
        <f t="shared" si="43"/>
        <v/>
      </c>
      <c r="BO72" s="22">
        <f t="shared" ref="BO72:BQ72" si="327">BF72+BI72+BL72</f>
        <v>0</v>
      </c>
      <c r="BP72" s="22">
        <f t="shared" si="327"/>
        <v>0</v>
      </c>
      <c r="BQ72" s="22">
        <f t="shared" si="327"/>
        <v>0</v>
      </c>
      <c r="BR72" s="22">
        <f t="shared" si="45"/>
        <v>0</v>
      </c>
      <c r="BS72" s="22">
        <v>0.0</v>
      </c>
      <c r="BT72" s="22">
        <f t="shared" si="46"/>
        <v>0</v>
      </c>
      <c r="BU72" s="22">
        <f t="shared" si="47"/>
        <v>0</v>
      </c>
      <c r="BV72" s="22">
        <f t="shared" si="48"/>
        <v>0</v>
      </c>
      <c r="BW72" s="27">
        <v>1149.24</v>
      </c>
      <c r="BX72" s="22">
        <f t="shared" si="49"/>
        <v>1149.24</v>
      </c>
      <c r="BY72" s="22">
        <f t="shared" si="50"/>
        <v>0</v>
      </c>
      <c r="BZ72" s="22">
        <f t="shared" si="51"/>
        <v>0</v>
      </c>
      <c r="CA72" s="22">
        <f t="shared" si="52"/>
        <v>0</v>
      </c>
    </row>
    <row r="73" ht="14.25" customHeight="1">
      <c r="A73" s="14" t="s">
        <v>440</v>
      </c>
      <c r="B73" s="14" t="s">
        <v>441</v>
      </c>
      <c r="C73" s="14" t="s">
        <v>442</v>
      </c>
      <c r="D73" s="14">
        <v>2.16887615E8</v>
      </c>
      <c r="E73" s="14" t="s">
        <v>351</v>
      </c>
      <c r="F73" s="14" t="s">
        <v>282</v>
      </c>
      <c r="G73" s="14" t="s">
        <v>443</v>
      </c>
      <c r="H73" s="25" t="s">
        <v>96</v>
      </c>
      <c r="I73" s="26">
        <v>2650.0</v>
      </c>
      <c r="J73" s="22">
        <v>0.0</v>
      </c>
      <c r="K73" s="22">
        <f t="shared" si="6"/>
        <v>0</v>
      </c>
      <c r="L73" s="22">
        <f t="shared" si="7"/>
        <v>0</v>
      </c>
      <c r="M73" s="22">
        <v>0.0</v>
      </c>
      <c r="N73" s="22">
        <f t="shared" si="8"/>
        <v>0</v>
      </c>
      <c r="O73" s="22">
        <f t="shared" si="9"/>
        <v>0</v>
      </c>
      <c r="P73" s="22">
        <v>10.0</v>
      </c>
      <c r="Q73" s="22">
        <f t="shared" si="10"/>
        <v>0</v>
      </c>
      <c r="R73" s="22">
        <f t="shared" si="11"/>
        <v>10</v>
      </c>
      <c r="S73" s="22">
        <v>100.0</v>
      </c>
      <c r="T73" s="22">
        <f t="shared" si="12"/>
        <v>0</v>
      </c>
      <c r="U73" s="22">
        <f t="shared" si="13"/>
        <v>100</v>
      </c>
      <c r="V73" s="22">
        <f t="shared" si="14"/>
        <v>2540</v>
      </c>
      <c r="W73" s="22">
        <v>27.8</v>
      </c>
      <c r="X73" s="22">
        <f t="shared" si="15"/>
        <v>0</v>
      </c>
      <c r="Y73" s="22">
        <f t="shared" si="16"/>
        <v>27.8</v>
      </c>
      <c r="Z73" s="22">
        <v>0.39</v>
      </c>
      <c r="AA73" s="22">
        <f t="shared" si="17"/>
        <v>0</v>
      </c>
      <c r="AB73" s="22">
        <f t="shared" si="18"/>
        <v>0.39</v>
      </c>
      <c r="AC73" s="22">
        <v>68.87</v>
      </c>
      <c r="AD73" s="22">
        <f t="shared" si="19"/>
        <v>0</v>
      </c>
      <c r="AE73" s="22">
        <f t="shared" si="20"/>
        <v>68.87</v>
      </c>
      <c r="AF73" s="22">
        <v>1.37</v>
      </c>
      <c r="AG73" s="22">
        <f t="shared" si="21"/>
        <v>0</v>
      </c>
      <c r="AH73" s="22">
        <f t="shared" si="22"/>
        <v>1.37</v>
      </c>
      <c r="AI73" s="22">
        <v>60.86</v>
      </c>
      <c r="AJ73" s="22">
        <f t="shared" si="23"/>
        <v>0</v>
      </c>
      <c r="AK73" s="22">
        <f t="shared" si="24"/>
        <v>60.86</v>
      </c>
      <c r="AL73" s="22">
        <f t="shared" ref="AL73:AN73" si="328">AF73+AI73</f>
        <v>62.23</v>
      </c>
      <c r="AM73" s="22">
        <f t="shared" si="328"/>
        <v>0</v>
      </c>
      <c r="AN73" s="22">
        <f t="shared" si="328"/>
        <v>62.23</v>
      </c>
      <c r="AO73" s="22">
        <f t="shared" ref="AO73:AQ73" si="329">SUM(J73+M73+P73+S73+W73+Z73+AC73+AF73+AI73)</f>
        <v>269.29</v>
      </c>
      <c r="AP73" s="22">
        <f t="shared" si="329"/>
        <v>0</v>
      </c>
      <c r="AQ73" s="22">
        <f t="shared" si="329"/>
        <v>269.29</v>
      </c>
      <c r="AR73" s="22">
        <v>82.52346520941299</v>
      </c>
      <c r="AS73" s="22">
        <f t="shared" si="27"/>
        <v>351.8134652</v>
      </c>
      <c r="AT73" s="22">
        <f t="shared" si="28"/>
        <v>351.8134652</v>
      </c>
      <c r="AU73" s="22">
        <f t="shared" si="29"/>
        <v>2298.186535</v>
      </c>
      <c r="AV73" s="22">
        <f t="shared" si="141"/>
        <v>4554</v>
      </c>
      <c r="AW73" s="22">
        <f t="shared" si="31"/>
        <v>2255.813465</v>
      </c>
      <c r="AX73" s="22">
        <f t="shared" si="32"/>
        <v>2298.186535</v>
      </c>
      <c r="AY73" s="22">
        <v>0.0</v>
      </c>
      <c r="AZ73" s="22">
        <f t="shared" si="33"/>
        <v>0</v>
      </c>
      <c r="BA73" s="22">
        <f t="shared" si="34"/>
        <v>0</v>
      </c>
      <c r="BB73" s="22">
        <f t="shared" si="35"/>
        <v>4554</v>
      </c>
      <c r="BC73" s="22">
        <f t="shared" ref="BC73:BD73" si="330">SUM(AW73+AZ73)</f>
        <v>2255.813465</v>
      </c>
      <c r="BD73" s="22">
        <f t="shared" si="330"/>
        <v>2298.186535</v>
      </c>
      <c r="BE73" s="22">
        <f t="shared" si="37"/>
        <v>0</v>
      </c>
      <c r="BF73" s="27">
        <v>0.0</v>
      </c>
      <c r="BG73" s="22">
        <f t="shared" si="38"/>
        <v>0</v>
      </c>
      <c r="BH73" s="22">
        <f t="shared" si="39"/>
        <v>0</v>
      </c>
      <c r="BI73" s="22">
        <v>577.19</v>
      </c>
      <c r="BJ73" s="22">
        <f t="shared" si="40"/>
        <v>577.19</v>
      </c>
      <c r="BK73" s="22">
        <f t="shared" si="41"/>
        <v>0</v>
      </c>
      <c r="BL73" s="22"/>
      <c r="BM73" s="22">
        <f t="shared" si="42"/>
        <v>0</v>
      </c>
      <c r="BN73" s="22" t="str">
        <f t="shared" si="43"/>
        <v/>
      </c>
      <c r="BO73" s="22">
        <f t="shared" ref="BO73:BQ73" si="331">BF73+BI73+BL73</f>
        <v>577.19</v>
      </c>
      <c r="BP73" s="22">
        <f t="shared" si="331"/>
        <v>577.19</v>
      </c>
      <c r="BQ73" s="22">
        <f t="shared" si="331"/>
        <v>0</v>
      </c>
      <c r="BR73" s="22">
        <f t="shared" si="45"/>
        <v>0</v>
      </c>
      <c r="BS73" s="22">
        <v>0.0</v>
      </c>
      <c r="BT73" s="22">
        <f t="shared" si="46"/>
        <v>0</v>
      </c>
      <c r="BU73" s="22">
        <f t="shared" si="47"/>
        <v>0</v>
      </c>
      <c r="BV73" s="22">
        <f t="shared" si="48"/>
        <v>0</v>
      </c>
      <c r="BW73" s="27">
        <v>1340.78</v>
      </c>
      <c r="BX73" s="22">
        <f t="shared" si="49"/>
        <v>1340.78</v>
      </c>
      <c r="BY73" s="22">
        <f t="shared" si="50"/>
        <v>0</v>
      </c>
      <c r="BZ73" s="22">
        <f t="shared" si="51"/>
        <v>0</v>
      </c>
      <c r="CA73" s="22">
        <f t="shared" si="52"/>
        <v>0</v>
      </c>
    </row>
    <row r="74" ht="14.25" customHeight="1">
      <c r="A74" s="14" t="s">
        <v>444</v>
      </c>
      <c r="B74" s="14" t="s">
        <v>445</v>
      </c>
      <c r="C74" s="14" t="s">
        <v>446</v>
      </c>
      <c r="D74" s="14">
        <v>5.59228457E8</v>
      </c>
      <c r="E74" s="14" t="s">
        <v>225</v>
      </c>
      <c r="F74" s="14" t="s">
        <v>119</v>
      </c>
      <c r="G74" s="14" t="s">
        <v>447</v>
      </c>
      <c r="H74" s="25" t="s">
        <v>96</v>
      </c>
      <c r="I74" s="26">
        <v>3620.0</v>
      </c>
      <c r="J74" s="22">
        <v>0.0</v>
      </c>
      <c r="K74" s="22">
        <f t="shared" si="6"/>
        <v>0</v>
      </c>
      <c r="L74" s="22">
        <f t="shared" si="7"/>
        <v>0</v>
      </c>
      <c r="M74" s="22">
        <v>0.0</v>
      </c>
      <c r="N74" s="22">
        <f t="shared" si="8"/>
        <v>0</v>
      </c>
      <c r="O74" s="22">
        <f t="shared" si="9"/>
        <v>0</v>
      </c>
      <c r="P74" s="22">
        <v>10.0</v>
      </c>
      <c r="Q74" s="22">
        <f t="shared" si="10"/>
        <v>0</v>
      </c>
      <c r="R74" s="22">
        <f t="shared" si="11"/>
        <v>10</v>
      </c>
      <c r="S74" s="22">
        <v>100.0</v>
      </c>
      <c r="T74" s="22">
        <f t="shared" si="12"/>
        <v>0</v>
      </c>
      <c r="U74" s="22">
        <f t="shared" si="13"/>
        <v>100</v>
      </c>
      <c r="V74" s="22">
        <f t="shared" si="14"/>
        <v>3510</v>
      </c>
      <c r="W74" s="22">
        <v>27.8</v>
      </c>
      <c r="X74" s="22">
        <f t="shared" si="15"/>
        <v>0</v>
      </c>
      <c r="Y74" s="22">
        <f t="shared" si="16"/>
        <v>27.8</v>
      </c>
      <c r="Z74" s="22">
        <v>0.39</v>
      </c>
      <c r="AA74" s="22">
        <f t="shared" si="17"/>
        <v>0</v>
      </c>
      <c r="AB74" s="22">
        <f t="shared" si="18"/>
        <v>0.39</v>
      </c>
      <c r="AC74" s="22">
        <v>68.87</v>
      </c>
      <c r="AD74" s="22">
        <f t="shared" si="19"/>
        <v>0</v>
      </c>
      <c r="AE74" s="22">
        <f t="shared" si="20"/>
        <v>68.87</v>
      </c>
      <c r="AF74" s="22">
        <v>1.37</v>
      </c>
      <c r="AG74" s="22">
        <f t="shared" si="21"/>
        <v>0</v>
      </c>
      <c r="AH74" s="22">
        <f t="shared" si="22"/>
        <v>1.37</v>
      </c>
      <c r="AI74" s="22">
        <v>60.86</v>
      </c>
      <c r="AJ74" s="22">
        <f t="shared" si="23"/>
        <v>0</v>
      </c>
      <c r="AK74" s="22">
        <f t="shared" si="24"/>
        <v>60.86</v>
      </c>
      <c r="AL74" s="22">
        <f t="shared" ref="AL74:AN74" si="332">AF74+AI74</f>
        <v>62.23</v>
      </c>
      <c r="AM74" s="22">
        <f t="shared" si="332"/>
        <v>0</v>
      </c>
      <c r="AN74" s="22">
        <f t="shared" si="332"/>
        <v>62.23</v>
      </c>
      <c r="AO74" s="22">
        <f t="shared" ref="AO74:AQ74" si="333">SUM(J74+M74+P74+S74+W74+Z74+AC74+AF74+AI74)</f>
        <v>269.29</v>
      </c>
      <c r="AP74" s="22">
        <f t="shared" si="333"/>
        <v>0</v>
      </c>
      <c r="AQ74" s="22">
        <f t="shared" si="333"/>
        <v>269.29</v>
      </c>
      <c r="AR74" s="22">
        <v>116.14694780625621</v>
      </c>
      <c r="AS74" s="22">
        <f t="shared" si="27"/>
        <v>385.4369478</v>
      </c>
      <c r="AT74" s="22">
        <f t="shared" si="28"/>
        <v>385.4369478</v>
      </c>
      <c r="AU74" s="22">
        <f t="shared" si="29"/>
        <v>3234.563052</v>
      </c>
      <c r="AV74" s="22">
        <f t="shared" si="141"/>
        <v>4554</v>
      </c>
      <c r="AW74" s="22">
        <f t="shared" si="31"/>
        <v>1319.436948</v>
      </c>
      <c r="AX74" s="22">
        <f t="shared" si="32"/>
        <v>3234.563052</v>
      </c>
      <c r="AY74" s="22">
        <v>0.0</v>
      </c>
      <c r="AZ74" s="22">
        <f t="shared" si="33"/>
        <v>0</v>
      </c>
      <c r="BA74" s="22">
        <f t="shared" si="34"/>
        <v>0</v>
      </c>
      <c r="BB74" s="22">
        <f t="shared" si="35"/>
        <v>4554</v>
      </c>
      <c r="BC74" s="22">
        <f t="shared" ref="BC74:BD74" si="334">SUM(AW74+AZ74)</f>
        <v>1319.436948</v>
      </c>
      <c r="BD74" s="22">
        <f t="shared" si="334"/>
        <v>3234.563052</v>
      </c>
      <c r="BE74" s="22">
        <f t="shared" si="37"/>
        <v>0</v>
      </c>
      <c r="BF74" s="27">
        <v>0.0</v>
      </c>
      <c r="BG74" s="22">
        <f t="shared" si="38"/>
        <v>0</v>
      </c>
      <c r="BH74" s="22">
        <f t="shared" si="39"/>
        <v>0</v>
      </c>
      <c r="BI74" s="22">
        <v>389.46000000000004</v>
      </c>
      <c r="BJ74" s="22">
        <f t="shared" si="40"/>
        <v>389.46</v>
      </c>
      <c r="BK74" s="22">
        <f t="shared" si="41"/>
        <v>0</v>
      </c>
      <c r="BL74" s="22"/>
      <c r="BM74" s="22">
        <f t="shared" si="42"/>
        <v>0</v>
      </c>
      <c r="BN74" s="22" t="str">
        <f t="shared" si="43"/>
        <v/>
      </c>
      <c r="BO74" s="22">
        <f t="shared" ref="BO74:BQ74" si="335">BF74+BI74+BL74</f>
        <v>389.46</v>
      </c>
      <c r="BP74" s="22">
        <f t="shared" si="335"/>
        <v>389.46</v>
      </c>
      <c r="BQ74" s="22">
        <f t="shared" si="335"/>
        <v>0</v>
      </c>
      <c r="BR74" s="22">
        <f t="shared" si="45"/>
        <v>0</v>
      </c>
      <c r="BS74" s="22">
        <v>0.0</v>
      </c>
      <c r="BT74" s="22">
        <f t="shared" si="46"/>
        <v>0</v>
      </c>
      <c r="BU74" s="22">
        <f t="shared" si="47"/>
        <v>0</v>
      </c>
      <c r="BV74" s="22">
        <f t="shared" si="48"/>
        <v>0</v>
      </c>
      <c r="BW74" s="27">
        <v>0.0</v>
      </c>
      <c r="BX74" s="22">
        <f t="shared" si="49"/>
        <v>0</v>
      </c>
      <c r="BY74" s="22">
        <f t="shared" si="50"/>
        <v>0</v>
      </c>
      <c r="BZ74" s="22">
        <f t="shared" si="51"/>
        <v>0</v>
      </c>
      <c r="CA74" s="22">
        <f t="shared" si="52"/>
        <v>0</v>
      </c>
    </row>
    <row r="75" ht="14.25" customHeight="1">
      <c r="A75" s="14" t="s">
        <v>448</v>
      </c>
      <c r="B75" s="14" t="s">
        <v>449</v>
      </c>
      <c r="C75" s="14" t="s">
        <v>450</v>
      </c>
      <c r="D75" s="14">
        <v>8.9630753E8</v>
      </c>
      <c r="E75" s="14" t="s">
        <v>266</v>
      </c>
      <c r="F75" s="14" t="s">
        <v>176</v>
      </c>
      <c r="G75" s="14" t="s">
        <v>451</v>
      </c>
      <c r="H75" s="25" t="s">
        <v>96</v>
      </c>
      <c r="I75" s="26">
        <v>1325.0</v>
      </c>
      <c r="J75" s="22">
        <v>0.0</v>
      </c>
      <c r="K75" s="22">
        <f t="shared" si="6"/>
        <v>0</v>
      </c>
      <c r="L75" s="22">
        <f t="shared" si="7"/>
        <v>0</v>
      </c>
      <c r="M75" s="22">
        <v>0.0</v>
      </c>
      <c r="N75" s="22">
        <f t="shared" si="8"/>
        <v>0</v>
      </c>
      <c r="O75" s="22">
        <f t="shared" si="9"/>
        <v>0</v>
      </c>
      <c r="P75" s="22">
        <v>22.0</v>
      </c>
      <c r="Q75" s="22">
        <f t="shared" si="10"/>
        <v>0</v>
      </c>
      <c r="R75" s="22">
        <f t="shared" si="11"/>
        <v>22</v>
      </c>
      <c r="S75" s="22">
        <v>100.0</v>
      </c>
      <c r="T75" s="22">
        <f t="shared" si="12"/>
        <v>0</v>
      </c>
      <c r="U75" s="22">
        <f t="shared" si="13"/>
        <v>100</v>
      </c>
      <c r="V75" s="22">
        <f t="shared" si="14"/>
        <v>1203</v>
      </c>
      <c r="W75" s="22">
        <v>13.9</v>
      </c>
      <c r="X75" s="22">
        <f t="shared" si="15"/>
        <v>0</v>
      </c>
      <c r="Y75" s="22">
        <f t="shared" si="16"/>
        <v>13.9</v>
      </c>
      <c r="Z75" s="22">
        <v>0.39</v>
      </c>
      <c r="AA75" s="22">
        <f t="shared" si="17"/>
        <v>0</v>
      </c>
      <c r="AB75" s="22">
        <f t="shared" si="18"/>
        <v>0.39</v>
      </c>
      <c r="AC75" s="22">
        <v>68.87</v>
      </c>
      <c r="AD75" s="22">
        <f t="shared" si="19"/>
        <v>0</v>
      </c>
      <c r="AE75" s="22">
        <f t="shared" si="20"/>
        <v>68.87</v>
      </c>
      <c r="AF75" s="22">
        <v>1.37</v>
      </c>
      <c r="AG75" s="22">
        <f t="shared" si="21"/>
        <v>0</v>
      </c>
      <c r="AH75" s="22">
        <f t="shared" si="22"/>
        <v>1.37</v>
      </c>
      <c r="AI75" s="22">
        <v>60.86</v>
      </c>
      <c r="AJ75" s="22">
        <f t="shared" si="23"/>
        <v>0</v>
      </c>
      <c r="AK75" s="22">
        <f t="shared" si="24"/>
        <v>60.86</v>
      </c>
      <c r="AL75" s="22">
        <f t="shared" ref="AL75:AN75" si="336">AF75+AI75</f>
        <v>62.23</v>
      </c>
      <c r="AM75" s="22">
        <f t="shared" si="336"/>
        <v>0</v>
      </c>
      <c r="AN75" s="22">
        <f t="shared" si="336"/>
        <v>62.23</v>
      </c>
      <c r="AO75" s="22">
        <f t="shared" ref="AO75:AQ75" si="337">SUM(J75+M75+P75+S75+W75+Z75+AC75+AF75+AI75)</f>
        <v>267.39</v>
      </c>
      <c r="AP75" s="22">
        <f t="shared" si="337"/>
        <v>0</v>
      </c>
      <c r="AQ75" s="22">
        <f t="shared" si="337"/>
        <v>267.39</v>
      </c>
      <c r="AR75" s="22">
        <v>36.660341679636446</v>
      </c>
      <c r="AS75" s="22">
        <f t="shared" si="27"/>
        <v>304.0503417</v>
      </c>
      <c r="AT75" s="22">
        <f t="shared" si="28"/>
        <v>304.0503417</v>
      </c>
      <c r="AU75" s="22">
        <f t="shared" si="29"/>
        <v>1020.949658</v>
      </c>
      <c r="AV75" s="22">
        <f t="shared" si="141"/>
        <v>4554</v>
      </c>
      <c r="AW75" s="22">
        <f t="shared" si="31"/>
        <v>3533.050342</v>
      </c>
      <c r="AX75" s="22">
        <f t="shared" si="32"/>
        <v>1020.949658</v>
      </c>
      <c r="AY75" s="22">
        <v>0.0</v>
      </c>
      <c r="AZ75" s="22">
        <f t="shared" si="33"/>
        <v>0</v>
      </c>
      <c r="BA75" s="22">
        <f t="shared" si="34"/>
        <v>0</v>
      </c>
      <c r="BB75" s="22">
        <f t="shared" si="35"/>
        <v>4554</v>
      </c>
      <c r="BC75" s="22">
        <f t="shared" ref="BC75:BD75" si="338">SUM(AW75+AZ75)</f>
        <v>3533.050342</v>
      </c>
      <c r="BD75" s="22">
        <f t="shared" si="338"/>
        <v>1020.949658</v>
      </c>
      <c r="BE75" s="22">
        <f t="shared" si="37"/>
        <v>0</v>
      </c>
      <c r="BF75" s="27">
        <v>0.0</v>
      </c>
      <c r="BG75" s="22">
        <f t="shared" si="38"/>
        <v>0</v>
      </c>
      <c r="BH75" s="22">
        <f t="shared" si="39"/>
        <v>0</v>
      </c>
      <c r="BI75" s="22">
        <v>350.09</v>
      </c>
      <c r="BJ75" s="22">
        <f t="shared" si="40"/>
        <v>350.09</v>
      </c>
      <c r="BK75" s="22">
        <f t="shared" si="41"/>
        <v>0</v>
      </c>
      <c r="BL75" s="22"/>
      <c r="BM75" s="22">
        <f t="shared" si="42"/>
        <v>0</v>
      </c>
      <c r="BN75" s="22" t="str">
        <f t="shared" si="43"/>
        <v/>
      </c>
      <c r="BO75" s="22">
        <f t="shared" ref="BO75:BQ75" si="339">BF75+BI75+BL75</f>
        <v>350.09</v>
      </c>
      <c r="BP75" s="22">
        <f t="shared" si="339"/>
        <v>350.09</v>
      </c>
      <c r="BQ75" s="22">
        <f t="shared" si="339"/>
        <v>0</v>
      </c>
      <c r="BR75" s="22">
        <f t="shared" si="45"/>
        <v>0</v>
      </c>
      <c r="BS75" s="22">
        <v>0.0</v>
      </c>
      <c r="BT75" s="22">
        <f t="shared" si="46"/>
        <v>0</v>
      </c>
      <c r="BU75" s="22">
        <f t="shared" si="47"/>
        <v>0</v>
      </c>
      <c r="BV75" s="22">
        <f t="shared" si="48"/>
        <v>0</v>
      </c>
      <c r="BW75" s="27">
        <v>191.54</v>
      </c>
      <c r="BX75" s="22">
        <f t="shared" si="49"/>
        <v>191.54</v>
      </c>
      <c r="BY75" s="22">
        <f t="shared" si="50"/>
        <v>0</v>
      </c>
      <c r="BZ75" s="22">
        <f t="shared" si="51"/>
        <v>0</v>
      </c>
      <c r="CA75" s="22">
        <f t="shared" si="52"/>
        <v>0</v>
      </c>
    </row>
    <row r="76" ht="14.25" customHeight="1">
      <c r="A76" s="14" t="s">
        <v>452</v>
      </c>
      <c r="B76" s="14" t="s">
        <v>453</v>
      </c>
      <c r="C76" s="14" t="s">
        <v>454</v>
      </c>
      <c r="D76" s="14">
        <v>9.8634387E8</v>
      </c>
      <c r="E76" s="14" t="s">
        <v>455</v>
      </c>
      <c r="F76" s="14" t="s">
        <v>456</v>
      </c>
      <c r="G76" s="14" t="s">
        <v>457</v>
      </c>
      <c r="H76" s="25" t="s">
        <v>96</v>
      </c>
      <c r="I76" s="26">
        <v>850.0</v>
      </c>
      <c r="J76" s="22">
        <v>0.0</v>
      </c>
      <c r="K76" s="22">
        <f t="shared" si="6"/>
        <v>0</v>
      </c>
      <c r="L76" s="22">
        <f t="shared" si="7"/>
        <v>0</v>
      </c>
      <c r="M76" s="22">
        <v>0.0</v>
      </c>
      <c r="N76" s="22">
        <f t="shared" si="8"/>
        <v>0</v>
      </c>
      <c r="O76" s="22">
        <f t="shared" si="9"/>
        <v>0</v>
      </c>
      <c r="P76" s="22">
        <v>10.0</v>
      </c>
      <c r="Q76" s="22">
        <f t="shared" si="10"/>
        <v>0</v>
      </c>
      <c r="R76" s="22">
        <f t="shared" si="11"/>
        <v>10</v>
      </c>
      <c r="S76" s="22">
        <v>100.0</v>
      </c>
      <c r="T76" s="22">
        <f t="shared" si="12"/>
        <v>0</v>
      </c>
      <c r="U76" s="22">
        <f t="shared" si="13"/>
        <v>100</v>
      </c>
      <c r="V76" s="22">
        <f t="shared" si="14"/>
        <v>740</v>
      </c>
      <c r="W76" s="22">
        <v>13.9</v>
      </c>
      <c r="X76" s="22">
        <f t="shared" si="15"/>
        <v>0</v>
      </c>
      <c r="Y76" s="22">
        <f t="shared" si="16"/>
        <v>13.9</v>
      </c>
      <c r="Z76" s="22">
        <v>0.39</v>
      </c>
      <c r="AA76" s="22">
        <f t="shared" si="17"/>
        <v>0</v>
      </c>
      <c r="AB76" s="22">
        <f t="shared" si="18"/>
        <v>0.39</v>
      </c>
      <c r="AC76" s="22">
        <v>68.87</v>
      </c>
      <c r="AD76" s="22">
        <f t="shared" si="19"/>
        <v>0</v>
      </c>
      <c r="AE76" s="22">
        <f t="shared" si="20"/>
        <v>68.87</v>
      </c>
      <c r="AF76" s="22">
        <v>1.37</v>
      </c>
      <c r="AG76" s="22">
        <f t="shared" si="21"/>
        <v>0</v>
      </c>
      <c r="AH76" s="22">
        <f t="shared" si="22"/>
        <v>1.37</v>
      </c>
      <c r="AI76" s="22">
        <v>60.86</v>
      </c>
      <c r="AJ76" s="22">
        <f t="shared" si="23"/>
        <v>0</v>
      </c>
      <c r="AK76" s="22">
        <f t="shared" si="24"/>
        <v>60.86</v>
      </c>
      <c r="AL76" s="22">
        <f t="shared" ref="AL76:AN76" si="340">AF76+AI76</f>
        <v>62.23</v>
      </c>
      <c r="AM76" s="22">
        <f t="shared" si="340"/>
        <v>0</v>
      </c>
      <c r="AN76" s="22">
        <f t="shared" si="340"/>
        <v>62.23</v>
      </c>
      <c r="AO76" s="22">
        <f t="shared" ref="AO76:AQ76" si="341">SUM(J76+M76+P76+S76+W76+Z76+AC76+AF76+AI76)</f>
        <v>255.39</v>
      </c>
      <c r="AP76" s="22">
        <f t="shared" si="341"/>
        <v>0</v>
      </c>
      <c r="AQ76" s="22">
        <f t="shared" si="341"/>
        <v>255.39</v>
      </c>
      <c r="AR76" s="22">
        <v>20.611194831864886</v>
      </c>
      <c r="AS76" s="22">
        <f t="shared" si="27"/>
        <v>276.0011948</v>
      </c>
      <c r="AT76" s="22">
        <f t="shared" si="28"/>
        <v>276.0011948</v>
      </c>
      <c r="AU76" s="22">
        <f t="shared" si="29"/>
        <v>573.9988052</v>
      </c>
      <c r="AV76" s="22">
        <f t="shared" si="141"/>
        <v>4554</v>
      </c>
      <c r="AW76" s="22">
        <f t="shared" si="31"/>
        <v>3980.001195</v>
      </c>
      <c r="AX76" s="22">
        <f t="shared" si="32"/>
        <v>573.9988052</v>
      </c>
      <c r="AY76" s="22">
        <v>0.0</v>
      </c>
      <c r="AZ76" s="22">
        <f t="shared" si="33"/>
        <v>0</v>
      </c>
      <c r="BA76" s="22">
        <f t="shared" si="34"/>
        <v>0</v>
      </c>
      <c r="BB76" s="22">
        <f t="shared" si="35"/>
        <v>4554</v>
      </c>
      <c r="BC76" s="22">
        <f t="shared" ref="BC76:BD76" si="342">SUM(AW76+AZ76)</f>
        <v>3980.001195</v>
      </c>
      <c r="BD76" s="22">
        <f t="shared" si="342"/>
        <v>573.9988052</v>
      </c>
      <c r="BE76" s="22">
        <f t="shared" si="37"/>
        <v>0</v>
      </c>
      <c r="BF76" s="27">
        <v>0.0</v>
      </c>
      <c r="BG76" s="22">
        <f t="shared" si="38"/>
        <v>0</v>
      </c>
      <c r="BH76" s="22">
        <f t="shared" si="39"/>
        <v>0</v>
      </c>
      <c r="BI76" s="22">
        <v>304.36</v>
      </c>
      <c r="BJ76" s="22">
        <f t="shared" si="40"/>
        <v>304.36</v>
      </c>
      <c r="BK76" s="22">
        <f t="shared" si="41"/>
        <v>0</v>
      </c>
      <c r="BL76" s="22"/>
      <c r="BM76" s="22">
        <f t="shared" si="42"/>
        <v>0</v>
      </c>
      <c r="BN76" s="22" t="str">
        <f t="shared" si="43"/>
        <v/>
      </c>
      <c r="BO76" s="22">
        <f t="shared" ref="BO76:BQ76" si="343">BF76+BI76+BL76</f>
        <v>304.36</v>
      </c>
      <c r="BP76" s="22">
        <f t="shared" si="343"/>
        <v>304.36</v>
      </c>
      <c r="BQ76" s="22">
        <f t="shared" si="343"/>
        <v>0</v>
      </c>
      <c r="BR76" s="22">
        <f t="shared" si="45"/>
        <v>0</v>
      </c>
      <c r="BS76" s="22">
        <v>0.0</v>
      </c>
      <c r="BT76" s="22">
        <f t="shared" si="46"/>
        <v>0</v>
      </c>
      <c r="BU76" s="22">
        <f t="shared" si="47"/>
        <v>0</v>
      </c>
      <c r="BV76" s="22">
        <f t="shared" si="48"/>
        <v>0</v>
      </c>
      <c r="BW76" s="27">
        <v>1511.04</v>
      </c>
      <c r="BX76" s="22">
        <f t="shared" si="49"/>
        <v>1511.04</v>
      </c>
      <c r="BY76" s="22">
        <f t="shared" si="50"/>
        <v>0</v>
      </c>
      <c r="BZ76" s="22">
        <f t="shared" si="51"/>
        <v>0</v>
      </c>
      <c r="CA76" s="22">
        <f t="shared" si="52"/>
        <v>0</v>
      </c>
    </row>
    <row r="77" ht="14.25" customHeight="1">
      <c r="A77" s="14" t="s">
        <v>458</v>
      </c>
      <c r="B77" s="14" t="s">
        <v>244</v>
      </c>
      <c r="C77" s="14" t="s">
        <v>459</v>
      </c>
      <c r="D77" s="14"/>
      <c r="E77" s="14" t="s">
        <v>460</v>
      </c>
      <c r="F77" s="14" t="s">
        <v>241</v>
      </c>
      <c r="G77" s="14" t="s">
        <v>461</v>
      </c>
      <c r="H77" s="25" t="s">
        <v>96</v>
      </c>
      <c r="I77" s="26">
        <v>2428.0</v>
      </c>
      <c r="J77" s="22">
        <v>0.0</v>
      </c>
      <c r="K77" s="22">
        <f t="shared" si="6"/>
        <v>0</v>
      </c>
      <c r="L77" s="22">
        <f t="shared" si="7"/>
        <v>0</v>
      </c>
      <c r="M77" s="22">
        <v>0.0</v>
      </c>
      <c r="N77" s="22">
        <f t="shared" si="8"/>
        <v>0</v>
      </c>
      <c r="O77" s="22">
        <f t="shared" si="9"/>
        <v>0</v>
      </c>
      <c r="P77" s="22">
        <v>10.0</v>
      </c>
      <c r="Q77" s="22">
        <f t="shared" si="10"/>
        <v>0</v>
      </c>
      <c r="R77" s="22">
        <f t="shared" si="11"/>
        <v>10</v>
      </c>
      <c r="S77" s="22">
        <v>100.0</v>
      </c>
      <c r="T77" s="22">
        <f t="shared" si="12"/>
        <v>0</v>
      </c>
      <c r="U77" s="22">
        <f t="shared" si="13"/>
        <v>100</v>
      </c>
      <c r="V77" s="22">
        <f t="shared" si="14"/>
        <v>2318</v>
      </c>
      <c r="W77" s="22">
        <v>13.9</v>
      </c>
      <c r="X77" s="22">
        <f t="shared" si="15"/>
        <v>0</v>
      </c>
      <c r="Y77" s="22">
        <f t="shared" si="16"/>
        <v>13.9</v>
      </c>
      <c r="Z77" s="22">
        <v>0.39</v>
      </c>
      <c r="AA77" s="22">
        <f t="shared" si="17"/>
        <v>0</v>
      </c>
      <c r="AB77" s="22">
        <f t="shared" si="18"/>
        <v>0.39</v>
      </c>
      <c r="AC77" s="22">
        <v>68.87</v>
      </c>
      <c r="AD77" s="22">
        <f t="shared" si="19"/>
        <v>0</v>
      </c>
      <c r="AE77" s="22">
        <f t="shared" si="20"/>
        <v>68.87</v>
      </c>
      <c r="AF77" s="22">
        <v>1.37</v>
      </c>
      <c r="AG77" s="22">
        <f t="shared" si="21"/>
        <v>0</v>
      </c>
      <c r="AH77" s="22">
        <f t="shared" si="22"/>
        <v>1.37</v>
      </c>
      <c r="AI77" s="22">
        <v>60.86</v>
      </c>
      <c r="AJ77" s="22">
        <f t="shared" si="23"/>
        <v>0</v>
      </c>
      <c r="AK77" s="22">
        <f t="shared" si="24"/>
        <v>60.86</v>
      </c>
      <c r="AL77" s="22">
        <f t="shared" ref="AL77:AN77" si="344">AF77+AI77</f>
        <v>62.23</v>
      </c>
      <c r="AM77" s="22">
        <f t="shared" si="344"/>
        <v>0</v>
      </c>
      <c r="AN77" s="22">
        <f t="shared" si="344"/>
        <v>62.23</v>
      </c>
      <c r="AO77" s="22">
        <f t="shared" ref="AO77:AQ77" si="345">SUM(J77+M77+P77+S77+W77+Z77+AC77+AF77+AI77)</f>
        <v>255.39</v>
      </c>
      <c r="AP77" s="22">
        <f t="shared" si="345"/>
        <v>0</v>
      </c>
      <c r="AQ77" s="22">
        <f t="shared" si="345"/>
        <v>255.39</v>
      </c>
      <c r="AR77" s="22">
        <v>75.31001497394593</v>
      </c>
      <c r="AS77" s="22">
        <f t="shared" si="27"/>
        <v>330.700015</v>
      </c>
      <c r="AT77" s="22">
        <f t="shared" si="28"/>
        <v>330.700015</v>
      </c>
      <c r="AU77" s="22">
        <f t="shared" si="29"/>
        <v>2097.299985</v>
      </c>
      <c r="AV77" s="22">
        <f t="shared" si="141"/>
        <v>4554</v>
      </c>
      <c r="AW77" s="22">
        <f t="shared" si="31"/>
        <v>2456.700015</v>
      </c>
      <c r="AX77" s="22">
        <f t="shared" si="32"/>
        <v>2097.299985</v>
      </c>
      <c r="AY77" s="22">
        <v>0.0</v>
      </c>
      <c r="AZ77" s="22">
        <f t="shared" si="33"/>
        <v>0</v>
      </c>
      <c r="BA77" s="22">
        <f t="shared" si="34"/>
        <v>0</v>
      </c>
      <c r="BB77" s="22">
        <f t="shared" si="35"/>
        <v>4554</v>
      </c>
      <c r="BC77" s="22">
        <f t="shared" ref="BC77:BD77" si="346">SUM(AW77+AZ77)</f>
        <v>2456.700015</v>
      </c>
      <c r="BD77" s="22">
        <f t="shared" si="346"/>
        <v>2097.299985</v>
      </c>
      <c r="BE77" s="22">
        <f t="shared" si="37"/>
        <v>0</v>
      </c>
      <c r="BF77" s="27">
        <v>0.0</v>
      </c>
      <c r="BG77" s="22">
        <f t="shared" si="38"/>
        <v>0</v>
      </c>
      <c r="BH77" s="22">
        <f t="shared" si="39"/>
        <v>0</v>
      </c>
      <c r="BI77" s="22">
        <v>0.0</v>
      </c>
      <c r="BJ77" s="22">
        <f t="shared" si="40"/>
        <v>0</v>
      </c>
      <c r="BK77" s="22">
        <f t="shared" si="41"/>
        <v>0</v>
      </c>
      <c r="BL77" s="22"/>
      <c r="BM77" s="22">
        <f t="shared" si="42"/>
        <v>0</v>
      </c>
      <c r="BN77" s="22" t="str">
        <f t="shared" si="43"/>
        <v/>
      </c>
      <c r="BO77" s="22">
        <f t="shared" ref="BO77:BQ77" si="347">BF77+BI77+BL77</f>
        <v>0</v>
      </c>
      <c r="BP77" s="22">
        <f t="shared" si="347"/>
        <v>0</v>
      </c>
      <c r="BQ77" s="22">
        <f t="shared" si="347"/>
        <v>0</v>
      </c>
      <c r="BR77" s="22">
        <f t="shared" si="45"/>
        <v>0</v>
      </c>
      <c r="BS77" s="22">
        <v>0.0</v>
      </c>
      <c r="BT77" s="22">
        <f t="shared" si="46"/>
        <v>0</v>
      </c>
      <c r="BU77" s="22">
        <f t="shared" si="47"/>
        <v>0</v>
      </c>
      <c r="BV77" s="22">
        <f t="shared" si="48"/>
        <v>0</v>
      </c>
      <c r="BW77" s="27">
        <v>0.0</v>
      </c>
      <c r="BX77" s="22">
        <f t="shared" si="49"/>
        <v>0</v>
      </c>
      <c r="BY77" s="22">
        <f t="shared" si="50"/>
        <v>0</v>
      </c>
      <c r="BZ77" s="22">
        <f t="shared" si="51"/>
        <v>0</v>
      </c>
      <c r="CA77" s="22">
        <f t="shared" si="52"/>
        <v>0</v>
      </c>
    </row>
    <row r="78" ht="14.25" customHeight="1">
      <c r="A78" s="14" t="s">
        <v>462</v>
      </c>
      <c r="B78" s="14" t="s">
        <v>463</v>
      </c>
      <c r="C78" s="14" t="s">
        <v>464</v>
      </c>
      <c r="D78" s="14">
        <v>7.83949219E8</v>
      </c>
      <c r="E78" s="14" t="s">
        <v>465</v>
      </c>
      <c r="F78" s="14" t="s">
        <v>466</v>
      </c>
      <c r="G78" s="14" t="s">
        <v>467</v>
      </c>
      <c r="H78" s="25" t="s">
        <v>96</v>
      </c>
      <c r="I78" s="26">
        <v>1922.0</v>
      </c>
      <c r="J78" s="22">
        <v>0.0</v>
      </c>
      <c r="K78" s="22">
        <f t="shared" si="6"/>
        <v>0</v>
      </c>
      <c r="L78" s="22">
        <f t="shared" si="7"/>
        <v>0</v>
      </c>
      <c r="M78" s="22">
        <v>0.0</v>
      </c>
      <c r="N78" s="22">
        <f t="shared" si="8"/>
        <v>0</v>
      </c>
      <c r="O78" s="22">
        <f t="shared" si="9"/>
        <v>0</v>
      </c>
      <c r="P78" s="22">
        <v>10.0</v>
      </c>
      <c r="Q78" s="22">
        <f t="shared" si="10"/>
        <v>0</v>
      </c>
      <c r="R78" s="22">
        <f t="shared" si="11"/>
        <v>10</v>
      </c>
      <c r="S78" s="22">
        <v>100.0</v>
      </c>
      <c r="T78" s="22">
        <f t="shared" si="12"/>
        <v>0</v>
      </c>
      <c r="U78" s="22">
        <f t="shared" si="13"/>
        <v>100</v>
      </c>
      <c r="V78" s="22">
        <f t="shared" si="14"/>
        <v>1812</v>
      </c>
      <c r="W78" s="22">
        <v>13.9</v>
      </c>
      <c r="X78" s="22">
        <f t="shared" si="15"/>
        <v>0</v>
      </c>
      <c r="Y78" s="22">
        <f t="shared" si="16"/>
        <v>13.9</v>
      </c>
      <c r="Z78" s="22">
        <v>0.39</v>
      </c>
      <c r="AA78" s="22">
        <f t="shared" si="17"/>
        <v>0</v>
      </c>
      <c r="AB78" s="22">
        <f t="shared" si="18"/>
        <v>0.39</v>
      </c>
      <c r="AC78" s="22">
        <v>68.87</v>
      </c>
      <c r="AD78" s="22">
        <f t="shared" si="19"/>
        <v>0</v>
      </c>
      <c r="AE78" s="22">
        <f t="shared" si="20"/>
        <v>68.87</v>
      </c>
      <c r="AF78" s="22">
        <v>1.37</v>
      </c>
      <c r="AG78" s="22">
        <f t="shared" si="21"/>
        <v>0</v>
      </c>
      <c r="AH78" s="22">
        <f t="shared" si="22"/>
        <v>1.37</v>
      </c>
      <c r="AI78" s="22">
        <v>60.86</v>
      </c>
      <c r="AJ78" s="22">
        <f t="shared" si="23"/>
        <v>0</v>
      </c>
      <c r="AK78" s="22">
        <f t="shared" si="24"/>
        <v>60.86</v>
      </c>
      <c r="AL78" s="22">
        <f t="shared" ref="AL78:AN78" si="348">AF78+AI78</f>
        <v>62.23</v>
      </c>
      <c r="AM78" s="22">
        <f t="shared" si="348"/>
        <v>0</v>
      </c>
      <c r="AN78" s="22">
        <f t="shared" si="348"/>
        <v>62.23</v>
      </c>
      <c r="AO78" s="22">
        <f t="shared" ref="AO78:AQ78" si="349">SUM(J78+M78+P78+S78+W78+Z78+AC78+AF78+AI78)</f>
        <v>255.39</v>
      </c>
      <c r="AP78" s="22">
        <f t="shared" si="349"/>
        <v>0</v>
      </c>
      <c r="AQ78" s="22">
        <f t="shared" si="349"/>
        <v>255.39</v>
      </c>
      <c r="AR78" s="22">
        <v>57.77034260899471</v>
      </c>
      <c r="AS78" s="22">
        <f t="shared" si="27"/>
        <v>313.1603426</v>
      </c>
      <c r="AT78" s="22">
        <f t="shared" si="28"/>
        <v>313.1603426</v>
      </c>
      <c r="AU78" s="22">
        <f t="shared" si="29"/>
        <v>1608.839657</v>
      </c>
      <c r="AV78" s="22">
        <f t="shared" si="141"/>
        <v>4554</v>
      </c>
      <c r="AW78" s="22">
        <f t="shared" si="31"/>
        <v>2945.160343</v>
      </c>
      <c r="AX78" s="22">
        <f t="shared" si="32"/>
        <v>1608.839657</v>
      </c>
      <c r="AY78" s="22">
        <v>0.0</v>
      </c>
      <c r="AZ78" s="22">
        <f t="shared" si="33"/>
        <v>0</v>
      </c>
      <c r="BA78" s="22">
        <f t="shared" si="34"/>
        <v>0</v>
      </c>
      <c r="BB78" s="22">
        <f t="shared" si="35"/>
        <v>4554</v>
      </c>
      <c r="BC78" s="22">
        <f t="shared" ref="BC78:BD78" si="350">SUM(AW78+AZ78)</f>
        <v>2945.160343</v>
      </c>
      <c r="BD78" s="22">
        <f t="shared" si="350"/>
        <v>1608.839657</v>
      </c>
      <c r="BE78" s="22">
        <f t="shared" si="37"/>
        <v>0</v>
      </c>
      <c r="BF78" s="27">
        <v>0.0</v>
      </c>
      <c r="BG78" s="22">
        <f t="shared" si="38"/>
        <v>0</v>
      </c>
      <c r="BH78" s="22">
        <f t="shared" si="39"/>
        <v>0</v>
      </c>
      <c r="BI78" s="22">
        <v>588.3199999999999</v>
      </c>
      <c r="BJ78" s="22">
        <f t="shared" si="40"/>
        <v>588.32</v>
      </c>
      <c r="BK78" s="22">
        <f t="shared" si="41"/>
        <v>0</v>
      </c>
      <c r="BL78" s="22"/>
      <c r="BM78" s="22">
        <f t="shared" si="42"/>
        <v>0</v>
      </c>
      <c r="BN78" s="22" t="str">
        <f t="shared" si="43"/>
        <v/>
      </c>
      <c r="BO78" s="22">
        <f t="shared" ref="BO78:BQ78" si="351">BF78+BI78+BL78</f>
        <v>588.32</v>
      </c>
      <c r="BP78" s="22">
        <f t="shared" si="351"/>
        <v>588.32</v>
      </c>
      <c r="BQ78" s="22">
        <f t="shared" si="351"/>
        <v>0</v>
      </c>
      <c r="BR78" s="22">
        <f t="shared" si="45"/>
        <v>0</v>
      </c>
      <c r="BS78" s="22">
        <v>0.0</v>
      </c>
      <c r="BT78" s="22">
        <f t="shared" si="46"/>
        <v>0</v>
      </c>
      <c r="BU78" s="22">
        <f t="shared" si="47"/>
        <v>0</v>
      </c>
      <c r="BV78" s="22">
        <f t="shared" si="48"/>
        <v>0</v>
      </c>
      <c r="BW78" s="27">
        <v>85.13</v>
      </c>
      <c r="BX78" s="22">
        <f t="shared" si="49"/>
        <v>85.13</v>
      </c>
      <c r="BY78" s="22">
        <f t="shared" si="50"/>
        <v>0</v>
      </c>
      <c r="BZ78" s="22">
        <f t="shared" si="51"/>
        <v>0</v>
      </c>
      <c r="CA78" s="22">
        <f t="shared" si="52"/>
        <v>0</v>
      </c>
    </row>
    <row r="79" ht="14.25" customHeight="1">
      <c r="A79" s="14" t="s">
        <v>468</v>
      </c>
      <c r="B79" s="14" t="s">
        <v>469</v>
      </c>
      <c r="C79" s="14" t="s">
        <v>470</v>
      </c>
      <c r="D79" s="14">
        <v>3.40564202E8</v>
      </c>
      <c r="E79" s="14" t="s">
        <v>220</v>
      </c>
      <c r="F79" s="14" t="s">
        <v>204</v>
      </c>
      <c r="G79" s="14" t="s">
        <v>471</v>
      </c>
      <c r="H79" s="25" t="s">
        <v>96</v>
      </c>
      <c r="I79" s="26">
        <v>1660.0</v>
      </c>
      <c r="J79" s="22">
        <v>0.0</v>
      </c>
      <c r="K79" s="22">
        <f t="shared" si="6"/>
        <v>0</v>
      </c>
      <c r="L79" s="22">
        <f t="shared" si="7"/>
        <v>0</v>
      </c>
      <c r="M79" s="22">
        <v>0.0</v>
      </c>
      <c r="N79" s="22">
        <f t="shared" si="8"/>
        <v>0</v>
      </c>
      <c r="O79" s="22">
        <f t="shared" si="9"/>
        <v>0</v>
      </c>
      <c r="P79" s="22">
        <v>10.0</v>
      </c>
      <c r="Q79" s="22">
        <f t="shared" si="10"/>
        <v>0</v>
      </c>
      <c r="R79" s="22">
        <f t="shared" si="11"/>
        <v>10</v>
      </c>
      <c r="S79" s="22">
        <v>100.0</v>
      </c>
      <c r="T79" s="22">
        <f t="shared" si="12"/>
        <v>0</v>
      </c>
      <c r="U79" s="22">
        <f t="shared" si="13"/>
        <v>100</v>
      </c>
      <c r="V79" s="22">
        <f t="shared" si="14"/>
        <v>1550</v>
      </c>
      <c r="W79" s="22">
        <v>27.8</v>
      </c>
      <c r="X79" s="22">
        <f t="shared" si="15"/>
        <v>0</v>
      </c>
      <c r="Y79" s="22">
        <f t="shared" si="16"/>
        <v>27.8</v>
      </c>
      <c r="Z79" s="22">
        <v>0.39</v>
      </c>
      <c r="AA79" s="22">
        <f t="shared" si="17"/>
        <v>0</v>
      </c>
      <c r="AB79" s="22">
        <f t="shared" si="18"/>
        <v>0.39</v>
      </c>
      <c r="AC79" s="22">
        <v>68.87</v>
      </c>
      <c r="AD79" s="22">
        <f t="shared" si="19"/>
        <v>0</v>
      </c>
      <c r="AE79" s="22">
        <f t="shared" si="20"/>
        <v>68.87</v>
      </c>
      <c r="AF79" s="22">
        <v>1.37</v>
      </c>
      <c r="AG79" s="22">
        <f t="shared" si="21"/>
        <v>0</v>
      </c>
      <c r="AH79" s="22">
        <f t="shared" si="22"/>
        <v>1.37</v>
      </c>
      <c r="AI79" s="22">
        <v>60.86</v>
      </c>
      <c r="AJ79" s="22">
        <f t="shared" si="23"/>
        <v>0</v>
      </c>
      <c r="AK79" s="22">
        <f t="shared" si="24"/>
        <v>60.86</v>
      </c>
      <c r="AL79" s="22">
        <f t="shared" ref="AL79:AN79" si="352">AF79+AI79</f>
        <v>62.23</v>
      </c>
      <c r="AM79" s="22">
        <f t="shared" si="352"/>
        <v>0</v>
      </c>
      <c r="AN79" s="22">
        <f t="shared" si="352"/>
        <v>62.23</v>
      </c>
      <c r="AO79" s="22">
        <f t="shared" ref="AO79:AQ79" si="353">SUM(J79+M79+P79+S79+W79+Z79+AC79+AF79+AI79)</f>
        <v>269.29</v>
      </c>
      <c r="AP79" s="22">
        <f t="shared" si="353"/>
        <v>0</v>
      </c>
      <c r="AQ79" s="22">
        <f t="shared" si="353"/>
        <v>269.29</v>
      </c>
      <c r="AR79" s="22">
        <v>48.20671493016065</v>
      </c>
      <c r="AS79" s="22">
        <f t="shared" si="27"/>
        <v>317.4967149</v>
      </c>
      <c r="AT79" s="22">
        <f t="shared" si="28"/>
        <v>317.4967149</v>
      </c>
      <c r="AU79" s="22">
        <f t="shared" si="29"/>
        <v>1342.503285</v>
      </c>
      <c r="AV79" s="22">
        <f t="shared" si="141"/>
        <v>4554</v>
      </c>
      <c r="AW79" s="22">
        <f t="shared" si="31"/>
        <v>3211.496715</v>
      </c>
      <c r="AX79" s="22">
        <f t="shared" si="32"/>
        <v>1342.503285</v>
      </c>
      <c r="AY79" s="22">
        <v>0.0</v>
      </c>
      <c r="AZ79" s="22">
        <f t="shared" si="33"/>
        <v>0</v>
      </c>
      <c r="BA79" s="22">
        <f t="shared" si="34"/>
        <v>0</v>
      </c>
      <c r="BB79" s="22">
        <f t="shared" si="35"/>
        <v>4554</v>
      </c>
      <c r="BC79" s="22">
        <f t="shared" ref="BC79:BD79" si="354">SUM(AW79+AZ79)</f>
        <v>3211.496715</v>
      </c>
      <c r="BD79" s="22">
        <f t="shared" si="354"/>
        <v>1342.503285</v>
      </c>
      <c r="BE79" s="22">
        <f t="shared" si="37"/>
        <v>0</v>
      </c>
      <c r="BF79" s="27">
        <v>0.0</v>
      </c>
      <c r="BG79" s="22">
        <f t="shared" si="38"/>
        <v>0</v>
      </c>
      <c r="BH79" s="22">
        <f t="shared" si="39"/>
        <v>0</v>
      </c>
      <c r="BI79" s="22">
        <v>595.55</v>
      </c>
      <c r="BJ79" s="22">
        <f t="shared" si="40"/>
        <v>595.55</v>
      </c>
      <c r="BK79" s="22">
        <f t="shared" si="41"/>
        <v>0</v>
      </c>
      <c r="BL79" s="22"/>
      <c r="BM79" s="22">
        <f t="shared" si="42"/>
        <v>0</v>
      </c>
      <c r="BN79" s="22" t="str">
        <f t="shared" si="43"/>
        <v/>
      </c>
      <c r="BO79" s="22">
        <f t="shared" ref="BO79:BQ79" si="355">BF79+BI79+BL79</f>
        <v>595.55</v>
      </c>
      <c r="BP79" s="22">
        <f t="shared" si="355"/>
        <v>595.55</v>
      </c>
      <c r="BQ79" s="22">
        <f t="shared" si="355"/>
        <v>0</v>
      </c>
      <c r="BR79" s="22">
        <f t="shared" si="45"/>
        <v>0</v>
      </c>
      <c r="BS79" s="22">
        <v>0.0</v>
      </c>
      <c r="BT79" s="22">
        <f t="shared" si="46"/>
        <v>0</v>
      </c>
      <c r="BU79" s="22">
        <f t="shared" si="47"/>
        <v>0</v>
      </c>
      <c r="BV79" s="22">
        <f t="shared" si="48"/>
        <v>0</v>
      </c>
      <c r="BW79" s="27">
        <v>978.98</v>
      </c>
      <c r="BX79" s="22">
        <f t="shared" si="49"/>
        <v>978.98</v>
      </c>
      <c r="BY79" s="22">
        <f t="shared" si="50"/>
        <v>0</v>
      </c>
      <c r="BZ79" s="22">
        <f t="shared" si="51"/>
        <v>0</v>
      </c>
      <c r="CA79" s="22">
        <f t="shared" si="52"/>
        <v>0</v>
      </c>
    </row>
    <row r="80" ht="14.25" customHeight="1">
      <c r="A80" s="14" t="s">
        <v>472</v>
      </c>
      <c r="B80" s="14" t="s">
        <v>473</v>
      </c>
      <c r="C80" s="14" t="s">
        <v>474</v>
      </c>
      <c r="D80" s="14">
        <v>9.0125463E8</v>
      </c>
      <c r="E80" s="14" t="s">
        <v>312</v>
      </c>
      <c r="F80" s="14" t="s">
        <v>176</v>
      </c>
      <c r="G80" s="14" t="s">
        <v>475</v>
      </c>
      <c r="H80" s="25" t="s">
        <v>96</v>
      </c>
      <c r="I80" s="26">
        <v>1050.0</v>
      </c>
      <c r="J80" s="22">
        <v>0.0</v>
      </c>
      <c r="K80" s="22">
        <f t="shared" si="6"/>
        <v>0</v>
      </c>
      <c r="L80" s="22">
        <f t="shared" si="7"/>
        <v>0</v>
      </c>
      <c r="M80" s="22">
        <v>0.0</v>
      </c>
      <c r="N80" s="22">
        <f t="shared" si="8"/>
        <v>0</v>
      </c>
      <c r="O80" s="22">
        <f t="shared" si="9"/>
        <v>0</v>
      </c>
      <c r="P80" s="22">
        <v>22.0</v>
      </c>
      <c r="Q80" s="22">
        <f t="shared" si="10"/>
        <v>0</v>
      </c>
      <c r="R80" s="22">
        <f t="shared" si="11"/>
        <v>22</v>
      </c>
      <c r="S80" s="22">
        <v>100.0</v>
      </c>
      <c r="T80" s="22">
        <f t="shared" si="12"/>
        <v>0</v>
      </c>
      <c r="U80" s="22">
        <f t="shared" si="13"/>
        <v>100</v>
      </c>
      <c r="V80" s="22">
        <f t="shared" si="14"/>
        <v>928</v>
      </c>
      <c r="W80" s="22">
        <v>13.9</v>
      </c>
      <c r="X80" s="22">
        <f t="shared" si="15"/>
        <v>0</v>
      </c>
      <c r="Y80" s="22">
        <f t="shared" si="16"/>
        <v>13.9</v>
      </c>
      <c r="Z80" s="22">
        <v>0.39</v>
      </c>
      <c r="AA80" s="22">
        <f t="shared" si="17"/>
        <v>0</v>
      </c>
      <c r="AB80" s="22">
        <f t="shared" si="18"/>
        <v>0.39</v>
      </c>
      <c r="AC80" s="22">
        <v>68.87</v>
      </c>
      <c r="AD80" s="22">
        <f t="shared" si="19"/>
        <v>0</v>
      </c>
      <c r="AE80" s="22">
        <f t="shared" si="20"/>
        <v>68.87</v>
      </c>
      <c r="AF80" s="22">
        <v>1.37</v>
      </c>
      <c r="AG80" s="22">
        <f t="shared" si="21"/>
        <v>0</v>
      </c>
      <c r="AH80" s="22">
        <f t="shared" si="22"/>
        <v>1.37</v>
      </c>
      <c r="AI80" s="22">
        <v>60.86</v>
      </c>
      <c r="AJ80" s="22">
        <f t="shared" si="23"/>
        <v>0</v>
      </c>
      <c r="AK80" s="22">
        <f t="shared" si="24"/>
        <v>60.86</v>
      </c>
      <c r="AL80" s="22">
        <f t="shared" ref="AL80:AN80" si="356">AF80+AI80</f>
        <v>62.23</v>
      </c>
      <c r="AM80" s="22">
        <f t="shared" si="356"/>
        <v>0</v>
      </c>
      <c r="AN80" s="22">
        <f t="shared" si="356"/>
        <v>62.23</v>
      </c>
      <c r="AO80" s="22">
        <f t="shared" ref="AO80:AQ80" si="357">SUM(J80+M80+P80+S80+W80+Z80+AC80+AF80+AI80)</f>
        <v>267.39</v>
      </c>
      <c r="AP80" s="22">
        <f t="shared" si="357"/>
        <v>0</v>
      </c>
      <c r="AQ80" s="22">
        <f t="shared" si="357"/>
        <v>267.39</v>
      </c>
      <c r="AR80" s="22">
        <v>27.127911046510793</v>
      </c>
      <c r="AS80" s="22">
        <f t="shared" si="27"/>
        <v>294.517911</v>
      </c>
      <c r="AT80" s="22">
        <f t="shared" si="28"/>
        <v>294.517911</v>
      </c>
      <c r="AU80" s="22">
        <f t="shared" si="29"/>
        <v>755.482089</v>
      </c>
      <c r="AV80" s="22">
        <f t="shared" si="141"/>
        <v>4554</v>
      </c>
      <c r="AW80" s="22">
        <f t="shared" si="31"/>
        <v>3798.517911</v>
      </c>
      <c r="AX80" s="22">
        <f t="shared" si="32"/>
        <v>755.482089</v>
      </c>
      <c r="AY80" s="22">
        <v>0.0</v>
      </c>
      <c r="AZ80" s="22">
        <f t="shared" si="33"/>
        <v>0</v>
      </c>
      <c r="BA80" s="22">
        <f t="shared" si="34"/>
        <v>0</v>
      </c>
      <c r="BB80" s="22">
        <f t="shared" si="35"/>
        <v>4554</v>
      </c>
      <c r="BC80" s="22">
        <f t="shared" ref="BC80:BD80" si="358">SUM(AW80+AZ80)</f>
        <v>3798.517911</v>
      </c>
      <c r="BD80" s="22">
        <f t="shared" si="358"/>
        <v>755.482089</v>
      </c>
      <c r="BE80" s="22">
        <f t="shared" si="37"/>
        <v>0</v>
      </c>
      <c r="BF80" s="27">
        <v>0.0</v>
      </c>
      <c r="BG80" s="22">
        <f t="shared" si="38"/>
        <v>0</v>
      </c>
      <c r="BH80" s="22">
        <f t="shared" si="39"/>
        <v>0</v>
      </c>
      <c r="BI80" s="22">
        <v>0.0</v>
      </c>
      <c r="BJ80" s="22">
        <f t="shared" si="40"/>
        <v>0</v>
      </c>
      <c r="BK80" s="22">
        <f t="shared" si="41"/>
        <v>0</v>
      </c>
      <c r="BL80" s="22"/>
      <c r="BM80" s="22">
        <f t="shared" si="42"/>
        <v>0</v>
      </c>
      <c r="BN80" s="22" t="str">
        <f t="shared" si="43"/>
        <v/>
      </c>
      <c r="BO80" s="22">
        <f t="shared" ref="BO80:BQ80" si="359">BF80+BI80+BL80</f>
        <v>0</v>
      </c>
      <c r="BP80" s="22">
        <f t="shared" si="359"/>
        <v>0</v>
      </c>
      <c r="BQ80" s="22">
        <f t="shared" si="359"/>
        <v>0</v>
      </c>
      <c r="BR80" s="22">
        <f t="shared" si="45"/>
        <v>0</v>
      </c>
      <c r="BS80" s="22">
        <v>0.0</v>
      </c>
      <c r="BT80" s="22">
        <f t="shared" si="46"/>
        <v>0</v>
      </c>
      <c r="BU80" s="22">
        <f t="shared" si="47"/>
        <v>0</v>
      </c>
      <c r="BV80" s="22">
        <f t="shared" si="48"/>
        <v>0</v>
      </c>
      <c r="BW80" s="27">
        <v>915.13</v>
      </c>
      <c r="BX80" s="22">
        <f t="shared" si="49"/>
        <v>915.13</v>
      </c>
      <c r="BY80" s="22">
        <f t="shared" si="50"/>
        <v>0</v>
      </c>
      <c r="BZ80" s="22">
        <f t="shared" si="51"/>
        <v>0</v>
      </c>
      <c r="CA80" s="22">
        <f t="shared" si="52"/>
        <v>0</v>
      </c>
    </row>
    <row r="81" ht="14.25" customHeight="1">
      <c r="A81" s="14" t="s">
        <v>476</v>
      </c>
      <c r="B81" s="14" t="s">
        <v>477</v>
      </c>
      <c r="C81" s="14" t="s">
        <v>478</v>
      </c>
      <c r="D81" s="14">
        <v>5.01318496E8</v>
      </c>
      <c r="E81" s="14" t="s">
        <v>225</v>
      </c>
      <c r="F81" s="14" t="s">
        <v>94</v>
      </c>
      <c r="G81" s="14" t="s">
        <v>479</v>
      </c>
      <c r="H81" s="25" t="s">
        <v>96</v>
      </c>
      <c r="I81" s="26">
        <v>3250.0</v>
      </c>
      <c r="J81" s="22">
        <v>0.0</v>
      </c>
      <c r="K81" s="22">
        <f t="shared" si="6"/>
        <v>0</v>
      </c>
      <c r="L81" s="22">
        <f t="shared" si="7"/>
        <v>0</v>
      </c>
      <c r="M81" s="22">
        <v>0.0</v>
      </c>
      <c r="N81" s="22">
        <f t="shared" si="8"/>
        <v>0</v>
      </c>
      <c r="O81" s="22">
        <f t="shared" si="9"/>
        <v>0</v>
      </c>
      <c r="P81" s="22">
        <v>10.0</v>
      </c>
      <c r="Q81" s="22">
        <f t="shared" si="10"/>
        <v>0</v>
      </c>
      <c r="R81" s="22">
        <f t="shared" si="11"/>
        <v>10</v>
      </c>
      <c r="S81" s="22">
        <v>100.0</v>
      </c>
      <c r="T81" s="22">
        <f t="shared" si="12"/>
        <v>0</v>
      </c>
      <c r="U81" s="22">
        <f t="shared" si="13"/>
        <v>100</v>
      </c>
      <c r="V81" s="22">
        <f t="shared" si="14"/>
        <v>3140</v>
      </c>
      <c r="W81" s="22">
        <v>27.8</v>
      </c>
      <c r="X81" s="22">
        <f t="shared" si="15"/>
        <v>0</v>
      </c>
      <c r="Y81" s="22">
        <f t="shared" si="16"/>
        <v>27.8</v>
      </c>
      <c r="Z81" s="22">
        <v>0.39</v>
      </c>
      <c r="AA81" s="22">
        <f t="shared" si="17"/>
        <v>0</v>
      </c>
      <c r="AB81" s="22">
        <f t="shared" si="18"/>
        <v>0.39</v>
      </c>
      <c r="AC81" s="22">
        <v>68.87</v>
      </c>
      <c r="AD81" s="22">
        <f t="shared" si="19"/>
        <v>0</v>
      </c>
      <c r="AE81" s="22">
        <f t="shared" si="20"/>
        <v>68.87</v>
      </c>
      <c r="AF81" s="22">
        <v>1.37</v>
      </c>
      <c r="AG81" s="22">
        <f t="shared" si="21"/>
        <v>0</v>
      </c>
      <c r="AH81" s="22">
        <f t="shared" si="22"/>
        <v>1.37</v>
      </c>
      <c r="AI81" s="22">
        <v>60.86</v>
      </c>
      <c r="AJ81" s="22">
        <f t="shared" si="23"/>
        <v>0</v>
      </c>
      <c r="AK81" s="22">
        <f t="shared" si="24"/>
        <v>60.86</v>
      </c>
      <c r="AL81" s="22">
        <f t="shared" ref="AL81:AN81" si="360">AF81+AI81</f>
        <v>62.23</v>
      </c>
      <c r="AM81" s="22">
        <f t="shared" si="360"/>
        <v>0</v>
      </c>
      <c r="AN81" s="22">
        <f t="shared" si="360"/>
        <v>62.23</v>
      </c>
      <c r="AO81" s="22">
        <f t="shared" ref="AO81:AQ81" si="361">SUM(J81+M81+P81+S81+W81+Z81+AC81+AF81+AI81)</f>
        <v>269.29</v>
      </c>
      <c r="AP81" s="22">
        <f t="shared" si="361"/>
        <v>0</v>
      </c>
      <c r="AQ81" s="22">
        <f t="shared" si="361"/>
        <v>269.29</v>
      </c>
      <c r="AR81" s="22">
        <v>103.32149568168715</v>
      </c>
      <c r="AS81" s="22">
        <f t="shared" si="27"/>
        <v>372.6114957</v>
      </c>
      <c r="AT81" s="22">
        <f t="shared" si="28"/>
        <v>372.6114957</v>
      </c>
      <c r="AU81" s="22">
        <f t="shared" si="29"/>
        <v>2877.388504</v>
      </c>
      <c r="AV81" s="22">
        <f t="shared" si="141"/>
        <v>4554</v>
      </c>
      <c r="AW81" s="22">
        <f t="shared" si="31"/>
        <v>1676.611496</v>
      </c>
      <c r="AX81" s="22">
        <f t="shared" si="32"/>
        <v>2877.388504</v>
      </c>
      <c r="AY81" s="22">
        <v>0.0</v>
      </c>
      <c r="AZ81" s="22">
        <f t="shared" si="33"/>
        <v>0</v>
      </c>
      <c r="BA81" s="22">
        <f t="shared" si="34"/>
        <v>0</v>
      </c>
      <c r="BB81" s="22">
        <f t="shared" si="35"/>
        <v>4554</v>
      </c>
      <c r="BC81" s="22">
        <f t="shared" ref="BC81:BD81" si="362">SUM(AW81+AZ81)</f>
        <v>1676.611496</v>
      </c>
      <c r="BD81" s="22">
        <f t="shared" si="362"/>
        <v>2877.388504</v>
      </c>
      <c r="BE81" s="22">
        <f t="shared" si="37"/>
        <v>0</v>
      </c>
      <c r="BF81" s="27">
        <v>0.0</v>
      </c>
      <c r="BG81" s="22">
        <f t="shared" si="38"/>
        <v>0</v>
      </c>
      <c r="BH81" s="22">
        <f t="shared" si="39"/>
        <v>0</v>
      </c>
      <c r="BI81" s="22">
        <v>616.7</v>
      </c>
      <c r="BJ81" s="22">
        <f t="shared" si="40"/>
        <v>616.7</v>
      </c>
      <c r="BK81" s="22">
        <f t="shared" si="41"/>
        <v>0</v>
      </c>
      <c r="BL81" s="22"/>
      <c r="BM81" s="22">
        <f t="shared" si="42"/>
        <v>0</v>
      </c>
      <c r="BN81" s="22" t="str">
        <f t="shared" si="43"/>
        <v/>
      </c>
      <c r="BO81" s="22">
        <f t="shared" ref="BO81:BQ81" si="363">BF81+BI81+BL81</f>
        <v>616.7</v>
      </c>
      <c r="BP81" s="22">
        <f t="shared" si="363"/>
        <v>616.7</v>
      </c>
      <c r="BQ81" s="22">
        <f t="shared" si="363"/>
        <v>0</v>
      </c>
      <c r="BR81" s="22">
        <f t="shared" si="45"/>
        <v>0</v>
      </c>
      <c r="BS81" s="22">
        <v>0.0</v>
      </c>
      <c r="BT81" s="22">
        <f t="shared" si="46"/>
        <v>0</v>
      </c>
      <c r="BU81" s="22">
        <f t="shared" si="47"/>
        <v>0</v>
      </c>
      <c r="BV81" s="22">
        <f t="shared" si="48"/>
        <v>0</v>
      </c>
      <c r="BW81" s="27">
        <v>180.89</v>
      </c>
      <c r="BX81" s="22">
        <f t="shared" si="49"/>
        <v>180.89</v>
      </c>
      <c r="BY81" s="22">
        <f t="shared" si="50"/>
        <v>0</v>
      </c>
      <c r="BZ81" s="22">
        <f t="shared" si="51"/>
        <v>0</v>
      </c>
      <c r="CA81" s="22">
        <f t="shared" si="52"/>
        <v>0</v>
      </c>
    </row>
    <row r="82" ht="14.25" customHeight="1">
      <c r="A82" s="14" t="s">
        <v>480</v>
      </c>
      <c r="B82" s="14" t="s">
        <v>481</v>
      </c>
      <c r="C82" s="14" t="s">
        <v>482</v>
      </c>
      <c r="D82" s="14">
        <v>1.047684028E9</v>
      </c>
      <c r="E82" s="14" t="s">
        <v>422</v>
      </c>
      <c r="F82" s="14" t="s">
        <v>130</v>
      </c>
      <c r="G82" s="14" t="s">
        <v>483</v>
      </c>
      <c r="H82" s="25" t="s">
        <v>96</v>
      </c>
      <c r="I82" s="26">
        <v>1620.0</v>
      </c>
      <c r="J82" s="22">
        <v>0.0</v>
      </c>
      <c r="K82" s="22">
        <f t="shared" si="6"/>
        <v>0</v>
      </c>
      <c r="L82" s="22">
        <f t="shared" si="7"/>
        <v>0</v>
      </c>
      <c r="M82" s="22">
        <v>0.0</v>
      </c>
      <c r="N82" s="22">
        <f t="shared" si="8"/>
        <v>0</v>
      </c>
      <c r="O82" s="22">
        <f t="shared" si="9"/>
        <v>0</v>
      </c>
      <c r="P82" s="22">
        <v>10.0</v>
      </c>
      <c r="Q82" s="22">
        <f t="shared" si="10"/>
        <v>0</v>
      </c>
      <c r="R82" s="22">
        <f t="shared" si="11"/>
        <v>10</v>
      </c>
      <c r="S82" s="22">
        <v>100.0</v>
      </c>
      <c r="T82" s="22">
        <f t="shared" si="12"/>
        <v>0</v>
      </c>
      <c r="U82" s="22">
        <f t="shared" si="13"/>
        <v>100</v>
      </c>
      <c r="V82" s="22">
        <f t="shared" si="14"/>
        <v>1510</v>
      </c>
      <c r="W82" s="22">
        <v>13.9</v>
      </c>
      <c r="X82" s="22">
        <f t="shared" si="15"/>
        <v>0</v>
      </c>
      <c r="Y82" s="22">
        <f t="shared" si="16"/>
        <v>13.9</v>
      </c>
      <c r="Z82" s="22">
        <v>0.39</v>
      </c>
      <c r="AA82" s="22">
        <f t="shared" si="17"/>
        <v>0</v>
      </c>
      <c r="AB82" s="22">
        <f t="shared" si="18"/>
        <v>0.39</v>
      </c>
      <c r="AC82" s="22">
        <v>68.87</v>
      </c>
      <c r="AD82" s="22">
        <f t="shared" si="19"/>
        <v>0</v>
      </c>
      <c r="AE82" s="22">
        <f t="shared" si="20"/>
        <v>68.87</v>
      </c>
      <c r="AF82" s="22">
        <v>1.37</v>
      </c>
      <c r="AG82" s="22">
        <f t="shared" si="21"/>
        <v>0</v>
      </c>
      <c r="AH82" s="22">
        <f t="shared" si="22"/>
        <v>1.37</v>
      </c>
      <c r="AI82" s="22">
        <v>60.86</v>
      </c>
      <c r="AJ82" s="22">
        <f t="shared" si="23"/>
        <v>0</v>
      </c>
      <c r="AK82" s="22">
        <f t="shared" si="24"/>
        <v>60.86</v>
      </c>
      <c r="AL82" s="22">
        <f t="shared" ref="AL82:AN82" si="364">AF82+AI82</f>
        <v>62.23</v>
      </c>
      <c r="AM82" s="22">
        <f t="shared" si="364"/>
        <v>0</v>
      </c>
      <c r="AN82" s="22">
        <f t="shared" si="364"/>
        <v>62.23</v>
      </c>
      <c r="AO82" s="22">
        <f t="shared" ref="AO82:AQ82" si="365">SUM(J82+M82+P82+S82+W82+Z82+AC82+AF82+AI82)</f>
        <v>255.39</v>
      </c>
      <c r="AP82" s="22">
        <f t="shared" si="365"/>
        <v>0</v>
      </c>
      <c r="AQ82" s="22">
        <f t="shared" si="365"/>
        <v>255.39</v>
      </c>
      <c r="AR82" s="22">
        <v>47.302000604616715</v>
      </c>
      <c r="AS82" s="22">
        <f t="shared" si="27"/>
        <v>302.6920006</v>
      </c>
      <c r="AT82" s="22">
        <f t="shared" si="28"/>
        <v>302.6920006</v>
      </c>
      <c r="AU82" s="22">
        <f t="shared" si="29"/>
        <v>1317.307999</v>
      </c>
      <c r="AV82" s="22">
        <f t="shared" si="141"/>
        <v>4554</v>
      </c>
      <c r="AW82" s="22">
        <f t="shared" si="31"/>
        <v>3236.692001</v>
      </c>
      <c r="AX82" s="22">
        <f t="shared" si="32"/>
        <v>1317.307999</v>
      </c>
      <c r="AY82" s="22">
        <v>0.0</v>
      </c>
      <c r="AZ82" s="22">
        <f t="shared" si="33"/>
        <v>0</v>
      </c>
      <c r="BA82" s="22">
        <f t="shared" si="34"/>
        <v>0</v>
      </c>
      <c r="BB82" s="22">
        <f t="shared" si="35"/>
        <v>4554</v>
      </c>
      <c r="BC82" s="22">
        <f t="shared" ref="BC82:BD82" si="366">SUM(AW82+AZ82)</f>
        <v>3236.692001</v>
      </c>
      <c r="BD82" s="22">
        <f t="shared" si="366"/>
        <v>1317.307999</v>
      </c>
      <c r="BE82" s="22">
        <f t="shared" si="37"/>
        <v>0</v>
      </c>
      <c r="BF82" s="27">
        <v>0.0</v>
      </c>
      <c r="BG82" s="22">
        <f t="shared" si="38"/>
        <v>0</v>
      </c>
      <c r="BH82" s="22">
        <f t="shared" si="39"/>
        <v>0</v>
      </c>
      <c r="BI82" s="22">
        <v>246.69</v>
      </c>
      <c r="BJ82" s="22">
        <f t="shared" si="40"/>
        <v>246.69</v>
      </c>
      <c r="BK82" s="22">
        <f t="shared" si="41"/>
        <v>0</v>
      </c>
      <c r="BL82" s="22"/>
      <c r="BM82" s="22">
        <f t="shared" si="42"/>
        <v>0</v>
      </c>
      <c r="BN82" s="22" t="str">
        <f t="shared" si="43"/>
        <v/>
      </c>
      <c r="BO82" s="22">
        <f t="shared" ref="BO82:BQ82" si="367">BF82+BI82+BL82</f>
        <v>246.69</v>
      </c>
      <c r="BP82" s="22">
        <f t="shared" si="367"/>
        <v>246.69</v>
      </c>
      <c r="BQ82" s="22">
        <f t="shared" si="367"/>
        <v>0</v>
      </c>
      <c r="BR82" s="22">
        <f t="shared" si="45"/>
        <v>0</v>
      </c>
      <c r="BS82" s="22">
        <v>0.0</v>
      </c>
      <c r="BT82" s="22">
        <f t="shared" si="46"/>
        <v>0</v>
      </c>
      <c r="BU82" s="22">
        <f t="shared" si="47"/>
        <v>0</v>
      </c>
      <c r="BV82" s="22">
        <f t="shared" si="48"/>
        <v>0</v>
      </c>
      <c r="BW82" s="27">
        <v>387.33</v>
      </c>
      <c r="BX82" s="22">
        <f t="shared" si="49"/>
        <v>387.33</v>
      </c>
      <c r="BY82" s="22">
        <f t="shared" si="50"/>
        <v>0</v>
      </c>
      <c r="BZ82" s="22">
        <f t="shared" si="51"/>
        <v>0</v>
      </c>
      <c r="CA82" s="22">
        <f t="shared" si="52"/>
        <v>0</v>
      </c>
    </row>
    <row r="83" ht="14.25" customHeight="1">
      <c r="A83" s="14" t="s">
        <v>484</v>
      </c>
      <c r="B83" s="14" t="s">
        <v>485</v>
      </c>
      <c r="C83" s="14" t="s">
        <v>486</v>
      </c>
      <c r="D83" s="14">
        <v>4.8316349E8</v>
      </c>
      <c r="E83" s="14" t="s">
        <v>351</v>
      </c>
      <c r="F83" s="14" t="s">
        <v>241</v>
      </c>
      <c r="G83" s="14" t="s">
        <v>487</v>
      </c>
      <c r="H83" s="25" t="s">
        <v>96</v>
      </c>
      <c r="I83" s="26">
        <v>2850.0</v>
      </c>
      <c r="J83" s="22">
        <v>0.0</v>
      </c>
      <c r="K83" s="22">
        <f t="shared" si="6"/>
        <v>0</v>
      </c>
      <c r="L83" s="22">
        <f t="shared" si="7"/>
        <v>0</v>
      </c>
      <c r="M83" s="22">
        <v>0.0</v>
      </c>
      <c r="N83" s="22">
        <f t="shared" si="8"/>
        <v>0</v>
      </c>
      <c r="O83" s="22">
        <f t="shared" si="9"/>
        <v>0</v>
      </c>
      <c r="P83" s="22">
        <v>10.0</v>
      </c>
      <c r="Q83" s="22">
        <f t="shared" si="10"/>
        <v>0</v>
      </c>
      <c r="R83" s="22">
        <f t="shared" si="11"/>
        <v>10</v>
      </c>
      <c r="S83" s="22">
        <v>100.0</v>
      </c>
      <c r="T83" s="22">
        <f t="shared" si="12"/>
        <v>0</v>
      </c>
      <c r="U83" s="22">
        <f t="shared" si="13"/>
        <v>100</v>
      </c>
      <c r="V83" s="22">
        <f t="shared" si="14"/>
        <v>2740</v>
      </c>
      <c r="W83" s="22">
        <v>13.9</v>
      </c>
      <c r="X83" s="22">
        <f t="shared" si="15"/>
        <v>0</v>
      </c>
      <c r="Y83" s="22">
        <f t="shared" si="16"/>
        <v>13.9</v>
      </c>
      <c r="Z83" s="22">
        <v>0.39</v>
      </c>
      <c r="AA83" s="22">
        <f t="shared" si="17"/>
        <v>0</v>
      </c>
      <c r="AB83" s="22">
        <f t="shared" si="18"/>
        <v>0.39</v>
      </c>
      <c r="AC83" s="22">
        <v>68.87</v>
      </c>
      <c r="AD83" s="22">
        <f t="shared" si="19"/>
        <v>0</v>
      </c>
      <c r="AE83" s="22">
        <f t="shared" si="20"/>
        <v>68.87</v>
      </c>
      <c r="AF83" s="22">
        <v>1.37</v>
      </c>
      <c r="AG83" s="22">
        <f t="shared" si="21"/>
        <v>0</v>
      </c>
      <c r="AH83" s="22">
        <f t="shared" si="22"/>
        <v>1.37</v>
      </c>
      <c r="AI83" s="22">
        <v>60.86</v>
      </c>
      <c r="AJ83" s="22">
        <f t="shared" si="23"/>
        <v>0</v>
      </c>
      <c r="AK83" s="22">
        <f t="shared" si="24"/>
        <v>60.86</v>
      </c>
      <c r="AL83" s="22">
        <f t="shared" ref="AL83:AN83" si="368">AF83+AI83</f>
        <v>62.23</v>
      </c>
      <c r="AM83" s="22">
        <f t="shared" si="368"/>
        <v>0</v>
      </c>
      <c r="AN83" s="22">
        <f t="shared" si="368"/>
        <v>62.23</v>
      </c>
      <c r="AO83" s="22">
        <f t="shared" ref="AO83:AQ83" si="369">SUM(J83+M83+P83+S83+W83+Z83+AC83+AF83+AI83)</f>
        <v>255.39</v>
      </c>
      <c r="AP83" s="22">
        <f t="shared" si="369"/>
        <v>0</v>
      </c>
      <c r="AQ83" s="22">
        <f t="shared" si="369"/>
        <v>255.39</v>
      </c>
      <c r="AR83" s="22">
        <v>89.93796307277874</v>
      </c>
      <c r="AS83" s="22">
        <f t="shared" si="27"/>
        <v>345.3279631</v>
      </c>
      <c r="AT83" s="22">
        <f t="shared" si="28"/>
        <v>345.3279631</v>
      </c>
      <c r="AU83" s="22">
        <f t="shared" si="29"/>
        <v>2504.672037</v>
      </c>
      <c r="AV83" s="22">
        <f t="shared" si="141"/>
        <v>4554</v>
      </c>
      <c r="AW83" s="22">
        <f t="shared" si="31"/>
        <v>2049.327963</v>
      </c>
      <c r="AX83" s="22">
        <f t="shared" si="32"/>
        <v>2504.672037</v>
      </c>
      <c r="AY83" s="22">
        <v>0.0</v>
      </c>
      <c r="AZ83" s="22">
        <f t="shared" si="33"/>
        <v>0</v>
      </c>
      <c r="BA83" s="22">
        <f t="shared" si="34"/>
        <v>0</v>
      </c>
      <c r="BB83" s="22">
        <f t="shared" si="35"/>
        <v>4554</v>
      </c>
      <c r="BC83" s="22">
        <f t="shared" ref="BC83:BD83" si="370">SUM(AW83+AZ83)</f>
        <v>2049.327963</v>
      </c>
      <c r="BD83" s="22">
        <f t="shared" si="370"/>
        <v>2504.672037</v>
      </c>
      <c r="BE83" s="22">
        <f t="shared" si="37"/>
        <v>0</v>
      </c>
      <c r="BF83" s="27">
        <v>0.0</v>
      </c>
      <c r="BG83" s="22">
        <f t="shared" si="38"/>
        <v>0</v>
      </c>
      <c r="BH83" s="22">
        <f t="shared" si="39"/>
        <v>0</v>
      </c>
      <c r="BI83" s="22">
        <v>762.2900000000001</v>
      </c>
      <c r="BJ83" s="22">
        <f t="shared" si="40"/>
        <v>762.29</v>
      </c>
      <c r="BK83" s="22">
        <f t="shared" si="41"/>
        <v>0</v>
      </c>
      <c r="BL83" s="22"/>
      <c r="BM83" s="22">
        <f t="shared" si="42"/>
        <v>0</v>
      </c>
      <c r="BN83" s="22" t="str">
        <f t="shared" si="43"/>
        <v/>
      </c>
      <c r="BO83" s="22">
        <f t="shared" ref="BO83:BQ83" si="371">BF83+BI83+BL83</f>
        <v>762.29</v>
      </c>
      <c r="BP83" s="22">
        <f t="shared" si="371"/>
        <v>762.29</v>
      </c>
      <c r="BQ83" s="22">
        <f t="shared" si="371"/>
        <v>0</v>
      </c>
      <c r="BR83" s="22">
        <f t="shared" si="45"/>
        <v>0</v>
      </c>
      <c r="BS83" s="22">
        <v>0.0</v>
      </c>
      <c r="BT83" s="22">
        <f t="shared" si="46"/>
        <v>0</v>
      </c>
      <c r="BU83" s="22">
        <f t="shared" si="47"/>
        <v>0</v>
      </c>
      <c r="BV83" s="22">
        <f t="shared" si="48"/>
        <v>0</v>
      </c>
      <c r="BW83" s="27">
        <v>1149.24</v>
      </c>
      <c r="BX83" s="22">
        <f t="shared" si="49"/>
        <v>1149.24</v>
      </c>
      <c r="BY83" s="22">
        <f t="shared" si="50"/>
        <v>0</v>
      </c>
      <c r="BZ83" s="22">
        <f t="shared" si="51"/>
        <v>0</v>
      </c>
      <c r="CA83" s="22">
        <f t="shared" si="52"/>
        <v>0</v>
      </c>
    </row>
    <row r="84" ht="14.25" customHeight="1">
      <c r="A84" s="14" t="s">
        <v>488</v>
      </c>
      <c r="B84" s="14" t="s">
        <v>489</v>
      </c>
      <c r="C84" s="14" t="s">
        <v>490</v>
      </c>
      <c r="D84" s="14">
        <v>9.52651815E8</v>
      </c>
      <c r="E84" s="14" t="s">
        <v>266</v>
      </c>
      <c r="F84" s="14" t="s">
        <v>267</v>
      </c>
      <c r="G84" s="14" t="s">
        <v>491</v>
      </c>
      <c r="H84" s="25" t="s">
        <v>96</v>
      </c>
      <c r="I84" s="26">
        <v>1300.0</v>
      </c>
      <c r="J84" s="22">
        <v>0.0</v>
      </c>
      <c r="K84" s="22">
        <f t="shared" si="6"/>
        <v>0</v>
      </c>
      <c r="L84" s="22">
        <f t="shared" si="7"/>
        <v>0</v>
      </c>
      <c r="M84" s="22">
        <v>0.0</v>
      </c>
      <c r="N84" s="22">
        <f t="shared" si="8"/>
        <v>0</v>
      </c>
      <c r="O84" s="22">
        <f t="shared" si="9"/>
        <v>0</v>
      </c>
      <c r="P84" s="22">
        <v>10.0</v>
      </c>
      <c r="Q84" s="22">
        <f t="shared" si="10"/>
        <v>0</v>
      </c>
      <c r="R84" s="22">
        <f t="shared" si="11"/>
        <v>10</v>
      </c>
      <c r="S84" s="22">
        <v>100.0</v>
      </c>
      <c r="T84" s="22">
        <f t="shared" si="12"/>
        <v>0</v>
      </c>
      <c r="U84" s="22">
        <f t="shared" si="13"/>
        <v>100</v>
      </c>
      <c r="V84" s="22">
        <f t="shared" si="14"/>
        <v>1190</v>
      </c>
      <c r="W84" s="22">
        <v>13.9</v>
      </c>
      <c r="X84" s="22">
        <f t="shared" si="15"/>
        <v>0</v>
      </c>
      <c r="Y84" s="22">
        <f t="shared" si="16"/>
        <v>13.9</v>
      </c>
      <c r="Z84" s="22">
        <v>0.39</v>
      </c>
      <c r="AA84" s="22">
        <f t="shared" si="17"/>
        <v>0</v>
      </c>
      <c r="AB84" s="22">
        <f t="shared" si="18"/>
        <v>0.39</v>
      </c>
      <c r="AC84" s="22">
        <v>68.87</v>
      </c>
      <c r="AD84" s="22">
        <f t="shared" si="19"/>
        <v>0</v>
      </c>
      <c r="AE84" s="22">
        <f t="shared" si="20"/>
        <v>68.87</v>
      </c>
      <c r="AF84" s="22">
        <v>1.37</v>
      </c>
      <c r="AG84" s="22">
        <f t="shared" si="21"/>
        <v>0</v>
      </c>
      <c r="AH84" s="22">
        <f t="shared" si="22"/>
        <v>1.37</v>
      </c>
      <c r="AI84" s="22">
        <v>60.86</v>
      </c>
      <c r="AJ84" s="22">
        <f t="shared" si="23"/>
        <v>0</v>
      </c>
      <c r="AK84" s="22">
        <f t="shared" si="24"/>
        <v>60.86</v>
      </c>
      <c r="AL84" s="22">
        <f t="shared" ref="AL84:AN84" si="372">AF84+AI84</f>
        <v>62.23</v>
      </c>
      <c r="AM84" s="22">
        <f t="shared" si="372"/>
        <v>0</v>
      </c>
      <c r="AN84" s="22">
        <f t="shared" si="372"/>
        <v>62.23</v>
      </c>
      <c r="AO84" s="22">
        <f t="shared" ref="AO84:AQ84" si="373">SUM(J84+M84+P84+S84+W84+Z84+AC84+AF84+AI84)</f>
        <v>255.39</v>
      </c>
      <c r="AP84" s="22">
        <f t="shared" si="373"/>
        <v>0</v>
      </c>
      <c r="AQ84" s="22">
        <f t="shared" si="373"/>
        <v>255.39</v>
      </c>
      <c r="AR84" s="22">
        <v>36.209717686070505</v>
      </c>
      <c r="AS84" s="22">
        <f t="shared" si="27"/>
        <v>291.5997177</v>
      </c>
      <c r="AT84" s="22">
        <f t="shared" si="28"/>
        <v>291.5997177</v>
      </c>
      <c r="AU84" s="22">
        <f t="shared" si="29"/>
        <v>1008.400282</v>
      </c>
      <c r="AV84" s="22">
        <f t="shared" si="141"/>
        <v>4554</v>
      </c>
      <c r="AW84" s="22">
        <f t="shared" si="31"/>
        <v>3545.599718</v>
      </c>
      <c r="AX84" s="22">
        <f t="shared" si="32"/>
        <v>1008.400282</v>
      </c>
      <c r="AY84" s="22">
        <v>0.0</v>
      </c>
      <c r="AZ84" s="22">
        <f t="shared" si="33"/>
        <v>0</v>
      </c>
      <c r="BA84" s="22">
        <f t="shared" si="34"/>
        <v>0</v>
      </c>
      <c r="BB84" s="22">
        <f t="shared" si="35"/>
        <v>4554</v>
      </c>
      <c r="BC84" s="22">
        <f t="shared" ref="BC84:BD84" si="374">SUM(AW84+AZ84)</f>
        <v>3545.599718</v>
      </c>
      <c r="BD84" s="22">
        <f t="shared" si="374"/>
        <v>1008.400282</v>
      </c>
      <c r="BE84" s="22">
        <f t="shared" si="37"/>
        <v>0</v>
      </c>
      <c r="BF84" s="27">
        <v>0.0</v>
      </c>
      <c r="BG84" s="22">
        <f t="shared" si="38"/>
        <v>0</v>
      </c>
      <c r="BH84" s="22">
        <f t="shared" si="39"/>
        <v>0</v>
      </c>
      <c r="BI84" s="22">
        <v>601.44</v>
      </c>
      <c r="BJ84" s="22">
        <f t="shared" si="40"/>
        <v>601.44</v>
      </c>
      <c r="BK84" s="22">
        <f t="shared" si="41"/>
        <v>0</v>
      </c>
      <c r="BL84" s="22"/>
      <c r="BM84" s="22">
        <f t="shared" si="42"/>
        <v>0</v>
      </c>
      <c r="BN84" s="22" t="str">
        <f t="shared" si="43"/>
        <v/>
      </c>
      <c r="BO84" s="22">
        <f t="shared" ref="BO84:BQ84" si="375">BF84+BI84+BL84</f>
        <v>601.44</v>
      </c>
      <c r="BP84" s="22">
        <f t="shared" si="375"/>
        <v>601.44</v>
      </c>
      <c r="BQ84" s="22">
        <f t="shared" si="375"/>
        <v>0</v>
      </c>
      <c r="BR84" s="22">
        <f t="shared" si="45"/>
        <v>0</v>
      </c>
      <c r="BS84" s="22">
        <v>0.0</v>
      </c>
      <c r="BT84" s="22">
        <f t="shared" si="46"/>
        <v>0</v>
      </c>
      <c r="BU84" s="22">
        <f t="shared" si="47"/>
        <v>0</v>
      </c>
      <c r="BV84" s="22">
        <f t="shared" si="48"/>
        <v>0</v>
      </c>
      <c r="BW84" s="27">
        <v>766.16</v>
      </c>
      <c r="BX84" s="22">
        <f t="shared" si="49"/>
        <v>766.16</v>
      </c>
      <c r="BY84" s="22">
        <f t="shared" si="50"/>
        <v>0</v>
      </c>
      <c r="BZ84" s="22">
        <f t="shared" si="51"/>
        <v>0</v>
      </c>
      <c r="CA84" s="22">
        <f t="shared" si="52"/>
        <v>0</v>
      </c>
    </row>
    <row r="85" ht="14.25" customHeight="1">
      <c r="A85" s="14" t="s">
        <v>492</v>
      </c>
      <c r="B85" s="14" t="s">
        <v>493</v>
      </c>
      <c r="C85" s="14" t="s">
        <v>494</v>
      </c>
      <c r="D85" s="14">
        <v>3.93914577E8</v>
      </c>
      <c r="E85" s="14" t="s">
        <v>235</v>
      </c>
      <c r="F85" s="14" t="s">
        <v>124</v>
      </c>
      <c r="G85" s="14" t="s">
        <v>495</v>
      </c>
      <c r="H85" s="25" t="s">
        <v>96</v>
      </c>
      <c r="I85" s="26">
        <v>3630.0</v>
      </c>
      <c r="J85" s="22">
        <v>0.0</v>
      </c>
      <c r="K85" s="22">
        <f t="shared" si="6"/>
        <v>0</v>
      </c>
      <c r="L85" s="22">
        <f t="shared" si="7"/>
        <v>0</v>
      </c>
      <c r="M85" s="22">
        <v>0.0</v>
      </c>
      <c r="N85" s="22">
        <f t="shared" si="8"/>
        <v>0</v>
      </c>
      <c r="O85" s="22">
        <f t="shared" si="9"/>
        <v>0</v>
      </c>
      <c r="P85" s="22">
        <v>10.0</v>
      </c>
      <c r="Q85" s="22">
        <f t="shared" si="10"/>
        <v>0</v>
      </c>
      <c r="R85" s="22">
        <f t="shared" si="11"/>
        <v>10</v>
      </c>
      <c r="S85" s="22">
        <v>100.0</v>
      </c>
      <c r="T85" s="22">
        <f t="shared" si="12"/>
        <v>0</v>
      </c>
      <c r="U85" s="22">
        <f t="shared" si="13"/>
        <v>100</v>
      </c>
      <c r="V85" s="22">
        <f t="shared" si="14"/>
        <v>3520</v>
      </c>
      <c r="W85" s="22">
        <v>27.8</v>
      </c>
      <c r="X85" s="22">
        <f t="shared" si="15"/>
        <v>0</v>
      </c>
      <c r="Y85" s="22">
        <f t="shared" si="16"/>
        <v>27.8</v>
      </c>
      <c r="Z85" s="22">
        <v>0.39</v>
      </c>
      <c r="AA85" s="22">
        <f t="shared" si="17"/>
        <v>0</v>
      </c>
      <c r="AB85" s="22">
        <f t="shared" si="18"/>
        <v>0.39</v>
      </c>
      <c r="AC85" s="22">
        <v>68.87</v>
      </c>
      <c r="AD85" s="22">
        <f t="shared" si="19"/>
        <v>0</v>
      </c>
      <c r="AE85" s="22">
        <f t="shared" si="20"/>
        <v>68.87</v>
      </c>
      <c r="AF85" s="22">
        <v>1.37</v>
      </c>
      <c r="AG85" s="22">
        <f t="shared" si="21"/>
        <v>0</v>
      </c>
      <c r="AH85" s="22">
        <f t="shared" si="22"/>
        <v>1.37</v>
      </c>
      <c r="AI85" s="22">
        <v>60.86</v>
      </c>
      <c r="AJ85" s="22">
        <f t="shared" si="23"/>
        <v>0</v>
      </c>
      <c r="AK85" s="22">
        <f t="shared" si="24"/>
        <v>60.86</v>
      </c>
      <c r="AL85" s="22">
        <f t="shared" ref="AL85:AN85" si="376">AF85+AI85</f>
        <v>62.23</v>
      </c>
      <c r="AM85" s="22">
        <f t="shared" si="376"/>
        <v>0</v>
      </c>
      <c r="AN85" s="22">
        <f t="shared" si="376"/>
        <v>62.23</v>
      </c>
      <c r="AO85" s="22">
        <f t="shared" ref="AO85:AQ85" si="377">SUM(J85+M85+P85+S85+W85+Z85+AC85+AF85+AI85)</f>
        <v>269.29</v>
      </c>
      <c r="AP85" s="22">
        <f t="shared" si="377"/>
        <v>0</v>
      </c>
      <c r="AQ85" s="22">
        <f t="shared" si="377"/>
        <v>269.29</v>
      </c>
      <c r="AR85" s="22">
        <v>116.49358164746079</v>
      </c>
      <c r="AS85" s="22">
        <f t="shared" si="27"/>
        <v>385.7835816</v>
      </c>
      <c r="AT85" s="22">
        <f t="shared" si="28"/>
        <v>385.7835816</v>
      </c>
      <c r="AU85" s="22">
        <f t="shared" si="29"/>
        <v>3244.216418</v>
      </c>
      <c r="AV85" s="22">
        <f t="shared" si="141"/>
        <v>4554</v>
      </c>
      <c r="AW85" s="22">
        <f t="shared" si="31"/>
        <v>1309.783582</v>
      </c>
      <c r="AX85" s="22">
        <f t="shared" si="32"/>
        <v>3244.216418</v>
      </c>
      <c r="AY85" s="22">
        <v>0.0</v>
      </c>
      <c r="AZ85" s="22">
        <f t="shared" si="33"/>
        <v>0</v>
      </c>
      <c r="BA85" s="22">
        <f t="shared" si="34"/>
        <v>0</v>
      </c>
      <c r="BB85" s="22">
        <f t="shared" si="35"/>
        <v>4554</v>
      </c>
      <c r="BC85" s="22">
        <f t="shared" ref="BC85:BD85" si="378">SUM(AW85+AZ85)</f>
        <v>1309.783582</v>
      </c>
      <c r="BD85" s="22">
        <f t="shared" si="378"/>
        <v>3244.216418</v>
      </c>
      <c r="BE85" s="22">
        <f t="shared" si="37"/>
        <v>0</v>
      </c>
      <c r="BF85" s="27">
        <v>0.0</v>
      </c>
      <c r="BG85" s="22">
        <f t="shared" si="38"/>
        <v>0</v>
      </c>
      <c r="BH85" s="22">
        <f t="shared" si="39"/>
        <v>0</v>
      </c>
      <c r="BI85" s="22">
        <v>389.72999999999996</v>
      </c>
      <c r="BJ85" s="22">
        <f t="shared" si="40"/>
        <v>389.73</v>
      </c>
      <c r="BK85" s="22">
        <f t="shared" si="41"/>
        <v>0</v>
      </c>
      <c r="BL85" s="22"/>
      <c r="BM85" s="22">
        <f t="shared" si="42"/>
        <v>0</v>
      </c>
      <c r="BN85" s="22" t="str">
        <f t="shared" si="43"/>
        <v/>
      </c>
      <c r="BO85" s="22">
        <f t="shared" ref="BO85:BQ85" si="379">BF85+BI85+BL85</f>
        <v>389.73</v>
      </c>
      <c r="BP85" s="22">
        <f t="shared" si="379"/>
        <v>389.73</v>
      </c>
      <c r="BQ85" s="22">
        <f t="shared" si="379"/>
        <v>0</v>
      </c>
      <c r="BR85" s="22">
        <f t="shared" si="45"/>
        <v>0</v>
      </c>
      <c r="BS85" s="22">
        <v>0.0</v>
      </c>
      <c r="BT85" s="22">
        <f t="shared" si="46"/>
        <v>0</v>
      </c>
      <c r="BU85" s="22">
        <f t="shared" si="47"/>
        <v>0</v>
      </c>
      <c r="BV85" s="22">
        <f t="shared" si="48"/>
        <v>0</v>
      </c>
      <c r="BW85" s="27">
        <v>383.07</v>
      </c>
      <c r="BX85" s="22">
        <f t="shared" si="49"/>
        <v>383.07</v>
      </c>
      <c r="BY85" s="22">
        <f t="shared" si="50"/>
        <v>0</v>
      </c>
      <c r="BZ85" s="22">
        <f t="shared" si="51"/>
        <v>0</v>
      </c>
      <c r="CA85" s="22">
        <f t="shared" si="52"/>
        <v>0</v>
      </c>
    </row>
    <row r="86" ht="14.25" customHeight="1">
      <c r="A86" s="14" t="s">
        <v>496</v>
      </c>
      <c r="B86" s="14" t="s">
        <v>497</v>
      </c>
      <c r="C86" s="14" t="s">
        <v>498</v>
      </c>
      <c r="D86" s="14">
        <v>9.63250507E8</v>
      </c>
      <c r="E86" s="14" t="s">
        <v>499</v>
      </c>
      <c r="F86" s="14" t="s">
        <v>209</v>
      </c>
      <c r="G86" s="14" t="s">
        <v>500</v>
      </c>
      <c r="H86" s="25" t="s">
        <v>96</v>
      </c>
      <c r="I86" s="26">
        <v>1141.0</v>
      </c>
      <c r="J86" s="22">
        <v>0.0</v>
      </c>
      <c r="K86" s="22">
        <f t="shared" si="6"/>
        <v>0</v>
      </c>
      <c r="L86" s="22">
        <f t="shared" si="7"/>
        <v>0</v>
      </c>
      <c r="M86" s="22">
        <v>0.0</v>
      </c>
      <c r="N86" s="22">
        <f t="shared" si="8"/>
        <v>0</v>
      </c>
      <c r="O86" s="22">
        <f t="shared" si="9"/>
        <v>0</v>
      </c>
      <c r="P86" s="22">
        <v>10.0</v>
      </c>
      <c r="Q86" s="22">
        <f t="shared" si="10"/>
        <v>0</v>
      </c>
      <c r="R86" s="22">
        <f t="shared" si="11"/>
        <v>10</v>
      </c>
      <c r="S86" s="22">
        <v>100.0</v>
      </c>
      <c r="T86" s="22">
        <f t="shared" si="12"/>
        <v>0</v>
      </c>
      <c r="U86" s="22">
        <f t="shared" si="13"/>
        <v>100</v>
      </c>
      <c r="V86" s="22">
        <f t="shared" si="14"/>
        <v>1031</v>
      </c>
      <c r="W86" s="22">
        <v>27.8</v>
      </c>
      <c r="X86" s="22">
        <f t="shared" si="15"/>
        <v>0</v>
      </c>
      <c r="Y86" s="22">
        <f t="shared" si="16"/>
        <v>27.8</v>
      </c>
      <c r="Z86" s="22">
        <v>0.39</v>
      </c>
      <c r="AA86" s="22">
        <f t="shared" si="17"/>
        <v>0</v>
      </c>
      <c r="AB86" s="22">
        <f t="shared" si="18"/>
        <v>0.39</v>
      </c>
      <c r="AC86" s="22">
        <v>68.87</v>
      </c>
      <c r="AD86" s="22">
        <f t="shared" si="19"/>
        <v>0</v>
      </c>
      <c r="AE86" s="22">
        <f t="shared" si="20"/>
        <v>68.87</v>
      </c>
      <c r="AF86" s="22">
        <v>1.37</v>
      </c>
      <c r="AG86" s="22">
        <f t="shared" si="21"/>
        <v>0</v>
      </c>
      <c r="AH86" s="22">
        <f t="shared" si="22"/>
        <v>1.37</v>
      </c>
      <c r="AI86" s="22">
        <v>60.86</v>
      </c>
      <c r="AJ86" s="22">
        <f t="shared" si="23"/>
        <v>0</v>
      </c>
      <c r="AK86" s="22">
        <f t="shared" si="24"/>
        <v>60.86</v>
      </c>
      <c r="AL86" s="22">
        <f t="shared" ref="AL86:AN86" si="380">AF86+AI86</f>
        <v>62.23</v>
      </c>
      <c r="AM86" s="22">
        <f t="shared" si="380"/>
        <v>0</v>
      </c>
      <c r="AN86" s="22">
        <f t="shared" si="380"/>
        <v>62.23</v>
      </c>
      <c r="AO86" s="22">
        <f t="shared" ref="AO86:AQ86" si="381">SUM(J86+M86+P86+S86+W86+Z86+AC86+AF86+AI86)</f>
        <v>269.29</v>
      </c>
      <c r="AP86" s="22">
        <f t="shared" si="381"/>
        <v>0</v>
      </c>
      <c r="AQ86" s="22">
        <f t="shared" si="381"/>
        <v>269.29</v>
      </c>
      <c r="AR86" s="22">
        <v>30.216418571643505</v>
      </c>
      <c r="AS86" s="22">
        <f t="shared" si="27"/>
        <v>299.5064186</v>
      </c>
      <c r="AT86" s="22">
        <f t="shared" si="28"/>
        <v>299.5064186</v>
      </c>
      <c r="AU86" s="22">
        <f t="shared" si="29"/>
        <v>841.4935814</v>
      </c>
      <c r="AV86" s="22">
        <f t="shared" si="141"/>
        <v>4554</v>
      </c>
      <c r="AW86" s="22">
        <f t="shared" si="31"/>
        <v>3712.506419</v>
      </c>
      <c r="AX86" s="22">
        <f t="shared" si="32"/>
        <v>841.4935814</v>
      </c>
      <c r="AY86" s="22">
        <v>0.0</v>
      </c>
      <c r="AZ86" s="22">
        <f t="shared" si="33"/>
        <v>0</v>
      </c>
      <c r="BA86" s="22">
        <f t="shared" si="34"/>
        <v>0</v>
      </c>
      <c r="BB86" s="22">
        <f t="shared" si="35"/>
        <v>4554</v>
      </c>
      <c r="BC86" s="22">
        <f t="shared" ref="BC86:BD86" si="382">SUM(AW86+AZ86)</f>
        <v>3712.506419</v>
      </c>
      <c r="BD86" s="22">
        <f t="shared" si="382"/>
        <v>841.4935814</v>
      </c>
      <c r="BE86" s="22">
        <f t="shared" si="37"/>
        <v>0</v>
      </c>
      <c r="BF86" s="27">
        <v>0.0</v>
      </c>
      <c r="BG86" s="22">
        <f t="shared" si="38"/>
        <v>0</v>
      </c>
      <c r="BH86" s="22">
        <f t="shared" si="39"/>
        <v>0</v>
      </c>
      <c r="BI86" s="22">
        <v>709.51</v>
      </c>
      <c r="BJ86" s="22">
        <f t="shared" si="40"/>
        <v>709.51</v>
      </c>
      <c r="BK86" s="22">
        <f t="shared" si="41"/>
        <v>0</v>
      </c>
      <c r="BL86" s="22"/>
      <c r="BM86" s="22">
        <f t="shared" si="42"/>
        <v>0</v>
      </c>
      <c r="BN86" s="22" t="str">
        <f t="shared" si="43"/>
        <v/>
      </c>
      <c r="BO86" s="22">
        <f t="shared" ref="BO86:BQ86" si="383">BF86+BI86+BL86</f>
        <v>709.51</v>
      </c>
      <c r="BP86" s="22">
        <f t="shared" si="383"/>
        <v>709.51</v>
      </c>
      <c r="BQ86" s="22">
        <f t="shared" si="383"/>
        <v>0</v>
      </c>
      <c r="BR86" s="22">
        <f t="shared" si="45"/>
        <v>0</v>
      </c>
      <c r="BS86" s="22">
        <v>0.0</v>
      </c>
      <c r="BT86" s="22">
        <f t="shared" si="46"/>
        <v>0</v>
      </c>
      <c r="BU86" s="22">
        <f t="shared" si="47"/>
        <v>0</v>
      </c>
      <c r="BV86" s="22">
        <f t="shared" si="48"/>
        <v>0</v>
      </c>
      <c r="BW86" s="27">
        <v>1851.55</v>
      </c>
      <c r="BX86" s="22">
        <f t="shared" si="49"/>
        <v>1851.55</v>
      </c>
      <c r="BY86" s="22">
        <f t="shared" si="50"/>
        <v>0</v>
      </c>
      <c r="BZ86" s="22">
        <f t="shared" si="51"/>
        <v>0</v>
      </c>
      <c r="CA86" s="22">
        <f t="shared" si="52"/>
        <v>0</v>
      </c>
    </row>
    <row r="87" ht="14.25" customHeight="1">
      <c r="A87" s="14" t="s">
        <v>501</v>
      </c>
      <c r="B87" s="14" t="s">
        <v>502</v>
      </c>
      <c r="C87" s="14" t="s">
        <v>503</v>
      </c>
      <c r="D87" s="14">
        <v>8.63337244E8</v>
      </c>
      <c r="E87" s="14" t="s">
        <v>287</v>
      </c>
      <c r="F87" s="14" t="s">
        <v>293</v>
      </c>
      <c r="G87" s="14" t="s">
        <v>504</v>
      </c>
      <c r="H87" s="25" t="s">
        <v>96</v>
      </c>
      <c r="I87" s="26">
        <v>1191.0</v>
      </c>
      <c r="J87" s="22">
        <v>0.0</v>
      </c>
      <c r="K87" s="22">
        <f t="shared" si="6"/>
        <v>0</v>
      </c>
      <c r="L87" s="22">
        <f t="shared" si="7"/>
        <v>0</v>
      </c>
      <c r="M87" s="22">
        <v>0.0</v>
      </c>
      <c r="N87" s="22">
        <f t="shared" si="8"/>
        <v>0</v>
      </c>
      <c r="O87" s="22">
        <f t="shared" si="9"/>
        <v>0</v>
      </c>
      <c r="P87" s="22">
        <v>10.0</v>
      </c>
      <c r="Q87" s="22">
        <f t="shared" si="10"/>
        <v>0</v>
      </c>
      <c r="R87" s="22">
        <f t="shared" si="11"/>
        <v>10</v>
      </c>
      <c r="S87" s="22">
        <v>100.0</v>
      </c>
      <c r="T87" s="22">
        <f t="shared" si="12"/>
        <v>0</v>
      </c>
      <c r="U87" s="22">
        <f t="shared" si="13"/>
        <v>100</v>
      </c>
      <c r="V87" s="22">
        <f t="shared" si="14"/>
        <v>1081</v>
      </c>
      <c r="W87" s="22">
        <v>13.9</v>
      </c>
      <c r="X87" s="22">
        <f t="shared" si="15"/>
        <v>0</v>
      </c>
      <c r="Y87" s="22">
        <f t="shared" si="16"/>
        <v>13.9</v>
      </c>
      <c r="Z87" s="22">
        <v>0.39</v>
      </c>
      <c r="AA87" s="22">
        <f t="shared" si="17"/>
        <v>0</v>
      </c>
      <c r="AB87" s="22">
        <f t="shared" si="18"/>
        <v>0.39</v>
      </c>
      <c r="AC87" s="22">
        <v>68.87</v>
      </c>
      <c r="AD87" s="22">
        <f t="shared" si="19"/>
        <v>0</v>
      </c>
      <c r="AE87" s="22">
        <f t="shared" si="20"/>
        <v>68.87</v>
      </c>
      <c r="AF87" s="22">
        <v>1.37</v>
      </c>
      <c r="AG87" s="22">
        <f t="shared" si="21"/>
        <v>0</v>
      </c>
      <c r="AH87" s="22">
        <f t="shared" si="22"/>
        <v>1.37</v>
      </c>
      <c r="AI87" s="22">
        <v>60.86</v>
      </c>
      <c r="AJ87" s="22">
        <f t="shared" si="23"/>
        <v>0</v>
      </c>
      <c r="AK87" s="22">
        <f t="shared" si="24"/>
        <v>60.86</v>
      </c>
      <c r="AL87" s="22">
        <f t="shared" ref="AL87:AN87" si="384">AF87+AI87</f>
        <v>62.23</v>
      </c>
      <c r="AM87" s="22">
        <f t="shared" si="384"/>
        <v>0</v>
      </c>
      <c r="AN87" s="22">
        <f t="shared" si="384"/>
        <v>62.23</v>
      </c>
      <c r="AO87" s="22">
        <f t="shared" ref="AO87:AQ87" si="385">SUM(J87+M87+P87+S87+W87+Z87+AC87+AF87+AI87)</f>
        <v>255.39</v>
      </c>
      <c r="AP87" s="22">
        <f t="shared" si="385"/>
        <v>0</v>
      </c>
      <c r="AQ87" s="22">
        <f t="shared" si="385"/>
        <v>255.39</v>
      </c>
      <c r="AR87" s="22">
        <v>32.431408816940696</v>
      </c>
      <c r="AS87" s="22">
        <f t="shared" si="27"/>
        <v>287.8214088</v>
      </c>
      <c r="AT87" s="22">
        <f t="shared" si="28"/>
        <v>287.8214088</v>
      </c>
      <c r="AU87" s="22">
        <f t="shared" si="29"/>
        <v>903.1785912</v>
      </c>
      <c r="AV87" s="22">
        <f t="shared" si="141"/>
        <v>4554</v>
      </c>
      <c r="AW87" s="22">
        <f t="shared" si="31"/>
        <v>3650.821409</v>
      </c>
      <c r="AX87" s="22">
        <f t="shared" si="32"/>
        <v>903.1785912</v>
      </c>
      <c r="AY87" s="22">
        <v>0.0</v>
      </c>
      <c r="AZ87" s="22">
        <f t="shared" si="33"/>
        <v>0</v>
      </c>
      <c r="BA87" s="22">
        <f t="shared" si="34"/>
        <v>0</v>
      </c>
      <c r="BB87" s="22">
        <f t="shared" si="35"/>
        <v>4554</v>
      </c>
      <c r="BC87" s="22">
        <f t="shared" ref="BC87:BD87" si="386">SUM(AW87+AZ87)</f>
        <v>3650.821409</v>
      </c>
      <c r="BD87" s="22">
        <f t="shared" si="386"/>
        <v>903.1785912</v>
      </c>
      <c r="BE87" s="22">
        <f t="shared" si="37"/>
        <v>0</v>
      </c>
      <c r="BF87" s="27">
        <v>0.0</v>
      </c>
      <c r="BG87" s="22">
        <f t="shared" si="38"/>
        <v>0</v>
      </c>
      <c r="BH87" s="22">
        <f t="shared" si="39"/>
        <v>0</v>
      </c>
      <c r="BI87" s="22">
        <v>257.91</v>
      </c>
      <c r="BJ87" s="22">
        <f t="shared" si="40"/>
        <v>257.91</v>
      </c>
      <c r="BK87" s="22">
        <f t="shared" si="41"/>
        <v>0</v>
      </c>
      <c r="BL87" s="22"/>
      <c r="BM87" s="22">
        <f t="shared" si="42"/>
        <v>0</v>
      </c>
      <c r="BN87" s="22" t="str">
        <f t="shared" si="43"/>
        <v/>
      </c>
      <c r="BO87" s="22">
        <f t="shared" ref="BO87:BQ87" si="387">BF87+BI87+BL87</f>
        <v>257.91</v>
      </c>
      <c r="BP87" s="22">
        <f t="shared" si="387"/>
        <v>257.91</v>
      </c>
      <c r="BQ87" s="22">
        <f t="shared" si="387"/>
        <v>0</v>
      </c>
      <c r="BR87" s="22">
        <f t="shared" si="45"/>
        <v>0</v>
      </c>
      <c r="BS87" s="22">
        <v>0.0</v>
      </c>
      <c r="BT87" s="22">
        <f t="shared" si="46"/>
        <v>0</v>
      </c>
      <c r="BU87" s="22">
        <f t="shared" si="47"/>
        <v>0</v>
      </c>
      <c r="BV87" s="22">
        <f t="shared" si="48"/>
        <v>0</v>
      </c>
      <c r="BW87" s="27">
        <v>2926.3</v>
      </c>
      <c r="BX87" s="22">
        <f t="shared" si="49"/>
        <v>2926.3</v>
      </c>
      <c r="BY87" s="22">
        <f t="shared" si="50"/>
        <v>0</v>
      </c>
      <c r="BZ87" s="22">
        <f t="shared" si="51"/>
        <v>0</v>
      </c>
      <c r="CA87" s="22">
        <f t="shared" si="52"/>
        <v>0</v>
      </c>
    </row>
    <row r="88" ht="14.25" customHeight="1">
      <c r="A88" s="14" t="s">
        <v>505</v>
      </c>
      <c r="B88" s="14" t="s">
        <v>506</v>
      </c>
      <c r="C88" s="14" t="s">
        <v>507</v>
      </c>
      <c r="D88" s="14">
        <v>9.19438954E8</v>
      </c>
      <c r="E88" s="14" t="s">
        <v>312</v>
      </c>
      <c r="F88" s="14" t="s">
        <v>508</v>
      </c>
      <c r="G88" s="14" t="s">
        <v>509</v>
      </c>
      <c r="H88" s="25" t="s">
        <v>96</v>
      </c>
      <c r="I88" s="26">
        <v>950.0</v>
      </c>
      <c r="J88" s="22">
        <v>0.0</v>
      </c>
      <c r="K88" s="22">
        <f t="shared" si="6"/>
        <v>0</v>
      </c>
      <c r="L88" s="22">
        <f t="shared" si="7"/>
        <v>0</v>
      </c>
      <c r="M88" s="22">
        <v>0.0</v>
      </c>
      <c r="N88" s="22">
        <f t="shared" si="8"/>
        <v>0</v>
      </c>
      <c r="O88" s="22">
        <f t="shared" si="9"/>
        <v>0</v>
      </c>
      <c r="P88" s="22">
        <v>22.0</v>
      </c>
      <c r="Q88" s="22">
        <f t="shared" si="10"/>
        <v>0</v>
      </c>
      <c r="R88" s="22">
        <f t="shared" si="11"/>
        <v>22</v>
      </c>
      <c r="S88" s="22">
        <v>100.0</v>
      </c>
      <c r="T88" s="22">
        <f t="shared" si="12"/>
        <v>0</v>
      </c>
      <c r="U88" s="22">
        <f t="shared" si="13"/>
        <v>100</v>
      </c>
      <c r="V88" s="22">
        <f t="shared" si="14"/>
        <v>828</v>
      </c>
      <c r="W88" s="22">
        <v>13.9</v>
      </c>
      <c r="X88" s="22">
        <f t="shared" si="15"/>
        <v>0</v>
      </c>
      <c r="Y88" s="22">
        <f t="shared" si="16"/>
        <v>13.9</v>
      </c>
      <c r="Z88" s="22">
        <v>0.39</v>
      </c>
      <c r="AA88" s="22">
        <f t="shared" si="17"/>
        <v>0</v>
      </c>
      <c r="AB88" s="22">
        <f t="shared" si="18"/>
        <v>0.39</v>
      </c>
      <c r="AC88" s="22">
        <v>68.87</v>
      </c>
      <c r="AD88" s="22">
        <f t="shared" si="19"/>
        <v>0</v>
      </c>
      <c r="AE88" s="22">
        <f t="shared" si="20"/>
        <v>68.87</v>
      </c>
      <c r="AF88" s="22">
        <v>1.37</v>
      </c>
      <c r="AG88" s="22">
        <f t="shared" si="21"/>
        <v>0</v>
      </c>
      <c r="AH88" s="22">
        <f t="shared" si="22"/>
        <v>1.37</v>
      </c>
      <c r="AI88" s="22">
        <v>60.86</v>
      </c>
      <c r="AJ88" s="22">
        <f t="shared" si="23"/>
        <v>0</v>
      </c>
      <c r="AK88" s="22">
        <f t="shared" si="24"/>
        <v>60.86</v>
      </c>
      <c r="AL88" s="22">
        <f t="shared" ref="AL88:AN88" si="388">AF88+AI88</f>
        <v>62.23</v>
      </c>
      <c r="AM88" s="22">
        <f t="shared" si="388"/>
        <v>0</v>
      </c>
      <c r="AN88" s="22">
        <f t="shared" si="388"/>
        <v>62.23</v>
      </c>
      <c r="AO88" s="22">
        <f t="shared" ref="AO88:AQ88" si="389">SUM(J88+M88+P88+S88+W88+Z88+AC88+AF88+AI88)</f>
        <v>267.39</v>
      </c>
      <c r="AP88" s="22">
        <f t="shared" si="389"/>
        <v>0</v>
      </c>
      <c r="AQ88" s="22">
        <f t="shared" si="389"/>
        <v>267.39</v>
      </c>
      <c r="AR88" s="22">
        <v>23.6615726344651</v>
      </c>
      <c r="AS88" s="22">
        <f t="shared" si="27"/>
        <v>291.0515726</v>
      </c>
      <c r="AT88" s="22">
        <f t="shared" si="28"/>
        <v>291.0515726</v>
      </c>
      <c r="AU88" s="22">
        <f t="shared" si="29"/>
        <v>658.9484274</v>
      </c>
      <c r="AV88" s="22">
        <f t="shared" si="141"/>
        <v>4554</v>
      </c>
      <c r="AW88" s="22">
        <f t="shared" si="31"/>
        <v>3895.051573</v>
      </c>
      <c r="AX88" s="22">
        <f t="shared" si="32"/>
        <v>658.9484274</v>
      </c>
      <c r="AY88" s="22">
        <v>0.0</v>
      </c>
      <c r="AZ88" s="22">
        <f t="shared" si="33"/>
        <v>0</v>
      </c>
      <c r="BA88" s="22">
        <f t="shared" si="34"/>
        <v>0</v>
      </c>
      <c r="BB88" s="22">
        <f t="shared" si="35"/>
        <v>4554</v>
      </c>
      <c r="BC88" s="22">
        <f t="shared" ref="BC88:BD88" si="390">SUM(AW88+AZ88)</f>
        <v>3895.051573</v>
      </c>
      <c r="BD88" s="22">
        <f t="shared" si="390"/>
        <v>658.9484274</v>
      </c>
      <c r="BE88" s="22">
        <f t="shared" si="37"/>
        <v>0</v>
      </c>
      <c r="BF88" s="27">
        <v>0.0</v>
      </c>
      <c r="BG88" s="22">
        <f t="shared" si="38"/>
        <v>0</v>
      </c>
      <c r="BH88" s="22">
        <f t="shared" si="39"/>
        <v>0</v>
      </c>
      <c r="BI88" s="22">
        <v>90.38</v>
      </c>
      <c r="BJ88" s="22">
        <f t="shared" si="40"/>
        <v>90.38</v>
      </c>
      <c r="BK88" s="22">
        <f t="shared" si="41"/>
        <v>0</v>
      </c>
      <c r="BL88" s="22"/>
      <c r="BM88" s="22">
        <f t="shared" si="42"/>
        <v>0</v>
      </c>
      <c r="BN88" s="22" t="str">
        <f t="shared" si="43"/>
        <v/>
      </c>
      <c r="BO88" s="22">
        <f t="shared" ref="BO88:BQ88" si="391">BF88+BI88+BL88</f>
        <v>90.38</v>
      </c>
      <c r="BP88" s="22">
        <f t="shared" si="391"/>
        <v>90.38</v>
      </c>
      <c r="BQ88" s="22">
        <f t="shared" si="391"/>
        <v>0</v>
      </c>
      <c r="BR88" s="22">
        <f t="shared" si="45"/>
        <v>0</v>
      </c>
      <c r="BS88" s="22">
        <v>0.0</v>
      </c>
      <c r="BT88" s="22">
        <f t="shared" si="46"/>
        <v>0</v>
      </c>
      <c r="BU88" s="22">
        <f t="shared" si="47"/>
        <v>0</v>
      </c>
      <c r="BV88" s="22">
        <f t="shared" si="48"/>
        <v>0</v>
      </c>
      <c r="BW88" s="27">
        <v>0.0</v>
      </c>
      <c r="BX88" s="22">
        <f t="shared" si="49"/>
        <v>0</v>
      </c>
      <c r="BY88" s="22">
        <f t="shared" si="50"/>
        <v>0</v>
      </c>
      <c r="BZ88" s="22">
        <f t="shared" si="51"/>
        <v>0</v>
      </c>
      <c r="CA88" s="22">
        <f t="shared" si="52"/>
        <v>0</v>
      </c>
    </row>
    <row r="89" ht="14.25" customHeight="1">
      <c r="A89" s="14" t="s">
        <v>510</v>
      </c>
      <c r="B89" s="14" t="s">
        <v>511</v>
      </c>
      <c r="C89" s="14" t="s">
        <v>512</v>
      </c>
      <c r="D89" s="14">
        <v>1.036486505E9</v>
      </c>
      <c r="E89" s="14" t="s">
        <v>165</v>
      </c>
      <c r="F89" s="14" t="s">
        <v>101</v>
      </c>
      <c r="G89" s="14" t="s">
        <v>513</v>
      </c>
      <c r="H89" s="25" t="s">
        <v>96</v>
      </c>
      <c r="I89" s="26">
        <v>5300.0</v>
      </c>
      <c r="J89" s="22">
        <v>0.0</v>
      </c>
      <c r="K89" s="22">
        <f t="shared" si="6"/>
        <v>0</v>
      </c>
      <c r="L89" s="22">
        <f t="shared" si="7"/>
        <v>0</v>
      </c>
      <c r="M89" s="22">
        <v>0.0</v>
      </c>
      <c r="N89" s="22">
        <f t="shared" si="8"/>
        <v>0</v>
      </c>
      <c r="O89" s="22">
        <f t="shared" si="9"/>
        <v>0</v>
      </c>
      <c r="P89" s="22">
        <v>10.0</v>
      </c>
      <c r="Q89" s="22">
        <f t="shared" si="10"/>
        <v>0</v>
      </c>
      <c r="R89" s="22">
        <f t="shared" si="11"/>
        <v>10</v>
      </c>
      <c r="S89" s="22">
        <v>100.0</v>
      </c>
      <c r="T89" s="22">
        <f t="shared" si="12"/>
        <v>0</v>
      </c>
      <c r="U89" s="22">
        <f t="shared" si="13"/>
        <v>100</v>
      </c>
      <c r="V89" s="22">
        <f t="shared" si="14"/>
        <v>5190</v>
      </c>
      <c r="W89" s="22">
        <v>27.8</v>
      </c>
      <c r="X89" s="22">
        <f t="shared" si="15"/>
        <v>0</v>
      </c>
      <c r="Y89" s="22">
        <f t="shared" si="16"/>
        <v>27.8</v>
      </c>
      <c r="Z89" s="22">
        <v>0.39</v>
      </c>
      <c r="AA89" s="22">
        <f t="shared" si="17"/>
        <v>0</v>
      </c>
      <c r="AB89" s="22">
        <f t="shared" si="18"/>
        <v>0.39</v>
      </c>
      <c r="AC89" s="22">
        <v>68.87</v>
      </c>
      <c r="AD89" s="22">
        <f t="shared" si="19"/>
        <v>0</v>
      </c>
      <c r="AE89" s="22">
        <f t="shared" si="20"/>
        <v>68.87</v>
      </c>
      <c r="AF89" s="22">
        <v>1.37</v>
      </c>
      <c r="AG89" s="22">
        <f t="shared" si="21"/>
        <v>0</v>
      </c>
      <c r="AH89" s="22">
        <f t="shared" si="22"/>
        <v>1.37</v>
      </c>
      <c r="AI89" s="22">
        <v>60.86</v>
      </c>
      <c r="AJ89" s="22">
        <f t="shared" si="23"/>
        <v>0</v>
      </c>
      <c r="AK89" s="22">
        <f t="shared" si="24"/>
        <v>60.86</v>
      </c>
      <c r="AL89" s="22">
        <f t="shared" ref="AL89:AN89" si="392">AF89+AI89</f>
        <v>62.23</v>
      </c>
      <c r="AM89" s="22">
        <f t="shared" si="392"/>
        <v>0</v>
      </c>
      <c r="AN89" s="22">
        <f t="shared" si="392"/>
        <v>62.23</v>
      </c>
      <c r="AO89" s="22">
        <f t="shared" ref="AO89:AQ89" si="393">SUM(J89+M89+P89+S89+W89+Z89+AC89+AF89+AI89)</f>
        <v>269.29</v>
      </c>
      <c r="AP89" s="22">
        <f t="shared" si="393"/>
        <v>0</v>
      </c>
      <c r="AQ89" s="22">
        <f t="shared" si="393"/>
        <v>269.29</v>
      </c>
      <c r="AR89" s="22">
        <v>174.38143312862385</v>
      </c>
      <c r="AS89" s="22">
        <f t="shared" si="27"/>
        <v>443.6714331</v>
      </c>
      <c r="AT89" s="22">
        <f t="shared" si="28"/>
        <v>443.6714331</v>
      </c>
      <c r="AU89" s="22">
        <f t="shared" si="29"/>
        <v>4856.328567</v>
      </c>
      <c r="AV89" s="22">
        <f t="shared" si="141"/>
        <v>4554</v>
      </c>
      <c r="AW89" s="22">
        <f t="shared" si="31"/>
        <v>0</v>
      </c>
      <c r="AX89" s="22">
        <f t="shared" si="32"/>
        <v>4554</v>
      </c>
      <c r="AY89" s="22">
        <v>0.0</v>
      </c>
      <c r="AZ89" s="22">
        <f t="shared" si="33"/>
        <v>0</v>
      </c>
      <c r="BA89" s="22">
        <f t="shared" si="34"/>
        <v>0</v>
      </c>
      <c r="BB89" s="22">
        <f t="shared" si="35"/>
        <v>4554</v>
      </c>
      <c r="BC89" s="22">
        <f t="shared" ref="BC89:BD89" si="394">SUM(AW89+AZ89)</f>
        <v>0</v>
      </c>
      <c r="BD89" s="22">
        <f t="shared" si="394"/>
        <v>4554</v>
      </c>
      <c r="BE89" s="22">
        <f t="shared" si="37"/>
        <v>302.3285669</v>
      </c>
      <c r="BF89" s="27">
        <v>0.0</v>
      </c>
      <c r="BG89" s="22">
        <f t="shared" si="38"/>
        <v>0</v>
      </c>
      <c r="BH89" s="22">
        <f t="shared" si="39"/>
        <v>0</v>
      </c>
      <c r="BI89" s="22">
        <v>301.65</v>
      </c>
      <c r="BJ89" s="22">
        <f t="shared" si="40"/>
        <v>0</v>
      </c>
      <c r="BK89" s="22">
        <f t="shared" si="41"/>
        <v>301.65</v>
      </c>
      <c r="BL89" s="22"/>
      <c r="BM89" s="22">
        <f t="shared" si="42"/>
        <v>0</v>
      </c>
      <c r="BN89" s="22" t="str">
        <f t="shared" si="43"/>
        <v/>
      </c>
      <c r="BO89" s="22">
        <f t="shared" ref="BO89:BQ89" si="395">BF89+BI89+BL89</f>
        <v>301.65</v>
      </c>
      <c r="BP89" s="22">
        <f t="shared" si="395"/>
        <v>0</v>
      </c>
      <c r="BQ89" s="22">
        <f t="shared" si="395"/>
        <v>301.65</v>
      </c>
      <c r="BR89" s="22">
        <f t="shared" si="45"/>
        <v>0.6785668714</v>
      </c>
      <c r="BS89" s="22">
        <v>0.0</v>
      </c>
      <c r="BT89" s="22">
        <f t="shared" si="46"/>
        <v>0</v>
      </c>
      <c r="BU89" s="22">
        <f t="shared" si="47"/>
        <v>0</v>
      </c>
      <c r="BV89" s="22">
        <f t="shared" si="48"/>
        <v>0.6785668714</v>
      </c>
      <c r="BW89" s="27">
        <v>5107.73</v>
      </c>
      <c r="BX89" s="22">
        <f t="shared" si="49"/>
        <v>5107.051433</v>
      </c>
      <c r="BY89" s="22">
        <f t="shared" si="50"/>
        <v>0.6785668714</v>
      </c>
      <c r="BZ89" s="22">
        <f t="shared" si="51"/>
        <v>0</v>
      </c>
      <c r="CA89" s="22">
        <f t="shared" si="52"/>
        <v>0</v>
      </c>
    </row>
    <row r="90" ht="14.25" customHeight="1">
      <c r="A90" s="14" t="s">
        <v>514</v>
      </c>
      <c r="B90" s="14" t="s">
        <v>515</v>
      </c>
      <c r="C90" s="14" t="s">
        <v>516</v>
      </c>
      <c r="D90" s="14">
        <v>9.44806295E8</v>
      </c>
      <c r="E90" s="14" t="s">
        <v>312</v>
      </c>
      <c r="F90" s="14" t="s">
        <v>267</v>
      </c>
      <c r="G90" s="14" t="s">
        <v>517</v>
      </c>
      <c r="H90" s="25" t="s">
        <v>96</v>
      </c>
      <c r="I90" s="26">
        <v>1159.0</v>
      </c>
      <c r="J90" s="22">
        <v>0.0</v>
      </c>
      <c r="K90" s="22">
        <f t="shared" si="6"/>
        <v>0</v>
      </c>
      <c r="L90" s="22">
        <f t="shared" si="7"/>
        <v>0</v>
      </c>
      <c r="M90" s="22">
        <v>0.0</v>
      </c>
      <c r="N90" s="22">
        <f t="shared" si="8"/>
        <v>0</v>
      </c>
      <c r="O90" s="22">
        <f t="shared" si="9"/>
        <v>0</v>
      </c>
      <c r="P90" s="22">
        <v>10.0</v>
      </c>
      <c r="Q90" s="22">
        <f t="shared" si="10"/>
        <v>0</v>
      </c>
      <c r="R90" s="22">
        <f t="shared" si="11"/>
        <v>10</v>
      </c>
      <c r="S90" s="22">
        <v>100.0</v>
      </c>
      <c r="T90" s="22">
        <f t="shared" si="12"/>
        <v>0</v>
      </c>
      <c r="U90" s="22">
        <f t="shared" si="13"/>
        <v>100</v>
      </c>
      <c r="V90" s="22">
        <f t="shared" si="14"/>
        <v>1049</v>
      </c>
      <c r="W90" s="22">
        <v>13.9</v>
      </c>
      <c r="X90" s="22">
        <f t="shared" si="15"/>
        <v>0</v>
      </c>
      <c r="Y90" s="22">
        <f t="shared" si="16"/>
        <v>13.9</v>
      </c>
      <c r="Z90" s="22">
        <v>0.39</v>
      </c>
      <c r="AA90" s="22">
        <f t="shared" si="17"/>
        <v>0</v>
      </c>
      <c r="AB90" s="22">
        <f t="shared" si="18"/>
        <v>0.39</v>
      </c>
      <c r="AC90" s="22">
        <v>68.87</v>
      </c>
      <c r="AD90" s="22">
        <f t="shared" si="19"/>
        <v>0</v>
      </c>
      <c r="AE90" s="22">
        <f t="shared" si="20"/>
        <v>68.87</v>
      </c>
      <c r="AF90" s="22">
        <v>1.37</v>
      </c>
      <c r="AG90" s="22">
        <f t="shared" si="21"/>
        <v>0</v>
      </c>
      <c r="AH90" s="22">
        <f t="shared" si="22"/>
        <v>1.37</v>
      </c>
      <c r="AI90" s="22">
        <v>60.86</v>
      </c>
      <c r="AJ90" s="22">
        <f t="shared" si="23"/>
        <v>0</v>
      </c>
      <c r="AK90" s="22">
        <f t="shared" si="24"/>
        <v>60.86</v>
      </c>
      <c r="AL90" s="22">
        <f t="shared" ref="AL90:AN90" si="396">AF90+AI90</f>
        <v>62.23</v>
      </c>
      <c r="AM90" s="22">
        <f t="shared" si="396"/>
        <v>0</v>
      </c>
      <c r="AN90" s="22">
        <f t="shared" si="396"/>
        <v>62.23</v>
      </c>
      <c r="AO90" s="22">
        <f t="shared" ref="AO90:AQ90" si="397">SUM(J90+M90+P90+S90+W90+Z90+AC90+AF90+AI90)</f>
        <v>255.39</v>
      </c>
      <c r="AP90" s="22">
        <f t="shared" si="397"/>
        <v>0</v>
      </c>
      <c r="AQ90" s="22">
        <f t="shared" si="397"/>
        <v>255.39</v>
      </c>
      <c r="AR90" s="22">
        <v>31.322180525086075</v>
      </c>
      <c r="AS90" s="22">
        <f t="shared" si="27"/>
        <v>286.7121805</v>
      </c>
      <c r="AT90" s="22">
        <f t="shared" si="28"/>
        <v>286.7121805</v>
      </c>
      <c r="AU90" s="22">
        <f t="shared" si="29"/>
        <v>872.2878195</v>
      </c>
      <c r="AV90" s="22">
        <f t="shared" si="141"/>
        <v>4554</v>
      </c>
      <c r="AW90" s="22">
        <f t="shared" si="31"/>
        <v>3681.712181</v>
      </c>
      <c r="AX90" s="22">
        <f t="shared" si="32"/>
        <v>872.2878195</v>
      </c>
      <c r="AY90" s="22">
        <v>0.0</v>
      </c>
      <c r="AZ90" s="22">
        <f t="shared" si="33"/>
        <v>0</v>
      </c>
      <c r="BA90" s="22">
        <f t="shared" si="34"/>
        <v>0</v>
      </c>
      <c r="BB90" s="22">
        <f t="shared" si="35"/>
        <v>4554</v>
      </c>
      <c r="BC90" s="22">
        <f t="shared" ref="BC90:BD90" si="398">SUM(AW90+AZ90)</f>
        <v>3681.712181</v>
      </c>
      <c r="BD90" s="22">
        <f t="shared" si="398"/>
        <v>872.2878195</v>
      </c>
      <c r="BE90" s="22">
        <f t="shared" si="37"/>
        <v>0</v>
      </c>
      <c r="BF90" s="27">
        <v>0.0</v>
      </c>
      <c r="BG90" s="22">
        <f t="shared" si="38"/>
        <v>0</v>
      </c>
      <c r="BH90" s="22">
        <f t="shared" si="39"/>
        <v>0</v>
      </c>
      <c r="BI90" s="22">
        <v>343.28</v>
      </c>
      <c r="BJ90" s="22">
        <f t="shared" si="40"/>
        <v>343.28</v>
      </c>
      <c r="BK90" s="22">
        <f t="shared" si="41"/>
        <v>0</v>
      </c>
      <c r="BL90" s="22"/>
      <c r="BM90" s="22">
        <f t="shared" si="42"/>
        <v>0</v>
      </c>
      <c r="BN90" s="22" t="str">
        <f t="shared" si="43"/>
        <v/>
      </c>
      <c r="BO90" s="22">
        <f t="shared" ref="BO90:BQ90" si="399">BF90+BI90+BL90</f>
        <v>343.28</v>
      </c>
      <c r="BP90" s="22">
        <f t="shared" si="399"/>
        <v>343.28</v>
      </c>
      <c r="BQ90" s="22">
        <f t="shared" si="399"/>
        <v>0</v>
      </c>
      <c r="BR90" s="22">
        <f t="shared" si="45"/>
        <v>0</v>
      </c>
      <c r="BS90" s="22">
        <v>0.0</v>
      </c>
      <c r="BT90" s="22">
        <f t="shared" si="46"/>
        <v>0</v>
      </c>
      <c r="BU90" s="22">
        <f t="shared" si="47"/>
        <v>0</v>
      </c>
      <c r="BV90" s="22">
        <f t="shared" si="48"/>
        <v>0</v>
      </c>
      <c r="BW90" s="27">
        <v>627.82</v>
      </c>
      <c r="BX90" s="22">
        <f t="shared" si="49"/>
        <v>627.82</v>
      </c>
      <c r="BY90" s="22">
        <f t="shared" si="50"/>
        <v>0</v>
      </c>
      <c r="BZ90" s="22">
        <f t="shared" si="51"/>
        <v>0</v>
      </c>
      <c r="CA90" s="22">
        <f t="shared" si="52"/>
        <v>0</v>
      </c>
    </row>
    <row r="91" ht="14.25" customHeight="1">
      <c r="A91" s="14" t="s">
        <v>518</v>
      </c>
      <c r="B91" s="14" t="s">
        <v>519</v>
      </c>
      <c r="C91" s="14" t="s">
        <v>520</v>
      </c>
      <c r="D91" s="14">
        <v>8.99118305E8</v>
      </c>
      <c r="E91" s="14" t="s">
        <v>298</v>
      </c>
      <c r="F91" s="14" t="s">
        <v>176</v>
      </c>
      <c r="G91" s="14" t="s">
        <v>521</v>
      </c>
      <c r="H91" s="25" t="s">
        <v>96</v>
      </c>
      <c r="I91" s="26">
        <v>2631.0</v>
      </c>
      <c r="J91" s="22">
        <v>0.0</v>
      </c>
      <c r="K91" s="22">
        <f t="shared" si="6"/>
        <v>0</v>
      </c>
      <c r="L91" s="22">
        <f t="shared" si="7"/>
        <v>0</v>
      </c>
      <c r="M91" s="22">
        <v>0.0</v>
      </c>
      <c r="N91" s="22">
        <f t="shared" si="8"/>
        <v>0</v>
      </c>
      <c r="O91" s="22">
        <f t="shared" si="9"/>
        <v>0</v>
      </c>
      <c r="P91" s="22">
        <v>22.0</v>
      </c>
      <c r="Q91" s="22">
        <f t="shared" si="10"/>
        <v>0</v>
      </c>
      <c r="R91" s="22">
        <f t="shared" si="11"/>
        <v>22</v>
      </c>
      <c r="S91" s="22">
        <v>100.0</v>
      </c>
      <c r="T91" s="22">
        <f t="shared" si="12"/>
        <v>0</v>
      </c>
      <c r="U91" s="22">
        <f t="shared" si="13"/>
        <v>100</v>
      </c>
      <c r="V91" s="22">
        <f t="shared" si="14"/>
        <v>2509</v>
      </c>
      <c r="W91" s="22">
        <v>13.9</v>
      </c>
      <c r="X91" s="22">
        <f t="shared" si="15"/>
        <v>0</v>
      </c>
      <c r="Y91" s="22">
        <f t="shared" si="16"/>
        <v>13.9</v>
      </c>
      <c r="Z91" s="22">
        <v>0.39</v>
      </c>
      <c r="AA91" s="22">
        <f t="shared" si="17"/>
        <v>0</v>
      </c>
      <c r="AB91" s="22">
        <f t="shared" si="18"/>
        <v>0.39</v>
      </c>
      <c r="AC91" s="22">
        <v>68.87</v>
      </c>
      <c r="AD91" s="22">
        <f t="shared" si="19"/>
        <v>0</v>
      </c>
      <c r="AE91" s="22">
        <f t="shared" si="20"/>
        <v>68.87</v>
      </c>
      <c r="AF91" s="22">
        <v>1.37</v>
      </c>
      <c r="AG91" s="22">
        <f t="shared" si="21"/>
        <v>0</v>
      </c>
      <c r="AH91" s="22">
        <f t="shared" si="22"/>
        <v>1.37</v>
      </c>
      <c r="AI91" s="22">
        <v>60.86</v>
      </c>
      <c r="AJ91" s="22">
        <f t="shared" si="23"/>
        <v>0</v>
      </c>
      <c r="AK91" s="22">
        <f t="shared" si="24"/>
        <v>60.86</v>
      </c>
      <c r="AL91" s="22">
        <f t="shared" ref="AL91:AN91" si="400">AF91+AI91</f>
        <v>62.23</v>
      </c>
      <c r="AM91" s="22">
        <f t="shared" si="400"/>
        <v>0</v>
      </c>
      <c r="AN91" s="22">
        <f t="shared" si="400"/>
        <v>62.23</v>
      </c>
      <c r="AO91" s="22">
        <f t="shared" ref="AO91:AQ91" si="401">SUM(J91+M91+P91+S91+W91+Z91+AC91+AF91+AI91)</f>
        <v>267.39</v>
      </c>
      <c r="AP91" s="22">
        <f t="shared" si="401"/>
        <v>0</v>
      </c>
      <c r="AQ91" s="22">
        <f t="shared" si="401"/>
        <v>267.39</v>
      </c>
      <c r="AR91" s="22">
        <v>81.93072134095318</v>
      </c>
      <c r="AS91" s="22">
        <f t="shared" si="27"/>
        <v>349.3207213</v>
      </c>
      <c r="AT91" s="22">
        <f t="shared" si="28"/>
        <v>349.3207213</v>
      </c>
      <c r="AU91" s="22">
        <f t="shared" si="29"/>
        <v>2281.679279</v>
      </c>
      <c r="AV91" s="22">
        <f t="shared" si="141"/>
        <v>4554</v>
      </c>
      <c r="AW91" s="22">
        <f t="shared" si="31"/>
        <v>2272.320721</v>
      </c>
      <c r="AX91" s="22">
        <f t="shared" si="32"/>
        <v>2281.679279</v>
      </c>
      <c r="AY91" s="22">
        <v>0.0</v>
      </c>
      <c r="AZ91" s="22">
        <f t="shared" si="33"/>
        <v>0</v>
      </c>
      <c r="BA91" s="22">
        <f t="shared" si="34"/>
        <v>0</v>
      </c>
      <c r="BB91" s="22">
        <f t="shared" si="35"/>
        <v>4554</v>
      </c>
      <c r="BC91" s="22">
        <f t="shared" ref="BC91:BD91" si="402">SUM(AW91+AZ91)</f>
        <v>2272.320721</v>
      </c>
      <c r="BD91" s="22">
        <f t="shared" si="402"/>
        <v>2281.679279</v>
      </c>
      <c r="BE91" s="22">
        <f t="shared" si="37"/>
        <v>0</v>
      </c>
      <c r="BF91" s="27">
        <v>0.0</v>
      </c>
      <c r="BG91" s="22">
        <f t="shared" si="38"/>
        <v>0</v>
      </c>
      <c r="BH91" s="22">
        <f t="shared" si="39"/>
        <v>0</v>
      </c>
      <c r="BI91" s="22">
        <v>663.28</v>
      </c>
      <c r="BJ91" s="22">
        <f t="shared" si="40"/>
        <v>663.28</v>
      </c>
      <c r="BK91" s="22">
        <f t="shared" si="41"/>
        <v>0</v>
      </c>
      <c r="BL91" s="22"/>
      <c r="BM91" s="22">
        <f t="shared" si="42"/>
        <v>0</v>
      </c>
      <c r="BN91" s="22" t="str">
        <f t="shared" si="43"/>
        <v/>
      </c>
      <c r="BO91" s="22">
        <f t="shared" ref="BO91:BQ91" si="403">BF91+BI91+BL91</f>
        <v>663.28</v>
      </c>
      <c r="BP91" s="22">
        <f t="shared" si="403"/>
        <v>663.28</v>
      </c>
      <c r="BQ91" s="22">
        <f t="shared" si="403"/>
        <v>0</v>
      </c>
      <c r="BR91" s="22">
        <f t="shared" si="45"/>
        <v>0</v>
      </c>
      <c r="BS91" s="22">
        <v>0.0</v>
      </c>
      <c r="BT91" s="22">
        <f t="shared" si="46"/>
        <v>0</v>
      </c>
      <c r="BU91" s="22">
        <f t="shared" si="47"/>
        <v>0</v>
      </c>
      <c r="BV91" s="22">
        <f t="shared" si="48"/>
        <v>0</v>
      </c>
      <c r="BW91" s="27">
        <v>627.82</v>
      </c>
      <c r="BX91" s="22">
        <f t="shared" si="49"/>
        <v>627.82</v>
      </c>
      <c r="BY91" s="22">
        <f t="shared" si="50"/>
        <v>0</v>
      </c>
      <c r="BZ91" s="22">
        <f t="shared" si="51"/>
        <v>0</v>
      </c>
      <c r="CA91" s="22">
        <f t="shared" si="52"/>
        <v>0</v>
      </c>
    </row>
    <row r="92" ht="14.25" customHeight="1">
      <c r="A92" s="14" t="s">
        <v>522</v>
      </c>
      <c r="B92" s="14" t="s">
        <v>523</v>
      </c>
      <c r="C92" s="14" t="s">
        <v>524</v>
      </c>
      <c r="D92" s="14">
        <v>7.00586431E8</v>
      </c>
      <c r="E92" s="14" t="s">
        <v>225</v>
      </c>
      <c r="F92" s="14" t="s">
        <v>241</v>
      </c>
      <c r="G92" s="14" t="s">
        <v>525</v>
      </c>
      <c r="H92" s="25" t="s">
        <v>96</v>
      </c>
      <c r="I92" s="26">
        <v>3400.0</v>
      </c>
      <c r="J92" s="22">
        <v>0.0</v>
      </c>
      <c r="K92" s="22">
        <f t="shared" si="6"/>
        <v>0</v>
      </c>
      <c r="L92" s="22">
        <f t="shared" si="7"/>
        <v>0</v>
      </c>
      <c r="M92" s="22">
        <v>0.0</v>
      </c>
      <c r="N92" s="22">
        <f t="shared" si="8"/>
        <v>0</v>
      </c>
      <c r="O92" s="22">
        <f t="shared" si="9"/>
        <v>0</v>
      </c>
      <c r="P92" s="22">
        <v>10.0</v>
      </c>
      <c r="Q92" s="22">
        <f t="shared" si="10"/>
        <v>0</v>
      </c>
      <c r="R92" s="22">
        <f t="shared" si="11"/>
        <v>10</v>
      </c>
      <c r="S92" s="22">
        <v>100.0</v>
      </c>
      <c r="T92" s="22">
        <f t="shared" si="12"/>
        <v>0</v>
      </c>
      <c r="U92" s="22">
        <f t="shared" si="13"/>
        <v>100</v>
      </c>
      <c r="V92" s="22">
        <f t="shared" si="14"/>
        <v>3290</v>
      </c>
      <c r="W92" s="22">
        <v>27.8</v>
      </c>
      <c r="X92" s="22">
        <f t="shared" si="15"/>
        <v>0</v>
      </c>
      <c r="Y92" s="22">
        <f t="shared" si="16"/>
        <v>27.8</v>
      </c>
      <c r="Z92" s="22">
        <v>0.39</v>
      </c>
      <c r="AA92" s="22">
        <f t="shared" si="17"/>
        <v>0</v>
      </c>
      <c r="AB92" s="22">
        <f t="shared" si="18"/>
        <v>0.39</v>
      </c>
      <c r="AC92" s="22">
        <v>68.87</v>
      </c>
      <c r="AD92" s="22">
        <f t="shared" si="19"/>
        <v>0</v>
      </c>
      <c r="AE92" s="22">
        <f t="shared" si="20"/>
        <v>68.87</v>
      </c>
      <c r="AF92" s="22">
        <v>1.37</v>
      </c>
      <c r="AG92" s="22">
        <f t="shared" si="21"/>
        <v>0</v>
      </c>
      <c r="AH92" s="22">
        <f t="shared" si="22"/>
        <v>1.37</v>
      </c>
      <c r="AI92" s="22">
        <v>60.86</v>
      </c>
      <c r="AJ92" s="22">
        <f t="shared" si="23"/>
        <v>0</v>
      </c>
      <c r="AK92" s="22">
        <f t="shared" si="24"/>
        <v>60.86</v>
      </c>
      <c r="AL92" s="22">
        <f t="shared" ref="AL92:AN92" si="404">AF92+AI92</f>
        <v>62.23</v>
      </c>
      <c r="AM92" s="22">
        <f t="shared" si="404"/>
        <v>0</v>
      </c>
      <c r="AN92" s="22">
        <f t="shared" si="404"/>
        <v>62.23</v>
      </c>
      <c r="AO92" s="22">
        <f t="shared" ref="AO92:AQ92" si="405">SUM(J92+M92+P92+S92+W92+Z92+AC92+AF92+AI92)</f>
        <v>269.29</v>
      </c>
      <c r="AP92" s="22">
        <f t="shared" si="405"/>
        <v>0</v>
      </c>
      <c r="AQ92" s="22">
        <f t="shared" si="405"/>
        <v>269.29</v>
      </c>
      <c r="AR92" s="22">
        <v>108.52100329975569</v>
      </c>
      <c r="AS92" s="22">
        <f t="shared" si="27"/>
        <v>377.8110033</v>
      </c>
      <c r="AT92" s="22">
        <f t="shared" si="28"/>
        <v>377.8110033</v>
      </c>
      <c r="AU92" s="22">
        <f t="shared" si="29"/>
        <v>3022.188997</v>
      </c>
      <c r="AV92" s="22">
        <f t="shared" si="141"/>
        <v>4554</v>
      </c>
      <c r="AW92" s="22">
        <f t="shared" si="31"/>
        <v>1531.811003</v>
      </c>
      <c r="AX92" s="22">
        <f t="shared" si="32"/>
        <v>3022.188997</v>
      </c>
      <c r="AY92" s="22">
        <v>0.0</v>
      </c>
      <c r="AZ92" s="22">
        <f t="shared" si="33"/>
        <v>0</v>
      </c>
      <c r="BA92" s="22">
        <f t="shared" si="34"/>
        <v>0</v>
      </c>
      <c r="BB92" s="22">
        <f t="shared" si="35"/>
        <v>4554</v>
      </c>
      <c r="BC92" s="22">
        <f t="shared" ref="BC92:BD92" si="406">SUM(AW92+AZ92)</f>
        <v>1531.811003</v>
      </c>
      <c r="BD92" s="22">
        <f t="shared" si="406"/>
        <v>3022.188997</v>
      </c>
      <c r="BE92" s="22">
        <f t="shared" si="37"/>
        <v>0</v>
      </c>
      <c r="BF92" s="27">
        <v>0.0</v>
      </c>
      <c r="BG92" s="22">
        <f t="shared" si="38"/>
        <v>0</v>
      </c>
      <c r="BH92" s="22">
        <f t="shared" si="39"/>
        <v>0</v>
      </c>
      <c r="BI92" s="22">
        <v>0.0</v>
      </c>
      <c r="BJ92" s="22">
        <f t="shared" si="40"/>
        <v>0</v>
      </c>
      <c r="BK92" s="22">
        <f t="shared" si="41"/>
        <v>0</v>
      </c>
      <c r="BL92" s="22"/>
      <c r="BM92" s="22">
        <f t="shared" si="42"/>
        <v>0</v>
      </c>
      <c r="BN92" s="22" t="str">
        <f t="shared" si="43"/>
        <v/>
      </c>
      <c r="BO92" s="22">
        <f t="shared" ref="BO92:BQ92" si="407">BF92+BI92+BL92</f>
        <v>0</v>
      </c>
      <c r="BP92" s="22">
        <f t="shared" si="407"/>
        <v>0</v>
      </c>
      <c r="BQ92" s="22">
        <f t="shared" si="407"/>
        <v>0</v>
      </c>
      <c r="BR92" s="22">
        <f t="shared" si="45"/>
        <v>0</v>
      </c>
      <c r="BS92" s="22">
        <v>0.0</v>
      </c>
      <c r="BT92" s="22">
        <f t="shared" si="46"/>
        <v>0</v>
      </c>
      <c r="BU92" s="22">
        <f t="shared" si="47"/>
        <v>0</v>
      </c>
      <c r="BV92" s="22">
        <f t="shared" si="48"/>
        <v>0</v>
      </c>
      <c r="BW92" s="27">
        <v>244.74</v>
      </c>
      <c r="BX92" s="22">
        <f t="shared" si="49"/>
        <v>244.74</v>
      </c>
      <c r="BY92" s="22">
        <f t="shared" si="50"/>
        <v>0</v>
      </c>
      <c r="BZ92" s="22">
        <f t="shared" si="51"/>
        <v>0</v>
      </c>
      <c r="CA92" s="22">
        <f t="shared" si="52"/>
        <v>0</v>
      </c>
    </row>
    <row r="93" ht="14.25" customHeight="1">
      <c r="A93" s="14" t="s">
        <v>526</v>
      </c>
      <c r="B93" s="14" t="s">
        <v>527</v>
      </c>
      <c r="C93" s="14" t="s">
        <v>528</v>
      </c>
      <c r="D93" s="14">
        <v>1.20198665E8</v>
      </c>
      <c r="E93" s="14" t="s">
        <v>312</v>
      </c>
      <c r="F93" s="14" t="s">
        <v>209</v>
      </c>
      <c r="G93" s="14" t="s">
        <v>529</v>
      </c>
      <c r="H93" s="25" t="s">
        <v>96</v>
      </c>
      <c r="I93" s="26">
        <v>1200.0</v>
      </c>
      <c r="J93" s="22">
        <v>0.0</v>
      </c>
      <c r="K93" s="22">
        <f t="shared" si="6"/>
        <v>0</v>
      </c>
      <c r="L93" s="22">
        <f t="shared" si="7"/>
        <v>0</v>
      </c>
      <c r="M93" s="22">
        <v>0.0</v>
      </c>
      <c r="N93" s="22">
        <f t="shared" si="8"/>
        <v>0</v>
      </c>
      <c r="O93" s="22">
        <f t="shared" si="9"/>
        <v>0</v>
      </c>
      <c r="P93" s="22">
        <v>10.0</v>
      </c>
      <c r="Q93" s="22">
        <f t="shared" si="10"/>
        <v>0</v>
      </c>
      <c r="R93" s="22">
        <f t="shared" si="11"/>
        <v>10</v>
      </c>
      <c r="S93" s="22">
        <v>100.0</v>
      </c>
      <c r="T93" s="22">
        <f t="shared" si="12"/>
        <v>0</v>
      </c>
      <c r="U93" s="22">
        <f t="shared" si="13"/>
        <v>100</v>
      </c>
      <c r="V93" s="22">
        <f t="shared" si="14"/>
        <v>1090</v>
      </c>
      <c r="W93" s="22">
        <v>13.9</v>
      </c>
      <c r="X93" s="22">
        <f t="shared" si="15"/>
        <v>0</v>
      </c>
      <c r="Y93" s="22">
        <f t="shared" si="16"/>
        <v>13.9</v>
      </c>
      <c r="Z93" s="22">
        <v>0.39</v>
      </c>
      <c r="AA93" s="22">
        <f t="shared" si="17"/>
        <v>0</v>
      </c>
      <c r="AB93" s="22">
        <f t="shared" si="18"/>
        <v>0.39</v>
      </c>
      <c r="AC93" s="22">
        <v>68.87</v>
      </c>
      <c r="AD93" s="22">
        <f t="shared" si="19"/>
        <v>0</v>
      </c>
      <c r="AE93" s="22">
        <f t="shared" si="20"/>
        <v>68.87</v>
      </c>
      <c r="AF93" s="22">
        <v>1.37</v>
      </c>
      <c r="AG93" s="22">
        <f t="shared" si="21"/>
        <v>0</v>
      </c>
      <c r="AH93" s="22">
        <f t="shared" si="22"/>
        <v>1.37</v>
      </c>
      <c r="AI93" s="22">
        <v>60.86</v>
      </c>
      <c r="AJ93" s="22">
        <f t="shared" si="23"/>
        <v>0</v>
      </c>
      <c r="AK93" s="22">
        <f t="shared" si="24"/>
        <v>60.86</v>
      </c>
      <c r="AL93" s="22">
        <f t="shared" ref="AL93:AN93" si="408">AF93+AI93</f>
        <v>62.23</v>
      </c>
      <c r="AM93" s="22">
        <f t="shared" si="408"/>
        <v>0</v>
      </c>
      <c r="AN93" s="22">
        <f t="shared" si="408"/>
        <v>62.23</v>
      </c>
      <c r="AO93" s="22">
        <f t="shared" ref="AO93:AQ93" si="409">SUM(J93+M93+P93+S93+W93+Z93+AC93+AF93+AI93)</f>
        <v>255.39</v>
      </c>
      <c r="AP93" s="22">
        <f t="shared" si="409"/>
        <v>0</v>
      </c>
      <c r="AQ93" s="22">
        <f t="shared" si="409"/>
        <v>255.39</v>
      </c>
      <c r="AR93" s="22">
        <v>32.74337927402481</v>
      </c>
      <c r="AS93" s="22">
        <f t="shared" si="27"/>
        <v>288.1333793</v>
      </c>
      <c r="AT93" s="22">
        <f t="shared" si="28"/>
        <v>288.1333793</v>
      </c>
      <c r="AU93" s="22">
        <f t="shared" si="29"/>
        <v>911.8666207</v>
      </c>
      <c r="AV93" s="22">
        <f t="shared" si="141"/>
        <v>4554</v>
      </c>
      <c r="AW93" s="22">
        <f t="shared" si="31"/>
        <v>3642.133379</v>
      </c>
      <c r="AX93" s="22">
        <f t="shared" si="32"/>
        <v>911.8666207</v>
      </c>
      <c r="AY93" s="22">
        <v>0.0</v>
      </c>
      <c r="AZ93" s="22">
        <f t="shared" si="33"/>
        <v>0</v>
      </c>
      <c r="BA93" s="22">
        <f t="shared" si="34"/>
        <v>0</v>
      </c>
      <c r="BB93" s="22">
        <f t="shared" si="35"/>
        <v>4554</v>
      </c>
      <c r="BC93" s="22">
        <f t="shared" ref="BC93:BD93" si="410">SUM(AW93+AZ93)</f>
        <v>3642.133379</v>
      </c>
      <c r="BD93" s="22">
        <f t="shared" si="410"/>
        <v>911.8666207</v>
      </c>
      <c r="BE93" s="22">
        <f t="shared" si="37"/>
        <v>0</v>
      </c>
      <c r="BF93" s="27">
        <v>0.0</v>
      </c>
      <c r="BG93" s="22">
        <f t="shared" si="38"/>
        <v>0</v>
      </c>
      <c r="BH93" s="22">
        <f t="shared" si="39"/>
        <v>0</v>
      </c>
      <c r="BI93" s="22">
        <v>261.23</v>
      </c>
      <c r="BJ93" s="22">
        <f t="shared" si="40"/>
        <v>261.23</v>
      </c>
      <c r="BK93" s="22">
        <f t="shared" si="41"/>
        <v>0</v>
      </c>
      <c r="BL93" s="22"/>
      <c r="BM93" s="22">
        <f t="shared" si="42"/>
        <v>0</v>
      </c>
      <c r="BN93" s="22" t="str">
        <f t="shared" si="43"/>
        <v/>
      </c>
      <c r="BO93" s="22">
        <f t="shared" ref="BO93:BQ93" si="411">BF93+BI93+BL93</f>
        <v>261.23</v>
      </c>
      <c r="BP93" s="22">
        <f t="shared" si="411"/>
        <v>261.23</v>
      </c>
      <c r="BQ93" s="22">
        <f t="shared" si="411"/>
        <v>0</v>
      </c>
      <c r="BR93" s="22">
        <f t="shared" si="45"/>
        <v>0</v>
      </c>
      <c r="BS93" s="22">
        <v>0.0</v>
      </c>
      <c r="BT93" s="22">
        <f t="shared" si="46"/>
        <v>0</v>
      </c>
      <c r="BU93" s="22">
        <f t="shared" si="47"/>
        <v>0</v>
      </c>
      <c r="BV93" s="22">
        <f t="shared" si="48"/>
        <v>0</v>
      </c>
      <c r="BW93" s="27">
        <v>510.77</v>
      </c>
      <c r="BX93" s="22">
        <f t="shared" si="49"/>
        <v>510.77</v>
      </c>
      <c r="BY93" s="22">
        <f t="shared" si="50"/>
        <v>0</v>
      </c>
      <c r="BZ93" s="22">
        <f t="shared" si="51"/>
        <v>0</v>
      </c>
      <c r="CA93" s="22">
        <f t="shared" si="52"/>
        <v>0</v>
      </c>
    </row>
    <row r="94" ht="14.25" customHeight="1">
      <c r="A94" s="14" t="s">
        <v>530</v>
      </c>
      <c r="B94" s="14" t="s">
        <v>531</v>
      </c>
      <c r="C94" s="14" t="s">
        <v>532</v>
      </c>
      <c r="D94" s="14">
        <v>2.08349553E8</v>
      </c>
      <c r="E94" s="14" t="s">
        <v>533</v>
      </c>
      <c r="F94" s="14" t="s">
        <v>282</v>
      </c>
      <c r="G94" s="14" t="s">
        <v>534</v>
      </c>
      <c r="H94" s="25" t="s">
        <v>96</v>
      </c>
      <c r="I94" s="26">
        <v>1850.0</v>
      </c>
      <c r="J94" s="22">
        <v>0.0</v>
      </c>
      <c r="K94" s="22">
        <f t="shared" si="6"/>
        <v>0</v>
      </c>
      <c r="L94" s="22">
        <f t="shared" si="7"/>
        <v>0</v>
      </c>
      <c r="M94" s="22">
        <v>0.0</v>
      </c>
      <c r="N94" s="22">
        <f t="shared" si="8"/>
        <v>0</v>
      </c>
      <c r="O94" s="22">
        <f t="shared" si="9"/>
        <v>0</v>
      </c>
      <c r="P94" s="22">
        <v>22.0</v>
      </c>
      <c r="Q94" s="22">
        <f t="shared" si="10"/>
        <v>0</v>
      </c>
      <c r="R94" s="22">
        <f t="shared" si="11"/>
        <v>22</v>
      </c>
      <c r="S94" s="22">
        <v>100.0</v>
      </c>
      <c r="T94" s="22">
        <f t="shared" si="12"/>
        <v>0</v>
      </c>
      <c r="U94" s="22">
        <f t="shared" si="13"/>
        <v>100</v>
      </c>
      <c r="V94" s="22">
        <f t="shared" si="14"/>
        <v>1728</v>
      </c>
      <c r="W94" s="22">
        <v>13.9</v>
      </c>
      <c r="X94" s="22">
        <f t="shared" si="15"/>
        <v>0</v>
      </c>
      <c r="Y94" s="22">
        <f t="shared" si="16"/>
        <v>13.9</v>
      </c>
      <c r="Z94" s="22">
        <v>0.39</v>
      </c>
      <c r="AA94" s="22">
        <f t="shared" si="17"/>
        <v>0</v>
      </c>
      <c r="AB94" s="22">
        <f t="shared" si="18"/>
        <v>0.39</v>
      </c>
      <c r="AC94" s="22">
        <v>68.87</v>
      </c>
      <c r="AD94" s="22">
        <f t="shared" si="19"/>
        <v>0</v>
      </c>
      <c r="AE94" s="22">
        <f t="shared" si="20"/>
        <v>68.87</v>
      </c>
      <c r="AF94" s="22">
        <v>1.37</v>
      </c>
      <c r="AG94" s="22">
        <f t="shared" si="21"/>
        <v>0</v>
      </c>
      <c r="AH94" s="22">
        <f t="shared" si="22"/>
        <v>1.37</v>
      </c>
      <c r="AI94" s="22">
        <v>60.86</v>
      </c>
      <c r="AJ94" s="22">
        <f t="shared" si="23"/>
        <v>0</v>
      </c>
      <c r="AK94" s="22">
        <f t="shared" si="24"/>
        <v>60.86</v>
      </c>
      <c r="AL94" s="22">
        <f t="shared" ref="AL94:AN94" si="412">AF94+AI94</f>
        <v>62.23</v>
      </c>
      <c r="AM94" s="22">
        <f t="shared" si="412"/>
        <v>0</v>
      </c>
      <c r="AN94" s="22">
        <f t="shared" si="412"/>
        <v>62.23</v>
      </c>
      <c r="AO94" s="22">
        <f t="shared" ref="AO94:AQ94" si="413">SUM(J94+M94+P94+S94+W94+Z94+AC94+AF94+AI94)</f>
        <v>267.39</v>
      </c>
      <c r="AP94" s="22">
        <f t="shared" si="413"/>
        <v>0</v>
      </c>
      <c r="AQ94" s="22">
        <f t="shared" si="413"/>
        <v>267.39</v>
      </c>
      <c r="AR94" s="22">
        <v>54.85861834287633</v>
      </c>
      <c r="AS94" s="22">
        <f t="shared" si="27"/>
        <v>322.2486183</v>
      </c>
      <c r="AT94" s="22">
        <f t="shared" si="28"/>
        <v>322.2486183</v>
      </c>
      <c r="AU94" s="22">
        <f t="shared" si="29"/>
        <v>1527.751382</v>
      </c>
      <c r="AV94" s="22">
        <f t="shared" si="141"/>
        <v>4554</v>
      </c>
      <c r="AW94" s="22">
        <f t="shared" si="31"/>
        <v>3026.248618</v>
      </c>
      <c r="AX94" s="22">
        <f t="shared" si="32"/>
        <v>1527.751382</v>
      </c>
      <c r="AY94" s="22">
        <v>0.0</v>
      </c>
      <c r="AZ94" s="22">
        <f t="shared" si="33"/>
        <v>0</v>
      </c>
      <c r="BA94" s="22">
        <f t="shared" si="34"/>
        <v>0</v>
      </c>
      <c r="BB94" s="22">
        <f t="shared" si="35"/>
        <v>4554</v>
      </c>
      <c r="BC94" s="22">
        <f t="shared" ref="BC94:BD94" si="414">SUM(AW94+AZ94)</f>
        <v>3026.248618</v>
      </c>
      <c r="BD94" s="22">
        <f t="shared" si="414"/>
        <v>1527.751382</v>
      </c>
      <c r="BE94" s="22">
        <f t="shared" si="37"/>
        <v>0</v>
      </c>
      <c r="BF94" s="27">
        <v>0.0</v>
      </c>
      <c r="BG94" s="22">
        <f t="shared" si="38"/>
        <v>0</v>
      </c>
      <c r="BH94" s="22">
        <f t="shared" si="39"/>
        <v>0</v>
      </c>
      <c r="BI94" s="22">
        <v>727.16</v>
      </c>
      <c r="BJ94" s="22">
        <f t="shared" si="40"/>
        <v>727.16</v>
      </c>
      <c r="BK94" s="22">
        <f t="shared" si="41"/>
        <v>0</v>
      </c>
      <c r="BL94" s="22"/>
      <c r="BM94" s="22">
        <f t="shared" si="42"/>
        <v>0</v>
      </c>
      <c r="BN94" s="22" t="str">
        <f t="shared" si="43"/>
        <v/>
      </c>
      <c r="BO94" s="22">
        <f t="shared" ref="BO94:BQ94" si="415">BF94+BI94+BL94</f>
        <v>727.16</v>
      </c>
      <c r="BP94" s="22">
        <f t="shared" si="415"/>
        <v>727.16</v>
      </c>
      <c r="BQ94" s="22">
        <f t="shared" si="415"/>
        <v>0</v>
      </c>
      <c r="BR94" s="22">
        <f t="shared" si="45"/>
        <v>0</v>
      </c>
      <c r="BS94" s="22">
        <v>0.0</v>
      </c>
      <c r="BT94" s="22">
        <f t="shared" si="46"/>
        <v>0</v>
      </c>
      <c r="BU94" s="22">
        <f t="shared" si="47"/>
        <v>0</v>
      </c>
      <c r="BV94" s="22">
        <f t="shared" si="48"/>
        <v>0</v>
      </c>
      <c r="BW94" s="27">
        <v>191.54</v>
      </c>
      <c r="BX94" s="22">
        <f t="shared" si="49"/>
        <v>191.54</v>
      </c>
      <c r="BY94" s="22">
        <f t="shared" si="50"/>
        <v>0</v>
      </c>
      <c r="BZ94" s="22">
        <f t="shared" si="51"/>
        <v>0</v>
      </c>
      <c r="CA94" s="22">
        <f t="shared" si="52"/>
        <v>0</v>
      </c>
    </row>
    <row r="95" ht="14.25" customHeight="1">
      <c r="A95" s="14" t="s">
        <v>535</v>
      </c>
      <c r="B95" s="14" t="s">
        <v>536</v>
      </c>
      <c r="C95" s="14" t="s">
        <v>537</v>
      </c>
      <c r="D95" s="14">
        <v>9.38366327E8</v>
      </c>
      <c r="E95" s="14" t="s">
        <v>327</v>
      </c>
      <c r="F95" s="14" t="s">
        <v>267</v>
      </c>
      <c r="G95" s="14" t="s">
        <v>538</v>
      </c>
      <c r="H95" s="25" t="s">
        <v>96</v>
      </c>
      <c r="I95" s="26">
        <v>966.0</v>
      </c>
      <c r="J95" s="22">
        <v>0.0</v>
      </c>
      <c r="K95" s="22">
        <f t="shared" si="6"/>
        <v>0</v>
      </c>
      <c r="L95" s="22">
        <f t="shared" si="7"/>
        <v>0</v>
      </c>
      <c r="M95" s="22">
        <v>0.0</v>
      </c>
      <c r="N95" s="22">
        <f t="shared" si="8"/>
        <v>0</v>
      </c>
      <c r="O95" s="22">
        <f t="shared" si="9"/>
        <v>0</v>
      </c>
      <c r="P95" s="22">
        <v>10.0</v>
      </c>
      <c r="Q95" s="22">
        <f t="shared" si="10"/>
        <v>0</v>
      </c>
      <c r="R95" s="22">
        <f t="shared" si="11"/>
        <v>10</v>
      </c>
      <c r="S95" s="22">
        <v>100.0</v>
      </c>
      <c r="T95" s="22">
        <f t="shared" si="12"/>
        <v>0</v>
      </c>
      <c r="U95" s="22">
        <f t="shared" si="13"/>
        <v>100</v>
      </c>
      <c r="V95" s="22">
        <f t="shared" si="14"/>
        <v>856</v>
      </c>
      <c r="W95" s="22">
        <v>13.9</v>
      </c>
      <c r="X95" s="22">
        <f t="shared" si="15"/>
        <v>0</v>
      </c>
      <c r="Y95" s="22">
        <f t="shared" si="16"/>
        <v>13.9</v>
      </c>
      <c r="Z95" s="22">
        <v>0.39</v>
      </c>
      <c r="AA95" s="22">
        <f t="shared" si="17"/>
        <v>0</v>
      </c>
      <c r="AB95" s="22">
        <f t="shared" si="18"/>
        <v>0.39</v>
      </c>
      <c r="AC95" s="22">
        <v>68.87</v>
      </c>
      <c r="AD95" s="22">
        <f t="shared" si="19"/>
        <v>0</v>
      </c>
      <c r="AE95" s="22">
        <f t="shared" si="20"/>
        <v>68.87</v>
      </c>
      <c r="AF95" s="22">
        <v>1.37</v>
      </c>
      <c r="AG95" s="22">
        <f t="shared" si="21"/>
        <v>0</v>
      </c>
      <c r="AH95" s="22">
        <f t="shared" si="22"/>
        <v>1.37</v>
      </c>
      <c r="AI95" s="22">
        <v>60.86</v>
      </c>
      <c r="AJ95" s="22">
        <f t="shared" si="23"/>
        <v>0</v>
      </c>
      <c r="AK95" s="22">
        <f t="shared" si="24"/>
        <v>60.86</v>
      </c>
      <c r="AL95" s="22">
        <f t="shared" ref="AL95:AN95" si="416">AF95+AI95</f>
        <v>62.23</v>
      </c>
      <c r="AM95" s="22">
        <f t="shared" si="416"/>
        <v>0</v>
      </c>
      <c r="AN95" s="22">
        <f t="shared" si="416"/>
        <v>62.23</v>
      </c>
      <c r="AO95" s="22">
        <f t="shared" ref="AO95:AQ95" si="417">SUM(J95+M95+P95+S95+W95+Z95+AC95+AF95+AI95)</f>
        <v>255.39</v>
      </c>
      <c r="AP95" s="22">
        <f t="shared" si="417"/>
        <v>0</v>
      </c>
      <c r="AQ95" s="22">
        <f t="shared" si="417"/>
        <v>255.39</v>
      </c>
      <c r="AR95" s="22">
        <v>24.63214738983789</v>
      </c>
      <c r="AS95" s="22">
        <f t="shared" si="27"/>
        <v>280.0221474</v>
      </c>
      <c r="AT95" s="22">
        <f t="shared" si="28"/>
        <v>280.0221474</v>
      </c>
      <c r="AU95" s="22">
        <f t="shared" si="29"/>
        <v>685.9778526</v>
      </c>
      <c r="AV95" s="22">
        <f t="shared" si="141"/>
        <v>4554</v>
      </c>
      <c r="AW95" s="22">
        <f t="shared" si="31"/>
        <v>3868.022147</v>
      </c>
      <c r="AX95" s="22">
        <f t="shared" si="32"/>
        <v>685.9778526</v>
      </c>
      <c r="AY95" s="22">
        <v>0.0</v>
      </c>
      <c r="AZ95" s="22">
        <f t="shared" si="33"/>
        <v>0</v>
      </c>
      <c r="BA95" s="22">
        <f t="shared" si="34"/>
        <v>0</v>
      </c>
      <c r="BB95" s="22">
        <f t="shared" si="35"/>
        <v>4554</v>
      </c>
      <c r="BC95" s="22">
        <f t="shared" ref="BC95:BD95" si="418">SUM(AW95+AZ95)</f>
        <v>3868.022147</v>
      </c>
      <c r="BD95" s="22">
        <f t="shared" si="418"/>
        <v>685.9778526</v>
      </c>
      <c r="BE95" s="22">
        <f t="shared" si="37"/>
        <v>0</v>
      </c>
      <c r="BF95" s="27">
        <v>0.0</v>
      </c>
      <c r="BG95" s="22">
        <f t="shared" si="38"/>
        <v>0</v>
      </c>
      <c r="BH95" s="22">
        <f t="shared" si="39"/>
        <v>0</v>
      </c>
      <c r="BI95" s="22">
        <v>251.02</v>
      </c>
      <c r="BJ95" s="22">
        <f t="shared" si="40"/>
        <v>251.02</v>
      </c>
      <c r="BK95" s="22">
        <f t="shared" si="41"/>
        <v>0</v>
      </c>
      <c r="BL95" s="22"/>
      <c r="BM95" s="22">
        <f t="shared" si="42"/>
        <v>0</v>
      </c>
      <c r="BN95" s="22" t="str">
        <f t="shared" si="43"/>
        <v/>
      </c>
      <c r="BO95" s="22">
        <f t="shared" ref="BO95:BQ95" si="419">BF95+BI95+BL95</f>
        <v>251.02</v>
      </c>
      <c r="BP95" s="22">
        <f t="shared" si="419"/>
        <v>251.02</v>
      </c>
      <c r="BQ95" s="22">
        <f t="shared" si="419"/>
        <v>0</v>
      </c>
      <c r="BR95" s="22">
        <f t="shared" si="45"/>
        <v>0</v>
      </c>
      <c r="BS95" s="22">
        <v>0.0</v>
      </c>
      <c r="BT95" s="22">
        <f t="shared" si="46"/>
        <v>0</v>
      </c>
      <c r="BU95" s="22">
        <f t="shared" si="47"/>
        <v>0</v>
      </c>
      <c r="BV95" s="22">
        <f t="shared" si="48"/>
        <v>0</v>
      </c>
      <c r="BW95" s="27">
        <v>180.89</v>
      </c>
      <c r="BX95" s="22">
        <f t="shared" si="49"/>
        <v>180.89</v>
      </c>
      <c r="BY95" s="22">
        <f t="shared" si="50"/>
        <v>0</v>
      </c>
      <c r="BZ95" s="22">
        <f t="shared" si="51"/>
        <v>0</v>
      </c>
      <c r="CA95" s="22">
        <f t="shared" si="52"/>
        <v>0</v>
      </c>
    </row>
    <row r="96" ht="14.25" customHeight="1">
      <c r="A96" s="14" t="s">
        <v>539</v>
      </c>
      <c r="B96" s="14" t="s">
        <v>540</v>
      </c>
      <c r="C96" s="14" t="s">
        <v>541</v>
      </c>
      <c r="D96" s="14">
        <v>8.71294389E8</v>
      </c>
      <c r="E96" s="14" t="s">
        <v>292</v>
      </c>
      <c r="F96" s="14" t="s">
        <v>293</v>
      </c>
      <c r="G96" s="14" t="s">
        <v>542</v>
      </c>
      <c r="H96" s="25" t="s">
        <v>96</v>
      </c>
      <c r="I96" s="26">
        <v>640.0</v>
      </c>
      <c r="J96" s="22">
        <v>0.0</v>
      </c>
      <c r="K96" s="22">
        <f t="shared" si="6"/>
        <v>0</v>
      </c>
      <c r="L96" s="22">
        <f t="shared" si="7"/>
        <v>0</v>
      </c>
      <c r="M96" s="22">
        <v>0.0</v>
      </c>
      <c r="N96" s="22">
        <f t="shared" si="8"/>
        <v>0</v>
      </c>
      <c r="O96" s="22">
        <f t="shared" si="9"/>
        <v>0</v>
      </c>
      <c r="P96" s="22">
        <v>22.0</v>
      </c>
      <c r="Q96" s="22">
        <f t="shared" si="10"/>
        <v>0</v>
      </c>
      <c r="R96" s="22">
        <f t="shared" si="11"/>
        <v>22</v>
      </c>
      <c r="S96" s="22">
        <v>100.0</v>
      </c>
      <c r="T96" s="22">
        <f t="shared" si="12"/>
        <v>0</v>
      </c>
      <c r="U96" s="22">
        <f t="shared" si="13"/>
        <v>100</v>
      </c>
      <c r="V96" s="22">
        <f t="shared" si="14"/>
        <v>518</v>
      </c>
      <c r="W96" s="22">
        <v>13.9</v>
      </c>
      <c r="X96" s="22">
        <f t="shared" si="15"/>
        <v>0</v>
      </c>
      <c r="Y96" s="22">
        <f t="shared" si="16"/>
        <v>13.9</v>
      </c>
      <c r="Z96" s="22">
        <v>0.39</v>
      </c>
      <c r="AA96" s="22">
        <f t="shared" si="17"/>
        <v>0</v>
      </c>
      <c r="AB96" s="22">
        <f t="shared" si="18"/>
        <v>0.39</v>
      </c>
      <c r="AC96" s="22">
        <v>68.87</v>
      </c>
      <c r="AD96" s="22">
        <f t="shared" si="19"/>
        <v>0</v>
      </c>
      <c r="AE96" s="22">
        <f t="shared" si="20"/>
        <v>68.87</v>
      </c>
      <c r="AF96" s="22">
        <v>1.37</v>
      </c>
      <c r="AG96" s="22">
        <f t="shared" si="21"/>
        <v>0</v>
      </c>
      <c r="AH96" s="22">
        <f t="shared" si="22"/>
        <v>1.37</v>
      </c>
      <c r="AI96" s="22">
        <v>60.86</v>
      </c>
      <c r="AJ96" s="22">
        <f t="shared" si="23"/>
        <v>0</v>
      </c>
      <c r="AK96" s="22">
        <f t="shared" si="24"/>
        <v>60.86</v>
      </c>
      <c r="AL96" s="22">
        <f t="shared" ref="AL96:AN96" si="420">AF96+AI96</f>
        <v>62.23</v>
      </c>
      <c r="AM96" s="22">
        <f t="shared" si="420"/>
        <v>0</v>
      </c>
      <c r="AN96" s="22">
        <f t="shared" si="420"/>
        <v>62.23</v>
      </c>
      <c r="AO96" s="22">
        <f t="shared" ref="AO96:AQ96" si="421">SUM(J96+M96+P96+S96+W96+Z96+AC96+AF96+AI96)</f>
        <v>267.39</v>
      </c>
      <c r="AP96" s="22">
        <f t="shared" si="421"/>
        <v>0</v>
      </c>
      <c r="AQ96" s="22">
        <f t="shared" si="421"/>
        <v>267.39</v>
      </c>
      <c r="AR96" s="22">
        <v>12.915923557123454</v>
      </c>
      <c r="AS96" s="22">
        <f t="shared" si="27"/>
        <v>280.3059236</v>
      </c>
      <c r="AT96" s="22">
        <f t="shared" si="28"/>
        <v>280.3059236</v>
      </c>
      <c r="AU96" s="22">
        <f t="shared" si="29"/>
        <v>359.6940764</v>
      </c>
      <c r="AV96" s="22">
        <f t="shared" si="141"/>
        <v>4554</v>
      </c>
      <c r="AW96" s="22">
        <f t="shared" si="31"/>
        <v>4194.305924</v>
      </c>
      <c r="AX96" s="22">
        <f t="shared" si="32"/>
        <v>359.6940764</v>
      </c>
      <c r="AY96" s="22">
        <v>0.0</v>
      </c>
      <c r="AZ96" s="22">
        <f t="shared" si="33"/>
        <v>0</v>
      </c>
      <c r="BA96" s="22">
        <f t="shared" si="34"/>
        <v>0</v>
      </c>
      <c r="BB96" s="22">
        <f t="shared" si="35"/>
        <v>4554</v>
      </c>
      <c r="BC96" s="22">
        <f t="shared" ref="BC96:BD96" si="422">SUM(AW96+AZ96)</f>
        <v>4194.305924</v>
      </c>
      <c r="BD96" s="22">
        <f t="shared" si="422"/>
        <v>359.6940764</v>
      </c>
      <c r="BE96" s="22">
        <f t="shared" si="37"/>
        <v>0</v>
      </c>
      <c r="BF96" s="27">
        <v>0.0</v>
      </c>
      <c r="BG96" s="22">
        <f t="shared" si="38"/>
        <v>0</v>
      </c>
      <c r="BH96" s="22">
        <f t="shared" si="39"/>
        <v>0</v>
      </c>
      <c r="BI96" s="22">
        <v>245.32</v>
      </c>
      <c r="BJ96" s="22">
        <f t="shared" si="40"/>
        <v>245.32</v>
      </c>
      <c r="BK96" s="22">
        <f t="shared" si="41"/>
        <v>0</v>
      </c>
      <c r="BL96" s="22"/>
      <c r="BM96" s="22">
        <f t="shared" si="42"/>
        <v>0</v>
      </c>
      <c r="BN96" s="22" t="str">
        <f t="shared" si="43"/>
        <v/>
      </c>
      <c r="BO96" s="22">
        <f t="shared" ref="BO96:BQ96" si="423">BF96+BI96+BL96</f>
        <v>245.32</v>
      </c>
      <c r="BP96" s="22">
        <f t="shared" si="423"/>
        <v>245.32</v>
      </c>
      <c r="BQ96" s="22">
        <f t="shared" si="423"/>
        <v>0</v>
      </c>
      <c r="BR96" s="22">
        <f t="shared" si="45"/>
        <v>0</v>
      </c>
      <c r="BS96" s="22">
        <v>0.0</v>
      </c>
      <c r="BT96" s="22">
        <f t="shared" si="46"/>
        <v>0</v>
      </c>
      <c r="BU96" s="22">
        <f t="shared" si="47"/>
        <v>0</v>
      </c>
      <c r="BV96" s="22">
        <f t="shared" si="48"/>
        <v>0</v>
      </c>
      <c r="BW96" s="27">
        <v>53.2</v>
      </c>
      <c r="BX96" s="22">
        <f t="shared" si="49"/>
        <v>53.2</v>
      </c>
      <c r="BY96" s="22">
        <f t="shared" si="50"/>
        <v>0</v>
      </c>
      <c r="BZ96" s="22">
        <f t="shared" si="51"/>
        <v>0</v>
      </c>
      <c r="CA96" s="22">
        <f t="shared" si="52"/>
        <v>0</v>
      </c>
    </row>
    <row r="97" ht="14.25" customHeight="1">
      <c r="A97" s="14" t="s">
        <v>543</v>
      </c>
      <c r="B97" s="14" t="s">
        <v>544</v>
      </c>
      <c r="C97" s="14" t="s">
        <v>545</v>
      </c>
      <c r="D97" s="14">
        <v>2.49512165E8</v>
      </c>
      <c r="E97" s="14" t="s">
        <v>546</v>
      </c>
      <c r="F97" s="14" t="s">
        <v>282</v>
      </c>
      <c r="G97" s="14" t="s">
        <v>547</v>
      </c>
      <c r="H97" s="25" t="s">
        <v>96</v>
      </c>
      <c r="I97" s="26">
        <v>1660.0</v>
      </c>
      <c r="J97" s="22">
        <v>0.0</v>
      </c>
      <c r="K97" s="22">
        <f t="shared" si="6"/>
        <v>0</v>
      </c>
      <c r="L97" s="22">
        <f t="shared" si="7"/>
        <v>0</v>
      </c>
      <c r="M97" s="22">
        <v>0.0</v>
      </c>
      <c r="N97" s="22">
        <f t="shared" si="8"/>
        <v>0</v>
      </c>
      <c r="O97" s="22">
        <f t="shared" si="9"/>
        <v>0</v>
      </c>
      <c r="P97" s="22">
        <v>10.0</v>
      </c>
      <c r="Q97" s="22">
        <f t="shared" si="10"/>
        <v>0</v>
      </c>
      <c r="R97" s="22">
        <f t="shared" si="11"/>
        <v>10</v>
      </c>
      <c r="S97" s="22">
        <v>100.0</v>
      </c>
      <c r="T97" s="22">
        <f t="shared" si="12"/>
        <v>0</v>
      </c>
      <c r="U97" s="22">
        <f t="shared" si="13"/>
        <v>100</v>
      </c>
      <c r="V97" s="22">
        <f t="shared" si="14"/>
        <v>1550</v>
      </c>
      <c r="W97" s="22">
        <v>13.9</v>
      </c>
      <c r="X97" s="22">
        <f t="shared" si="15"/>
        <v>0</v>
      </c>
      <c r="Y97" s="22">
        <f t="shared" si="16"/>
        <v>13.9</v>
      </c>
      <c r="Z97" s="22">
        <v>0.39</v>
      </c>
      <c r="AA97" s="22">
        <f t="shared" si="17"/>
        <v>0</v>
      </c>
      <c r="AB97" s="22">
        <f t="shared" si="18"/>
        <v>0.39</v>
      </c>
      <c r="AC97" s="22">
        <v>68.87</v>
      </c>
      <c r="AD97" s="22">
        <f t="shared" si="19"/>
        <v>0</v>
      </c>
      <c r="AE97" s="22">
        <f t="shared" si="20"/>
        <v>68.87</v>
      </c>
      <c r="AF97" s="22">
        <v>1.37</v>
      </c>
      <c r="AG97" s="22">
        <f t="shared" si="21"/>
        <v>0</v>
      </c>
      <c r="AH97" s="22">
        <f t="shared" si="22"/>
        <v>1.37</v>
      </c>
      <c r="AI97" s="22">
        <v>60.86</v>
      </c>
      <c r="AJ97" s="22">
        <f t="shared" si="23"/>
        <v>0</v>
      </c>
      <c r="AK97" s="22">
        <f t="shared" si="24"/>
        <v>60.86</v>
      </c>
      <c r="AL97" s="22">
        <f t="shared" ref="AL97:AN97" si="424">AF97+AI97</f>
        <v>62.23</v>
      </c>
      <c r="AM97" s="22">
        <f t="shared" si="424"/>
        <v>0</v>
      </c>
      <c r="AN97" s="22">
        <f t="shared" si="424"/>
        <v>62.23</v>
      </c>
      <c r="AO97" s="22">
        <f t="shared" ref="AO97:AQ97" si="425">SUM(J97+M97+P97+S97+W97+Z97+AC97+AF97+AI97)</f>
        <v>255.39</v>
      </c>
      <c r="AP97" s="22">
        <f t="shared" si="425"/>
        <v>0</v>
      </c>
      <c r="AQ97" s="22">
        <f t="shared" si="425"/>
        <v>255.39</v>
      </c>
      <c r="AR97" s="22">
        <v>48.688535969434994</v>
      </c>
      <c r="AS97" s="22">
        <f t="shared" si="27"/>
        <v>304.078536</v>
      </c>
      <c r="AT97" s="22">
        <f t="shared" si="28"/>
        <v>304.078536</v>
      </c>
      <c r="AU97" s="22">
        <f t="shared" si="29"/>
        <v>1355.921464</v>
      </c>
      <c r="AV97" s="22">
        <f t="shared" si="141"/>
        <v>4554</v>
      </c>
      <c r="AW97" s="22">
        <f t="shared" si="31"/>
        <v>3198.078536</v>
      </c>
      <c r="AX97" s="22">
        <f t="shared" si="32"/>
        <v>1355.921464</v>
      </c>
      <c r="AY97" s="22">
        <v>0.0</v>
      </c>
      <c r="AZ97" s="22">
        <f t="shared" si="33"/>
        <v>0</v>
      </c>
      <c r="BA97" s="22">
        <f t="shared" si="34"/>
        <v>0</v>
      </c>
      <c r="BB97" s="22">
        <f t="shared" si="35"/>
        <v>4554</v>
      </c>
      <c r="BC97" s="22">
        <f t="shared" ref="BC97:BD97" si="426">SUM(AW97+AZ97)</f>
        <v>3198.078536</v>
      </c>
      <c r="BD97" s="22">
        <f t="shared" si="426"/>
        <v>1355.921464</v>
      </c>
      <c r="BE97" s="22">
        <f t="shared" si="37"/>
        <v>0</v>
      </c>
      <c r="BF97" s="27">
        <v>0.0</v>
      </c>
      <c r="BG97" s="22">
        <f t="shared" si="38"/>
        <v>0</v>
      </c>
      <c r="BH97" s="22">
        <f t="shared" si="39"/>
        <v>0</v>
      </c>
      <c r="BI97" s="22">
        <v>294.11</v>
      </c>
      <c r="BJ97" s="22">
        <f t="shared" si="40"/>
        <v>294.11</v>
      </c>
      <c r="BK97" s="22">
        <f t="shared" si="41"/>
        <v>0</v>
      </c>
      <c r="BL97" s="22"/>
      <c r="BM97" s="22">
        <f t="shared" si="42"/>
        <v>0</v>
      </c>
      <c r="BN97" s="22" t="str">
        <f t="shared" si="43"/>
        <v/>
      </c>
      <c r="BO97" s="22">
        <f t="shared" ref="BO97:BQ97" si="427">BF97+BI97+BL97</f>
        <v>294.11</v>
      </c>
      <c r="BP97" s="22">
        <f t="shared" si="427"/>
        <v>294.11</v>
      </c>
      <c r="BQ97" s="22">
        <f t="shared" si="427"/>
        <v>0</v>
      </c>
      <c r="BR97" s="22">
        <f t="shared" si="45"/>
        <v>0</v>
      </c>
      <c r="BS97" s="22">
        <v>0.0</v>
      </c>
      <c r="BT97" s="22">
        <f t="shared" si="46"/>
        <v>0</v>
      </c>
      <c r="BU97" s="22">
        <f t="shared" si="47"/>
        <v>0</v>
      </c>
      <c r="BV97" s="22">
        <f t="shared" si="48"/>
        <v>0</v>
      </c>
      <c r="BW97" s="27">
        <v>766.16</v>
      </c>
      <c r="BX97" s="22">
        <f t="shared" si="49"/>
        <v>766.16</v>
      </c>
      <c r="BY97" s="22">
        <f t="shared" si="50"/>
        <v>0</v>
      </c>
      <c r="BZ97" s="22">
        <f t="shared" si="51"/>
        <v>0</v>
      </c>
      <c r="CA97" s="22">
        <f t="shared" si="52"/>
        <v>0</v>
      </c>
    </row>
    <row r="98" ht="14.25" customHeight="1">
      <c r="A98" s="14" t="s">
        <v>548</v>
      </c>
      <c r="B98" s="14" t="s">
        <v>549</v>
      </c>
      <c r="C98" s="14" t="s">
        <v>550</v>
      </c>
      <c r="D98" s="14">
        <v>2.01575639E8</v>
      </c>
      <c r="E98" s="14" t="s">
        <v>551</v>
      </c>
      <c r="F98" s="14" t="s">
        <v>456</v>
      </c>
      <c r="G98" s="14" t="s">
        <v>552</v>
      </c>
      <c r="H98" s="25" t="s">
        <v>96</v>
      </c>
      <c r="I98" s="26">
        <v>1428.0</v>
      </c>
      <c r="J98" s="22">
        <v>0.0</v>
      </c>
      <c r="K98" s="22">
        <f t="shared" si="6"/>
        <v>0</v>
      </c>
      <c r="L98" s="22">
        <f t="shared" si="7"/>
        <v>0</v>
      </c>
      <c r="M98" s="22">
        <v>0.0</v>
      </c>
      <c r="N98" s="22">
        <f t="shared" si="8"/>
        <v>0</v>
      </c>
      <c r="O98" s="22">
        <f t="shared" si="9"/>
        <v>0</v>
      </c>
      <c r="P98" s="22">
        <v>10.0</v>
      </c>
      <c r="Q98" s="22">
        <f t="shared" si="10"/>
        <v>0</v>
      </c>
      <c r="R98" s="22">
        <f t="shared" si="11"/>
        <v>10</v>
      </c>
      <c r="S98" s="22">
        <v>100.0</v>
      </c>
      <c r="T98" s="22">
        <f t="shared" si="12"/>
        <v>0</v>
      </c>
      <c r="U98" s="22">
        <f t="shared" si="13"/>
        <v>100</v>
      </c>
      <c r="V98" s="22">
        <f t="shared" si="14"/>
        <v>1318</v>
      </c>
      <c r="W98" s="22">
        <v>13.9</v>
      </c>
      <c r="X98" s="22">
        <f t="shared" si="15"/>
        <v>0</v>
      </c>
      <c r="Y98" s="22">
        <f t="shared" si="16"/>
        <v>13.9</v>
      </c>
      <c r="Z98" s="22">
        <v>0.39</v>
      </c>
      <c r="AA98" s="22">
        <f t="shared" si="17"/>
        <v>0</v>
      </c>
      <c r="AB98" s="22">
        <f t="shared" si="18"/>
        <v>0.39</v>
      </c>
      <c r="AC98" s="22">
        <v>68.87</v>
      </c>
      <c r="AD98" s="22">
        <f t="shared" si="19"/>
        <v>0</v>
      </c>
      <c r="AE98" s="22">
        <f t="shared" si="20"/>
        <v>68.87</v>
      </c>
      <c r="AF98" s="22">
        <v>1.37</v>
      </c>
      <c r="AG98" s="22">
        <f t="shared" si="21"/>
        <v>0</v>
      </c>
      <c r="AH98" s="22">
        <f t="shared" si="22"/>
        <v>1.37</v>
      </c>
      <c r="AI98" s="22">
        <v>60.86</v>
      </c>
      <c r="AJ98" s="22">
        <f t="shared" si="23"/>
        <v>0</v>
      </c>
      <c r="AK98" s="22">
        <f t="shared" si="24"/>
        <v>60.86</v>
      </c>
      <c r="AL98" s="22">
        <f t="shared" ref="AL98:AN98" si="428">AF98+AI98</f>
        <v>62.23</v>
      </c>
      <c r="AM98" s="22">
        <f t="shared" si="428"/>
        <v>0</v>
      </c>
      <c r="AN98" s="22">
        <f t="shared" si="428"/>
        <v>62.23</v>
      </c>
      <c r="AO98" s="22">
        <f t="shared" ref="AO98:AQ98" si="429">SUM(J98+M98+P98+S98+W98+Z98+AC98+AF98+AI98)</f>
        <v>255.39</v>
      </c>
      <c r="AP98" s="22">
        <f t="shared" si="429"/>
        <v>0</v>
      </c>
      <c r="AQ98" s="22">
        <f t="shared" si="429"/>
        <v>255.39</v>
      </c>
      <c r="AR98" s="22">
        <v>40.646630853488986</v>
      </c>
      <c r="AS98" s="22">
        <f t="shared" si="27"/>
        <v>296.0366309</v>
      </c>
      <c r="AT98" s="22">
        <f t="shared" si="28"/>
        <v>296.0366309</v>
      </c>
      <c r="AU98" s="22">
        <f t="shared" si="29"/>
        <v>1131.963369</v>
      </c>
      <c r="AV98" s="22">
        <f t="shared" si="141"/>
        <v>4554</v>
      </c>
      <c r="AW98" s="22">
        <f t="shared" si="31"/>
        <v>3422.036631</v>
      </c>
      <c r="AX98" s="22">
        <f t="shared" si="32"/>
        <v>1131.963369</v>
      </c>
      <c r="AY98" s="22">
        <v>0.0</v>
      </c>
      <c r="AZ98" s="22">
        <f t="shared" si="33"/>
        <v>0</v>
      </c>
      <c r="BA98" s="22">
        <f t="shared" si="34"/>
        <v>0</v>
      </c>
      <c r="BB98" s="22">
        <f t="shared" si="35"/>
        <v>4554</v>
      </c>
      <c r="BC98" s="22">
        <f t="shared" ref="BC98:BD98" si="430">SUM(AW98+AZ98)</f>
        <v>3422.036631</v>
      </c>
      <c r="BD98" s="22">
        <f t="shared" si="430"/>
        <v>1131.963369</v>
      </c>
      <c r="BE98" s="22">
        <f t="shared" si="37"/>
        <v>0</v>
      </c>
      <c r="BF98" s="27">
        <v>0.0</v>
      </c>
      <c r="BG98" s="22">
        <f t="shared" si="38"/>
        <v>0</v>
      </c>
      <c r="BH98" s="22">
        <f t="shared" si="39"/>
        <v>0</v>
      </c>
      <c r="BI98" s="22">
        <v>263.24</v>
      </c>
      <c r="BJ98" s="22">
        <f t="shared" si="40"/>
        <v>263.24</v>
      </c>
      <c r="BK98" s="22">
        <f t="shared" si="41"/>
        <v>0</v>
      </c>
      <c r="BL98" s="22"/>
      <c r="BM98" s="22">
        <f t="shared" si="42"/>
        <v>0</v>
      </c>
      <c r="BN98" s="22" t="str">
        <f t="shared" si="43"/>
        <v/>
      </c>
      <c r="BO98" s="22">
        <f t="shared" ref="BO98:BQ98" si="431">BF98+BI98+BL98</f>
        <v>263.24</v>
      </c>
      <c r="BP98" s="22">
        <f t="shared" si="431"/>
        <v>263.24</v>
      </c>
      <c r="BQ98" s="22">
        <f t="shared" si="431"/>
        <v>0</v>
      </c>
      <c r="BR98" s="22">
        <f t="shared" si="45"/>
        <v>0</v>
      </c>
      <c r="BS98" s="22">
        <v>0.0</v>
      </c>
      <c r="BT98" s="22">
        <f t="shared" si="46"/>
        <v>0</v>
      </c>
      <c r="BU98" s="22">
        <f t="shared" si="47"/>
        <v>0</v>
      </c>
      <c r="BV98" s="22">
        <f t="shared" si="48"/>
        <v>0</v>
      </c>
      <c r="BW98" s="27">
        <v>0.0</v>
      </c>
      <c r="BX98" s="22">
        <f t="shared" si="49"/>
        <v>0</v>
      </c>
      <c r="BY98" s="22">
        <f t="shared" si="50"/>
        <v>0</v>
      </c>
      <c r="BZ98" s="22">
        <f t="shared" si="51"/>
        <v>0</v>
      </c>
      <c r="CA98" s="22">
        <f t="shared" si="52"/>
        <v>0</v>
      </c>
    </row>
    <row r="99" ht="14.25" customHeight="1">
      <c r="A99" s="14" t="s">
        <v>553</v>
      </c>
      <c r="B99" s="14" t="s">
        <v>554</v>
      </c>
      <c r="C99" s="14" t="s">
        <v>555</v>
      </c>
      <c r="D99" s="14">
        <v>1.5442191E8</v>
      </c>
      <c r="E99" s="14" t="s">
        <v>257</v>
      </c>
      <c r="F99" s="14" t="s">
        <v>508</v>
      </c>
      <c r="G99" s="14" t="s">
        <v>556</v>
      </c>
      <c r="H99" s="25" t="s">
        <v>96</v>
      </c>
      <c r="I99" s="26">
        <v>1990.0</v>
      </c>
      <c r="J99" s="22">
        <v>0.0</v>
      </c>
      <c r="K99" s="22">
        <f t="shared" si="6"/>
        <v>0</v>
      </c>
      <c r="L99" s="22">
        <f t="shared" si="7"/>
        <v>0</v>
      </c>
      <c r="M99" s="22">
        <v>0.0</v>
      </c>
      <c r="N99" s="22">
        <f t="shared" si="8"/>
        <v>0</v>
      </c>
      <c r="O99" s="22">
        <f t="shared" si="9"/>
        <v>0</v>
      </c>
      <c r="P99" s="22">
        <v>22.0</v>
      </c>
      <c r="Q99" s="22">
        <f t="shared" si="10"/>
        <v>0</v>
      </c>
      <c r="R99" s="22">
        <f t="shared" si="11"/>
        <v>22</v>
      </c>
      <c r="S99" s="22">
        <v>100.0</v>
      </c>
      <c r="T99" s="22">
        <f t="shared" si="12"/>
        <v>0</v>
      </c>
      <c r="U99" s="22">
        <f t="shared" si="13"/>
        <v>100</v>
      </c>
      <c r="V99" s="22">
        <f t="shared" si="14"/>
        <v>1868</v>
      </c>
      <c r="W99" s="22">
        <v>13.9</v>
      </c>
      <c r="X99" s="22">
        <f t="shared" si="15"/>
        <v>0</v>
      </c>
      <c r="Y99" s="22">
        <f t="shared" si="16"/>
        <v>13.9</v>
      </c>
      <c r="Z99" s="22">
        <v>0.39</v>
      </c>
      <c r="AA99" s="22">
        <f t="shared" si="17"/>
        <v>0</v>
      </c>
      <c r="AB99" s="22">
        <f t="shared" si="18"/>
        <v>0.39</v>
      </c>
      <c r="AC99" s="22">
        <v>68.87</v>
      </c>
      <c r="AD99" s="22">
        <f t="shared" si="19"/>
        <v>0</v>
      </c>
      <c r="AE99" s="22">
        <f t="shared" si="20"/>
        <v>68.87</v>
      </c>
      <c r="AF99" s="22">
        <v>1.37</v>
      </c>
      <c r="AG99" s="22">
        <f t="shared" si="21"/>
        <v>0</v>
      </c>
      <c r="AH99" s="22">
        <f t="shared" si="22"/>
        <v>1.37</v>
      </c>
      <c r="AI99" s="22">
        <v>60.86</v>
      </c>
      <c r="AJ99" s="22">
        <f t="shared" si="23"/>
        <v>0</v>
      </c>
      <c r="AK99" s="22">
        <f t="shared" si="24"/>
        <v>60.86</v>
      </c>
      <c r="AL99" s="22">
        <f t="shared" ref="AL99:AN99" si="432">AF99+AI99</f>
        <v>62.23</v>
      </c>
      <c r="AM99" s="22">
        <f t="shared" si="432"/>
        <v>0</v>
      </c>
      <c r="AN99" s="22">
        <f t="shared" si="432"/>
        <v>62.23</v>
      </c>
      <c r="AO99" s="22">
        <f t="shared" ref="AO99:AQ99" si="433">SUM(J99+M99+P99+S99+W99+Z99+AC99+AF99+AI99)</f>
        <v>267.39</v>
      </c>
      <c r="AP99" s="22">
        <f t="shared" si="433"/>
        <v>0</v>
      </c>
      <c r="AQ99" s="22">
        <f t="shared" si="433"/>
        <v>267.39</v>
      </c>
      <c r="AR99" s="22">
        <v>59.7114921197403</v>
      </c>
      <c r="AS99" s="22">
        <f t="shared" si="27"/>
        <v>327.1014921</v>
      </c>
      <c r="AT99" s="22">
        <f t="shared" si="28"/>
        <v>327.1014921</v>
      </c>
      <c r="AU99" s="22">
        <f t="shared" si="29"/>
        <v>1662.898508</v>
      </c>
      <c r="AV99" s="22">
        <f t="shared" si="141"/>
        <v>4554</v>
      </c>
      <c r="AW99" s="22">
        <f t="shared" si="31"/>
        <v>2891.101492</v>
      </c>
      <c r="AX99" s="22">
        <f t="shared" si="32"/>
        <v>1662.898508</v>
      </c>
      <c r="AY99" s="22">
        <v>0.0</v>
      </c>
      <c r="AZ99" s="22">
        <f t="shared" si="33"/>
        <v>0</v>
      </c>
      <c r="BA99" s="22">
        <f t="shared" si="34"/>
        <v>0</v>
      </c>
      <c r="BB99" s="22">
        <f t="shared" si="35"/>
        <v>4554</v>
      </c>
      <c r="BC99" s="22">
        <f t="shared" ref="BC99:BD99" si="434">SUM(AW99+AZ99)</f>
        <v>2891.101492</v>
      </c>
      <c r="BD99" s="22">
        <f t="shared" si="434"/>
        <v>1662.898508</v>
      </c>
      <c r="BE99" s="22">
        <f t="shared" si="37"/>
        <v>0</v>
      </c>
      <c r="BF99" s="27">
        <v>0.0</v>
      </c>
      <c r="BG99" s="22">
        <f t="shared" si="38"/>
        <v>0</v>
      </c>
      <c r="BH99" s="22">
        <f t="shared" si="39"/>
        <v>0</v>
      </c>
      <c r="BI99" s="22">
        <v>275.82</v>
      </c>
      <c r="BJ99" s="22">
        <f t="shared" si="40"/>
        <v>275.82</v>
      </c>
      <c r="BK99" s="22">
        <f t="shared" si="41"/>
        <v>0</v>
      </c>
      <c r="BL99" s="22"/>
      <c r="BM99" s="22">
        <f t="shared" si="42"/>
        <v>0</v>
      </c>
      <c r="BN99" s="22" t="str">
        <f t="shared" si="43"/>
        <v/>
      </c>
      <c r="BO99" s="22">
        <f t="shared" ref="BO99:BQ99" si="435">BF99+BI99+BL99</f>
        <v>275.82</v>
      </c>
      <c r="BP99" s="22">
        <f t="shared" si="435"/>
        <v>275.82</v>
      </c>
      <c r="BQ99" s="22">
        <f t="shared" si="435"/>
        <v>0</v>
      </c>
      <c r="BR99" s="22">
        <f t="shared" si="45"/>
        <v>0</v>
      </c>
      <c r="BS99" s="22">
        <v>0.0</v>
      </c>
      <c r="BT99" s="22">
        <f t="shared" si="46"/>
        <v>0</v>
      </c>
      <c r="BU99" s="22">
        <f t="shared" si="47"/>
        <v>0</v>
      </c>
      <c r="BV99" s="22">
        <f t="shared" si="48"/>
        <v>0</v>
      </c>
      <c r="BW99" s="27">
        <v>191.54</v>
      </c>
      <c r="BX99" s="22">
        <f t="shared" si="49"/>
        <v>191.54</v>
      </c>
      <c r="BY99" s="22">
        <f t="shared" si="50"/>
        <v>0</v>
      </c>
      <c r="BZ99" s="22">
        <f t="shared" si="51"/>
        <v>0</v>
      </c>
      <c r="CA99" s="22">
        <f t="shared" si="52"/>
        <v>0</v>
      </c>
    </row>
    <row r="100" ht="14.25" customHeight="1">
      <c r="A100" s="14" t="s">
        <v>557</v>
      </c>
      <c r="B100" s="14" t="s">
        <v>558</v>
      </c>
      <c r="C100" s="14" t="s">
        <v>559</v>
      </c>
      <c r="D100" s="14">
        <v>5.41041568E8</v>
      </c>
      <c r="E100" s="14" t="s">
        <v>560</v>
      </c>
      <c r="F100" s="14" t="s">
        <v>124</v>
      </c>
      <c r="G100" s="14" t="s">
        <v>561</v>
      </c>
      <c r="H100" s="25" t="s">
        <v>96</v>
      </c>
      <c r="I100" s="26">
        <v>1060.0</v>
      </c>
      <c r="J100" s="22">
        <v>0.0</v>
      </c>
      <c r="K100" s="22">
        <f t="shared" si="6"/>
        <v>0</v>
      </c>
      <c r="L100" s="22">
        <f t="shared" si="7"/>
        <v>0</v>
      </c>
      <c r="M100" s="22">
        <v>0.0</v>
      </c>
      <c r="N100" s="22">
        <f t="shared" si="8"/>
        <v>0</v>
      </c>
      <c r="O100" s="22">
        <f t="shared" si="9"/>
        <v>0</v>
      </c>
      <c r="P100" s="22">
        <v>10.0</v>
      </c>
      <c r="Q100" s="22">
        <f t="shared" si="10"/>
        <v>0</v>
      </c>
      <c r="R100" s="22">
        <f t="shared" si="11"/>
        <v>10</v>
      </c>
      <c r="S100" s="22">
        <v>100.0</v>
      </c>
      <c r="T100" s="22">
        <f t="shared" si="12"/>
        <v>0</v>
      </c>
      <c r="U100" s="22">
        <f t="shared" si="13"/>
        <v>100</v>
      </c>
      <c r="V100" s="22">
        <f t="shared" si="14"/>
        <v>950</v>
      </c>
      <c r="W100" s="22">
        <v>13.9</v>
      </c>
      <c r="X100" s="22">
        <f t="shared" si="15"/>
        <v>0</v>
      </c>
      <c r="Y100" s="22">
        <f t="shared" si="16"/>
        <v>13.9</v>
      </c>
      <c r="Z100" s="22">
        <v>0.39</v>
      </c>
      <c r="AA100" s="22">
        <f t="shared" si="17"/>
        <v>0</v>
      </c>
      <c r="AB100" s="22">
        <f t="shared" si="18"/>
        <v>0.39</v>
      </c>
      <c r="AC100" s="22">
        <v>68.87</v>
      </c>
      <c r="AD100" s="22">
        <f t="shared" si="19"/>
        <v>0</v>
      </c>
      <c r="AE100" s="22">
        <f t="shared" si="20"/>
        <v>68.87</v>
      </c>
      <c r="AF100" s="22">
        <v>1.37</v>
      </c>
      <c r="AG100" s="22">
        <f t="shared" si="21"/>
        <v>0</v>
      </c>
      <c r="AH100" s="22">
        <f t="shared" si="22"/>
        <v>1.37</v>
      </c>
      <c r="AI100" s="22">
        <v>60.86</v>
      </c>
      <c r="AJ100" s="22">
        <f t="shared" si="23"/>
        <v>0</v>
      </c>
      <c r="AK100" s="22">
        <f t="shared" si="24"/>
        <v>60.86</v>
      </c>
      <c r="AL100" s="22">
        <f t="shared" ref="AL100:AN100" si="436">AF100+AI100</f>
        <v>62.23</v>
      </c>
      <c r="AM100" s="22">
        <f t="shared" si="436"/>
        <v>0</v>
      </c>
      <c r="AN100" s="22">
        <f t="shared" si="436"/>
        <v>62.23</v>
      </c>
      <c r="AO100" s="22">
        <f t="shared" ref="AO100:AQ100" si="437">SUM(J100+M100+P100+S100+W100+Z100+AC100+AF100+AI100)</f>
        <v>255.39</v>
      </c>
      <c r="AP100" s="22">
        <f t="shared" si="437"/>
        <v>0</v>
      </c>
      <c r="AQ100" s="22">
        <f t="shared" si="437"/>
        <v>255.39</v>
      </c>
      <c r="AR100" s="22">
        <v>27.890505497160838</v>
      </c>
      <c r="AS100" s="22">
        <f t="shared" si="27"/>
        <v>283.2805055</v>
      </c>
      <c r="AT100" s="22">
        <f t="shared" si="28"/>
        <v>283.2805055</v>
      </c>
      <c r="AU100" s="22">
        <f t="shared" si="29"/>
        <v>776.7194945</v>
      </c>
      <c r="AV100" s="22">
        <f t="shared" si="141"/>
        <v>4554</v>
      </c>
      <c r="AW100" s="22">
        <f t="shared" si="31"/>
        <v>3777.280505</v>
      </c>
      <c r="AX100" s="22">
        <f t="shared" si="32"/>
        <v>776.7194945</v>
      </c>
      <c r="AY100" s="22">
        <v>0.0</v>
      </c>
      <c r="AZ100" s="22">
        <f t="shared" si="33"/>
        <v>0</v>
      </c>
      <c r="BA100" s="22">
        <f t="shared" si="34"/>
        <v>0</v>
      </c>
      <c r="BB100" s="22">
        <f t="shared" si="35"/>
        <v>4554</v>
      </c>
      <c r="BC100" s="22">
        <f t="shared" ref="BC100:BD100" si="438">SUM(AW100+AZ100)</f>
        <v>3777.280505</v>
      </c>
      <c r="BD100" s="22">
        <f t="shared" si="438"/>
        <v>776.7194945</v>
      </c>
      <c r="BE100" s="22">
        <f t="shared" si="37"/>
        <v>0</v>
      </c>
      <c r="BF100" s="27">
        <v>0.0</v>
      </c>
      <c r="BG100" s="22">
        <f t="shared" si="38"/>
        <v>0</v>
      </c>
      <c r="BH100" s="22">
        <f t="shared" si="39"/>
        <v>0</v>
      </c>
      <c r="BI100" s="22">
        <v>0.0</v>
      </c>
      <c r="BJ100" s="22">
        <f t="shared" si="40"/>
        <v>0</v>
      </c>
      <c r="BK100" s="22">
        <f t="shared" si="41"/>
        <v>0</v>
      </c>
      <c r="BL100" s="22"/>
      <c r="BM100" s="22">
        <f t="shared" si="42"/>
        <v>0</v>
      </c>
      <c r="BN100" s="22" t="str">
        <f t="shared" si="43"/>
        <v/>
      </c>
      <c r="BO100" s="22">
        <f t="shared" ref="BO100:BQ100" si="439">BF100+BI100+BL100</f>
        <v>0</v>
      </c>
      <c r="BP100" s="22">
        <f t="shared" si="439"/>
        <v>0</v>
      </c>
      <c r="BQ100" s="22">
        <f t="shared" si="439"/>
        <v>0</v>
      </c>
      <c r="BR100" s="22">
        <f t="shared" si="45"/>
        <v>0</v>
      </c>
      <c r="BS100" s="22">
        <v>0.0</v>
      </c>
      <c r="BT100" s="22">
        <f t="shared" si="46"/>
        <v>0</v>
      </c>
      <c r="BU100" s="22">
        <f t="shared" si="47"/>
        <v>0</v>
      </c>
      <c r="BV100" s="22">
        <f t="shared" si="48"/>
        <v>0</v>
      </c>
      <c r="BW100" s="27">
        <v>0.0</v>
      </c>
      <c r="BX100" s="22">
        <f t="shared" si="49"/>
        <v>0</v>
      </c>
      <c r="BY100" s="22">
        <f t="shared" si="50"/>
        <v>0</v>
      </c>
      <c r="BZ100" s="22">
        <f t="shared" si="51"/>
        <v>0</v>
      </c>
      <c r="CA100" s="22">
        <f t="shared" si="52"/>
        <v>0</v>
      </c>
    </row>
    <row r="101" ht="14.25" customHeight="1">
      <c r="A101" s="14" t="s">
        <v>562</v>
      </c>
      <c r="B101" s="14" t="s">
        <v>244</v>
      </c>
      <c r="C101" s="14" t="s">
        <v>563</v>
      </c>
      <c r="D101" s="14"/>
      <c r="E101" s="14" t="s">
        <v>564</v>
      </c>
      <c r="F101" s="14" t="s">
        <v>282</v>
      </c>
      <c r="G101" s="14" t="s">
        <v>565</v>
      </c>
      <c r="H101" s="25" t="s">
        <v>96</v>
      </c>
      <c r="I101" s="26">
        <v>1650.0</v>
      </c>
      <c r="J101" s="22">
        <v>0.0</v>
      </c>
      <c r="K101" s="22">
        <f t="shared" si="6"/>
        <v>0</v>
      </c>
      <c r="L101" s="22">
        <f t="shared" si="7"/>
        <v>0</v>
      </c>
      <c r="M101" s="22">
        <v>0.0</v>
      </c>
      <c r="N101" s="22">
        <f t="shared" si="8"/>
        <v>0</v>
      </c>
      <c r="O101" s="22">
        <f t="shared" si="9"/>
        <v>0</v>
      </c>
      <c r="P101" s="22">
        <v>10.0</v>
      </c>
      <c r="Q101" s="22">
        <f t="shared" si="10"/>
        <v>0</v>
      </c>
      <c r="R101" s="22">
        <f t="shared" si="11"/>
        <v>10</v>
      </c>
      <c r="S101" s="22">
        <v>100.0</v>
      </c>
      <c r="T101" s="22">
        <f t="shared" si="12"/>
        <v>0</v>
      </c>
      <c r="U101" s="22">
        <f t="shared" si="13"/>
        <v>100</v>
      </c>
      <c r="V101" s="22">
        <f t="shared" si="14"/>
        <v>1540</v>
      </c>
      <c r="W101" s="22">
        <v>13.9</v>
      </c>
      <c r="X101" s="22">
        <f t="shared" si="15"/>
        <v>0</v>
      </c>
      <c r="Y101" s="22">
        <f t="shared" si="16"/>
        <v>13.9</v>
      </c>
      <c r="Z101" s="22">
        <v>0.39</v>
      </c>
      <c r="AA101" s="22">
        <f t="shared" si="17"/>
        <v>0</v>
      </c>
      <c r="AB101" s="22">
        <f t="shared" si="18"/>
        <v>0.39</v>
      </c>
      <c r="AC101" s="22">
        <v>68.87</v>
      </c>
      <c r="AD101" s="22">
        <f t="shared" si="19"/>
        <v>0</v>
      </c>
      <c r="AE101" s="22">
        <f t="shared" si="20"/>
        <v>68.87</v>
      </c>
      <c r="AF101" s="22">
        <v>1.37</v>
      </c>
      <c r="AG101" s="22">
        <f t="shared" si="21"/>
        <v>0</v>
      </c>
      <c r="AH101" s="22">
        <f t="shared" si="22"/>
        <v>1.37</v>
      </c>
      <c r="AI101" s="22">
        <v>60.86</v>
      </c>
      <c r="AJ101" s="22">
        <f t="shared" si="23"/>
        <v>0</v>
      </c>
      <c r="AK101" s="22">
        <f t="shared" si="24"/>
        <v>60.86</v>
      </c>
      <c r="AL101" s="22">
        <f t="shared" ref="AL101:AN101" si="440">AF101+AI101</f>
        <v>62.23</v>
      </c>
      <c r="AM101" s="22">
        <f t="shared" si="440"/>
        <v>0</v>
      </c>
      <c r="AN101" s="22">
        <f t="shared" si="440"/>
        <v>62.23</v>
      </c>
      <c r="AO101" s="22">
        <f t="shared" ref="AO101:AQ101" si="441">SUM(J101+M101+P101+S101+W101+Z101+AC101+AF101+AI101)</f>
        <v>255.39</v>
      </c>
      <c r="AP101" s="22">
        <f t="shared" si="441"/>
        <v>0</v>
      </c>
      <c r="AQ101" s="22">
        <f t="shared" si="441"/>
        <v>255.39</v>
      </c>
      <c r="AR101" s="22">
        <v>48.34190212823043</v>
      </c>
      <c r="AS101" s="22">
        <f t="shared" si="27"/>
        <v>303.7319021</v>
      </c>
      <c r="AT101" s="22">
        <f t="shared" si="28"/>
        <v>303.7319021</v>
      </c>
      <c r="AU101" s="22">
        <f t="shared" si="29"/>
        <v>1346.268098</v>
      </c>
      <c r="AV101" s="22">
        <f t="shared" si="141"/>
        <v>4554</v>
      </c>
      <c r="AW101" s="22">
        <f t="shared" si="31"/>
        <v>3207.731902</v>
      </c>
      <c r="AX101" s="22">
        <f t="shared" si="32"/>
        <v>1346.268098</v>
      </c>
      <c r="AY101" s="22">
        <v>70.73</v>
      </c>
      <c r="AZ101" s="22">
        <f t="shared" si="33"/>
        <v>70.73</v>
      </c>
      <c r="BA101" s="22">
        <f t="shared" si="34"/>
        <v>0</v>
      </c>
      <c r="BB101" s="22">
        <f t="shared" si="35"/>
        <v>4624.73</v>
      </c>
      <c r="BC101" s="22">
        <f t="shared" ref="BC101:BD101" si="442">SUM(AW101+AZ101)</f>
        <v>3278.461902</v>
      </c>
      <c r="BD101" s="22">
        <f t="shared" si="442"/>
        <v>1346.268098</v>
      </c>
      <c r="BE101" s="22">
        <f t="shared" si="37"/>
        <v>0</v>
      </c>
      <c r="BF101" s="27">
        <v>0.0</v>
      </c>
      <c r="BG101" s="22">
        <f t="shared" si="38"/>
        <v>0</v>
      </c>
      <c r="BH101" s="22">
        <f t="shared" si="39"/>
        <v>0</v>
      </c>
      <c r="BI101" s="22">
        <v>0.0</v>
      </c>
      <c r="BJ101" s="22">
        <f t="shared" si="40"/>
        <v>0</v>
      </c>
      <c r="BK101" s="22">
        <f t="shared" si="41"/>
        <v>0</v>
      </c>
      <c r="BL101" s="22"/>
      <c r="BM101" s="22">
        <f t="shared" si="42"/>
        <v>0</v>
      </c>
      <c r="BN101" s="22" t="str">
        <f t="shared" si="43"/>
        <v/>
      </c>
      <c r="BO101" s="22">
        <f t="shared" ref="BO101:BQ101" si="443">BF101+BI101+BL101</f>
        <v>0</v>
      </c>
      <c r="BP101" s="22">
        <f t="shared" si="443"/>
        <v>0</v>
      </c>
      <c r="BQ101" s="22">
        <f t="shared" si="443"/>
        <v>0</v>
      </c>
      <c r="BR101" s="22">
        <f t="shared" si="45"/>
        <v>0</v>
      </c>
      <c r="BS101" s="22">
        <v>0.0</v>
      </c>
      <c r="BT101" s="22">
        <f t="shared" si="46"/>
        <v>0</v>
      </c>
      <c r="BU101" s="22">
        <f t="shared" si="47"/>
        <v>0</v>
      </c>
      <c r="BV101" s="22">
        <f t="shared" si="48"/>
        <v>0</v>
      </c>
      <c r="BW101" s="27">
        <v>0.0</v>
      </c>
      <c r="BX101" s="22">
        <f t="shared" si="49"/>
        <v>0</v>
      </c>
      <c r="BY101" s="22">
        <f t="shared" si="50"/>
        <v>0</v>
      </c>
      <c r="BZ101" s="22">
        <f t="shared" si="51"/>
        <v>0</v>
      </c>
      <c r="CA101" s="22">
        <f t="shared" si="52"/>
        <v>0</v>
      </c>
    </row>
    <row r="102" ht="14.25" customHeight="1">
      <c r="A102" s="14" t="s">
        <v>566</v>
      </c>
      <c r="B102" s="14" t="s">
        <v>567</v>
      </c>
      <c r="C102" s="14" t="s">
        <v>568</v>
      </c>
      <c r="D102" s="14">
        <v>9.04770141E8</v>
      </c>
      <c r="E102" s="14" t="s">
        <v>266</v>
      </c>
      <c r="F102" s="14" t="s">
        <v>176</v>
      </c>
      <c r="G102" s="14" t="s">
        <v>569</v>
      </c>
      <c r="H102" s="25" t="s">
        <v>96</v>
      </c>
      <c r="I102" s="26">
        <v>925.0</v>
      </c>
      <c r="J102" s="22">
        <v>0.0</v>
      </c>
      <c r="K102" s="22">
        <f t="shared" si="6"/>
        <v>0</v>
      </c>
      <c r="L102" s="22">
        <f t="shared" si="7"/>
        <v>0</v>
      </c>
      <c r="M102" s="22">
        <v>0.0</v>
      </c>
      <c r="N102" s="22">
        <f t="shared" si="8"/>
        <v>0</v>
      </c>
      <c r="O102" s="22">
        <f t="shared" si="9"/>
        <v>0</v>
      </c>
      <c r="P102" s="22">
        <v>10.0</v>
      </c>
      <c r="Q102" s="22">
        <f t="shared" si="10"/>
        <v>0</v>
      </c>
      <c r="R102" s="22">
        <f t="shared" si="11"/>
        <v>10</v>
      </c>
      <c r="S102" s="22">
        <v>100.0</v>
      </c>
      <c r="T102" s="22">
        <f t="shared" si="12"/>
        <v>0</v>
      </c>
      <c r="U102" s="22">
        <f t="shared" si="13"/>
        <v>100</v>
      </c>
      <c r="V102" s="22">
        <f t="shared" si="14"/>
        <v>815</v>
      </c>
      <c r="W102" s="22">
        <v>13.9</v>
      </c>
      <c r="X102" s="22">
        <f t="shared" si="15"/>
        <v>0</v>
      </c>
      <c r="Y102" s="22">
        <f t="shared" si="16"/>
        <v>13.9</v>
      </c>
      <c r="Z102" s="22">
        <v>0.39</v>
      </c>
      <c r="AA102" s="22">
        <f t="shared" si="17"/>
        <v>0</v>
      </c>
      <c r="AB102" s="22">
        <f t="shared" si="18"/>
        <v>0.39</v>
      </c>
      <c r="AC102" s="22">
        <v>68.87</v>
      </c>
      <c r="AD102" s="22">
        <f t="shared" si="19"/>
        <v>0</v>
      </c>
      <c r="AE102" s="22">
        <f t="shared" si="20"/>
        <v>68.87</v>
      </c>
      <c r="AF102" s="22">
        <v>1.37</v>
      </c>
      <c r="AG102" s="22">
        <f t="shared" si="21"/>
        <v>0</v>
      </c>
      <c r="AH102" s="22">
        <f t="shared" si="22"/>
        <v>1.37</v>
      </c>
      <c r="AI102" s="22">
        <v>60.86</v>
      </c>
      <c r="AJ102" s="22">
        <f t="shared" si="23"/>
        <v>0</v>
      </c>
      <c r="AK102" s="22">
        <f t="shared" si="24"/>
        <v>60.86</v>
      </c>
      <c r="AL102" s="22">
        <f t="shared" ref="AL102:AN102" si="444">AF102+AI102</f>
        <v>62.23</v>
      </c>
      <c r="AM102" s="22">
        <f t="shared" si="444"/>
        <v>0</v>
      </c>
      <c r="AN102" s="22">
        <f t="shared" si="444"/>
        <v>62.23</v>
      </c>
      <c r="AO102" s="22">
        <f t="shared" ref="AO102:AQ102" si="445">SUM(J102+M102+P102+S102+W102+Z102+AC102+AF102+AI102)</f>
        <v>255.39</v>
      </c>
      <c r="AP102" s="22">
        <f t="shared" si="445"/>
        <v>0</v>
      </c>
      <c r="AQ102" s="22">
        <f t="shared" si="445"/>
        <v>255.39</v>
      </c>
      <c r="AR102" s="22">
        <v>23.210948640899158</v>
      </c>
      <c r="AS102" s="22">
        <f t="shared" si="27"/>
        <v>278.6009486</v>
      </c>
      <c r="AT102" s="22">
        <f t="shared" si="28"/>
        <v>278.6009486</v>
      </c>
      <c r="AU102" s="22">
        <f t="shared" si="29"/>
        <v>646.3990514</v>
      </c>
      <c r="AV102" s="22">
        <f t="shared" si="141"/>
        <v>4554</v>
      </c>
      <c r="AW102" s="22">
        <f t="shared" si="31"/>
        <v>3907.600949</v>
      </c>
      <c r="AX102" s="22">
        <f t="shared" si="32"/>
        <v>646.3990514</v>
      </c>
      <c r="AY102" s="22">
        <v>0.0</v>
      </c>
      <c r="AZ102" s="22">
        <f t="shared" si="33"/>
        <v>0</v>
      </c>
      <c r="BA102" s="22">
        <f t="shared" si="34"/>
        <v>0</v>
      </c>
      <c r="BB102" s="22">
        <f t="shared" si="35"/>
        <v>4554</v>
      </c>
      <c r="BC102" s="22">
        <f t="shared" ref="BC102:BD102" si="446">SUM(AW102+AZ102)</f>
        <v>3907.600949</v>
      </c>
      <c r="BD102" s="22">
        <f t="shared" si="446"/>
        <v>646.3990514</v>
      </c>
      <c r="BE102" s="22">
        <f t="shared" si="37"/>
        <v>0</v>
      </c>
      <c r="BF102" s="27">
        <v>0.0</v>
      </c>
      <c r="BG102" s="22">
        <f t="shared" si="38"/>
        <v>0</v>
      </c>
      <c r="BH102" s="22">
        <f t="shared" si="39"/>
        <v>0</v>
      </c>
      <c r="BI102" s="22">
        <v>0.0</v>
      </c>
      <c r="BJ102" s="22">
        <f t="shared" si="40"/>
        <v>0</v>
      </c>
      <c r="BK102" s="22">
        <f t="shared" si="41"/>
        <v>0</v>
      </c>
      <c r="BL102" s="22"/>
      <c r="BM102" s="22">
        <f t="shared" si="42"/>
        <v>0</v>
      </c>
      <c r="BN102" s="22" t="str">
        <f t="shared" si="43"/>
        <v/>
      </c>
      <c r="BO102" s="22">
        <f t="shared" ref="BO102:BQ102" si="447">BF102+BI102+BL102</f>
        <v>0</v>
      </c>
      <c r="BP102" s="22">
        <f t="shared" si="447"/>
        <v>0</v>
      </c>
      <c r="BQ102" s="22">
        <f t="shared" si="447"/>
        <v>0</v>
      </c>
      <c r="BR102" s="22">
        <f t="shared" si="45"/>
        <v>0</v>
      </c>
      <c r="BS102" s="22">
        <v>0.0</v>
      </c>
      <c r="BT102" s="22">
        <f t="shared" si="46"/>
        <v>0</v>
      </c>
      <c r="BU102" s="22">
        <f t="shared" si="47"/>
        <v>0</v>
      </c>
      <c r="BV102" s="22">
        <f t="shared" si="48"/>
        <v>0</v>
      </c>
      <c r="BW102" s="27">
        <v>0.0</v>
      </c>
      <c r="BX102" s="22">
        <f t="shared" si="49"/>
        <v>0</v>
      </c>
      <c r="BY102" s="22">
        <f t="shared" si="50"/>
        <v>0</v>
      </c>
      <c r="BZ102" s="22">
        <f t="shared" si="51"/>
        <v>0</v>
      </c>
      <c r="CA102" s="22">
        <f t="shared" si="52"/>
        <v>0</v>
      </c>
    </row>
    <row r="103" ht="14.25" customHeight="1">
      <c r="A103" s="14" t="s">
        <v>570</v>
      </c>
      <c r="B103" s="14" t="s">
        <v>571</v>
      </c>
      <c r="C103" s="14" t="s">
        <v>572</v>
      </c>
      <c r="D103" s="14">
        <v>1.74257333E8</v>
      </c>
      <c r="E103" s="14" t="s">
        <v>379</v>
      </c>
      <c r="F103" s="14" t="s">
        <v>456</v>
      </c>
      <c r="G103" s="14" t="s">
        <v>573</v>
      </c>
      <c r="H103" s="25" t="s">
        <v>96</v>
      </c>
      <c r="I103" s="26">
        <v>1500.0</v>
      </c>
      <c r="J103" s="22">
        <v>0.0</v>
      </c>
      <c r="K103" s="22">
        <f t="shared" si="6"/>
        <v>0</v>
      </c>
      <c r="L103" s="22">
        <f t="shared" si="7"/>
        <v>0</v>
      </c>
      <c r="M103" s="22">
        <v>0.0</v>
      </c>
      <c r="N103" s="22">
        <f t="shared" si="8"/>
        <v>0</v>
      </c>
      <c r="O103" s="22">
        <f t="shared" si="9"/>
        <v>0</v>
      </c>
      <c r="P103" s="22">
        <v>10.0</v>
      </c>
      <c r="Q103" s="22">
        <f t="shared" si="10"/>
        <v>0</v>
      </c>
      <c r="R103" s="22">
        <f t="shared" si="11"/>
        <v>10</v>
      </c>
      <c r="S103" s="22">
        <v>100.0</v>
      </c>
      <c r="T103" s="22">
        <f t="shared" si="12"/>
        <v>0</v>
      </c>
      <c r="U103" s="22">
        <f t="shared" si="13"/>
        <v>100</v>
      </c>
      <c r="V103" s="22">
        <f t="shared" si="14"/>
        <v>1390</v>
      </c>
      <c r="W103" s="22">
        <v>13.9</v>
      </c>
      <c r="X103" s="22">
        <f t="shared" si="15"/>
        <v>0</v>
      </c>
      <c r="Y103" s="22">
        <f t="shared" si="16"/>
        <v>13.9</v>
      </c>
      <c r="Z103" s="22">
        <v>0.39</v>
      </c>
      <c r="AA103" s="22">
        <f t="shared" si="17"/>
        <v>0</v>
      </c>
      <c r="AB103" s="22">
        <f t="shared" si="18"/>
        <v>0.39</v>
      </c>
      <c r="AC103" s="22">
        <v>68.87</v>
      </c>
      <c r="AD103" s="22">
        <f t="shared" si="19"/>
        <v>0</v>
      </c>
      <c r="AE103" s="22">
        <f t="shared" si="20"/>
        <v>68.87</v>
      </c>
      <c r="AF103" s="22">
        <v>1.37</v>
      </c>
      <c r="AG103" s="22">
        <f t="shared" si="21"/>
        <v>0</v>
      </c>
      <c r="AH103" s="22">
        <f t="shared" si="22"/>
        <v>1.37</v>
      </c>
      <c r="AI103" s="22">
        <v>60.86</v>
      </c>
      <c r="AJ103" s="22">
        <f t="shared" si="23"/>
        <v>0</v>
      </c>
      <c r="AK103" s="22">
        <f t="shared" si="24"/>
        <v>60.86</v>
      </c>
      <c r="AL103" s="22">
        <f t="shared" ref="AL103:AN103" si="448">AF103+AI103</f>
        <v>62.23</v>
      </c>
      <c r="AM103" s="22">
        <f t="shared" si="448"/>
        <v>0</v>
      </c>
      <c r="AN103" s="22">
        <f t="shared" si="448"/>
        <v>62.23</v>
      </c>
      <c r="AO103" s="22">
        <f t="shared" ref="AO103:AQ103" si="449">SUM(J103+M103+P103+S103+W103+Z103+AC103+AF103+AI103)</f>
        <v>255.39</v>
      </c>
      <c r="AP103" s="22">
        <f t="shared" si="449"/>
        <v>0</v>
      </c>
      <c r="AQ103" s="22">
        <f t="shared" si="449"/>
        <v>255.39</v>
      </c>
      <c r="AR103" s="22">
        <v>43.142394510161886</v>
      </c>
      <c r="AS103" s="22">
        <f t="shared" si="27"/>
        <v>298.5323945</v>
      </c>
      <c r="AT103" s="22">
        <f t="shared" si="28"/>
        <v>298.5323945</v>
      </c>
      <c r="AU103" s="22">
        <f t="shared" si="29"/>
        <v>1201.467605</v>
      </c>
      <c r="AV103" s="22">
        <f t="shared" si="141"/>
        <v>4554</v>
      </c>
      <c r="AW103" s="22">
        <f t="shared" si="31"/>
        <v>3352.532395</v>
      </c>
      <c r="AX103" s="22">
        <f t="shared" si="32"/>
        <v>1201.467605</v>
      </c>
      <c r="AY103" s="22">
        <v>0.0</v>
      </c>
      <c r="AZ103" s="22">
        <f t="shared" si="33"/>
        <v>0</v>
      </c>
      <c r="BA103" s="22">
        <f t="shared" si="34"/>
        <v>0</v>
      </c>
      <c r="BB103" s="22">
        <f t="shared" si="35"/>
        <v>4554</v>
      </c>
      <c r="BC103" s="22">
        <f t="shared" ref="BC103:BD103" si="450">SUM(AW103+AZ103)</f>
        <v>3352.532395</v>
      </c>
      <c r="BD103" s="22">
        <f t="shared" si="450"/>
        <v>1201.467605</v>
      </c>
      <c r="BE103" s="22">
        <f t="shared" si="37"/>
        <v>0</v>
      </c>
      <c r="BF103" s="27">
        <v>0.0</v>
      </c>
      <c r="BG103" s="22">
        <f t="shared" si="38"/>
        <v>0</v>
      </c>
      <c r="BH103" s="22">
        <f t="shared" si="39"/>
        <v>0</v>
      </c>
      <c r="BI103" s="22">
        <v>0.0</v>
      </c>
      <c r="BJ103" s="22">
        <f t="shared" si="40"/>
        <v>0</v>
      </c>
      <c r="BK103" s="22">
        <f t="shared" si="41"/>
        <v>0</v>
      </c>
      <c r="BL103" s="22"/>
      <c r="BM103" s="22">
        <f t="shared" si="42"/>
        <v>0</v>
      </c>
      <c r="BN103" s="22" t="str">
        <f t="shared" si="43"/>
        <v/>
      </c>
      <c r="BO103" s="22">
        <f t="shared" ref="BO103:BQ103" si="451">BF103+BI103+BL103</f>
        <v>0</v>
      </c>
      <c r="BP103" s="22">
        <f t="shared" si="451"/>
        <v>0</v>
      </c>
      <c r="BQ103" s="22">
        <f t="shared" si="451"/>
        <v>0</v>
      </c>
      <c r="BR103" s="22">
        <f t="shared" si="45"/>
        <v>0</v>
      </c>
      <c r="BS103" s="22">
        <v>0.0</v>
      </c>
      <c r="BT103" s="22">
        <f t="shared" si="46"/>
        <v>0</v>
      </c>
      <c r="BU103" s="22">
        <f t="shared" si="47"/>
        <v>0</v>
      </c>
      <c r="BV103" s="22">
        <f t="shared" si="48"/>
        <v>0</v>
      </c>
      <c r="BW103" s="27">
        <v>0.0</v>
      </c>
      <c r="BX103" s="22">
        <f t="shared" si="49"/>
        <v>0</v>
      </c>
      <c r="BY103" s="22">
        <f t="shared" si="50"/>
        <v>0</v>
      </c>
      <c r="BZ103" s="22">
        <f t="shared" si="51"/>
        <v>0</v>
      </c>
      <c r="CA103" s="22">
        <f t="shared" si="52"/>
        <v>0</v>
      </c>
    </row>
    <row r="104" ht="14.25" customHeight="1">
      <c r="A104" s="14" t="s">
        <v>574</v>
      </c>
      <c r="B104" s="14" t="s">
        <v>575</v>
      </c>
      <c r="C104" s="14" t="s">
        <v>576</v>
      </c>
      <c r="D104" s="14">
        <v>7.89720922E8</v>
      </c>
      <c r="E104" s="14" t="s">
        <v>346</v>
      </c>
      <c r="F104" s="14" t="s">
        <v>577</v>
      </c>
      <c r="G104" s="14" t="s">
        <v>578</v>
      </c>
      <c r="H104" s="25" t="s">
        <v>96</v>
      </c>
      <c r="I104" s="26">
        <v>755.0</v>
      </c>
      <c r="J104" s="22">
        <v>0.0</v>
      </c>
      <c r="K104" s="22">
        <f t="shared" si="6"/>
        <v>0</v>
      </c>
      <c r="L104" s="22">
        <f t="shared" si="7"/>
        <v>0</v>
      </c>
      <c r="M104" s="22">
        <v>0.0</v>
      </c>
      <c r="N104" s="22">
        <f t="shared" si="8"/>
        <v>0</v>
      </c>
      <c r="O104" s="22">
        <f t="shared" si="9"/>
        <v>0</v>
      </c>
      <c r="P104" s="22">
        <v>22.0</v>
      </c>
      <c r="Q104" s="22">
        <f t="shared" si="10"/>
        <v>0</v>
      </c>
      <c r="R104" s="22">
        <f t="shared" si="11"/>
        <v>22</v>
      </c>
      <c r="S104" s="22">
        <v>100.0</v>
      </c>
      <c r="T104" s="22">
        <f t="shared" si="12"/>
        <v>0</v>
      </c>
      <c r="U104" s="22">
        <f t="shared" si="13"/>
        <v>100</v>
      </c>
      <c r="V104" s="22">
        <f t="shared" si="14"/>
        <v>633</v>
      </c>
      <c r="W104" s="22">
        <v>13.9</v>
      </c>
      <c r="X104" s="22">
        <f t="shared" si="15"/>
        <v>0</v>
      </c>
      <c r="Y104" s="22">
        <f t="shared" si="16"/>
        <v>13.9</v>
      </c>
      <c r="Z104" s="22">
        <v>0.39</v>
      </c>
      <c r="AA104" s="22">
        <f t="shared" si="17"/>
        <v>0</v>
      </c>
      <c r="AB104" s="22">
        <f t="shared" si="18"/>
        <v>0.39</v>
      </c>
      <c r="AC104" s="22">
        <v>68.87</v>
      </c>
      <c r="AD104" s="22">
        <f t="shared" si="19"/>
        <v>0</v>
      </c>
      <c r="AE104" s="22">
        <f t="shared" si="20"/>
        <v>68.87</v>
      </c>
      <c r="AF104" s="22">
        <v>1.37</v>
      </c>
      <c r="AG104" s="22">
        <f t="shared" si="21"/>
        <v>0</v>
      </c>
      <c r="AH104" s="22">
        <f t="shared" si="22"/>
        <v>1.37</v>
      </c>
      <c r="AI104" s="22">
        <v>60.86</v>
      </c>
      <c r="AJ104" s="22">
        <f t="shared" si="23"/>
        <v>0</v>
      </c>
      <c r="AK104" s="22">
        <f t="shared" si="24"/>
        <v>60.86</v>
      </c>
      <c r="AL104" s="22">
        <f t="shared" ref="AL104:AN104" si="452">AF104+AI104</f>
        <v>62.23</v>
      </c>
      <c r="AM104" s="22">
        <f t="shared" si="452"/>
        <v>0</v>
      </c>
      <c r="AN104" s="22">
        <f t="shared" si="452"/>
        <v>62.23</v>
      </c>
      <c r="AO104" s="22">
        <f t="shared" ref="AO104:AQ104" si="453">SUM(J104+M104+P104+S104+W104+Z104+AC104+AF104+AI104)</f>
        <v>267.39</v>
      </c>
      <c r="AP104" s="22">
        <f t="shared" si="453"/>
        <v>0</v>
      </c>
      <c r="AQ104" s="22">
        <f t="shared" si="453"/>
        <v>267.39</v>
      </c>
      <c r="AR104" s="22">
        <v>16.902212730976</v>
      </c>
      <c r="AS104" s="22">
        <f t="shared" si="27"/>
        <v>284.2922127</v>
      </c>
      <c r="AT104" s="22">
        <f t="shared" si="28"/>
        <v>284.2922127</v>
      </c>
      <c r="AU104" s="22">
        <f t="shared" si="29"/>
        <v>470.7077873</v>
      </c>
      <c r="AV104" s="22">
        <f t="shared" si="141"/>
        <v>4554</v>
      </c>
      <c r="AW104" s="22">
        <f t="shared" si="31"/>
        <v>4083.292213</v>
      </c>
      <c r="AX104" s="22">
        <f t="shared" si="32"/>
        <v>470.7077873</v>
      </c>
      <c r="AY104" s="22">
        <v>0.0</v>
      </c>
      <c r="AZ104" s="22">
        <f t="shared" si="33"/>
        <v>0</v>
      </c>
      <c r="BA104" s="22">
        <f t="shared" si="34"/>
        <v>0</v>
      </c>
      <c r="BB104" s="22">
        <f t="shared" si="35"/>
        <v>4554</v>
      </c>
      <c r="BC104" s="22">
        <f t="shared" ref="BC104:BD104" si="454">SUM(AW104+AZ104)</f>
        <v>4083.292213</v>
      </c>
      <c r="BD104" s="22">
        <f t="shared" si="454"/>
        <v>470.7077873</v>
      </c>
      <c r="BE104" s="22">
        <f t="shared" si="37"/>
        <v>0</v>
      </c>
      <c r="BF104" s="27">
        <v>0.0</v>
      </c>
      <c r="BG104" s="22">
        <f t="shared" si="38"/>
        <v>0</v>
      </c>
      <c r="BH104" s="22">
        <f t="shared" si="39"/>
        <v>0</v>
      </c>
      <c r="BI104" s="22">
        <v>470.04999999999995</v>
      </c>
      <c r="BJ104" s="22">
        <f t="shared" si="40"/>
        <v>470.05</v>
      </c>
      <c r="BK104" s="22">
        <f t="shared" si="41"/>
        <v>0</v>
      </c>
      <c r="BL104" s="22"/>
      <c r="BM104" s="22">
        <f t="shared" si="42"/>
        <v>0</v>
      </c>
      <c r="BN104" s="22" t="str">
        <f t="shared" si="43"/>
        <v/>
      </c>
      <c r="BO104" s="22">
        <f t="shared" ref="BO104:BQ104" si="455">BF104+BI104+BL104</f>
        <v>470.05</v>
      </c>
      <c r="BP104" s="22">
        <f t="shared" si="455"/>
        <v>470.05</v>
      </c>
      <c r="BQ104" s="22">
        <f t="shared" si="455"/>
        <v>0</v>
      </c>
      <c r="BR104" s="22">
        <f t="shared" si="45"/>
        <v>0</v>
      </c>
      <c r="BS104" s="22">
        <v>0.0</v>
      </c>
      <c r="BT104" s="22">
        <f t="shared" si="46"/>
        <v>0</v>
      </c>
      <c r="BU104" s="22">
        <f t="shared" si="47"/>
        <v>0</v>
      </c>
      <c r="BV104" s="22">
        <f t="shared" si="48"/>
        <v>0</v>
      </c>
      <c r="BW104" s="27">
        <v>766.16</v>
      </c>
      <c r="BX104" s="22">
        <f t="shared" si="49"/>
        <v>766.16</v>
      </c>
      <c r="BY104" s="22">
        <f t="shared" si="50"/>
        <v>0</v>
      </c>
      <c r="BZ104" s="22">
        <f t="shared" si="51"/>
        <v>0</v>
      </c>
      <c r="CA104" s="22">
        <f t="shared" si="52"/>
        <v>0</v>
      </c>
    </row>
    <row r="105" ht="14.25" customHeight="1">
      <c r="A105" s="14" t="s">
        <v>579</v>
      </c>
      <c r="B105" s="14" t="s">
        <v>580</v>
      </c>
      <c r="C105" s="14" t="s">
        <v>581</v>
      </c>
      <c r="D105" s="14">
        <v>8.10434482E8</v>
      </c>
      <c r="E105" s="14" t="s">
        <v>374</v>
      </c>
      <c r="F105" s="14" t="s">
        <v>215</v>
      </c>
      <c r="G105" s="14" t="s">
        <v>582</v>
      </c>
      <c r="H105" s="25" t="s">
        <v>96</v>
      </c>
      <c r="I105" s="26">
        <v>1500.0</v>
      </c>
      <c r="J105" s="22">
        <v>0.0</v>
      </c>
      <c r="K105" s="22">
        <f t="shared" si="6"/>
        <v>0</v>
      </c>
      <c r="L105" s="22">
        <f t="shared" si="7"/>
        <v>0</v>
      </c>
      <c r="M105" s="22">
        <v>0.0</v>
      </c>
      <c r="N105" s="22">
        <f t="shared" si="8"/>
        <v>0</v>
      </c>
      <c r="O105" s="22">
        <f t="shared" si="9"/>
        <v>0</v>
      </c>
      <c r="P105" s="22">
        <v>10.0</v>
      </c>
      <c r="Q105" s="22">
        <f t="shared" si="10"/>
        <v>0</v>
      </c>
      <c r="R105" s="22">
        <f t="shared" si="11"/>
        <v>10</v>
      </c>
      <c r="S105" s="22">
        <v>100.0</v>
      </c>
      <c r="T105" s="22">
        <f t="shared" si="12"/>
        <v>0</v>
      </c>
      <c r="U105" s="22">
        <f t="shared" si="13"/>
        <v>100</v>
      </c>
      <c r="V105" s="22">
        <f t="shared" si="14"/>
        <v>1390</v>
      </c>
      <c r="W105" s="22">
        <v>13.9</v>
      </c>
      <c r="X105" s="22">
        <f t="shared" si="15"/>
        <v>0</v>
      </c>
      <c r="Y105" s="22">
        <f t="shared" si="16"/>
        <v>13.9</v>
      </c>
      <c r="Z105" s="22">
        <v>0.39</v>
      </c>
      <c r="AA105" s="22">
        <f t="shared" si="17"/>
        <v>0</v>
      </c>
      <c r="AB105" s="22">
        <f t="shared" si="18"/>
        <v>0.39</v>
      </c>
      <c r="AC105" s="22">
        <v>68.87</v>
      </c>
      <c r="AD105" s="22">
        <f t="shared" si="19"/>
        <v>0</v>
      </c>
      <c r="AE105" s="22">
        <f t="shared" si="20"/>
        <v>68.87</v>
      </c>
      <c r="AF105" s="22">
        <v>1.37</v>
      </c>
      <c r="AG105" s="22">
        <f t="shared" si="21"/>
        <v>0</v>
      </c>
      <c r="AH105" s="22">
        <f t="shared" si="22"/>
        <v>1.37</v>
      </c>
      <c r="AI105" s="22">
        <v>60.86</v>
      </c>
      <c r="AJ105" s="22">
        <f t="shared" si="23"/>
        <v>0</v>
      </c>
      <c r="AK105" s="22">
        <f t="shared" si="24"/>
        <v>60.86</v>
      </c>
      <c r="AL105" s="22">
        <f t="shared" ref="AL105:AN105" si="456">AF105+AI105</f>
        <v>62.23</v>
      </c>
      <c r="AM105" s="22">
        <f t="shared" si="456"/>
        <v>0</v>
      </c>
      <c r="AN105" s="22">
        <f t="shared" si="456"/>
        <v>62.23</v>
      </c>
      <c r="AO105" s="22">
        <f t="shared" ref="AO105:AQ105" si="457">SUM(J105+M105+P105+S105+W105+Z105+AC105+AF105+AI105)</f>
        <v>255.39</v>
      </c>
      <c r="AP105" s="22">
        <f t="shared" si="457"/>
        <v>0</v>
      </c>
      <c r="AQ105" s="22">
        <f t="shared" si="457"/>
        <v>255.39</v>
      </c>
      <c r="AR105" s="22">
        <v>43.142394510161886</v>
      </c>
      <c r="AS105" s="22">
        <f t="shared" si="27"/>
        <v>298.5323945</v>
      </c>
      <c r="AT105" s="22">
        <f t="shared" si="28"/>
        <v>298.5323945</v>
      </c>
      <c r="AU105" s="22">
        <f t="shared" si="29"/>
        <v>1201.467605</v>
      </c>
      <c r="AV105" s="22">
        <f t="shared" si="141"/>
        <v>4554</v>
      </c>
      <c r="AW105" s="22">
        <f t="shared" si="31"/>
        <v>3352.532395</v>
      </c>
      <c r="AX105" s="22">
        <f t="shared" si="32"/>
        <v>1201.467605</v>
      </c>
      <c r="AY105" s="22">
        <v>0.0</v>
      </c>
      <c r="AZ105" s="22">
        <f t="shared" si="33"/>
        <v>0</v>
      </c>
      <c r="BA105" s="22">
        <f t="shared" si="34"/>
        <v>0</v>
      </c>
      <c r="BB105" s="22">
        <f t="shared" si="35"/>
        <v>4554</v>
      </c>
      <c r="BC105" s="22">
        <f t="shared" ref="BC105:BD105" si="458">SUM(AW105+AZ105)</f>
        <v>3352.532395</v>
      </c>
      <c r="BD105" s="22">
        <f t="shared" si="458"/>
        <v>1201.467605</v>
      </c>
      <c r="BE105" s="22">
        <f t="shared" si="37"/>
        <v>0</v>
      </c>
      <c r="BF105" s="27">
        <v>0.0</v>
      </c>
      <c r="BG105" s="22">
        <f t="shared" si="38"/>
        <v>0</v>
      </c>
      <c r="BH105" s="22">
        <f t="shared" si="39"/>
        <v>0</v>
      </c>
      <c r="BI105" s="22">
        <v>0.0</v>
      </c>
      <c r="BJ105" s="22">
        <f t="shared" si="40"/>
        <v>0</v>
      </c>
      <c r="BK105" s="22">
        <f t="shared" si="41"/>
        <v>0</v>
      </c>
      <c r="BL105" s="22"/>
      <c r="BM105" s="22">
        <f t="shared" si="42"/>
        <v>0</v>
      </c>
      <c r="BN105" s="22" t="str">
        <f t="shared" si="43"/>
        <v/>
      </c>
      <c r="BO105" s="22">
        <f t="shared" ref="BO105:BQ105" si="459">BF105+BI105+BL105</f>
        <v>0</v>
      </c>
      <c r="BP105" s="22">
        <f t="shared" si="459"/>
        <v>0</v>
      </c>
      <c r="BQ105" s="22">
        <f t="shared" si="459"/>
        <v>0</v>
      </c>
      <c r="BR105" s="22">
        <f t="shared" si="45"/>
        <v>0</v>
      </c>
      <c r="BS105" s="22">
        <v>0.0</v>
      </c>
      <c r="BT105" s="22">
        <f t="shared" si="46"/>
        <v>0</v>
      </c>
      <c r="BU105" s="22">
        <f t="shared" si="47"/>
        <v>0</v>
      </c>
      <c r="BV105" s="22">
        <f t="shared" si="48"/>
        <v>0</v>
      </c>
      <c r="BW105" s="27">
        <v>0.0</v>
      </c>
      <c r="BX105" s="22">
        <f t="shared" si="49"/>
        <v>0</v>
      </c>
      <c r="BY105" s="22">
        <f t="shared" si="50"/>
        <v>0</v>
      </c>
      <c r="BZ105" s="22">
        <f t="shared" si="51"/>
        <v>0</v>
      </c>
      <c r="CA105" s="22">
        <f t="shared" si="52"/>
        <v>0</v>
      </c>
    </row>
    <row r="106" ht="14.25" customHeight="1">
      <c r="A106" s="14" t="s">
        <v>583</v>
      </c>
      <c r="B106" s="14" t="s">
        <v>244</v>
      </c>
      <c r="C106" s="14" t="s">
        <v>584</v>
      </c>
      <c r="D106" s="14"/>
      <c r="E106" s="14" t="s">
        <v>585</v>
      </c>
      <c r="F106" s="14" t="s">
        <v>241</v>
      </c>
      <c r="G106" s="14" t="s">
        <v>586</v>
      </c>
      <c r="H106" s="25" t="s">
        <v>96</v>
      </c>
      <c r="I106" s="26">
        <v>1000.0</v>
      </c>
      <c r="J106" s="22">
        <v>0.0</v>
      </c>
      <c r="K106" s="22">
        <f t="shared" si="6"/>
        <v>0</v>
      </c>
      <c r="L106" s="22">
        <f t="shared" si="7"/>
        <v>0</v>
      </c>
      <c r="M106" s="22">
        <v>0.0</v>
      </c>
      <c r="N106" s="22">
        <f t="shared" si="8"/>
        <v>0</v>
      </c>
      <c r="O106" s="22">
        <f t="shared" si="9"/>
        <v>0</v>
      </c>
      <c r="P106" s="22">
        <v>10.0</v>
      </c>
      <c r="Q106" s="22">
        <f t="shared" si="10"/>
        <v>0</v>
      </c>
      <c r="R106" s="22">
        <f t="shared" si="11"/>
        <v>10</v>
      </c>
      <c r="S106" s="22">
        <v>100.0</v>
      </c>
      <c r="T106" s="22">
        <f t="shared" si="12"/>
        <v>0</v>
      </c>
      <c r="U106" s="22">
        <f t="shared" si="13"/>
        <v>100</v>
      </c>
      <c r="V106" s="22">
        <f t="shared" si="14"/>
        <v>890</v>
      </c>
      <c r="W106" s="22">
        <v>13.9</v>
      </c>
      <c r="X106" s="22">
        <f t="shared" si="15"/>
        <v>0</v>
      </c>
      <c r="Y106" s="22">
        <f t="shared" si="16"/>
        <v>13.9</v>
      </c>
      <c r="Z106" s="22">
        <v>0.39</v>
      </c>
      <c r="AA106" s="22">
        <f t="shared" si="17"/>
        <v>0</v>
      </c>
      <c r="AB106" s="22">
        <f t="shared" si="18"/>
        <v>0.39</v>
      </c>
      <c r="AC106" s="22">
        <v>68.87</v>
      </c>
      <c r="AD106" s="22">
        <f t="shared" si="19"/>
        <v>0</v>
      </c>
      <c r="AE106" s="22">
        <f t="shared" si="20"/>
        <v>68.87</v>
      </c>
      <c r="AF106" s="22">
        <v>1.37</v>
      </c>
      <c r="AG106" s="22">
        <f t="shared" si="21"/>
        <v>0</v>
      </c>
      <c r="AH106" s="22">
        <f t="shared" si="22"/>
        <v>1.37</v>
      </c>
      <c r="AI106" s="22">
        <v>60.86</v>
      </c>
      <c r="AJ106" s="22">
        <f t="shared" si="23"/>
        <v>0</v>
      </c>
      <c r="AK106" s="22">
        <f t="shared" si="24"/>
        <v>60.86</v>
      </c>
      <c r="AL106" s="22">
        <f t="shared" ref="AL106:AN106" si="460">AF106+AI106</f>
        <v>62.23</v>
      </c>
      <c r="AM106" s="22">
        <f t="shared" si="460"/>
        <v>0</v>
      </c>
      <c r="AN106" s="22">
        <f t="shared" si="460"/>
        <v>62.23</v>
      </c>
      <c r="AO106" s="22">
        <f t="shared" ref="AO106:AQ106" si="461">SUM(J106+M106+P106+S106+W106+Z106+AC106+AF106+AI106)</f>
        <v>255.39</v>
      </c>
      <c r="AP106" s="22">
        <f t="shared" si="461"/>
        <v>0</v>
      </c>
      <c r="AQ106" s="22">
        <f t="shared" si="461"/>
        <v>255.39</v>
      </c>
      <c r="AR106" s="22">
        <v>25.810702449933427</v>
      </c>
      <c r="AS106" s="22">
        <f t="shared" si="27"/>
        <v>281.2007024</v>
      </c>
      <c r="AT106" s="22">
        <f t="shared" si="28"/>
        <v>281.2007024</v>
      </c>
      <c r="AU106" s="22">
        <f t="shared" si="29"/>
        <v>718.7992976</v>
      </c>
      <c r="AV106" s="22">
        <f t="shared" si="141"/>
        <v>4554</v>
      </c>
      <c r="AW106" s="22">
        <f t="shared" si="31"/>
        <v>3835.200702</v>
      </c>
      <c r="AX106" s="22">
        <f t="shared" si="32"/>
        <v>718.7992976</v>
      </c>
      <c r="AY106" s="22">
        <v>70.73</v>
      </c>
      <c r="AZ106" s="22">
        <f t="shared" si="33"/>
        <v>70.73</v>
      </c>
      <c r="BA106" s="22">
        <f t="shared" si="34"/>
        <v>0</v>
      </c>
      <c r="BB106" s="22">
        <f t="shared" si="35"/>
        <v>4624.73</v>
      </c>
      <c r="BC106" s="22">
        <f t="shared" ref="BC106:BD106" si="462">SUM(AW106+AZ106)</f>
        <v>3905.930702</v>
      </c>
      <c r="BD106" s="22">
        <f t="shared" si="462"/>
        <v>718.7992976</v>
      </c>
      <c r="BE106" s="22">
        <f t="shared" si="37"/>
        <v>0</v>
      </c>
      <c r="BF106" s="27">
        <v>0.0</v>
      </c>
      <c r="BG106" s="22">
        <f t="shared" si="38"/>
        <v>0</v>
      </c>
      <c r="BH106" s="22">
        <f t="shared" si="39"/>
        <v>0</v>
      </c>
      <c r="BI106" s="22">
        <v>0.0</v>
      </c>
      <c r="BJ106" s="22">
        <f t="shared" si="40"/>
        <v>0</v>
      </c>
      <c r="BK106" s="22">
        <f t="shared" si="41"/>
        <v>0</v>
      </c>
      <c r="BL106" s="22"/>
      <c r="BM106" s="22">
        <f t="shared" si="42"/>
        <v>0</v>
      </c>
      <c r="BN106" s="22" t="str">
        <f t="shared" si="43"/>
        <v/>
      </c>
      <c r="BO106" s="22">
        <f t="shared" ref="BO106:BQ106" si="463">BF106+BI106+BL106</f>
        <v>0</v>
      </c>
      <c r="BP106" s="22">
        <f t="shared" si="463"/>
        <v>0</v>
      </c>
      <c r="BQ106" s="22">
        <f t="shared" si="463"/>
        <v>0</v>
      </c>
      <c r="BR106" s="22">
        <f t="shared" si="45"/>
        <v>0</v>
      </c>
      <c r="BS106" s="22">
        <v>0.0</v>
      </c>
      <c r="BT106" s="22">
        <f t="shared" si="46"/>
        <v>0</v>
      </c>
      <c r="BU106" s="22">
        <f t="shared" si="47"/>
        <v>0</v>
      </c>
      <c r="BV106" s="22">
        <f t="shared" si="48"/>
        <v>0</v>
      </c>
      <c r="BW106" s="27">
        <v>0.0</v>
      </c>
      <c r="BX106" s="22">
        <f t="shared" si="49"/>
        <v>0</v>
      </c>
      <c r="BY106" s="22">
        <f t="shared" si="50"/>
        <v>0</v>
      </c>
      <c r="BZ106" s="22">
        <f t="shared" si="51"/>
        <v>0</v>
      </c>
      <c r="CA106" s="22">
        <f t="shared" si="52"/>
        <v>0</v>
      </c>
    </row>
    <row r="107" ht="14.25" customHeight="1">
      <c r="A107" s="14" t="s">
        <v>587</v>
      </c>
      <c r="B107" s="14" t="s">
        <v>588</v>
      </c>
      <c r="C107" s="14" t="s">
        <v>589</v>
      </c>
      <c r="D107" s="14">
        <v>8.57065203E8</v>
      </c>
      <c r="E107" s="14" t="s">
        <v>341</v>
      </c>
      <c r="F107" s="14" t="s">
        <v>293</v>
      </c>
      <c r="G107" s="14" t="s">
        <v>590</v>
      </c>
      <c r="H107" s="25" t="s">
        <v>96</v>
      </c>
      <c r="I107" s="26">
        <v>1150.0</v>
      </c>
      <c r="J107" s="22">
        <v>0.0</v>
      </c>
      <c r="K107" s="22">
        <f t="shared" si="6"/>
        <v>0</v>
      </c>
      <c r="L107" s="22">
        <f t="shared" si="7"/>
        <v>0</v>
      </c>
      <c r="M107" s="22">
        <v>0.0</v>
      </c>
      <c r="N107" s="22">
        <f t="shared" si="8"/>
        <v>0</v>
      </c>
      <c r="O107" s="22">
        <f t="shared" si="9"/>
        <v>0</v>
      </c>
      <c r="P107" s="22">
        <v>22.0</v>
      </c>
      <c r="Q107" s="22">
        <f t="shared" si="10"/>
        <v>0</v>
      </c>
      <c r="R107" s="22">
        <f t="shared" si="11"/>
        <v>22</v>
      </c>
      <c r="S107" s="22">
        <v>100.0</v>
      </c>
      <c r="T107" s="22">
        <f t="shared" si="12"/>
        <v>0</v>
      </c>
      <c r="U107" s="22">
        <f t="shared" si="13"/>
        <v>100</v>
      </c>
      <c r="V107" s="22">
        <f t="shared" si="14"/>
        <v>1028</v>
      </c>
      <c r="W107" s="22">
        <v>13.9</v>
      </c>
      <c r="X107" s="22">
        <f t="shared" si="15"/>
        <v>0</v>
      </c>
      <c r="Y107" s="22">
        <f t="shared" si="16"/>
        <v>13.9</v>
      </c>
      <c r="Z107" s="22">
        <v>0.39</v>
      </c>
      <c r="AA107" s="22">
        <f t="shared" si="17"/>
        <v>0</v>
      </c>
      <c r="AB107" s="22">
        <f t="shared" si="18"/>
        <v>0.39</v>
      </c>
      <c r="AC107" s="22">
        <v>68.87</v>
      </c>
      <c r="AD107" s="22">
        <f t="shared" si="19"/>
        <v>0</v>
      </c>
      <c r="AE107" s="22">
        <f t="shared" si="20"/>
        <v>68.87</v>
      </c>
      <c r="AF107" s="22">
        <v>1.37</v>
      </c>
      <c r="AG107" s="22">
        <f t="shared" si="21"/>
        <v>0</v>
      </c>
      <c r="AH107" s="22">
        <f t="shared" si="22"/>
        <v>1.37</v>
      </c>
      <c r="AI107" s="22">
        <v>60.86</v>
      </c>
      <c r="AJ107" s="22">
        <f t="shared" si="23"/>
        <v>0</v>
      </c>
      <c r="AK107" s="22">
        <f t="shared" si="24"/>
        <v>60.86</v>
      </c>
      <c r="AL107" s="22">
        <f t="shared" ref="AL107:AN107" si="464">AF107+AI107</f>
        <v>62.23</v>
      </c>
      <c r="AM107" s="22">
        <f t="shared" si="464"/>
        <v>0</v>
      </c>
      <c r="AN107" s="22">
        <f t="shared" si="464"/>
        <v>62.23</v>
      </c>
      <c r="AO107" s="22">
        <f t="shared" ref="AO107:AQ107" si="465">SUM(J107+M107+P107+S107+W107+Z107+AC107+AF107+AI107)</f>
        <v>267.39</v>
      </c>
      <c r="AP107" s="22">
        <f t="shared" si="465"/>
        <v>0</v>
      </c>
      <c r="AQ107" s="22">
        <f t="shared" si="465"/>
        <v>267.39</v>
      </c>
      <c r="AR107" s="22">
        <v>30.594249458556483</v>
      </c>
      <c r="AS107" s="22">
        <f t="shared" si="27"/>
        <v>297.9842495</v>
      </c>
      <c r="AT107" s="22">
        <f t="shared" si="28"/>
        <v>297.9842495</v>
      </c>
      <c r="AU107" s="22">
        <f t="shared" si="29"/>
        <v>852.0157505</v>
      </c>
      <c r="AV107" s="22">
        <f t="shared" si="141"/>
        <v>4554</v>
      </c>
      <c r="AW107" s="22">
        <f t="shared" si="31"/>
        <v>3701.984249</v>
      </c>
      <c r="AX107" s="22">
        <f t="shared" si="32"/>
        <v>852.0157505</v>
      </c>
      <c r="AY107" s="22">
        <v>70.73</v>
      </c>
      <c r="AZ107" s="22">
        <f t="shared" si="33"/>
        <v>70.73</v>
      </c>
      <c r="BA107" s="22">
        <f t="shared" si="34"/>
        <v>0</v>
      </c>
      <c r="BB107" s="22">
        <f t="shared" si="35"/>
        <v>4624.73</v>
      </c>
      <c r="BC107" s="22">
        <f t="shared" ref="BC107:BD107" si="466">SUM(AW107+AZ107)</f>
        <v>3772.714249</v>
      </c>
      <c r="BD107" s="22">
        <f t="shared" si="466"/>
        <v>852.0157505</v>
      </c>
      <c r="BE107" s="22">
        <f t="shared" si="37"/>
        <v>0</v>
      </c>
      <c r="BF107" s="27">
        <v>0.0</v>
      </c>
      <c r="BG107" s="22">
        <f t="shared" si="38"/>
        <v>0</v>
      </c>
      <c r="BH107" s="22">
        <f t="shared" si="39"/>
        <v>0</v>
      </c>
      <c r="BI107" s="22">
        <v>532.25</v>
      </c>
      <c r="BJ107" s="22">
        <f t="shared" si="40"/>
        <v>532.25</v>
      </c>
      <c r="BK107" s="22">
        <f t="shared" si="41"/>
        <v>0</v>
      </c>
      <c r="BL107" s="22"/>
      <c r="BM107" s="22">
        <f t="shared" si="42"/>
        <v>0</v>
      </c>
      <c r="BN107" s="22" t="str">
        <f t="shared" si="43"/>
        <v/>
      </c>
      <c r="BO107" s="22">
        <f t="shared" ref="BO107:BQ107" si="467">BF107+BI107+BL107</f>
        <v>532.25</v>
      </c>
      <c r="BP107" s="22">
        <f t="shared" si="467"/>
        <v>532.25</v>
      </c>
      <c r="BQ107" s="22">
        <f t="shared" si="467"/>
        <v>0</v>
      </c>
      <c r="BR107" s="22">
        <f t="shared" si="45"/>
        <v>0</v>
      </c>
      <c r="BS107" s="22">
        <v>0.0</v>
      </c>
      <c r="BT107" s="22">
        <f t="shared" si="46"/>
        <v>0</v>
      </c>
      <c r="BU107" s="22">
        <f t="shared" si="47"/>
        <v>0</v>
      </c>
      <c r="BV107" s="22">
        <f t="shared" si="48"/>
        <v>0</v>
      </c>
      <c r="BW107" s="27">
        <v>766.16</v>
      </c>
      <c r="BX107" s="22">
        <f t="shared" si="49"/>
        <v>766.16</v>
      </c>
      <c r="BY107" s="22">
        <f t="shared" si="50"/>
        <v>0</v>
      </c>
      <c r="BZ107" s="22">
        <f t="shared" si="51"/>
        <v>0</v>
      </c>
      <c r="CA107" s="22">
        <f t="shared" si="52"/>
        <v>0</v>
      </c>
    </row>
    <row r="108" ht="14.25" customHeight="1">
      <c r="A108" s="14" t="s">
        <v>591</v>
      </c>
      <c r="B108" s="14" t="s">
        <v>592</v>
      </c>
      <c r="C108" s="14" t="s">
        <v>593</v>
      </c>
      <c r="D108" s="14">
        <v>9.3367824E8</v>
      </c>
      <c r="E108" s="14" t="s">
        <v>298</v>
      </c>
      <c r="F108" s="14" t="s">
        <v>508</v>
      </c>
      <c r="G108" s="14" t="s">
        <v>594</v>
      </c>
      <c r="H108" s="25" t="s">
        <v>96</v>
      </c>
      <c r="I108" s="26">
        <v>1750.0</v>
      </c>
      <c r="J108" s="22">
        <v>0.0</v>
      </c>
      <c r="K108" s="22">
        <f t="shared" si="6"/>
        <v>0</v>
      </c>
      <c r="L108" s="22">
        <f t="shared" si="7"/>
        <v>0</v>
      </c>
      <c r="M108" s="22">
        <v>0.0</v>
      </c>
      <c r="N108" s="22">
        <f t="shared" si="8"/>
        <v>0</v>
      </c>
      <c r="O108" s="22">
        <f t="shared" si="9"/>
        <v>0</v>
      </c>
      <c r="P108" s="22">
        <v>10.0</v>
      </c>
      <c r="Q108" s="22">
        <f t="shared" si="10"/>
        <v>0</v>
      </c>
      <c r="R108" s="22">
        <f t="shared" si="11"/>
        <v>10</v>
      </c>
      <c r="S108" s="22">
        <v>100.0</v>
      </c>
      <c r="T108" s="22">
        <f t="shared" si="12"/>
        <v>0</v>
      </c>
      <c r="U108" s="22">
        <f t="shared" si="13"/>
        <v>100</v>
      </c>
      <c r="V108" s="22">
        <f t="shared" si="14"/>
        <v>1640</v>
      </c>
      <c r="W108" s="22">
        <v>13.9</v>
      </c>
      <c r="X108" s="22">
        <f t="shared" si="15"/>
        <v>0</v>
      </c>
      <c r="Y108" s="22">
        <f t="shared" si="16"/>
        <v>13.9</v>
      </c>
      <c r="Z108" s="22">
        <v>0.39</v>
      </c>
      <c r="AA108" s="22">
        <f t="shared" si="17"/>
        <v>0</v>
      </c>
      <c r="AB108" s="22">
        <f t="shared" si="18"/>
        <v>0.39</v>
      </c>
      <c r="AC108" s="22">
        <v>68.87</v>
      </c>
      <c r="AD108" s="22">
        <f t="shared" si="19"/>
        <v>0</v>
      </c>
      <c r="AE108" s="22">
        <f t="shared" si="20"/>
        <v>68.87</v>
      </c>
      <c r="AF108" s="22">
        <v>1.37</v>
      </c>
      <c r="AG108" s="22">
        <f t="shared" si="21"/>
        <v>0</v>
      </c>
      <c r="AH108" s="22">
        <f t="shared" si="22"/>
        <v>1.37</v>
      </c>
      <c r="AI108" s="22">
        <v>60.86</v>
      </c>
      <c r="AJ108" s="22">
        <f t="shared" si="23"/>
        <v>0</v>
      </c>
      <c r="AK108" s="22">
        <f t="shared" si="24"/>
        <v>60.86</v>
      </c>
      <c r="AL108" s="22">
        <f t="shared" ref="AL108:AN108" si="468">AF108+AI108</f>
        <v>62.23</v>
      </c>
      <c r="AM108" s="22">
        <f t="shared" si="468"/>
        <v>0</v>
      </c>
      <c r="AN108" s="22">
        <f t="shared" si="468"/>
        <v>62.23</v>
      </c>
      <c r="AO108" s="22">
        <f t="shared" ref="AO108:AQ108" si="469">SUM(J108+M108+P108+S108+W108+Z108+AC108+AF108+AI108)</f>
        <v>255.39</v>
      </c>
      <c r="AP108" s="22">
        <f t="shared" si="469"/>
        <v>0</v>
      </c>
      <c r="AQ108" s="22">
        <f t="shared" si="469"/>
        <v>255.39</v>
      </c>
      <c r="AR108" s="22">
        <v>51.80824054027612</v>
      </c>
      <c r="AS108" s="22">
        <f t="shared" si="27"/>
        <v>307.1982405</v>
      </c>
      <c r="AT108" s="22">
        <f t="shared" si="28"/>
        <v>307.1982405</v>
      </c>
      <c r="AU108" s="22">
        <f t="shared" si="29"/>
        <v>1442.801759</v>
      </c>
      <c r="AV108" s="22">
        <f t="shared" si="141"/>
        <v>4554</v>
      </c>
      <c r="AW108" s="22">
        <f t="shared" si="31"/>
        <v>3111.198241</v>
      </c>
      <c r="AX108" s="22">
        <f t="shared" si="32"/>
        <v>1442.801759</v>
      </c>
      <c r="AY108" s="22">
        <v>70.73</v>
      </c>
      <c r="AZ108" s="22">
        <f t="shared" si="33"/>
        <v>70.73</v>
      </c>
      <c r="BA108" s="22">
        <f t="shared" si="34"/>
        <v>0</v>
      </c>
      <c r="BB108" s="22">
        <f t="shared" si="35"/>
        <v>4624.73</v>
      </c>
      <c r="BC108" s="22">
        <f t="shared" ref="BC108:BD108" si="470">SUM(AW108+AZ108)</f>
        <v>3181.928241</v>
      </c>
      <c r="BD108" s="22">
        <f t="shared" si="470"/>
        <v>1442.801759</v>
      </c>
      <c r="BE108" s="22">
        <f t="shared" si="37"/>
        <v>0</v>
      </c>
      <c r="BF108" s="27">
        <v>0.0</v>
      </c>
      <c r="BG108" s="22">
        <f t="shared" si="38"/>
        <v>0</v>
      </c>
      <c r="BH108" s="22">
        <f t="shared" si="39"/>
        <v>0</v>
      </c>
      <c r="BI108" s="22">
        <v>495.81999999999994</v>
      </c>
      <c r="BJ108" s="22">
        <f t="shared" si="40"/>
        <v>495.82</v>
      </c>
      <c r="BK108" s="22">
        <f t="shared" si="41"/>
        <v>0</v>
      </c>
      <c r="BL108" s="22"/>
      <c r="BM108" s="22">
        <f t="shared" si="42"/>
        <v>0</v>
      </c>
      <c r="BN108" s="22" t="str">
        <f t="shared" si="43"/>
        <v/>
      </c>
      <c r="BO108" s="22">
        <f t="shared" ref="BO108:BQ108" si="471">BF108+BI108+BL108</f>
        <v>495.82</v>
      </c>
      <c r="BP108" s="22">
        <f t="shared" si="471"/>
        <v>495.82</v>
      </c>
      <c r="BQ108" s="22">
        <f t="shared" si="471"/>
        <v>0</v>
      </c>
      <c r="BR108" s="22">
        <f t="shared" si="45"/>
        <v>0</v>
      </c>
      <c r="BS108" s="22">
        <v>0.0</v>
      </c>
      <c r="BT108" s="22">
        <f t="shared" si="46"/>
        <v>0</v>
      </c>
      <c r="BU108" s="22">
        <f t="shared" si="47"/>
        <v>0</v>
      </c>
      <c r="BV108" s="22">
        <f t="shared" si="48"/>
        <v>0</v>
      </c>
      <c r="BW108" s="27">
        <v>212.82</v>
      </c>
      <c r="BX108" s="22">
        <f t="shared" si="49"/>
        <v>212.82</v>
      </c>
      <c r="BY108" s="22">
        <f t="shared" si="50"/>
        <v>0</v>
      </c>
      <c r="BZ108" s="22">
        <f t="shared" si="51"/>
        <v>0</v>
      </c>
      <c r="CA108" s="22">
        <f t="shared" si="52"/>
        <v>0</v>
      </c>
    </row>
    <row r="109" ht="14.25" customHeight="1">
      <c r="A109" s="14" t="s">
        <v>595</v>
      </c>
      <c r="B109" s="14" t="s">
        <v>596</v>
      </c>
      <c r="C109" s="14" t="s">
        <v>597</v>
      </c>
      <c r="D109" s="14">
        <v>8.63982743E8</v>
      </c>
      <c r="E109" s="14" t="s">
        <v>266</v>
      </c>
      <c r="F109" s="14" t="s">
        <v>293</v>
      </c>
      <c r="G109" s="14" t="s">
        <v>598</v>
      </c>
      <c r="H109" s="25" t="s">
        <v>96</v>
      </c>
      <c r="I109" s="26">
        <v>1275.0</v>
      </c>
      <c r="J109" s="22">
        <v>0.0</v>
      </c>
      <c r="K109" s="22">
        <f t="shared" si="6"/>
        <v>0</v>
      </c>
      <c r="L109" s="22">
        <f t="shared" si="7"/>
        <v>0</v>
      </c>
      <c r="M109" s="22">
        <v>0.0</v>
      </c>
      <c r="N109" s="22">
        <f t="shared" si="8"/>
        <v>0</v>
      </c>
      <c r="O109" s="22">
        <f t="shared" si="9"/>
        <v>0</v>
      </c>
      <c r="P109" s="22">
        <v>22.0</v>
      </c>
      <c r="Q109" s="22">
        <f t="shared" si="10"/>
        <v>0</v>
      </c>
      <c r="R109" s="22">
        <f t="shared" si="11"/>
        <v>22</v>
      </c>
      <c r="S109" s="22">
        <v>100.0</v>
      </c>
      <c r="T109" s="22">
        <f t="shared" si="12"/>
        <v>0</v>
      </c>
      <c r="U109" s="22">
        <f t="shared" si="13"/>
        <v>100</v>
      </c>
      <c r="V109" s="22">
        <f t="shared" si="14"/>
        <v>1153</v>
      </c>
      <c r="W109" s="22">
        <v>13.9</v>
      </c>
      <c r="X109" s="22">
        <f t="shared" si="15"/>
        <v>0</v>
      </c>
      <c r="Y109" s="22">
        <f t="shared" si="16"/>
        <v>13.9</v>
      </c>
      <c r="Z109" s="22">
        <v>0.39</v>
      </c>
      <c r="AA109" s="22">
        <f t="shared" si="17"/>
        <v>0</v>
      </c>
      <c r="AB109" s="22">
        <f t="shared" si="18"/>
        <v>0.39</v>
      </c>
      <c r="AC109" s="22">
        <v>68.87</v>
      </c>
      <c r="AD109" s="22">
        <f t="shared" si="19"/>
        <v>0</v>
      </c>
      <c r="AE109" s="22">
        <f t="shared" si="20"/>
        <v>68.87</v>
      </c>
      <c r="AF109" s="22">
        <v>1.37</v>
      </c>
      <c r="AG109" s="22">
        <f t="shared" si="21"/>
        <v>0</v>
      </c>
      <c r="AH109" s="22">
        <f t="shared" si="22"/>
        <v>1.37</v>
      </c>
      <c r="AI109" s="22">
        <v>60.86</v>
      </c>
      <c r="AJ109" s="22">
        <f t="shared" si="23"/>
        <v>0</v>
      </c>
      <c r="AK109" s="22">
        <f t="shared" si="24"/>
        <v>60.86</v>
      </c>
      <c r="AL109" s="22">
        <f t="shared" ref="AL109:AN109" si="472">AF109+AI109</f>
        <v>62.23</v>
      </c>
      <c r="AM109" s="22">
        <f t="shared" si="472"/>
        <v>0</v>
      </c>
      <c r="AN109" s="22">
        <f t="shared" si="472"/>
        <v>62.23</v>
      </c>
      <c r="AO109" s="22">
        <f t="shared" ref="AO109:AQ109" si="473">SUM(J109+M109+P109+S109+W109+Z109+AC109+AF109+AI109)</f>
        <v>267.39</v>
      </c>
      <c r="AP109" s="22">
        <f t="shared" si="473"/>
        <v>0</v>
      </c>
      <c r="AQ109" s="22">
        <f t="shared" si="473"/>
        <v>267.39</v>
      </c>
      <c r="AR109" s="22">
        <v>34.927172473613595</v>
      </c>
      <c r="AS109" s="22">
        <f t="shared" si="27"/>
        <v>302.3171725</v>
      </c>
      <c r="AT109" s="22">
        <f t="shared" si="28"/>
        <v>302.3171725</v>
      </c>
      <c r="AU109" s="22">
        <f t="shared" si="29"/>
        <v>972.6828275</v>
      </c>
      <c r="AV109" s="22">
        <f t="shared" si="141"/>
        <v>4554</v>
      </c>
      <c r="AW109" s="22">
        <f t="shared" si="31"/>
        <v>3581.317172</v>
      </c>
      <c r="AX109" s="22">
        <f t="shared" si="32"/>
        <v>972.6828275</v>
      </c>
      <c r="AY109" s="22">
        <v>70.73</v>
      </c>
      <c r="AZ109" s="22">
        <f t="shared" si="33"/>
        <v>70.73</v>
      </c>
      <c r="BA109" s="22">
        <f t="shared" si="34"/>
        <v>0</v>
      </c>
      <c r="BB109" s="22">
        <f t="shared" si="35"/>
        <v>4624.73</v>
      </c>
      <c r="BC109" s="22">
        <f t="shared" ref="BC109:BD109" si="474">SUM(AW109+AZ109)</f>
        <v>3652.047172</v>
      </c>
      <c r="BD109" s="22">
        <f t="shared" si="474"/>
        <v>972.6828275</v>
      </c>
      <c r="BE109" s="22">
        <f t="shared" si="37"/>
        <v>0</v>
      </c>
      <c r="BF109" s="27">
        <v>0.0</v>
      </c>
      <c r="BG109" s="22">
        <f t="shared" si="38"/>
        <v>0</v>
      </c>
      <c r="BH109" s="22">
        <f t="shared" si="39"/>
        <v>0</v>
      </c>
      <c r="BI109" s="22">
        <v>0.0</v>
      </c>
      <c r="BJ109" s="22">
        <f t="shared" si="40"/>
        <v>0</v>
      </c>
      <c r="BK109" s="22">
        <f t="shared" si="41"/>
        <v>0</v>
      </c>
      <c r="BL109" s="22"/>
      <c r="BM109" s="22">
        <f t="shared" si="42"/>
        <v>0</v>
      </c>
      <c r="BN109" s="22" t="str">
        <f t="shared" si="43"/>
        <v/>
      </c>
      <c r="BO109" s="22">
        <f t="shared" ref="BO109:BQ109" si="475">BF109+BI109+BL109</f>
        <v>0</v>
      </c>
      <c r="BP109" s="22">
        <f t="shared" si="475"/>
        <v>0</v>
      </c>
      <c r="BQ109" s="22">
        <f t="shared" si="475"/>
        <v>0</v>
      </c>
      <c r="BR109" s="22">
        <f t="shared" si="45"/>
        <v>0</v>
      </c>
      <c r="BS109" s="22">
        <v>0.0</v>
      </c>
      <c r="BT109" s="22">
        <f t="shared" si="46"/>
        <v>0</v>
      </c>
      <c r="BU109" s="22">
        <f t="shared" si="47"/>
        <v>0</v>
      </c>
      <c r="BV109" s="22">
        <f t="shared" si="48"/>
        <v>0</v>
      </c>
      <c r="BW109" s="27">
        <v>0.0</v>
      </c>
      <c r="BX109" s="22">
        <f t="shared" si="49"/>
        <v>0</v>
      </c>
      <c r="BY109" s="22">
        <f t="shared" si="50"/>
        <v>0</v>
      </c>
      <c r="BZ109" s="22">
        <f t="shared" si="51"/>
        <v>0</v>
      </c>
      <c r="CA109" s="22">
        <f t="shared" si="52"/>
        <v>0</v>
      </c>
    </row>
    <row r="110" ht="14.25" customHeight="1">
      <c r="A110" s="14" t="s">
        <v>599</v>
      </c>
      <c r="B110" s="14" t="s">
        <v>600</v>
      </c>
      <c r="C110" s="14" t="s">
        <v>601</v>
      </c>
      <c r="D110" s="14">
        <v>1.69812634E8</v>
      </c>
      <c r="E110" s="14" t="s">
        <v>165</v>
      </c>
      <c r="F110" s="14" t="s">
        <v>236</v>
      </c>
      <c r="G110" s="14" t="s">
        <v>602</v>
      </c>
      <c r="H110" s="25" t="s">
        <v>96</v>
      </c>
      <c r="I110" s="26">
        <v>3500.0</v>
      </c>
      <c r="J110" s="22">
        <v>0.0</v>
      </c>
      <c r="K110" s="22">
        <f t="shared" si="6"/>
        <v>0</v>
      </c>
      <c r="L110" s="22">
        <f t="shared" si="7"/>
        <v>0</v>
      </c>
      <c r="M110" s="22">
        <v>0.0</v>
      </c>
      <c r="N110" s="22">
        <f t="shared" si="8"/>
        <v>0</v>
      </c>
      <c r="O110" s="22">
        <f t="shared" si="9"/>
        <v>0</v>
      </c>
      <c r="P110" s="22">
        <v>10.0</v>
      </c>
      <c r="Q110" s="22">
        <f t="shared" si="10"/>
        <v>0</v>
      </c>
      <c r="R110" s="22">
        <f t="shared" si="11"/>
        <v>10</v>
      </c>
      <c r="S110" s="22">
        <v>100.0</v>
      </c>
      <c r="T110" s="22">
        <f t="shared" si="12"/>
        <v>0</v>
      </c>
      <c r="U110" s="22">
        <f t="shared" si="13"/>
        <v>100</v>
      </c>
      <c r="V110" s="22">
        <f t="shared" si="14"/>
        <v>3390</v>
      </c>
      <c r="W110" s="22">
        <v>13.9</v>
      </c>
      <c r="X110" s="22">
        <f t="shared" si="15"/>
        <v>0</v>
      </c>
      <c r="Y110" s="22">
        <f t="shared" si="16"/>
        <v>13.9</v>
      </c>
      <c r="Z110" s="22">
        <v>0.39</v>
      </c>
      <c r="AA110" s="22">
        <f t="shared" si="17"/>
        <v>0</v>
      </c>
      <c r="AB110" s="22">
        <f t="shared" si="18"/>
        <v>0.39</v>
      </c>
      <c r="AC110" s="22">
        <v>68.87</v>
      </c>
      <c r="AD110" s="22">
        <f t="shared" si="19"/>
        <v>0</v>
      </c>
      <c r="AE110" s="22">
        <f t="shared" si="20"/>
        <v>68.87</v>
      </c>
      <c r="AF110" s="22">
        <v>1.37</v>
      </c>
      <c r="AG110" s="22">
        <f t="shared" si="21"/>
        <v>0</v>
      </c>
      <c r="AH110" s="22">
        <f t="shared" si="22"/>
        <v>1.37</v>
      </c>
      <c r="AI110" s="22">
        <v>60.86</v>
      </c>
      <c r="AJ110" s="22">
        <f t="shared" si="23"/>
        <v>0</v>
      </c>
      <c r="AK110" s="22">
        <f t="shared" si="24"/>
        <v>60.86</v>
      </c>
      <c r="AL110" s="22">
        <f t="shared" ref="AL110:AN110" si="476">AF110+AI110</f>
        <v>62.23</v>
      </c>
      <c r="AM110" s="22">
        <f t="shared" si="476"/>
        <v>0</v>
      </c>
      <c r="AN110" s="22">
        <f t="shared" si="476"/>
        <v>62.23</v>
      </c>
      <c r="AO110" s="22">
        <f t="shared" ref="AO110:AQ110" si="477">SUM(J110+M110+P110+S110+W110+Z110+AC110+AF110+AI110)</f>
        <v>255.39</v>
      </c>
      <c r="AP110" s="22">
        <f t="shared" si="477"/>
        <v>0</v>
      </c>
      <c r="AQ110" s="22">
        <f t="shared" si="477"/>
        <v>255.39</v>
      </c>
      <c r="AR110" s="22">
        <v>112.46916275107574</v>
      </c>
      <c r="AS110" s="22">
        <f t="shared" si="27"/>
        <v>367.8591628</v>
      </c>
      <c r="AT110" s="22">
        <f t="shared" si="28"/>
        <v>367.8591628</v>
      </c>
      <c r="AU110" s="22">
        <f t="shared" si="29"/>
        <v>3132.140837</v>
      </c>
      <c r="AV110" s="22">
        <f t="shared" si="141"/>
        <v>4554</v>
      </c>
      <c r="AW110" s="22">
        <f t="shared" si="31"/>
        <v>1421.859163</v>
      </c>
      <c r="AX110" s="22">
        <f t="shared" si="32"/>
        <v>3132.140837</v>
      </c>
      <c r="AY110" s="22">
        <v>70.73</v>
      </c>
      <c r="AZ110" s="22">
        <f t="shared" si="33"/>
        <v>70.73</v>
      </c>
      <c r="BA110" s="22">
        <f t="shared" si="34"/>
        <v>0</v>
      </c>
      <c r="BB110" s="22">
        <f t="shared" si="35"/>
        <v>4624.73</v>
      </c>
      <c r="BC110" s="22">
        <f t="shared" ref="BC110:BD110" si="478">SUM(AW110+AZ110)</f>
        <v>1492.589163</v>
      </c>
      <c r="BD110" s="22">
        <f t="shared" si="478"/>
        <v>3132.140837</v>
      </c>
      <c r="BE110" s="22">
        <f t="shared" si="37"/>
        <v>0</v>
      </c>
      <c r="BF110" s="27">
        <v>0.0</v>
      </c>
      <c r="BG110" s="22">
        <f t="shared" si="38"/>
        <v>0</v>
      </c>
      <c r="BH110" s="22">
        <f t="shared" si="39"/>
        <v>0</v>
      </c>
      <c r="BI110" s="22">
        <v>512.9</v>
      </c>
      <c r="BJ110" s="22">
        <f t="shared" si="40"/>
        <v>512.9</v>
      </c>
      <c r="BK110" s="22">
        <f t="shared" si="41"/>
        <v>0</v>
      </c>
      <c r="BL110" s="22"/>
      <c r="BM110" s="22">
        <f t="shared" si="42"/>
        <v>0</v>
      </c>
      <c r="BN110" s="22" t="str">
        <f t="shared" si="43"/>
        <v/>
      </c>
      <c r="BO110" s="22">
        <f t="shared" ref="BO110:BQ110" si="479">BF110+BI110+BL110</f>
        <v>512.9</v>
      </c>
      <c r="BP110" s="22">
        <f t="shared" si="479"/>
        <v>512.9</v>
      </c>
      <c r="BQ110" s="22">
        <f t="shared" si="479"/>
        <v>0</v>
      </c>
      <c r="BR110" s="22">
        <f t="shared" si="45"/>
        <v>0</v>
      </c>
      <c r="BS110" s="22">
        <v>0.0</v>
      </c>
      <c r="BT110" s="22">
        <f t="shared" si="46"/>
        <v>0</v>
      </c>
      <c r="BU110" s="22">
        <f t="shared" si="47"/>
        <v>0</v>
      </c>
      <c r="BV110" s="22">
        <f t="shared" si="48"/>
        <v>0</v>
      </c>
      <c r="BW110" s="27">
        <v>659.75</v>
      </c>
      <c r="BX110" s="22">
        <f t="shared" si="49"/>
        <v>659.75</v>
      </c>
      <c r="BY110" s="22">
        <f t="shared" si="50"/>
        <v>0</v>
      </c>
      <c r="BZ110" s="22">
        <f t="shared" si="51"/>
        <v>0</v>
      </c>
      <c r="CA110" s="22">
        <f t="shared" si="52"/>
        <v>0</v>
      </c>
    </row>
    <row r="111" ht="15.0" customHeight="1">
      <c r="A111" s="14" t="s">
        <v>603</v>
      </c>
      <c r="B111" s="14" t="s">
        <v>604</v>
      </c>
      <c r="C111" s="14" t="s">
        <v>605</v>
      </c>
      <c r="D111" s="14">
        <v>7.79494725E8</v>
      </c>
      <c r="E111" s="14" t="s">
        <v>606</v>
      </c>
      <c r="F111" s="14" t="s">
        <v>466</v>
      </c>
      <c r="G111" s="14" t="s">
        <v>607</v>
      </c>
      <c r="H111" s="25" t="s">
        <v>96</v>
      </c>
      <c r="I111" s="26">
        <v>500.0</v>
      </c>
      <c r="J111" s="22">
        <v>0.0</v>
      </c>
      <c r="K111" s="22">
        <f t="shared" si="6"/>
        <v>0</v>
      </c>
      <c r="L111" s="22">
        <f t="shared" si="7"/>
        <v>0</v>
      </c>
      <c r="M111" s="22">
        <v>0.0</v>
      </c>
      <c r="N111" s="22">
        <f t="shared" si="8"/>
        <v>0</v>
      </c>
      <c r="O111" s="22">
        <f t="shared" si="9"/>
        <v>0</v>
      </c>
      <c r="P111" s="22">
        <v>10.0</v>
      </c>
      <c r="Q111" s="22">
        <f t="shared" si="10"/>
        <v>0</v>
      </c>
      <c r="R111" s="22">
        <f t="shared" si="11"/>
        <v>10</v>
      </c>
      <c r="S111" s="22">
        <v>100.0</v>
      </c>
      <c r="T111" s="22">
        <f t="shared" si="12"/>
        <v>0</v>
      </c>
      <c r="U111" s="22">
        <f t="shared" si="13"/>
        <v>100</v>
      </c>
      <c r="V111" s="22">
        <f t="shared" si="14"/>
        <v>390</v>
      </c>
      <c r="W111" s="22">
        <v>13.9</v>
      </c>
      <c r="X111" s="22">
        <f t="shared" si="15"/>
        <v>0</v>
      </c>
      <c r="Y111" s="22">
        <f t="shared" si="16"/>
        <v>13.9</v>
      </c>
      <c r="Z111" s="22">
        <v>0.39</v>
      </c>
      <c r="AA111" s="22">
        <f t="shared" si="17"/>
        <v>0</v>
      </c>
      <c r="AB111" s="22">
        <f t="shared" si="18"/>
        <v>0.39</v>
      </c>
      <c r="AC111" s="22">
        <v>68.87</v>
      </c>
      <c r="AD111" s="22">
        <f t="shared" si="19"/>
        <v>0</v>
      </c>
      <c r="AE111" s="22">
        <f t="shared" si="20"/>
        <v>68.87</v>
      </c>
      <c r="AF111" s="22">
        <v>1.37</v>
      </c>
      <c r="AG111" s="22">
        <f t="shared" si="21"/>
        <v>0</v>
      </c>
      <c r="AH111" s="22">
        <f t="shared" si="22"/>
        <v>1.37</v>
      </c>
      <c r="AI111" s="22">
        <v>60.86</v>
      </c>
      <c r="AJ111" s="22">
        <f t="shared" si="23"/>
        <v>0</v>
      </c>
      <c r="AK111" s="22">
        <f t="shared" si="24"/>
        <v>60.86</v>
      </c>
      <c r="AL111" s="22">
        <f t="shared" ref="AL111:AN111" si="480">AF111+AI111</f>
        <v>62.23</v>
      </c>
      <c r="AM111" s="22">
        <f t="shared" si="480"/>
        <v>0</v>
      </c>
      <c r="AN111" s="22">
        <f t="shared" si="480"/>
        <v>62.23</v>
      </c>
      <c r="AO111" s="22">
        <f t="shared" ref="AO111:AQ111" si="481">SUM(J111+M111+P111+S111+W111+Z111+AC111+AF111+AI111)</f>
        <v>255.39</v>
      </c>
      <c r="AP111" s="22">
        <f t="shared" si="481"/>
        <v>0</v>
      </c>
      <c r="AQ111" s="22">
        <f t="shared" si="481"/>
        <v>255.39</v>
      </c>
      <c r="AR111" s="22">
        <v>8.479010389704966</v>
      </c>
      <c r="AS111" s="22">
        <f t="shared" si="27"/>
        <v>263.8690104</v>
      </c>
      <c r="AT111" s="22">
        <f t="shared" si="28"/>
        <v>263.8690104</v>
      </c>
      <c r="AU111" s="22">
        <f t="shared" si="29"/>
        <v>236.1309896</v>
      </c>
      <c r="AV111" s="22">
        <f t="shared" si="141"/>
        <v>4554</v>
      </c>
      <c r="AW111" s="22">
        <f t="shared" si="31"/>
        <v>4317.86901</v>
      </c>
      <c r="AX111" s="22">
        <f t="shared" si="32"/>
        <v>236.1309896</v>
      </c>
      <c r="AY111" s="22">
        <v>70.73</v>
      </c>
      <c r="AZ111" s="22">
        <f t="shared" si="33"/>
        <v>70.73</v>
      </c>
      <c r="BA111" s="22">
        <f t="shared" si="34"/>
        <v>0</v>
      </c>
      <c r="BB111" s="22">
        <f t="shared" si="35"/>
        <v>4624.73</v>
      </c>
      <c r="BC111" s="22">
        <f t="shared" ref="BC111:BD111" si="482">SUM(AW111+AZ111)</f>
        <v>4388.59901</v>
      </c>
      <c r="BD111" s="22">
        <f t="shared" si="482"/>
        <v>236.1309896</v>
      </c>
      <c r="BE111" s="22">
        <f t="shared" si="37"/>
        <v>0</v>
      </c>
      <c r="BF111" s="27">
        <v>0.0</v>
      </c>
      <c r="BG111" s="22">
        <f t="shared" si="38"/>
        <v>0</v>
      </c>
      <c r="BH111" s="22">
        <f t="shared" si="39"/>
        <v>0</v>
      </c>
      <c r="BI111" s="22">
        <v>434.31</v>
      </c>
      <c r="BJ111" s="22">
        <f t="shared" si="40"/>
        <v>434.31</v>
      </c>
      <c r="BK111" s="22">
        <f t="shared" si="41"/>
        <v>0</v>
      </c>
      <c r="BL111" s="22"/>
      <c r="BM111" s="22">
        <f t="shared" si="42"/>
        <v>0</v>
      </c>
      <c r="BN111" s="22" t="str">
        <f t="shared" si="43"/>
        <v/>
      </c>
      <c r="BO111" s="22">
        <f t="shared" ref="BO111:BQ111" si="483">BF111+BI111+BL111</f>
        <v>434.31</v>
      </c>
      <c r="BP111" s="22">
        <f t="shared" si="483"/>
        <v>434.31</v>
      </c>
      <c r="BQ111" s="22">
        <f t="shared" si="483"/>
        <v>0</v>
      </c>
      <c r="BR111" s="22">
        <f t="shared" si="45"/>
        <v>0</v>
      </c>
      <c r="BS111" s="22">
        <v>0.0</v>
      </c>
      <c r="BT111" s="22">
        <f t="shared" si="46"/>
        <v>0</v>
      </c>
      <c r="BU111" s="22">
        <f t="shared" si="47"/>
        <v>0</v>
      </c>
      <c r="BV111" s="22">
        <f t="shared" si="48"/>
        <v>0</v>
      </c>
      <c r="BW111" s="27">
        <v>0.0</v>
      </c>
      <c r="BX111" s="22">
        <f t="shared" si="49"/>
        <v>0</v>
      </c>
      <c r="BY111" s="22">
        <f t="shared" si="50"/>
        <v>0</v>
      </c>
      <c r="BZ111" s="22">
        <f t="shared" si="51"/>
        <v>0</v>
      </c>
      <c r="CA111" s="22">
        <f t="shared" si="52"/>
        <v>0</v>
      </c>
    </row>
    <row r="112" ht="15.0" customHeight="1">
      <c r="A112" s="14" t="s">
        <v>608</v>
      </c>
      <c r="B112" s="14" t="s">
        <v>609</v>
      </c>
      <c r="C112" s="14" t="s">
        <v>610</v>
      </c>
      <c r="D112" s="14">
        <v>1.81340461E8</v>
      </c>
      <c r="E112" s="14" t="s">
        <v>220</v>
      </c>
      <c r="F112" s="14" t="s">
        <v>236</v>
      </c>
      <c r="G112" s="14" t="s">
        <v>611</v>
      </c>
      <c r="H112" s="25" t="s">
        <v>96</v>
      </c>
      <c r="I112" s="26">
        <v>1500.0</v>
      </c>
      <c r="J112" s="22">
        <v>0.0</v>
      </c>
      <c r="K112" s="22">
        <f t="shared" si="6"/>
        <v>0</v>
      </c>
      <c r="L112" s="22">
        <f t="shared" si="7"/>
        <v>0</v>
      </c>
      <c r="M112" s="22">
        <v>0.0</v>
      </c>
      <c r="N112" s="22">
        <f t="shared" si="8"/>
        <v>0</v>
      </c>
      <c r="O112" s="22">
        <f t="shared" si="9"/>
        <v>0</v>
      </c>
      <c r="P112" s="22">
        <v>10.0</v>
      </c>
      <c r="Q112" s="22">
        <f t="shared" si="10"/>
        <v>0</v>
      </c>
      <c r="R112" s="22">
        <f t="shared" si="11"/>
        <v>10</v>
      </c>
      <c r="S112" s="22">
        <v>100.0</v>
      </c>
      <c r="T112" s="22">
        <f t="shared" si="12"/>
        <v>0</v>
      </c>
      <c r="U112" s="22">
        <f t="shared" si="13"/>
        <v>100</v>
      </c>
      <c r="V112" s="22">
        <f t="shared" si="14"/>
        <v>1390</v>
      </c>
      <c r="W112" s="22">
        <v>13.9</v>
      </c>
      <c r="X112" s="22">
        <f t="shared" si="15"/>
        <v>0</v>
      </c>
      <c r="Y112" s="22">
        <f t="shared" si="16"/>
        <v>13.9</v>
      </c>
      <c r="Z112" s="22">
        <v>0.39</v>
      </c>
      <c r="AA112" s="22">
        <f t="shared" si="17"/>
        <v>0</v>
      </c>
      <c r="AB112" s="22">
        <f t="shared" si="18"/>
        <v>0.39</v>
      </c>
      <c r="AC112" s="22">
        <v>68.87</v>
      </c>
      <c r="AD112" s="22">
        <f t="shared" si="19"/>
        <v>0</v>
      </c>
      <c r="AE112" s="22">
        <f t="shared" si="20"/>
        <v>68.87</v>
      </c>
      <c r="AF112" s="22">
        <v>1.37</v>
      </c>
      <c r="AG112" s="22">
        <f t="shared" si="21"/>
        <v>0</v>
      </c>
      <c r="AH112" s="22">
        <f t="shared" si="22"/>
        <v>1.37</v>
      </c>
      <c r="AI112" s="22">
        <v>60.86</v>
      </c>
      <c r="AJ112" s="22">
        <f t="shared" si="23"/>
        <v>0</v>
      </c>
      <c r="AK112" s="22">
        <f t="shared" si="24"/>
        <v>60.86</v>
      </c>
      <c r="AL112" s="22">
        <f t="shared" ref="AL112:AN112" si="484">AF112+AI112</f>
        <v>62.23</v>
      </c>
      <c r="AM112" s="22">
        <f t="shared" si="484"/>
        <v>0</v>
      </c>
      <c r="AN112" s="22">
        <f t="shared" si="484"/>
        <v>62.23</v>
      </c>
      <c r="AO112" s="22">
        <f t="shared" ref="AO112:AQ112" si="485">SUM(J112+M112+P112+S112+W112+Z112+AC112+AF112+AI112)</f>
        <v>255.39</v>
      </c>
      <c r="AP112" s="22">
        <f t="shared" si="485"/>
        <v>0</v>
      </c>
      <c r="AQ112" s="22">
        <f t="shared" si="485"/>
        <v>255.39</v>
      </c>
      <c r="AR112" s="22">
        <v>43.142394510161886</v>
      </c>
      <c r="AS112" s="22">
        <f t="shared" si="27"/>
        <v>298.5323945</v>
      </c>
      <c r="AT112" s="22">
        <f t="shared" si="28"/>
        <v>298.5323945</v>
      </c>
      <c r="AU112" s="22">
        <f t="shared" si="29"/>
        <v>1201.467605</v>
      </c>
      <c r="AV112" s="22">
        <f t="shared" si="141"/>
        <v>4554</v>
      </c>
      <c r="AW112" s="22">
        <f t="shared" si="31"/>
        <v>3352.532395</v>
      </c>
      <c r="AX112" s="22">
        <f t="shared" si="32"/>
        <v>1201.467605</v>
      </c>
      <c r="AY112" s="22">
        <v>70.73</v>
      </c>
      <c r="AZ112" s="22">
        <f t="shared" si="33"/>
        <v>70.73</v>
      </c>
      <c r="BA112" s="22">
        <f t="shared" si="34"/>
        <v>0</v>
      </c>
      <c r="BB112" s="22">
        <f t="shared" si="35"/>
        <v>4624.73</v>
      </c>
      <c r="BC112" s="22">
        <f t="shared" ref="BC112:BD112" si="486">SUM(AW112+AZ112)</f>
        <v>3423.262395</v>
      </c>
      <c r="BD112" s="22">
        <f t="shared" si="486"/>
        <v>1201.467605</v>
      </c>
      <c r="BE112" s="22">
        <f t="shared" si="37"/>
        <v>0</v>
      </c>
      <c r="BF112" s="27">
        <v>0.0</v>
      </c>
      <c r="BG112" s="22">
        <f t="shared" si="38"/>
        <v>0</v>
      </c>
      <c r="BH112" s="22">
        <f t="shared" si="39"/>
        <v>0</v>
      </c>
      <c r="BI112" s="22">
        <v>276.79</v>
      </c>
      <c r="BJ112" s="22">
        <f t="shared" si="40"/>
        <v>276.79</v>
      </c>
      <c r="BK112" s="22">
        <f t="shared" si="41"/>
        <v>0</v>
      </c>
      <c r="BL112" s="22"/>
      <c r="BM112" s="22">
        <f t="shared" si="42"/>
        <v>0</v>
      </c>
      <c r="BN112" s="22" t="str">
        <f t="shared" si="43"/>
        <v/>
      </c>
      <c r="BO112" s="22">
        <f t="shared" ref="BO112:BQ112" si="487">BF112+BI112+BL112</f>
        <v>276.79</v>
      </c>
      <c r="BP112" s="22">
        <f t="shared" si="487"/>
        <v>276.79</v>
      </c>
      <c r="BQ112" s="22">
        <f t="shared" si="487"/>
        <v>0</v>
      </c>
      <c r="BR112" s="22">
        <f t="shared" si="45"/>
        <v>0</v>
      </c>
      <c r="BS112" s="22">
        <v>0.0</v>
      </c>
      <c r="BT112" s="22">
        <f t="shared" si="46"/>
        <v>0</v>
      </c>
      <c r="BU112" s="22">
        <f t="shared" si="47"/>
        <v>0</v>
      </c>
      <c r="BV112" s="22">
        <f t="shared" si="48"/>
        <v>0</v>
      </c>
      <c r="BW112" s="27">
        <v>574.62</v>
      </c>
      <c r="BX112" s="22">
        <f t="shared" si="49"/>
        <v>574.62</v>
      </c>
      <c r="BY112" s="22">
        <f t="shared" si="50"/>
        <v>0</v>
      </c>
      <c r="BZ112" s="22">
        <f t="shared" si="51"/>
        <v>0</v>
      </c>
      <c r="CA112" s="22">
        <f t="shared" si="52"/>
        <v>0</v>
      </c>
    </row>
    <row r="113" ht="15.0" customHeight="1">
      <c r="A113" s="14" t="s">
        <v>612</v>
      </c>
      <c r="B113" s="14" t="s">
        <v>613</v>
      </c>
      <c r="C113" s="14" t="s">
        <v>614</v>
      </c>
      <c r="D113" s="14">
        <v>2.58468599E8</v>
      </c>
      <c r="E113" s="14" t="s">
        <v>615</v>
      </c>
      <c r="F113" s="14" t="s">
        <v>282</v>
      </c>
      <c r="G113" s="14" t="s">
        <v>616</v>
      </c>
      <c r="H113" s="25" t="s">
        <v>96</v>
      </c>
      <c r="I113" s="26">
        <v>1650.0</v>
      </c>
      <c r="J113" s="22">
        <v>0.0</v>
      </c>
      <c r="K113" s="22">
        <f t="shared" si="6"/>
        <v>0</v>
      </c>
      <c r="L113" s="22">
        <f t="shared" si="7"/>
        <v>0</v>
      </c>
      <c r="M113" s="22">
        <v>0.0</v>
      </c>
      <c r="N113" s="22">
        <f t="shared" si="8"/>
        <v>0</v>
      </c>
      <c r="O113" s="22">
        <f t="shared" si="9"/>
        <v>0</v>
      </c>
      <c r="P113" s="22">
        <v>10.0</v>
      </c>
      <c r="Q113" s="22">
        <f t="shared" si="10"/>
        <v>0</v>
      </c>
      <c r="R113" s="22">
        <f t="shared" si="11"/>
        <v>10</v>
      </c>
      <c r="S113" s="22">
        <v>100.0</v>
      </c>
      <c r="T113" s="22">
        <f t="shared" si="12"/>
        <v>0</v>
      </c>
      <c r="U113" s="22">
        <f t="shared" si="13"/>
        <v>100</v>
      </c>
      <c r="V113" s="22">
        <f t="shared" si="14"/>
        <v>1540</v>
      </c>
      <c r="W113" s="22">
        <v>13.9</v>
      </c>
      <c r="X113" s="22">
        <f t="shared" si="15"/>
        <v>0</v>
      </c>
      <c r="Y113" s="22">
        <f t="shared" si="16"/>
        <v>13.9</v>
      </c>
      <c r="Z113" s="22">
        <v>0.39</v>
      </c>
      <c r="AA113" s="22">
        <f t="shared" si="17"/>
        <v>0</v>
      </c>
      <c r="AB113" s="22">
        <f t="shared" si="18"/>
        <v>0.39</v>
      </c>
      <c r="AC113" s="22">
        <v>68.87</v>
      </c>
      <c r="AD113" s="22">
        <f t="shared" si="19"/>
        <v>0</v>
      </c>
      <c r="AE113" s="22">
        <f t="shared" si="20"/>
        <v>68.87</v>
      </c>
      <c r="AF113" s="22">
        <v>1.37</v>
      </c>
      <c r="AG113" s="22">
        <f t="shared" si="21"/>
        <v>0</v>
      </c>
      <c r="AH113" s="22">
        <f t="shared" si="22"/>
        <v>1.37</v>
      </c>
      <c r="AI113" s="22">
        <v>60.86</v>
      </c>
      <c r="AJ113" s="22">
        <f t="shared" si="23"/>
        <v>0</v>
      </c>
      <c r="AK113" s="22">
        <f t="shared" si="24"/>
        <v>60.86</v>
      </c>
      <c r="AL113" s="22">
        <f t="shared" ref="AL113:AN113" si="488">AF113+AI113</f>
        <v>62.23</v>
      </c>
      <c r="AM113" s="22">
        <f t="shared" si="488"/>
        <v>0</v>
      </c>
      <c r="AN113" s="22">
        <f t="shared" si="488"/>
        <v>62.23</v>
      </c>
      <c r="AO113" s="22">
        <f t="shared" ref="AO113:AQ113" si="489">SUM(J113+M113+P113+S113+W113+Z113+AC113+AF113+AI113)</f>
        <v>255.39</v>
      </c>
      <c r="AP113" s="22">
        <f t="shared" si="489"/>
        <v>0</v>
      </c>
      <c r="AQ113" s="22">
        <f t="shared" si="489"/>
        <v>255.39</v>
      </c>
      <c r="AR113" s="22">
        <v>48.34190212823043</v>
      </c>
      <c r="AS113" s="22">
        <f t="shared" si="27"/>
        <v>303.7319021</v>
      </c>
      <c r="AT113" s="22">
        <f t="shared" si="28"/>
        <v>303.7319021</v>
      </c>
      <c r="AU113" s="22">
        <f t="shared" si="29"/>
        <v>1346.268098</v>
      </c>
      <c r="AV113" s="22">
        <f t="shared" si="141"/>
        <v>4554</v>
      </c>
      <c r="AW113" s="22">
        <f t="shared" si="31"/>
        <v>3207.731902</v>
      </c>
      <c r="AX113" s="22">
        <f t="shared" si="32"/>
        <v>1346.268098</v>
      </c>
      <c r="AY113" s="22">
        <v>70.73</v>
      </c>
      <c r="AZ113" s="22">
        <f t="shared" si="33"/>
        <v>70.73</v>
      </c>
      <c r="BA113" s="22">
        <f t="shared" si="34"/>
        <v>0</v>
      </c>
      <c r="BB113" s="22">
        <f t="shared" si="35"/>
        <v>4624.73</v>
      </c>
      <c r="BC113" s="22">
        <f t="shared" ref="BC113:BD113" si="490">SUM(AW113+AZ113)</f>
        <v>3278.461902</v>
      </c>
      <c r="BD113" s="22">
        <f t="shared" si="490"/>
        <v>1346.268098</v>
      </c>
      <c r="BE113" s="22">
        <f t="shared" si="37"/>
        <v>0</v>
      </c>
      <c r="BF113" s="27">
        <v>0.0</v>
      </c>
      <c r="BG113" s="22">
        <f t="shared" si="38"/>
        <v>0</v>
      </c>
      <c r="BH113" s="22">
        <f t="shared" si="39"/>
        <v>0</v>
      </c>
      <c r="BI113" s="22">
        <v>716.3199999999999</v>
      </c>
      <c r="BJ113" s="22">
        <f t="shared" si="40"/>
        <v>716.32</v>
      </c>
      <c r="BK113" s="22">
        <f t="shared" si="41"/>
        <v>0</v>
      </c>
      <c r="BL113" s="22"/>
      <c r="BM113" s="22">
        <f t="shared" si="42"/>
        <v>0</v>
      </c>
      <c r="BN113" s="22" t="str">
        <f t="shared" si="43"/>
        <v/>
      </c>
      <c r="BO113" s="22">
        <f t="shared" ref="BO113:BQ113" si="491">BF113+BI113+BL113</f>
        <v>716.32</v>
      </c>
      <c r="BP113" s="22">
        <f t="shared" si="491"/>
        <v>716.32</v>
      </c>
      <c r="BQ113" s="22">
        <f t="shared" si="491"/>
        <v>0</v>
      </c>
      <c r="BR113" s="22">
        <f t="shared" si="45"/>
        <v>0</v>
      </c>
      <c r="BS113" s="22">
        <v>0.0</v>
      </c>
      <c r="BT113" s="22">
        <f t="shared" si="46"/>
        <v>0</v>
      </c>
      <c r="BU113" s="22">
        <f t="shared" si="47"/>
        <v>0</v>
      </c>
      <c r="BV113" s="22">
        <f t="shared" si="48"/>
        <v>0</v>
      </c>
      <c r="BW113" s="27">
        <v>383.08</v>
      </c>
      <c r="BX113" s="22">
        <f t="shared" si="49"/>
        <v>383.08</v>
      </c>
      <c r="BY113" s="22">
        <f t="shared" si="50"/>
        <v>0</v>
      </c>
      <c r="BZ113" s="22">
        <f t="shared" si="51"/>
        <v>0</v>
      </c>
      <c r="CA113" s="22">
        <f t="shared" si="52"/>
        <v>0</v>
      </c>
    </row>
    <row r="114" ht="15.0" customHeight="1">
      <c r="A114" s="14" t="s">
        <v>617</v>
      </c>
      <c r="B114" s="14" t="s">
        <v>244</v>
      </c>
      <c r="C114" s="14" t="s">
        <v>618</v>
      </c>
      <c r="D114" s="14"/>
      <c r="E114" s="14" t="s">
        <v>422</v>
      </c>
      <c r="F114" s="14" t="s">
        <v>130</v>
      </c>
      <c r="G114" s="14" t="s">
        <v>619</v>
      </c>
      <c r="H114" s="25" t="s">
        <v>96</v>
      </c>
      <c r="I114" s="26">
        <v>1250.0</v>
      </c>
      <c r="J114" s="22">
        <v>0.0</v>
      </c>
      <c r="K114" s="22">
        <f t="shared" si="6"/>
        <v>0</v>
      </c>
      <c r="L114" s="22">
        <f t="shared" si="7"/>
        <v>0</v>
      </c>
      <c r="M114" s="22">
        <v>0.0</v>
      </c>
      <c r="N114" s="22">
        <f t="shared" si="8"/>
        <v>0</v>
      </c>
      <c r="O114" s="22">
        <f t="shared" si="9"/>
        <v>0</v>
      </c>
      <c r="P114" s="22">
        <v>10.0</v>
      </c>
      <c r="Q114" s="22">
        <f t="shared" si="10"/>
        <v>0</v>
      </c>
      <c r="R114" s="22">
        <f t="shared" si="11"/>
        <v>10</v>
      </c>
      <c r="S114" s="22">
        <v>100.0</v>
      </c>
      <c r="T114" s="22">
        <f t="shared" si="12"/>
        <v>0</v>
      </c>
      <c r="U114" s="22">
        <f t="shared" si="13"/>
        <v>100</v>
      </c>
      <c r="V114" s="22">
        <f t="shared" si="14"/>
        <v>1140</v>
      </c>
      <c r="W114" s="22">
        <v>13.9</v>
      </c>
      <c r="X114" s="22">
        <f t="shared" si="15"/>
        <v>0</v>
      </c>
      <c r="Y114" s="22">
        <f t="shared" si="16"/>
        <v>13.9</v>
      </c>
      <c r="Z114" s="22">
        <v>0.39</v>
      </c>
      <c r="AA114" s="22">
        <f t="shared" si="17"/>
        <v>0</v>
      </c>
      <c r="AB114" s="22">
        <f t="shared" si="18"/>
        <v>0.39</v>
      </c>
      <c r="AC114" s="22">
        <v>68.87</v>
      </c>
      <c r="AD114" s="22">
        <f t="shared" si="19"/>
        <v>0</v>
      </c>
      <c r="AE114" s="22">
        <f t="shared" si="20"/>
        <v>68.87</v>
      </c>
      <c r="AF114" s="22">
        <v>1.37</v>
      </c>
      <c r="AG114" s="22">
        <f t="shared" si="21"/>
        <v>0</v>
      </c>
      <c r="AH114" s="22">
        <f t="shared" si="22"/>
        <v>1.37</v>
      </c>
      <c r="AI114" s="22">
        <v>60.86</v>
      </c>
      <c r="AJ114" s="22">
        <f t="shared" si="23"/>
        <v>0</v>
      </c>
      <c r="AK114" s="22">
        <f t="shared" si="24"/>
        <v>60.86</v>
      </c>
      <c r="AL114" s="22">
        <f t="shared" ref="AL114:AN114" si="492">AF114+AI114</f>
        <v>62.23</v>
      </c>
      <c r="AM114" s="22">
        <f t="shared" si="492"/>
        <v>0</v>
      </c>
      <c r="AN114" s="22">
        <f t="shared" si="492"/>
        <v>62.23</v>
      </c>
      <c r="AO114" s="22">
        <f t="shared" ref="AO114:AQ114" si="493">SUM(J114+M114+P114+S114+W114+Z114+AC114+AF114+AI114)</f>
        <v>255.39</v>
      </c>
      <c r="AP114" s="22">
        <f t="shared" si="493"/>
        <v>0</v>
      </c>
      <c r="AQ114" s="22">
        <f t="shared" si="493"/>
        <v>255.39</v>
      </c>
      <c r="AR114" s="22">
        <v>34.476548480047654</v>
      </c>
      <c r="AS114" s="22">
        <f t="shared" si="27"/>
        <v>289.8665485</v>
      </c>
      <c r="AT114" s="22">
        <f t="shared" si="28"/>
        <v>289.8665485</v>
      </c>
      <c r="AU114" s="22">
        <f t="shared" si="29"/>
        <v>960.1334515</v>
      </c>
      <c r="AV114" s="22">
        <f t="shared" si="141"/>
        <v>4554</v>
      </c>
      <c r="AW114" s="22">
        <f t="shared" si="31"/>
        <v>3593.866548</v>
      </c>
      <c r="AX114" s="22">
        <f t="shared" si="32"/>
        <v>960.1334515</v>
      </c>
      <c r="AY114" s="22">
        <v>70.73</v>
      </c>
      <c r="AZ114" s="22">
        <f t="shared" si="33"/>
        <v>70.73</v>
      </c>
      <c r="BA114" s="22">
        <f t="shared" si="34"/>
        <v>0</v>
      </c>
      <c r="BB114" s="22">
        <f t="shared" si="35"/>
        <v>4624.73</v>
      </c>
      <c r="BC114" s="22">
        <f t="shared" ref="BC114:BD114" si="494">SUM(AW114+AZ114)</f>
        <v>3664.596548</v>
      </c>
      <c r="BD114" s="22">
        <f t="shared" si="494"/>
        <v>960.1334515</v>
      </c>
      <c r="BE114" s="22">
        <f t="shared" si="37"/>
        <v>0</v>
      </c>
      <c r="BF114" s="27">
        <v>0.0</v>
      </c>
      <c r="BG114" s="22">
        <f t="shared" si="38"/>
        <v>0</v>
      </c>
      <c r="BH114" s="22">
        <f t="shared" si="39"/>
        <v>0</v>
      </c>
      <c r="BI114" s="22">
        <v>0.0</v>
      </c>
      <c r="BJ114" s="22">
        <f t="shared" si="40"/>
        <v>0</v>
      </c>
      <c r="BK114" s="22">
        <f t="shared" si="41"/>
        <v>0</v>
      </c>
      <c r="BL114" s="22"/>
      <c r="BM114" s="22">
        <f t="shared" si="42"/>
        <v>0</v>
      </c>
      <c r="BN114" s="22" t="str">
        <f t="shared" si="43"/>
        <v/>
      </c>
      <c r="BO114" s="22">
        <f t="shared" ref="BO114:BQ114" si="495">BF114+BI114+BL114</f>
        <v>0</v>
      </c>
      <c r="BP114" s="22">
        <f t="shared" si="495"/>
        <v>0</v>
      </c>
      <c r="BQ114" s="22">
        <f t="shared" si="495"/>
        <v>0</v>
      </c>
      <c r="BR114" s="22">
        <f t="shared" si="45"/>
        <v>0</v>
      </c>
      <c r="BS114" s="22">
        <v>0.0</v>
      </c>
      <c r="BT114" s="22">
        <f t="shared" si="46"/>
        <v>0</v>
      </c>
      <c r="BU114" s="22">
        <f t="shared" si="47"/>
        <v>0</v>
      </c>
      <c r="BV114" s="22">
        <f t="shared" si="48"/>
        <v>0</v>
      </c>
      <c r="BW114" s="27">
        <v>0.0</v>
      </c>
      <c r="BX114" s="22">
        <f t="shared" si="49"/>
        <v>0</v>
      </c>
      <c r="BY114" s="22">
        <f t="shared" si="50"/>
        <v>0</v>
      </c>
      <c r="BZ114" s="22">
        <f t="shared" si="51"/>
        <v>0</v>
      </c>
      <c r="CA114" s="22">
        <f t="shared" si="52"/>
        <v>0</v>
      </c>
    </row>
    <row r="115" ht="15.0" customHeight="1">
      <c r="A115" s="14" t="s">
        <v>620</v>
      </c>
      <c r="B115" s="14" t="s">
        <v>244</v>
      </c>
      <c r="C115" s="14" t="s">
        <v>621</v>
      </c>
      <c r="D115" s="14"/>
      <c r="E115" s="14" t="s">
        <v>303</v>
      </c>
      <c r="F115" s="14" t="s">
        <v>119</v>
      </c>
      <c r="G115" s="14" t="s">
        <v>622</v>
      </c>
      <c r="H115" s="25" t="s">
        <v>96</v>
      </c>
      <c r="I115" s="26">
        <v>3211.0</v>
      </c>
      <c r="J115" s="22">
        <v>0.0</v>
      </c>
      <c r="K115" s="22">
        <f t="shared" si="6"/>
        <v>0</v>
      </c>
      <c r="L115" s="22">
        <f t="shared" si="7"/>
        <v>0</v>
      </c>
      <c r="M115" s="22">
        <v>0.0</v>
      </c>
      <c r="N115" s="22">
        <f t="shared" si="8"/>
        <v>0</v>
      </c>
      <c r="O115" s="22">
        <f t="shared" si="9"/>
        <v>0</v>
      </c>
      <c r="P115" s="22">
        <v>10.0</v>
      </c>
      <c r="Q115" s="22">
        <f t="shared" si="10"/>
        <v>0</v>
      </c>
      <c r="R115" s="22">
        <f t="shared" si="11"/>
        <v>10</v>
      </c>
      <c r="S115" s="22">
        <v>100.0</v>
      </c>
      <c r="T115" s="22">
        <f t="shared" si="12"/>
        <v>0</v>
      </c>
      <c r="U115" s="22">
        <f t="shared" si="13"/>
        <v>100</v>
      </c>
      <c r="V115" s="22">
        <f t="shared" si="14"/>
        <v>3101</v>
      </c>
      <c r="W115" s="22">
        <v>13.9</v>
      </c>
      <c r="X115" s="22">
        <f t="shared" si="15"/>
        <v>0</v>
      </c>
      <c r="Y115" s="22">
        <f t="shared" si="16"/>
        <v>13.9</v>
      </c>
      <c r="Z115" s="22">
        <v>0.39</v>
      </c>
      <c r="AA115" s="22">
        <f t="shared" si="17"/>
        <v>0</v>
      </c>
      <c r="AB115" s="22">
        <f t="shared" si="18"/>
        <v>0.39</v>
      </c>
      <c r="AC115" s="22">
        <v>68.87</v>
      </c>
      <c r="AD115" s="22">
        <f t="shared" si="19"/>
        <v>0</v>
      </c>
      <c r="AE115" s="22">
        <f t="shared" si="20"/>
        <v>68.87</v>
      </c>
      <c r="AF115" s="22">
        <v>1.37</v>
      </c>
      <c r="AG115" s="22">
        <f t="shared" si="21"/>
        <v>0</v>
      </c>
      <c r="AH115" s="22">
        <f t="shared" si="22"/>
        <v>1.37</v>
      </c>
      <c r="AI115" s="22">
        <v>60.86</v>
      </c>
      <c r="AJ115" s="22">
        <f t="shared" si="23"/>
        <v>0</v>
      </c>
      <c r="AK115" s="22">
        <f t="shared" si="24"/>
        <v>60.86</v>
      </c>
      <c r="AL115" s="22">
        <f t="shared" ref="AL115:AN115" si="496">AF115+AI115</f>
        <v>62.23</v>
      </c>
      <c r="AM115" s="22">
        <f t="shared" si="496"/>
        <v>0</v>
      </c>
      <c r="AN115" s="22">
        <f t="shared" si="496"/>
        <v>62.23</v>
      </c>
      <c r="AO115" s="22">
        <f t="shared" ref="AO115:AQ115" si="497">SUM(J115+M115+P115+S115+W115+Z115+AC115+AF115+AI115)</f>
        <v>255.39</v>
      </c>
      <c r="AP115" s="22">
        <f t="shared" si="497"/>
        <v>0</v>
      </c>
      <c r="AQ115" s="22">
        <f t="shared" si="497"/>
        <v>255.39</v>
      </c>
      <c r="AR115" s="22">
        <v>102.4514447402637</v>
      </c>
      <c r="AS115" s="22">
        <f t="shared" si="27"/>
        <v>357.8414447</v>
      </c>
      <c r="AT115" s="22">
        <f t="shared" si="28"/>
        <v>357.8414447</v>
      </c>
      <c r="AU115" s="22">
        <f t="shared" si="29"/>
        <v>2853.158555</v>
      </c>
      <c r="AV115" s="22">
        <f t="shared" si="141"/>
        <v>4554</v>
      </c>
      <c r="AW115" s="22">
        <f t="shared" si="31"/>
        <v>1700.841445</v>
      </c>
      <c r="AX115" s="22">
        <f t="shared" si="32"/>
        <v>2853.158555</v>
      </c>
      <c r="AY115" s="22">
        <v>70.73</v>
      </c>
      <c r="AZ115" s="22">
        <f t="shared" si="33"/>
        <v>70.73</v>
      </c>
      <c r="BA115" s="22">
        <f t="shared" si="34"/>
        <v>0</v>
      </c>
      <c r="BB115" s="22">
        <f t="shared" si="35"/>
        <v>4624.73</v>
      </c>
      <c r="BC115" s="22">
        <f t="shared" ref="BC115:BD115" si="498">SUM(AW115+AZ115)</f>
        <v>1771.571445</v>
      </c>
      <c r="BD115" s="22">
        <f t="shared" si="498"/>
        <v>2853.158555</v>
      </c>
      <c r="BE115" s="22">
        <f t="shared" si="37"/>
        <v>0</v>
      </c>
      <c r="BF115" s="27">
        <v>0.0</v>
      </c>
      <c r="BG115" s="22">
        <f t="shared" si="38"/>
        <v>0</v>
      </c>
      <c r="BH115" s="22">
        <f t="shared" si="39"/>
        <v>0</v>
      </c>
      <c r="BI115" s="22">
        <v>0.0</v>
      </c>
      <c r="BJ115" s="22">
        <f t="shared" si="40"/>
        <v>0</v>
      </c>
      <c r="BK115" s="22">
        <f t="shared" si="41"/>
        <v>0</v>
      </c>
      <c r="BL115" s="22"/>
      <c r="BM115" s="22">
        <f t="shared" si="42"/>
        <v>0</v>
      </c>
      <c r="BN115" s="22" t="str">
        <f t="shared" si="43"/>
        <v/>
      </c>
      <c r="BO115" s="22">
        <f t="shared" ref="BO115:BQ115" si="499">BF115+BI115+BL115</f>
        <v>0</v>
      </c>
      <c r="BP115" s="22">
        <f t="shared" si="499"/>
        <v>0</v>
      </c>
      <c r="BQ115" s="22">
        <f t="shared" si="499"/>
        <v>0</v>
      </c>
      <c r="BR115" s="22">
        <f t="shared" si="45"/>
        <v>0</v>
      </c>
      <c r="BS115" s="22">
        <v>0.0</v>
      </c>
      <c r="BT115" s="22">
        <f t="shared" si="46"/>
        <v>0</v>
      </c>
      <c r="BU115" s="22">
        <f t="shared" si="47"/>
        <v>0</v>
      </c>
      <c r="BV115" s="22">
        <f t="shared" si="48"/>
        <v>0</v>
      </c>
      <c r="BW115" s="27">
        <v>0.0</v>
      </c>
      <c r="BX115" s="22">
        <f t="shared" si="49"/>
        <v>0</v>
      </c>
      <c r="BY115" s="22">
        <f t="shared" si="50"/>
        <v>0</v>
      </c>
      <c r="BZ115" s="22">
        <f t="shared" si="51"/>
        <v>0</v>
      </c>
      <c r="CA115" s="22">
        <f t="shared" si="52"/>
        <v>0</v>
      </c>
    </row>
    <row r="116" ht="15.0" customHeight="1">
      <c r="A116" s="14" t="s">
        <v>623</v>
      </c>
      <c r="B116" s="14" t="s">
        <v>624</v>
      </c>
      <c r="C116" s="14" t="s">
        <v>625</v>
      </c>
      <c r="D116" s="14">
        <v>7.42185508E8</v>
      </c>
      <c r="E116" s="14" t="s">
        <v>626</v>
      </c>
      <c r="F116" s="14" t="s">
        <v>627</v>
      </c>
      <c r="G116" s="14" t="s">
        <v>628</v>
      </c>
      <c r="H116" s="25" t="s">
        <v>96</v>
      </c>
      <c r="I116" s="26">
        <v>1800.0</v>
      </c>
      <c r="J116" s="22">
        <v>0.0</v>
      </c>
      <c r="K116" s="22">
        <f t="shared" si="6"/>
        <v>0</v>
      </c>
      <c r="L116" s="22">
        <f t="shared" si="7"/>
        <v>0</v>
      </c>
      <c r="M116" s="22">
        <v>0.0</v>
      </c>
      <c r="N116" s="22">
        <f t="shared" si="8"/>
        <v>0</v>
      </c>
      <c r="O116" s="22">
        <f t="shared" si="9"/>
        <v>0</v>
      </c>
      <c r="P116" s="22">
        <v>10.0</v>
      </c>
      <c r="Q116" s="22">
        <f t="shared" si="10"/>
        <v>0</v>
      </c>
      <c r="R116" s="22">
        <f t="shared" si="11"/>
        <v>10</v>
      </c>
      <c r="S116" s="22">
        <v>100.0</v>
      </c>
      <c r="T116" s="22">
        <f t="shared" si="12"/>
        <v>0</v>
      </c>
      <c r="U116" s="22">
        <f t="shared" si="13"/>
        <v>100</v>
      </c>
      <c r="V116" s="22">
        <f t="shared" si="14"/>
        <v>1690</v>
      </c>
      <c r="W116" s="22">
        <v>13.9</v>
      </c>
      <c r="X116" s="22">
        <f t="shared" si="15"/>
        <v>0</v>
      </c>
      <c r="Y116" s="22">
        <f t="shared" si="16"/>
        <v>13.9</v>
      </c>
      <c r="Z116" s="22">
        <v>0.39</v>
      </c>
      <c r="AA116" s="22">
        <f t="shared" si="17"/>
        <v>0</v>
      </c>
      <c r="AB116" s="22">
        <f t="shared" si="18"/>
        <v>0.39</v>
      </c>
      <c r="AC116" s="22">
        <v>68.87</v>
      </c>
      <c r="AD116" s="22">
        <f t="shared" si="19"/>
        <v>0</v>
      </c>
      <c r="AE116" s="22">
        <f t="shared" si="20"/>
        <v>68.87</v>
      </c>
      <c r="AF116" s="22">
        <v>1.37</v>
      </c>
      <c r="AG116" s="22">
        <f t="shared" si="21"/>
        <v>0</v>
      </c>
      <c r="AH116" s="22">
        <f t="shared" si="22"/>
        <v>1.37</v>
      </c>
      <c r="AI116" s="22">
        <v>60.86</v>
      </c>
      <c r="AJ116" s="22">
        <f t="shared" si="23"/>
        <v>0</v>
      </c>
      <c r="AK116" s="22">
        <f t="shared" si="24"/>
        <v>60.86</v>
      </c>
      <c r="AL116" s="22">
        <f t="shared" ref="AL116:AN116" si="500">AF116+AI116</f>
        <v>62.23</v>
      </c>
      <c r="AM116" s="22">
        <f t="shared" si="500"/>
        <v>0</v>
      </c>
      <c r="AN116" s="22">
        <f t="shared" si="500"/>
        <v>62.23</v>
      </c>
      <c r="AO116" s="22">
        <f t="shared" ref="AO116:AQ116" si="501">SUM(J116+M116+P116+S116+W116+Z116+AC116+AF116+AI116)</f>
        <v>255.39</v>
      </c>
      <c r="AP116" s="22">
        <f t="shared" si="501"/>
        <v>0</v>
      </c>
      <c r="AQ116" s="22">
        <f t="shared" si="501"/>
        <v>255.39</v>
      </c>
      <c r="AR116" s="22">
        <v>53.54140974629897</v>
      </c>
      <c r="AS116" s="22">
        <f t="shared" si="27"/>
        <v>308.9314097</v>
      </c>
      <c r="AT116" s="22">
        <f t="shared" si="28"/>
        <v>308.9314097</v>
      </c>
      <c r="AU116" s="22">
        <f t="shared" si="29"/>
        <v>1491.06859</v>
      </c>
      <c r="AV116" s="22">
        <f t="shared" si="141"/>
        <v>4554</v>
      </c>
      <c r="AW116" s="22">
        <f t="shared" si="31"/>
        <v>3062.93141</v>
      </c>
      <c r="AX116" s="22">
        <f t="shared" si="32"/>
        <v>1491.06859</v>
      </c>
      <c r="AY116" s="22">
        <v>70.73</v>
      </c>
      <c r="AZ116" s="22">
        <f t="shared" si="33"/>
        <v>70.73</v>
      </c>
      <c r="BA116" s="22">
        <f t="shared" si="34"/>
        <v>0</v>
      </c>
      <c r="BB116" s="22">
        <f t="shared" si="35"/>
        <v>4624.73</v>
      </c>
      <c r="BC116" s="22">
        <f t="shared" ref="BC116:BD116" si="502">SUM(AW116+AZ116)</f>
        <v>3133.66141</v>
      </c>
      <c r="BD116" s="22">
        <f t="shared" si="502"/>
        <v>1491.06859</v>
      </c>
      <c r="BE116" s="22">
        <f t="shared" si="37"/>
        <v>0</v>
      </c>
      <c r="BF116" s="27">
        <v>0.0</v>
      </c>
      <c r="BG116" s="22">
        <f t="shared" si="38"/>
        <v>0</v>
      </c>
      <c r="BH116" s="22">
        <f t="shared" si="39"/>
        <v>0</v>
      </c>
      <c r="BI116" s="22">
        <v>271.49</v>
      </c>
      <c r="BJ116" s="22">
        <f t="shared" si="40"/>
        <v>271.49</v>
      </c>
      <c r="BK116" s="22">
        <f t="shared" si="41"/>
        <v>0</v>
      </c>
      <c r="BL116" s="22"/>
      <c r="BM116" s="22">
        <f t="shared" si="42"/>
        <v>0</v>
      </c>
      <c r="BN116" s="22" t="str">
        <f t="shared" si="43"/>
        <v/>
      </c>
      <c r="BO116" s="22">
        <f t="shared" ref="BO116:BQ116" si="503">BF116+BI116+BL116</f>
        <v>271.49</v>
      </c>
      <c r="BP116" s="22">
        <f t="shared" si="503"/>
        <v>271.49</v>
      </c>
      <c r="BQ116" s="22">
        <f t="shared" si="503"/>
        <v>0</v>
      </c>
      <c r="BR116" s="22">
        <f t="shared" si="45"/>
        <v>0</v>
      </c>
      <c r="BS116" s="22">
        <v>0.0</v>
      </c>
      <c r="BT116" s="22">
        <f t="shared" si="46"/>
        <v>0</v>
      </c>
      <c r="BU116" s="22">
        <f t="shared" si="47"/>
        <v>0</v>
      </c>
      <c r="BV116" s="22">
        <f t="shared" si="48"/>
        <v>0</v>
      </c>
      <c r="BW116" s="27">
        <v>627.82</v>
      </c>
      <c r="BX116" s="22">
        <f t="shared" si="49"/>
        <v>627.82</v>
      </c>
      <c r="BY116" s="22">
        <f t="shared" si="50"/>
        <v>0</v>
      </c>
      <c r="BZ116" s="22">
        <f t="shared" si="51"/>
        <v>0</v>
      </c>
      <c r="CA116" s="22">
        <f t="shared" si="52"/>
        <v>0</v>
      </c>
    </row>
    <row r="117" ht="15.0" customHeight="1">
      <c r="A117" s="14" t="s">
        <v>629</v>
      </c>
      <c r="B117" s="14" t="s">
        <v>630</v>
      </c>
      <c r="C117" s="14" t="s">
        <v>631</v>
      </c>
      <c r="D117" s="14">
        <v>2.56926298E8</v>
      </c>
      <c r="E117" s="14" t="s">
        <v>351</v>
      </c>
      <c r="F117" s="14" t="s">
        <v>282</v>
      </c>
      <c r="G117" s="14" t="s">
        <v>632</v>
      </c>
      <c r="H117" s="25" t="s">
        <v>96</v>
      </c>
      <c r="I117" s="26">
        <v>2500.0</v>
      </c>
      <c r="J117" s="22">
        <v>0.0</v>
      </c>
      <c r="K117" s="22">
        <f t="shared" si="6"/>
        <v>0</v>
      </c>
      <c r="L117" s="22">
        <f t="shared" si="7"/>
        <v>0</v>
      </c>
      <c r="M117" s="22">
        <v>0.0</v>
      </c>
      <c r="N117" s="22">
        <f t="shared" si="8"/>
        <v>0</v>
      </c>
      <c r="O117" s="22">
        <f t="shared" si="9"/>
        <v>0</v>
      </c>
      <c r="P117" s="22">
        <v>10.0</v>
      </c>
      <c r="Q117" s="22">
        <f t="shared" si="10"/>
        <v>0</v>
      </c>
      <c r="R117" s="22">
        <f t="shared" si="11"/>
        <v>10</v>
      </c>
      <c r="S117" s="22">
        <v>100.0</v>
      </c>
      <c r="T117" s="22">
        <f t="shared" si="12"/>
        <v>0</v>
      </c>
      <c r="U117" s="22">
        <f t="shared" si="13"/>
        <v>100</v>
      </c>
      <c r="V117" s="22">
        <f t="shared" si="14"/>
        <v>2390</v>
      </c>
      <c r="W117" s="22">
        <v>27.8</v>
      </c>
      <c r="X117" s="22">
        <f t="shared" si="15"/>
        <v>0</v>
      </c>
      <c r="Y117" s="22">
        <f t="shared" si="16"/>
        <v>27.8</v>
      </c>
      <c r="Z117" s="22">
        <v>0.39</v>
      </c>
      <c r="AA117" s="22">
        <f t="shared" si="17"/>
        <v>0</v>
      </c>
      <c r="AB117" s="22">
        <f t="shared" si="18"/>
        <v>0.39</v>
      </c>
      <c r="AC117" s="22">
        <v>68.87</v>
      </c>
      <c r="AD117" s="22">
        <f t="shared" si="19"/>
        <v>0</v>
      </c>
      <c r="AE117" s="22">
        <f t="shared" si="20"/>
        <v>68.87</v>
      </c>
      <c r="AF117" s="22">
        <v>1.37</v>
      </c>
      <c r="AG117" s="22">
        <f t="shared" si="21"/>
        <v>0</v>
      </c>
      <c r="AH117" s="22">
        <f t="shared" si="22"/>
        <v>1.37</v>
      </c>
      <c r="AI117" s="22">
        <v>60.86</v>
      </c>
      <c r="AJ117" s="22">
        <f t="shared" si="23"/>
        <v>0</v>
      </c>
      <c r="AK117" s="22">
        <f t="shared" si="24"/>
        <v>60.86</v>
      </c>
      <c r="AL117" s="22">
        <f t="shared" ref="AL117:AN117" si="504">AF117+AI117</f>
        <v>62.23</v>
      </c>
      <c r="AM117" s="22">
        <f t="shared" si="504"/>
        <v>0</v>
      </c>
      <c r="AN117" s="22">
        <f t="shared" si="504"/>
        <v>62.23</v>
      </c>
      <c r="AO117" s="22">
        <f t="shared" ref="AO117:AQ117" si="505">SUM(J117+M117+P117+S117+W117+Z117+AC117+AF117+AI117)</f>
        <v>269.29</v>
      </c>
      <c r="AP117" s="22">
        <f t="shared" si="505"/>
        <v>0</v>
      </c>
      <c r="AQ117" s="22">
        <f t="shared" si="505"/>
        <v>269.29</v>
      </c>
      <c r="AR117" s="22">
        <v>77.32395759134447</v>
      </c>
      <c r="AS117" s="22">
        <f t="shared" si="27"/>
        <v>346.6139576</v>
      </c>
      <c r="AT117" s="22">
        <f t="shared" si="28"/>
        <v>346.6139576</v>
      </c>
      <c r="AU117" s="22">
        <f t="shared" si="29"/>
        <v>2153.386042</v>
      </c>
      <c r="AV117" s="22">
        <f t="shared" si="141"/>
        <v>4554</v>
      </c>
      <c r="AW117" s="22">
        <f t="shared" si="31"/>
        <v>2400.613958</v>
      </c>
      <c r="AX117" s="22">
        <f t="shared" si="32"/>
        <v>2153.386042</v>
      </c>
      <c r="AY117" s="22">
        <v>70.73</v>
      </c>
      <c r="AZ117" s="22">
        <f t="shared" si="33"/>
        <v>70.73</v>
      </c>
      <c r="BA117" s="22">
        <f t="shared" si="34"/>
        <v>0</v>
      </c>
      <c r="BB117" s="22">
        <f t="shared" si="35"/>
        <v>4624.73</v>
      </c>
      <c r="BC117" s="22">
        <f t="shared" ref="BC117:BD117" si="506">SUM(AW117+AZ117)</f>
        <v>2471.343958</v>
      </c>
      <c r="BD117" s="22">
        <f t="shared" si="506"/>
        <v>2153.386042</v>
      </c>
      <c r="BE117" s="22">
        <f t="shared" si="37"/>
        <v>0</v>
      </c>
      <c r="BF117" s="27">
        <v>0.0</v>
      </c>
      <c r="BG117" s="22">
        <f t="shared" si="38"/>
        <v>0</v>
      </c>
      <c r="BH117" s="22">
        <f t="shared" si="39"/>
        <v>0</v>
      </c>
      <c r="BI117" s="22">
        <v>765.6600000000001</v>
      </c>
      <c r="BJ117" s="22">
        <f t="shared" si="40"/>
        <v>765.66</v>
      </c>
      <c r="BK117" s="22">
        <f t="shared" si="41"/>
        <v>0</v>
      </c>
      <c r="BL117" s="22"/>
      <c r="BM117" s="22">
        <f t="shared" si="42"/>
        <v>0</v>
      </c>
      <c r="BN117" s="22" t="str">
        <f t="shared" si="43"/>
        <v/>
      </c>
      <c r="BO117" s="22">
        <f t="shared" ref="BO117:BQ117" si="507">BF117+BI117+BL117</f>
        <v>765.66</v>
      </c>
      <c r="BP117" s="22">
        <f t="shared" si="507"/>
        <v>765.66</v>
      </c>
      <c r="BQ117" s="22">
        <f t="shared" si="507"/>
        <v>0</v>
      </c>
      <c r="BR117" s="22">
        <f t="shared" si="45"/>
        <v>0</v>
      </c>
      <c r="BS117" s="22">
        <v>0.0</v>
      </c>
      <c r="BT117" s="22">
        <f t="shared" si="46"/>
        <v>0</v>
      </c>
      <c r="BU117" s="22">
        <f t="shared" si="47"/>
        <v>0</v>
      </c>
      <c r="BV117" s="22">
        <f t="shared" si="48"/>
        <v>0</v>
      </c>
      <c r="BW117" s="27">
        <v>0.0</v>
      </c>
      <c r="BX117" s="22">
        <f t="shared" si="49"/>
        <v>0</v>
      </c>
      <c r="BY117" s="22">
        <f t="shared" si="50"/>
        <v>0</v>
      </c>
      <c r="BZ117" s="22">
        <f t="shared" si="51"/>
        <v>0</v>
      </c>
      <c r="CA117" s="22">
        <f t="shared" si="52"/>
        <v>0</v>
      </c>
    </row>
    <row r="118" ht="15.0" customHeight="1">
      <c r="A118" s="14" t="s">
        <v>633</v>
      </c>
      <c r="B118" s="14" t="s">
        <v>634</v>
      </c>
      <c r="C118" s="14" t="s">
        <v>635</v>
      </c>
      <c r="D118" s="14">
        <v>7.83485042E8</v>
      </c>
      <c r="E118" s="14" t="s">
        <v>346</v>
      </c>
      <c r="F118" s="14" t="s">
        <v>466</v>
      </c>
      <c r="G118" s="14" t="s">
        <v>636</v>
      </c>
      <c r="H118" s="25" t="s">
        <v>96</v>
      </c>
      <c r="I118" s="26">
        <v>548.0</v>
      </c>
      <c r="J118" s="22">
        <v>0.0</v>
      </c>
      <c r="K118" s="22">
        <f t="shared" si="6"/>
        <v>0</v>
      </c>
      <c r="L118" s="22">
        <f t="shared" si="7"/>
        <v>0</v>
      </c>
      <c r="M118" s="22">
        <v>0.0</v>
      </c>
      <c r="N118" s="22">
        <f t="shared" si="8"/>
        <v>0</v>
      </c>
      <c r="O118" s="22">
        <f t="shared" si="9"/>
        <v>0</v>
      </c>
      <c r="P118" s="22">
        <v>22.0</v>
      </c>
      <c r="Q118" s="22">
        <f t="shared" si="10"/>
        <v>0</v>
      </c>
      <c r="R118" s="22">
        <f t="shared" si="11"/>
        <v>22</v>
      </c>
      <c r="S118" s="22">
        <v>100.0</v>
      </c>
      <c r="T118" s="22">
        <f t="shared" si="12"/>
        <v>0</v>
      </c>
      <c r="U118" s="22">
        <f t="shared" si="13"/>
        <v>100</v>
      </c>
      <c r="V118" s="22">
        <f t="shared" si="14"/>
        <v>426</v>
      </c>
      <c r="W118" s="22">
        <v>13.9</v>
      </c>
      <c r="X118" s="22">
        <f t="shared" si="15"/>
        <v>0</v>
      </c>
      <c r="Y118" s="22">
        <f t="shared" si="16"/>
        <v>13.9</v>
      </c>
      <c r="Z118" s="22">
        <v>0.39</v>
      </c>
      <c r="AA118" s="22">
        <f t="shared" si="17"/>
        <v>0</v>
      </c>
      <c r="AB118" s="22">
        <f t="shared" si="18"/>
        <v>0.39</v>
      </c>
      <c r="AC118" s="22">
        <v>68.87</v>
      </c>
      <c r="AD118" s="22">
        <f t="shared" si="19"/>
        <v>0</v>
      </c>
      <c r="AE118" s="22">
        <f t="shared" si="20"/>
        <v>68.87</v>
      </c>
      <c r="AF118" s="22">
        <v>1.37</v>
      </c>
      <c r="AG118" s="22">
        <f t="shared" si="21"/>
        <v>0</v>
      </c>
      <c r="AH118" s="22">
        <f t="shared" si="22"/>
        <v>1.37</v>
      </c>
      <c r="AI118" s="22">
        <v>60.86</v>
      </c>
      <c r="AJ118" s="22">
        <f t="shared" si="23"/>
        <v>0</v>
      </c>
      <c r="AK118" s="22">
        <f t="shared" si="24"/>
        <v>60.86</v>
      </c>
      <c r="AL118" s="22">
        <f t="shared" ref="AL118:AN118" si="508">AF118+AI118</f>
        <v>62.23</v>
      </c>
      <c r="AM118" s="22">
        <f t="shared" si="508"/>
        <v>0</v>
      </c>
      <c r="AN118" s="22">
        <f t="shared" si="508"/>
        <v>62.23</v>
      </c>
      <c r="AO118" s="22">
        <f t="shared" ref="AO118:AQ118" si="509">SUM(J118+M118+P118+S118+W118+Z118+AC118+AF118+AI118)</f>
        <v>267.39</v>
      </c>
      <c r="AP118" s="22">
        <f t="shared" si="509"/>
        <v>0</v>
      </c>
      <c r="AQ118" s="22">
        <f t="shared" si="509"/>
        <v>267.39</v>
      </c>
      <c r="AR118" s="22">
        <v>9.726892218041417</v>
      </c>
      <c r="AS118" s="22">
        <f t="shared" si="27"/>
        <v>277.1168922</v>
      </c>
      <c r="AT118" s="22">
        <f t="shared" si="28"/>
        <v>277.1168922</v>
      </c>
      <c r="AU118" s="22">
        <f t="shared" si="29"/>
        <v>270.8831078</v>
      </c>
      <c r="AV118" s="22">
        <f t="shared" si="141"/>
        <v>4554</v>
      </c>
      <c r="AW118" s="22">
        <f t="shared" si="31"/>
        <v>4283.116892</v>
      </c>
      <c r="AX118" s="22">
        <f t="shared" si="32"/>
        <v>270.8831078</v>
      </c>
      <c r="AY118" s="22">
        <v>70.73</v>
      </c>
      <c r="AZ118" s="22">
        <f t="shared" si="33"/>
        <v>70.73</v>
      </c>
      <c r="BA118" s="22">
        <f t="shared" si="34"/>
        <v>0</v>
      </c>
      <c r="BB118" s="22">
        <f t="shared" si="35"/>
        <v>4624.73</v>
      </c>
      <c r="BC118" s="22">
        <f t="shared" ref="BC118:BD118" si="510">SUM(AW118+AZ118)</f>
        <v>4353.846892</v>
      </c>
      <c r="BD118" s="22">
        <f t="shared" si="510"/>
        <v>270.8831078</v>
      </c>
      <c r="BE118" s="22">
        <f t="shared" si="37"/>
        <v>0</v>
      </c>
      <c r="BF118" s="27">
        <v>0.0</v>
      </c>
      <c r="BG118" s="22">
        <f t="shared" si="38"/>
        <v>0</v>
      </c>
      <c r="BH118" s="22">
        <f t="shared" si="39"/>
        <v>0</v>
      </c>
      <c r="BI118" s="22">
        <v>470.04999999999995</v>
      </c>
      <c r="BJ118" s="22">
        <f t="shared" si="40"/>
        <v>470.05</v>
      </c>
      <c r="BK118" s="22">
        <f t="shared" si="41"/>
        <v>0</v>
      </c>
      <c r="BL118" s="22"/>
      <c r="BM118" s="22">
        <f t="shared" si="42"/>
        <v>0</v>
      </c>
      <c r="BN118" s="22" t="str">
        <f t="shared" si="43"/>
        <v/>
      </c>
      <c r="BO118" s="22">
        <f t="shared" ref="BO118:BQ118" si="511">BF118+BI118+BL118</f>
        <v>470.05</v>
      </c>
      <c r="BP118" s="22">
        <f t="shared" si="511"/>
        <v>470.05</v>
      </c>
      <c r="BQ118" s="22">
        <f t="shared" si="511"/>
        <v>0</v>
      </c>
      <c r="BR118" s="22">
        <f t="shared" si="45"/>
        <v>0</v>
      </c>
      <c r="BS118" s="22">
        <v>0.0</v>
      </c>
      <c r="BT118" s="22">
        <f t="shared" si="46"/>
        <v>0</v>
      </c>
      <c r="BU118" s="22">
        <f t="shared" si="47"/>
        <v>0</v>
      </c>
      <c r="BV118" s="22">
        <f t="shared" si="48"/>
        <v>0</v>
      </c>
      <c r="BW118" s="27">
        <v>191.54</v>
      </c>
      <c r="BX118" s="22">
        <f t="shared" si="49"/>
        <v>191.54</v>
      </c>
      <c r="BY118" s="22">
        <f t="shared" si="50"/>
        <v>0</v>
      </c>
      <c r="BZ118" s="22">
        <f t="shared" si="51"/>
        <v>0</v>
      </c>
      <c r="CA118" s="22">
        <f t="shared" si="52"/>
        <v>0</v>
      </c>
    </row>
    <row r="119" ht="15.0" customHeight="1">
      <c r="A119" s="14" t="s">
        <v>637</v>
      </c>
      <c r="B119" s="14" t="s">
        <v>638</v>
      </c>
      <c r="C119" s="14" t="s">
        <v>639</v>
      </c>
      <c r="D119" s="14">
        <v>1.91057797E8</v>
      </c>
      <c r="E119" s="14" t="s">
        <v>640</v>
      </c>
      <c r="F119" s="14" t="s">
        <v>267</v>
      </c>
      <c r="G119" s="14" t="s">
        <v>641</v>
      </c>
      <c r="H119" s="25" t="s">
        <v>96</v>
      </c>
      <c r="I119" s="26">
        <v>1020.0</v>
      </c>
      <c r="J119" s="22">
        <v>0.0</v>
      </c>
      <c r="K119" s="22">
        <f t="shared" si="6"/>
        <v>0</v>
      </c>
      <c r="L119" s="22">
        <f t="shared" si="7"/>
        <v>0</v>
      </c>
      <c r="M119" s="22">
        <v>0.0</v>
      </c>
      <c r="N119" s="22">
        <f t="shared" si="8"/>
        <v>0</v>
      </c>
      <c r="O119" s="22">
        <f t="shared" si="9"/>
        <v>0</v>
      </c>
      <c r="P119" s="22">
        <v>10.0</v>
      </c>
      <c r="Q119" s="22">
        <f t="shared" si="10"/>
        <v>0</v>
      </c>
      <c r="R119" s="22">
        <f t="shared" si="11"/>
        <v>10</v>
      </c>
      <c r="S119" s="22">
        <v>100.0</v>
      </c>
      <c r="T119" s="22">
        <f t="shared" si="12"/>
        <v>0</v>
      </c>
      <c r="U119" s="22">
        <f t="shared" si="13"/>
        <v>100</v>
      </c>
      <c r="V119" s="22">
        <f t="shared" si="14"/>
        <v>910</v>
      </c>
      <c r="W119" s="22">
        <v>13.9</v>
      </c>
      <c r="X119" s="22">
        <f t="shared" si="15"/>
        <v>0</v>
      </c>
      <c r="Y119" s="22">
        <f t="shared" si="16"/>
        <v>13.9</v>
      </c>
      <c r="Z119" s="22">
        <v>0.39</v>
      </c>
      <c r="AA119" s="22">
        <f t="shared" si="17"/>
        <v>0</v>
      </c>
      <c r="AB119" s="22">
        <f t="shared" si="18"/>
        <v>0.39</v>
      </c>
      <c r="AC119" s="22">
        <v>68.87</v>
      </c>
      <c r="AD119" s="22">
        <f t="shared" si="19"/>
        <v>0</v>
      </c>
      <c r="AE119" s="22">
        <f t="shared" si="20"/>
        <v>68.87</v>
      </c>
      <c r="AF119" s="22">
        <v>1.37</v>
      </c>
      <c r="AG119" s="22">
        <f t="shared" si="21"/>
        <v>0</v>
      </c>
      <c r="AH119" s="22">
        <f t="shared" si="22"/>
        <v>1.37</v>
      </c>
      <c r="AI119" s="22">
        <v>60.86</v>
      </c>
      <c r="AJ119" s="22">
        <f t="shared" si="23"/>
        <v>0</v>
      </c>
      <c r="AK119" s="22">
        <f t="shared" si="24"/>
        <v>60.86</v>
      </c>
      <c r="AL119" s="22">
        <f t="shared" ref="AL119:AN119" si="512">AF119+AI119</f>
        <v>62.23</v>
      </c>
      <c r="AM119" s="22">
        <f t="shared" si="512"/>
        <v>0</v>
      </c>
      <c r="AN119" s="22">
        <f t="shared" si="512"/>
        <v>62.23</v>
      </c>
      <c r="AO119" s="22">
        <f t="shared" ref="AO119:AQ119" si="513">SUM(J119+M119+P119+S119+W119+Z119+AC119+AF119+AI119)</f>
        <v>255.39</v>
      </c>
      <c r="AP119" s="22">
        <f t="shared" si="513"/>
        <v>0</v>
      </c>
      <c r="AQ119" s="22">
        <f t="shared" si="513"/>
        <v>255.39</v>
      </c>
      <c r="AR119" s="22">
        <v>26.503970132342562</v>
      </c>
      <c r="AS119" s="22">
        <f t="shared" si="27"/>
        <v>281.8939701</v>
      </c>
      <c r="AT119" s="22">
        <f t="shared" si="28"/>
        <v>281.8939701</v>
      </c>
      <c r="AU119" s="22">
        <f t="shared" si="29"/>
        <v>738.1060299</v>
      </c>
      <c r="AV119" s="22">
        <f t="shared" si="141"/>
        <v>4554</v>
      </c>
      <c r="AW119" s="22">
        <f t="shared" si="31"/>
        <v>3815.89397</v>
      </c>
      <c r="AX119" s="22">
        <f t="shared" si="32"/>
        <v>738.1060299</v>
      </c>
      <c r="AY119" s="22">
        <v>70.73</v>
      </c>
      <c r="AZ119" s="22">
        <f t="shared" si="33"/>
        <v>70.73</v>
      </c>
      <c r="BA119" s="22">
        <f t="shared" si="34"/>
        <v>0</v>
      </c>
      <c r="BB119" s="22">
        <f t="shared" si="35"/>
        <v>4624.73</v>
      </c>
      <c r="BC119" s="22">
        <f t="shared" ref="BC119:BD119" si="514">SUM(AW119+AZ119)</f>
        <v>3886.62397</v>
      </c>
      <c r="BD119" s="22">
        <f t="shared" si="514"/>
        <v>738.1060299</v>
      </c>
      <c r="BE119" s="22">
        <f t="shared" si="37"/>
        <v>0</v>
      </c>
      <c r="BF119" s="27">
        <v>0.0</v>
      </c>
      <c r="BG119" s="22">
        <f t="shared" si="38"/>
        <v>0</v>
      </c>
      <c r="BH119" s="22">
        <f t="shared" si="39"/>
        <v>0</v>
      </c>
      <c r="BI119" s="22">
        <v>264.5</v>
      </c>
      <c r="BJ119" s="22">
        <f t="shared" si="40"/>
        <v>264.5</v>
      </c>
      <c r="BK119" s="22">
        <f t="shared" si="41"/>
        <v>0</v>
      </c>
      <c r="BL119" s="22"/>
      <c r="BM119" s="22">
        <f t="shared" si="42"/>
        <v>0</v>
      </c>
      <c r="BN119" s="22" t="str">
        <f t="shared" si="43"/>
        <v/>
      </c>
      <c r="BO119" s="22">
        <f t="shared" ref="BO119:BQ119" si="515">BF119+BI119+BL119</f>
        <v>264.5</v>
      </c>
      <c r="BP119" s="22">
        <f t="shared" si="515"/>
        <v>264.5</v>
      </c>
      <c r="BQ119" s="22">
        <f t="shared" si="515"/>
        <v>0</v>
      </c>
      <c r="BR119" s="22">
        <f t="shared" si="45"/>
        <v>0</v>
      </c>
      <c r="BS119" s="22">
        <v>0.0</v>
      </c>
      <c r="BT119" s="22">
        <f t="shared" si="46"/>
        <v>0</v>
      </c>
      <c r="BU119" s="22">
        <f t="shared" si="47"/>
        <v>0</v>
      </c>
      <c r="BV119" s="22">
        <f t="shared" si="48"/>
        <v>0</v>
      </c>
      <c r="BW119" s="27">
        <v>53.2</v>
      </c>
      <c r="BX119" s="22">
        <f t="shared" si="49"/>
        <v>53.2</v>
      </c>
      <c r="BY119" s="22">
        <f t="shared" si="50"/>
        <v>0</v>
      </c>
      <c r="BZ119" s="22">
        <f t="shared" si="51"/>
        <v>0</v>
      </c>
      <c r="CA119" s="22">
        <f t="shared" si="52"/>
        <v>0</v>
      </c>
    </row>
    <row r="120" ht="15.0" customHeight="1">
      <c r="A120" s="14" t="s">
        <v>642</v>
      </c>
      <c r="B120" s="14" t="s">
        <v>643</v>
      </c>
      <c r="C120" s="14" t="s">
        <v>644</v>
      </c>
      <c r="D120" s="14">
        <v>2.08138188E8</v>
      </c>
      <c r="E120" s="14" t="s">
        <v>645</v>
      </c>
      <c r="F120" s="14" t="s">
        <v>282</v>
      </c>
      <c r="G120" s="14" t="s">
        <v>646</v>
      </c>
      <c r="H120" s="25" t="s">
        <v>96</v>
      </c>
      <c r="I120" s="26">
        <v>12800.0</v>
      </c>
      <c r="J120" s="22">
        <v>0.0</v>
      </c>
      <c r="K120" s="22">
        <f t="shared" si="6"/>
        <v>0</v>
      </c>
      <c r="L120" s="22">
        <f t="shared" si="7"/>
        <v>0</v>
      </c>
      <c r="M120" s="22">
        <v>0.0</v>
      </c>
      <c r="N120" s="22">
        <f t="shared" si="8"/>
        <v>0</v>
      </c>
      <c r="O120" s="22">
        <f t="shared" si="9"/>
        <v>0</v>
      </c>
      <c r="P120" s="22">
        <v>10.0</v>
      </c>
      <c r="Q120" s="22">
        <f t="shared" si="10"/>
        <v>0</v>
      </c>
      <c r="R120" s="22">
        <f t="shared" si="11"/>
        <v>10</v>
      </c>
      <c r="S120" s="22">
        <v>100.0</v>
      </c>
      <c r="T120" s="22">
        <f t="shared" si="12"/>
        <v>0</v>
      </c>
      <c r="U120" s="22">
        <f t="shared" si="13"/>
        <v>100</v>
      </c>
      <c r="V120" s="22">
        <f t="shared" si="14"/>
        <v>12690</v>
      </c>
      <c r="W120" s="22">
        <v>27.8</v>
      </c>
      <c r="X120" s="22">
        <f t="shared" si="15"/>
        <v>0</v>
      </c>
      <c r="Y120" s="22">
        <f t="shared" si="16"/>
        <v>27.8</v>
      </c>
      <c r="Z120" s="22">
        <v>0.39</v>
      </c>
      <c r="AA120" s="22">
        <f t="shared" si="17"/>
        <v>0</v>
      </c>
      <c r="AB120" s="22">
        <f t="shared" si="18"/>
        <v>0.39</v>
      </c>
      <c r="AC120" s="22">
        <v>68.87</v>
      </c>
      <c r="AD120" s="22">
        <f t="shared" si="19"/>
        <v>0</v>
      </c>
      <c r="AE120" s="22">
        <f t="shared" si="20"/>
        <v>68.87</v>
      </c>
      <c r="AF120" s="22">
        <v>1.37</v>
      </c>
      <c r="AG120" s="22">
        <f t="shared" si="21"/>
        <v>0</v>
      </c>
      <c r="AH120" s="22">
        <f t="shared" si="22"/>
        <v>1.37</v>
      </c>
      <c r="AI120" s="22">
        <v>60.86</v>
      </c>
      <c r="AJ120" s="22">
        <f t="shared" si="23"/>
        <v>0</v>
      </c>
      <c r="AK120" s="22">
        <f t="shared" si="24"/>
        <v>60.86</v>
      </c>
      <c r="AL120" s="22">
        <f t="shared" ref="AL120:AN120" si="516">AF120+AI120</f>
        <v>62.23</v>
      </c>
      <c r="AM120" s="22">
        <f t="shared" si="516"/>
        <v>0</v>
      </c>
      <c r="AN120" s="22">
        <f t="shared" si="516"/>
        <v>62.23</v>
      </c>
      <c r="AO120" s="22">
        <f t="shared" ref="AO120:AQ120" si="517">SUM(J120+M120+P120+S120+W120+Z120+AC120+AF120+AI120)</f>
        <v>269.29</v>
      </c>
      <c r="AP120" s="22">
        <f t="shared" si="517"/>
        <v>0</v>
      </c>
      <c r="AQ120" s="22">
        <f t="shared" si="517"/>
        <v>269.29</v>
      </c>
      <c r="AR120" s="22">
        <v>434.35681403205075</v>
      </c>
      <c r="AS120" s="22">
        <f t="shared" si="27"/>
        <v>703.646814</v>
      </c>
      <c r="AT120" s="22">
        <f t="shared" si="28"/>
        <v>703.646814</v>
      </c>
      <c r="AU120" s="22">
        <f t="shared" si="29"/>
        <v>12096.35319</v>
      </c>
      <c r="AV120" s="22">
        <f>82.93*120</f>
        <v>9951.6</v>
      </c>
      <c r="AW120" s="22">
        <f t="shared" si="31"/>
        <v>0</v>
      </c>
      <c r="AX120" s="22">
        <f t="shared" si="32"/>
        <v>9951.6</v>
      </c>
      <c r="AY120" s="22">
        <v>175.06</v>
      </c>
      <c r="AZ120" s="22">
        <f t="shared" si="33"/>
        <v>0</v>
      </c>
      <c r="BA120" s="22">
        <f t="shared" si="34"/>
        <v>175.06</v>
      </c>
      <c r="BB120" s="22">
        <f t="shared" si="35"/>
        <v>10126.66</v>
      </c>
      <c r="BC120" s="22">
        <f t="shared" ref="BC120:BD120" si="518">SUM(AW120+AZ120)</f>
        <v>0</v>
      </c>
      <c r="BD120" s="22">
        <f t="shared" si="518"/>
        <v>10126.66</v>
      </c>
      <c r="BE120" s="22">
        <f t="shared" si="37"/>
        <v>1969.693186</v>
      </c>
      <c r="BF120" s="27">
        <v>0.0</v>
      </c>
      <c r="BG120" s="22">
        <f t="shared" si="38"/>
        <v>0</v>
      </c>
      <c r="BH120" s="22">
        <f t="shared" si="39"/>
        <v>0</v>
      </c>
      <c r="BI120" s="22">
        <v>1664.2199999999998</v>
      </c>
      <c r="BJ120" s="22">
        <f t="shared" si="40"/>
        <v>0</v>
      </c>
      <c r="BK120" s="22">
        <f t="shared" si="41"/>
        <v>1664.22</v>
      </c>
      <c r="BL120" s="22"/>
      <c r="BM120" s="22">
        <f t="shared" si="42"/>
        <v>0</v>
      </c>
      <c r="BN120" s="22" t="str">
        <f t="shared" si="43"/>
        <v/>
      </c>
      <c r="BO120" s="22">
        <f t="shared" ref="BO120:BQ120" si="519">BF120+BI120+BL120</f>
        <v>1664.22</v>
      </c>
      <c r="BP120" s="22">
        <f t="shared" si="519"/>
        <v>0</v>
      </c>
      <c r="BQ120" s="22">
        <f t="shared" si="519"/>
        <v>1664.22</v>
      </c>
      <c r="BR120" s="22">
        <f t="shared" si="45"/>
        <v>305.473186</v>
      </c>
      <c r="BS120" s="22">
        <v>0.0</v>
      </c>
      <c r="BT120" s="22">
        <f t="shared" si="46"/>
        <v>0</v>
      </c>
      <c r="BU120" s="22">
        <f t="shared" si="47"/>
        <v>0</v>
      </c>
      <c r="BV120" s="22">
        <f t="shared" si="48"/>
        <v>305.473186</v>
      </c>
      <c r="BW120" s="27">
        <v>3635.56</v>
      </c>
      <c r="BX120" s="22">
        <f t="shared" si="49"/>
        <v>3330.086814</v>
      </c>
      <c r="BY120" s="22">
        <f t="shared" si="50"/>
        <v>305.473186</v>
      </c>
      <c r="BZ120" s="22">
        <f t="shared" si="51"/>
        <v>0</v>
      </c>
      <c r="CA120" s="22">
        <f t="shared" si="52"/>
        <v>0</v>
      </c>
    </row>
    <row r="121" ht="15.0" customHeight="1">
      <c r="A121" s="14" t="s">
        <v>647</v>
      </c>
      <c r="B121" s="14" t="s">
        <v>648</v>
      </c>
      <c r="C121" s="14" t="s">
        <v>649</v>
      </c>
      <c r="D121" s="14">
        <v>4.57059982E8</v>
      </c>
      <c r="E121" s="14" t="s">
        <v>422</v>
      </c>
      <c r="F121" s="14" t="s">
        <v>241</v>
      </c>
      <c r="G121" s="14" t="s">
        <v>650</v>
      </c>
      <c r="H121" s="25" t="s">
        <v>96</v>
      </c>
      <c r="I121" s="26">
        <v>1366.0</v>
      </c>
      <c r="J121" s="22">
        <v>0.0</v>
      </c>
      <c r="K121" s="22">
        <f t="shared" si="6"/>
        <v>0</v>
      </c>
      <c r="L121" s="22">
        <f t="shared" si="7"/>
        <v>0</v>
      </c>
      <c r="M121" s="22">
        <v>0.0</v>
      </c>
      <c r="N121" s="22">
        <f t="shared" si="8"/>
        <v>0</v>
      </c>
      <c r="O121" s="22">
        <f t="shared" si="9"/>
        <v>0</v>
      </c>
      <c r="P121" s="22">
        <v>10.0</v>
      </c>
      <c r="Q121" s="22">
        <f t="shared" si="10"/>
        <v>0</v>
      </c>
      <c r="R121" s="22">
        <f t="shared" si="11"/>
        <v>10</v>
      </c>
      <c r="S121" s="22">
        <v>100.0</v>
      </c>
      <c r="T121" s="22">
        <f t="shared" si="12"/>
        <v>0</v>
      </c>
      <c r="U121" s="22">
        <f t="shared" si="13"/>
        <v>100</v>
      </c>
      <c r="V121" s="22">
        <f t="shared" si="14"/>
        <v>1256</v>
      </c>
      <c r="W121" s="22">
        <v>13.9</v>
      </c>
      <c r="X121" s="22">
        <f t="shared" si="15"/>
        <v>0</v>
      </c>
      <c r="Y121" s="22">
        <f t="shared" si="16"/>
        <v>13.9</v>
      </c>
      <c r="Z121" s="22">
        <v>0.39</v>
      </c>
      <c r="AA121" s="22">
        <f t="shared" si="17"/>
        <v>0</v>
      </c>
      <c r="AB121" s="22">
        <f t="shared" si="18"/>
        <v>0.39</v>
      </c>
      <c r="AC121" s="22">
        <v>68.87</v>
      </c>
      <c r="AD121" s="22">
        <f t="shared" si="19"/>
        <v>0</v>
      </c>
      <c r="AE121" s="22">
        <f t="shared" si="20"/>
        <v>68.87</v>
      </c>
      <c r="AF121" s="22">
        <v>1.37</v>
      </c>
      <c r="AG121" s="22">
        <f t="shared" si="21"/>
        <v>0</v>
      </c>
      <c r="AH121" s="22">
        <f t="shared" si="22"/>
        <v>1.37</v>
      </c>
      <c r="AI121" s="22">
        <v>60.86</v>
      </c>
      <c r="AJ121" s="22">
        <f t="shared" si="23"/>
        <v>0</v>
      </c>
      <c r="AK121" s="22">
        <f t="shared" si="24"/>
        <v>60.86</v>
      </c>
      <c r="AL121" s="22">
        <f t="shared" ref="AL121:AN121" si="520">AF121+AI121</f>
        <v>62.23</v>
      </c>
      <c r="AM121" s="22">
        <f t="shared" si="520"/>
        <v>0</v>
      </c>
      <c r="AN121" s="22">
        <f t="shared" si="520"/>
        <v>62.23</v>
      </c>
      <c r="AO121" s="22">
        <f t="shared" ref="AO121:AQ121" si="521">SUM(J121+M121+P121+S121+W121+Z121+AC121+AF121+AI121)</f>
        <v>255.39</v>
      </c>
      <c r="AP121" s="22">
        <f t="shared" si="521"/>
        <v>0</v>
      </c>
      <c r="AQ121" s="22">
        <f t="shared" si="521"/>
        <v>255.39</v>
      </c>
      <c r="AR121" s="22">
        <v>38.49750103802066</v>
      </c>
      <c r="AS121" s="22">
        <f t="shared" si="27"/>
        <v>293.887501</v>
      </c>
      <c r="AT121" s="22">
        <f t="shared" si="28"/>
        <v>293.887501</v>
      </c>
      <c r="AU121" s="22">
        <f t="shared" si="29"/>
        <v>1072.112499</v>
      </c>
      <c r="AV121" s="22">
        <f t="shared" ref="AV121:AV122" si="526">37.95*120</f>
        <v>4554</v>
      </c>
      <c r="AW121" s="22">
        <f t="shared" si="31"/>
        <v>3481.887501</v>
      </c>
      <c r="AX121" s="22">
        <f t="shared" si="32"/>
        <v>1072.112499</v>
      </c>
      <c r="AY121" s="22">
        <v>70.73</v>
      </c>
      <c r="AZ121" s="22">
        <f t="shared" si="33"/>
        <v>70.73</v>
      </c>
      <c r="BA121" s="22">
        <f t="shared" si="34"/>
        <v>0</v>
      </c>
      <c r="BB121" s="22">
        <f t="shared" si="35"/>
        <v>4624.73</v>
      </c>
      <c r="BC121" s="22">
        <f t="shared" ref="BC121:BD121" si="522">SUM(AW121+AZ121)</f>
        <v>3552.617501</v>
      </c>
      <c r="BD121" s="22">
        <f t="shared" si="522"/>
        <v>1072.112499</v>
      </c>
      <c r="BE121" s="22">
        <f t="shared" si="37"/>
        <v>0</v>
      </c>
      <c r="BF121" s="27">
        <v>0.0</v>
      </c>
      <c r="BG121" s="22">
        <f t="shared" si="38"/>
        <v>0</v>
      </c>
      <c r="BH121" s="22">
        <f t="shared" si="39"/>
        <v>0</v>
      </c>
      <c r="BI121" s="22">
        <v>111.46</v>
      </c>
      <c r="BJ121" s="22">
        <f t="shared" si="40"/>
        <v>111.46</v>
      </c>
      <c r="BK121" s="22">
        <f t="shared" si="41"/>
        <v>0</v>
      </c>
      <c r="BL121" s="22"/>
      <c r="BM121" s="22">
        <f t="shared" si="42"/>
        <v>0</v>
      </c>
      <c r="BN121" s="22" t="str">
        <f t="shared" si="43"/>
        <v/>
      </c>
      <c r="BO121" s="22">
        <f t="shared" ref="BO121:BQ121" si="523">BF121+BI121+BL121</f>
        <v>111.46</v>
      </c>
      <c r="BP121" s="22">
        <f t="shared" si="523"/>
        <v>111.46</v>
      </c>
      <c r="BQ121" s="22">
        <f t="shared" si="523"/>
        <v>0</v>
      </c>
      <c r="BR121" s="22">
        <f t="shared" si="45"/>
        <v>0</v>
      </c>
      <c r="BS121" s="22">
        <v>0.0</v>
      </c>
      <c r="BT121" s="22">
        <f t="shared" si="46"/>
        <v>0</v>
      </c>
      <c r="BU121" s="22">
        <f t="shared" si="47"/>
        <v>0</v>
      </c>
      <c r="BV121" s="22">
        <f t="shared" si="48"/>
        <v>0</v>
      </c>
      <c r="BW121" s="27">
        <v>0.0</v>
      </c>
      <c r="BX121" s="22">
        <f t="shared" si="49"/>
        <v>0</v>
      </c>
      <c r="BY121" s="22">
        <f t="shared" si="50"/>
        <v>0</v>
      </c>
      <c r="BZ121" s="22">
        <f t="shared" si="51"/>
        <v>0</v>
      </c>
      <c r="CA121" s="22">
        <f t="shared" si="52"/>
        <v>0</v>
      </c>
    </row>
    <row r="122" ht="15.0" customHeight="1">
      <c r="A122" s="14" t="s">
        <v>651</v>
      </c>
      <c r="B122" s="14" t="s">
        <v>652</v>
      </c>
      <c r="C122" s="14" t="s">
        <v>653</v>
      </c>
      <c r="D122" s="14">
        <v>8.7853072E8</v>
      </c>
      <c r="E122" s="14" t="s">
        <v>165</v>
      </c>
      <c r="F122" s="14" t="s">
        <v>322</v>
      </c>
      <c r="G122" s="14" t="s">
        <v>654</v>
      </c>
      <c r="H122" s="25" t="s">
        <v>96</v>
      </c>
      <c r="I122" s="26">
        <v>1600.0</v>
      </c>
      <c r="J122" s="22">
        <v>0.0</v>
      </c>
      <c r="K122" s="22">
        <f t="shared" si="6"/>
        <v>0</v>
      </c>
      <c r="L122" s="22">
        <f t="shared" si="7"/>
        <v>0</v>
      </c>
      <c r="M122" s="22">
        <v>0.0</v>
      </c>
      <c r="N122" s="22">
        <f t="shared" si="8"/>
        <v>0</v>
      </c>
      <c r="O122" s="22">
        <f t="shared" si="9"/>
        <v>0</v>
      </c>
      <c r="P122" s="22">
        <v>22.0</v>
      </c>
      <c r="Q122" s="22">
        <f t="shared" si="10"/>
        <v>0</v>
      </c>
      <c r="R122" s="22">
        <f t="shared" si="11"/>
        <v>22</v>
      </c>
      <c r="S122" s="22">
        <v>100.0</v>
      </c>
      <c r="T122" s="22">
        <f t="shared" si="12"/>
        <v>0</v>
      </c>
      <c r="U122" s="22">
        <f t="shared" si="13"/>
        <v>100</v>
      </c>
      <c r="V122" s="22">
        <f t="shared" si="14"/>
        <v>1478</v>
      </c>
      <c r="W122" s="22">
        <v>13.9</v>
      </c>
      <c r="X122" s="22">
        <f t="shared" si="15"/>
        <v>0</v>
      </c>
      <c r="Y122" s="22">
        <f t="shared" si="16"/>
        <v>13.9</v>
      </c>
      <c r="Z122" s="22">
        <v>0.39</v>
      </c>
      <c r="AA122" s="22">
        <f t="shared" si="17"/>
        <v>0</v>
      </c>
      <c r="AB122" s="22">
        <f t="shared" si="18"/>
        <v>0.39</v>
      </c>
      <c r="AC122" s="22">
        <v>68.87</v>
      </c>
      <c r="AD122" s="22">
        <f t="shared" si="19"/>
        <v>0</v>
      </c>
      <c r="AE122" s="22">
        <f t="shared" si="20"/>
        <v>68.87</v>
      </c>
      <c r="AF122" s="22">
        <v>1.37</v>
      </c>
      <c r="AG122" s="22">
        <f t="shared" si="21"/>
        <v>0</v>
      </c>
      <c r="AH122" s="22">
        <f t="shared" si="22"/>
        <v>1.37</v>
      </c>
      <c r="AI122" s="22">
        <v>60.86</v>
      </c>
      <c r="AJ122" s="22">
        <f t="shared" si="23"/>
        <v>0</v>
      </c>
      <c r="AK122" s="22">
        <f t="shared" si="24"/>
        <v>60.86</v>
      </c>
      <c r="AL122" s="22">
        <f t="shared" ref="AL122:AN122" si="524">AF122+AI122</f>
        <v>62.23</v>
      </c>
      <c r="AM122" s="22">
        <f t="shared" si="524"/>
        <v>0</v>
      </c>
      <c r="AN122" s="22">
        <f t="shared" si="524"/>
        <v>62.23</v>
      </c>
      <c r="AO122" s="22">
        <f t="shared" ref="AO122:AQ122" si="525">SUM(J122+M122+P122+S122+W122+Z122+AC122+AF122+AI122)</f>
        <v>267.39</v>
      </c>
      <c r="AP122" s="22">
        <f t="shared" si="525"/>
        <v>0</v>
      </c>
      <c r="AQ122" s="22">
        <f t="shared" si="525"/>
        <v>267.39</v>
      </c>
      <c r="AR122" s="22">
        <v>46.1927723127621</v>
      </c>
      <c r="AS122" s="22">
        <f t="shared" si="27"/>
        <v>313.5827723</v>
      </c>
      <c r="AT122" s="22">
        <f t="shared" si="28"/>
        <v>313.5827723</v>
      </c>
      <c r="AU122" s="22">
        <f t="shared" si="29"/>
        <v>1286.417228</v>
      </c>
      <c r="AV122" s="22">
        <f t="shared" si="526"/>
        <v>4554</v>
      </c>
      <c r="AW122" s="22">
        <f t="shared" si="31"/>
        <v>3267.582772</v>
      </c>
      <c r="AX122" s="22">
        <f t="shared" si="32"/>
        <v>1286.417228</v>
      </c>
      <c r="AY122" s="22">
        <v>70.73</v>
      </c>
      <c r="AZ122" s="22">
        <f t="shared" si="33"/>
        <v>70.73</v>
      </c>
      <c r="BA122" s="22">
        <f t="shared" si="34"/>
        <v>0</v>
      </c>
      <c r="BB122" s="22">
        <f t="shared" si="35"/>
        <v>4624.73</v>
      </c>
      <c r="BC122" s="22">
        <f t="shared" ref="BC122:BD122" si="527">SUM(AW122+AZ122)</f>
        <v>3338.312772</v>
      </c>
      <c r="BD122" s="22">
        <f t="shared" si="527"/>
        <v>1286.417228</v>
      </c>
      <c r="BE122" s="22">
        <f t="shared" si="37"/>
        <v>0</v>
      </c>
      <c r="BF122" s="27">
        <v>0.0</v>
      </c>
      <c r="BG122" s="22">
        <f t="shared" si="38"/>
        <v>0</v>
      </c>
      <c r="BH122" s="22">
        <f t="shared" si="39"/>
        <v>0</v>
      </c>
      <c r="BI122" s="22">
        <v>774.31</v>
      </c>
      <c r="BJ122" s="22">
        <f t="shared" si="40"/>
        <v>774.31</v>
      </c>
      <c r="BK122" s="22">
        <f t="shared" si="41"/>
        <v>0</v>
      </c>
      <c r="BL122" s="22"/>
      <c r="BM122" s="22">
        <f t="shared" si="42"/>
        <v>0</v>
      </c>
      <c r="BN122" s="22" t="str">
        <f t="shared" si="43"/>
        <v/>
      </c>
      <c r="BO122" s="22">
        <f t="shared" ref="BO122:BQ122" si="528">BF122+BI122+BL122</f>
        <v>774.31</v>
      </c>
      <c r="BP122" s="22">
        <f t="shared" si="528"/>
        <v>774.31</v>
      </c>
      <c r="BQ122" s="22">
        <f t="shared" si="528"/>
        <v>0</v>
      </c>
      <c r="BR122" s="22">
        <f t="shared" si="45"/>
        <v>0</v>
      </c>
      <c r="BS122" s="22">
        <v>0.0</v>
      </c>
      <c r="BT122" s="22">
        <f t="shared" si="46"/>
        <v>0</v>
      </c>
      <c r="BU122" s="22">
        <f t="shared" si="47"/>
        <v>0</v>
      </c>
      <c r="BV122" s="22">
        <f t="shared" si="48"/>
        <v>0</v>
      </c>
      <c r="BW122" s="27">
        <v>436.28</v>
      </c>
      <c r="BX122" s="22">
        <f t="shared" si="49"/>
        <v>436.28</v>
      </c>
      <c r="BY122" s="22">
        <f t="shared" si="50"/>
        <v>0</v>
      </c>
      <c r="BZ122" s="22">
        <f t="shared" si="51"/>
        <v>0</v>
      </c>
      <c r="CA122" s="22">
        <f t="shared" si="52"/>
        <v>0</v>
      </c>
    </row>
    <row r="123" ht="15.0" customHeight="1">
      <c r="A123" s="14" t="s">
        <v>655</v>
      </c>
      <c r="B123" s="14" t="s">
        <v>656</v>
      </c>
      <c r="C123" s="14" t="s">
        <v>657</v>
      </c>
      <c r="D123" s="14">
        <v>9.2445802E8</v>
      </c>
      <c r="E123" s="14" t="s">
        <v>658</v>
      </c>
      <c r="F123" s="14" t="s">
        <v>508</v>
      </c>
      <c r="G123" s="14" t="s">
        <v>659</v>
      </c>
      <c r="H123" s="25" t="s">
        <v>96</v>
      </c>
      <c r="I123" s="26">
        <v>9700.0</v>
      </c>
      <c r="J123" s="22">
        <v>0.0</v>
      </c>
      <c r="K123" s="22">
        <f t="shared" si="6"/>
        <v>0</v>
      </c>
      <c r="L123" s="22">
        <f t="shared" si="7"/>
        <v>0</v>
      </c>
      <c r="M123" s="22">
        <v>0.0</v>
      </c>
      <c r="N123" s="22">
        <f t="shared" si="8"/>
        <v>0</v>
      </c>
      <c r="O123" s="22">
        <f t="shared" si="9"/>
        <v>0</v>
      </c>
      <c r="P123" s="22">
        <v>22.0</v>
      </c>
      <c r="Q123" s="22">
        <f t="shared" si="10"/>
        <v>0</v>
      </c>
      <c r="R123" s="22">
        <f t="shared" si="11"/>
        <v>22</v>
      </c>
      <c r="S123" s="22">
        <v>100.0</v>
      </c>
      <c r="T123" s="22">
        <f t="shared" si="12"/>
        <v>0</v>
      </c>
      <c r="U123" s="22">
        <f t="shared" si="13"/>
        <v>100</v>
      </c>
      <c r="V123" s="22">
        <f t="shared" si="14"/>
        <v>9578</v>
      </c>
      <c r="W123" s="22">
        <v>27.8</v>
      </c>
      <c r="X123" s="22">
        <f t="shared" si="15"/>
        <v>0</v>
      </c>
      <c r="Y123" s="22">
        <f t="shared" si="16"/>
        <v>27.8</v>
      </c>
      <c r="Z123" s="22">
        <v>0.39</v>
      </c>
      <c r="AA123" s="22">
        <f t="shared" si="17"/>
        <v>0</v>
      </c>
      <c r="AB123" s="22">
        <f t="shared" si="18"/>
        <v>0.39</v>
      </c>
      <c r="AC123" s="22">
        <v>68.87</v>
      </c>
      <c r="AD123" s="22">
        <f t="shared" si="19"/>
        <v>0</v>
      </c>
      <c r="AE123" s="22">
        <f t="shared" si="20"/>
        <v>68.87</v>
      </c>
      <c r="AF123" s="22">
        <v>1.37</v>
      </c>
      <c r="AG123" s="22">
        <f t="shared" si="21"/>
        <v>0</v>
      </c>
      <c r="AH123" s="22">
        <f t="shared" si="22"/>
        <v>1.37</v>
      </c>
      <c r="AI123" s="22">
        <v>60.86</v>
      </c>
      <c r="AJ123" s="22">
        <f t="shared" si="23"/>
        <v>0</v>
      </c>
      <c r="AK123" s="22">
        <f t="shared" si="24"/>
        <v>60.86</v>
      </c>
      <c r="AL123" s="22">
        <f t="shared" ref="AL123:AN123" si="529">AF123+AI123</f>
        <v>62.23</v>
      </c>
      <c r="AM123" s="22">
        <f t="shared" si="529"/>
        <v>0</v>
      </c>
      <c r="AN123" s="22">
        <f t="shared" si="529"/>
        <v>62.23</v>
      </c>
      <c r="AO123" s="22">
        <f t="shared" ref="AO123:AQ123" si="530">SUM(J123+M123+P123+S123+W123+Z123+AC123+AF123+AI123)</f>
        <v>281.29</v>
      </c>
      <c r="AP123" s="22">
        <f t="shared" si="530"/>
        <v>0</v>
      </c>
      <c r="AQ123" s="22">
        <f t="shared" si="530"/>
        <v>281.29</v>
      </c>
      <c r="AR123" s="22">
        <v>326.48436264918877</v>
      </c>
      <c r="AS123" s="22">
        <f t="shared" si="27"/>
        <v>607.7743626</v>
      </c>
      <c r="AT123" s="22">
        <f t="shared" si="28"/>
        <v>607.7743626</v>
      </c>
      <c r="AU123" s="22">
        <f t="shared" si="29"/>
        <v>9092.225637</v>
      </c>
      <c r="AV123" s="22">
        <f>82.93*120</f>
        <v>9951.6</v>
      </c>
      <c r="AW123" s="22">
        <f t="shared" si="31"/>
        <v>859.3743626</v>
      </c>
      <c r="AX123" s="22">
        <f t="shared" si="32"/>
        <v>9092.225637</v>
      </c>
      <c r="AY123" s="22">
        <v>175.06</v>
      </c>
      <c r="AZ123" s="22">
        <f t="shared" si="33"/>
        <v>175.06</v>
      </c>
      <c r="BA123" s="22">
        <f t="shared" si="34"/>
        <v>0</v>
      </c>
      <c r="BB123" s="22">
        <f t="shared" si="35"/>
        <v>10126.66</v>
      </c>
      <c r="BC123" s="22">
        <f t="shared" ref="BC123:BD123" si="531">SUM(AW123+AZ123)</f>
        <v>1034.434363</v>
      </c>
      <c r="BD123" s="22">
        <f t="shared" si="531"/>
        <v>9092.225637</v>
      </c>
      <c r="BE123" s="22">
        <f t="shared" si="37"/>
        <v>0</v>
      </c>
      <c r="BF123" s="27">
        <v>0.0</v>
      </c>
      <c r="BG123" s="22">
        <f t="shared" si="38"/>
        <v>0</v>
      </c>
      <c r="BH123" s="22">
        <f t="shared" si="39"/>
        <v>0</v>
      </c>
      <c r="BI123" s="22">
        <v>850.5</v>
      </c>
      <c r="BJ123" s="22">
        <f t="shared" si="40"/>
        <v>850.5</v>
      </c>
      <c r="BK123" s="22">
        <f t="shared" si="41"/>
        <v>0</v>
      </c>
      <c r="BL123" s="22"/>
      <c r="BM123" s="22">
        <f t="shared" si="42"/>
        <v>0</v>
      </c>
      <c r="BN123" s="22" t="str">
        <f t="shared" si="43"/>
        <v/>
      </c>
      <c r="BO123" s="22">
        <f t="shared" ref="BO123:BQ123" si="532">BF123+BI123+BL123</f>
        <v>850.5</v>
      </c>
      <c r="BP123" s="22">
        <f t="shared" si="532"/>
        <v>850.5</v>
      </c>
      <c r="BQ123" s="22">
        <f t="shared" si="532"/>
        <v>0</v>
      </c>
      <c r="BR123" s="22">
        <f t="shared" si="45"/>
        <v>0</v>
      </c>
      <c r="BS123" s="22">
        <v>0.0</v>
      </c>
      <c r="BT123" s="22">
        <f t="shared" si="46"/>
        <v>0</v>
      </c>
      <c r="BU123" s="22">
        <f t="shared" si="47"/>
        <v>0</v>
      </c>
      <c r="BV123" s="22">
        <f t="shared" si="48"/>
        <v>0</v>
      </c>
      <c r="BW123" s="27">
        <v>3298.74</v>
      </c>
      <c r="BX123" s="22">
        <f t="shared" si="49"/>
        <v>3298.74</v>
      </c>
      <c r="BY123" s="22">
        <f t="shared" si="50"/>
        <v>0</v>
      </c>
      <c r="BZ123" s="22">
        <f t="shared" si="51"/>
        <v>0</v>
      </c>
      <c r="CA123" s="22">
        <f t="shared" si="52"/>
        <v>0</v>
      </c>
    </row>
    <row r="124" ht="15.0" customHeight="1">
      <c r="A124" s="14" t="s">
        <v>660</v>
      </c>
      <c r="B124" s="14" t="s">
        <v>661</v>
      </c>
      <c r="C124" s="14" t="s">
        <v>662</v>
      </c>
      <c r="D124" s="14">
        <v>1.014140207E9</v>
      </c>
      <c r="E124" s="14" t="s">
        <v>422</v>
      </c>
      <c r="F124" s="14" t="s">
        <v>130</v>
      </c>
      <c r="G124" s="14" t="s">
        <v>663</v>
      </c>
      <c r="H124" s="25" t="s">
        <v>96</v>
      </c>
      <c r="I124" s="26">
        <v>1700.0</v>
      </c>
      <c r="J124" s="22">
        <v>0.0</v>
      </c>
      <c r="K124" s="22">
        <f t="shared" si="6"/>
        <v>0</v>
      </c>
      <c r="L124" s="22">
        <f t="shared" si="7"/>
        <v>0</v>
      </c>
      <c r="M124" s="22">
        <v>0.0</v>
      </c>
      <c r="N124" s="22">
        <f t="shared" si="8"/>
        <v>0</v>
      </c>
      <c r="O124" s="22">
        <f t="shared" si="9"/>
        <v>0</v>
      </c>
      <c r="P124" s="22">
        <v>10.0</v>
      </c>
      <c r="Q124" s="22">
        <f t="shared" si="10"/>
        <v>0</v>
      </c>
      <c r="R124" s="22">
        <f t="shared" si="11"/>
        <v>10</v>
      </c>
      <c r="S124" s="22">
        <v>100.0</v>
      </c>
      <c r="T124" s="22">
        <f t="shared" si="12"/>
        <v>0</v>
      </c>
      <c r="U124" s="22">
        <f t="shared" si="13"/>
        <v>100</v>
      </c>
      <c r="V124" s="22">
        <f t="shared" si="14"/>
        <v>1590</v>
      </c>
      <c r="W124" s="22">
        <v>13.9</v>
      </c>
      <c r="X124" s="22">
        <f t="shared" si="15"/>
        <v>0</v>
      </c>
      <c r="Y124" s="22">
        <f t="shared" si="16"/>
        <v>13.9</v>
      </c>
      <c r="Z124" s="22">
        <v>0.39</v>
      </c>
      <c r="AA124" s="22">
        <f t="shared" si="17"/>
        <v>0</v>
      </c>
      <c r="AB124" s="22">
        <f t="shared" si="18"/>
        <v>0.39</v>
      </c>
      <c r="AC124" s="22">
        <v>68.87</v>
      </c>
      <c r="AD124" s="22">
        <f t="shared" si="19"/>
        <v>0</v>
      </c>
      <c r="AE124" s="22">
        <f t="shared" si="20"/>
        <v>68.87</v>
      </c>
      <c r="AF124" s="22">
        <v>1.37</v>
      </c>
      <c r="AG124" s="22">
        <f t="shared" si="21"/>
        <v>0</v>
      </c>
      <c r="AH124" s="22">
        <f t="shared" si="22"/>
        <v>1.37</v>
      </c>
      <c r="AI124" s="22">
        <v>60.86</v>
      </c>
      <c r="AJ124" s="22">
        <f t="shared" si="23"/>
        <v>0</v>
      </c>
      <c r="AK124" s="22">
        <f t="shared" si="24"/>
        <v>60.86</v>
      </c>
      <c r="AL124" s="22">
        <f t="shared" ref="AL124:AN124" si="533">AF124+AI124</f>
        <v>62.23</v>
      </c>
      <c r="AM124" s="22">
        <f t="shared" si="533"/>
        <v>0</v>
      </c>
      <c r="AN124" s="22">
        <f t="shared" si="533"/>
        <v>62.23</v>
      </c>
      <c r="AO124" s="22">
        <f t="shared" ref="AO124:AQ124" si="534">SUM(J124+M124+P124+S124+W124+Z124+AC124+AF124+AI124)</f>
        <v>255.39</v>
      </c>
      <c r="AP124" s="22">
        <f t="shared" si="534"/>
        <v>0</v>
      </c>
      <c r="AQ124" s="22">
        <f t="shared" si="534"/>
        <v>255.39</v>
      </c>
      <c r="AR124" s="22">
        <v>50.07507133425327</v>
      </c>
      <c r="AS124" s="22">
        <f t="shared" si="27"/>
        <v>305.4650713</v>
      </c>
      <c r="AT124" s="22">
        <f t="shared" si="28"/>
        <v>305.4650713</v>
      </c>
      <c r="AU124" s="22">
        <f t="shared" si="29"/>
        <v>1394.534929</v>
      </c>
      <c r="AV124" s="22">
        <f t="shared" ref="AV124:AV142" si="539">37.95*120</f>
        <v>4554</v>
      </c>
      <c r="AW124" s="22">
        <f t="shared" si="31"/>
        <v>3159.465071</v>
      </c>
      <c r="AX124" s="22">
        <f t="shared" si="32"/>
        <v>1394.534929</v>
      </c>
      <c r="AY124" s="22">
        <v>70.73</v>
      </c>
      <c r="AZ124" s="22">
        <f t="shared" si="33"/>
        <v>70.73</v>
      </c>
      <c r="BA124" s="22">
        <f t="shared" si="34"/>
        <v>0</v>
      </c>
      <c r="BB124" s="22">
        <f t="shared" si="35"/>
        <v>4624.73</v>
      </c>
      <c r="BC124" s="22">
        <f t="shared" ref="BC124:BD124" si="535">SUM(AW124+AZ124)</f>
        <v>3230.195071</v>
      </c>
      <c r="BD124" s="22">
        <f t="shared" si="535"/>
        <v>1394.534929</v>
      </c>
      <c r="BE124" s="22">
        <f t="shared" si="37"/>
        <v>0</v>
      </c>
      <c r="BF124" s="27">
        <v>0.0</v>
      </c>
      <c r="BG124" s="22">
        <f t="shared" si="38"/>
        <v>0</v>
      </c>
      <c r="BH124" s="22">
        <f t="shared" si="39"/>
        <v>0</v>
      </c>
      <c r="BI124" s="22">
        <v>0.0</v>
      </c>
      <c r="BJ124" s="22">
        <f t="shared" si="40"/>
        <v>0</v>
      </c>
      <c r="BK124" s="22">
        <f t="shared" si="41"/>
        <v>0</v>
      </c>
      <c r="BL124" s="22"/>
      <c r="BM124" s="22">
        <f t="shared" si="42"/>
        <v>0</v>
      </c>
      <c r="BN124" s="22" t="str">
        <f t="shared" si="43"/>
        <v/>
      </c>
      <c r="BO124" s="22">
        <f t="shared" ref="BO124:BQ124" si="536">BF124+BI124+BL124</f>
        <v>0</v>
      </c>
      <c r="BP124" s="22">
        <f t="shared" si="536"/>
        <v>0</v>
      </c>
      <c r="BQ124" s="22">
        <f t="shared" si="536"/>
        <v>0</v>
      </c>
      <c r="BR124" s="22">
        <f t="shared" si="45"/>
        <v>0</v>
      </c>
      <c r="BS124" s="22">
        <v>0.0</v>
      </c>
      <c r="BT124" s="22">
        <f t="shared" si="46"/>
        <v>0</v>
      </c>
      <c r="BU124" s="22">
        <f t="shared" si="47"/>
        <v>0</v>
      </c>
      <c r="BV124" s="22">
        <f t="shared" si="48"/>
        <v>0</v>
      </c>
      <c r="BW124" s="27">
        <v>702.31</v>
      </c>
      <c r="BX124" s="22">
        <f t="shared" si="49"/>
        <v>702.31</v>
      </c>
      <c r="BY124" s="22">
        <f t="shared" si="50"/>
        <v>0</v>
      </c>
      <c r="BZ124" s="22">
        <f t="shared" si="51"/>
        <v>0</v>
      </c>
      <c r="CA124" s="22">
        <f t="shared" si="52"/>
        <v>0</v>
      </c>
    </row>
    <row r="125" ht="15.0" customHeight="1">
      <c r="A125" s="14" t="s">
        <v>664</v>
      </c>
      <c r="B125" s="14" t="s">
        <v>665</v>
      </c>
      <c r="C125" s="14" t="s">
        <v>666</v>
      </c>
      <c r="D125" s="14">
        <v>9.44052983E8</v>
      </c>
      <c r="E125" s="14" t="s">
        <v>312</v>
      </c>
      <c r="F125" s="14" t="s">
        <v>267</v>
      </c>
      <c r="G125" s="14" t="s">
        <v>667</v>
      </c>
      <c r="H125" s="25" t="s">
        <v>96</v>
      </c>
      <c r="I125" s="26">
        <v>476.0</v>
      </c>
      <c r="J125" s="22">
        <v>0.0</v>
      </c>
      <c r="K125" s="22">
        <f t="shared" si="6"/>
        <v>0</v>
      </c>
      <c r="L125" s="22">
        <f t="shared" si="7"/>
        <v>0</v>
      </c>
      <c r="M125" s="22">
        <v>0.0</v>
      </c>
      <c r="N125" s="22">
        <f t="shared" si="8"/>
        <v>0</v>
      </c>
      <c r="O125" s="22">
        <f t="shared" si="9"/>
        <v>0</v>
      </c>
      <c r="P125" s="22">
        <v>22.0</v>
      </c>
      <c r="Q125" s="22">
        <f t="shared" si="10"/>
        <v>0</v>
      </c>
      <c r="R125" s="22">
        <f t="shared" si="11"/>
        <v>22</v>
      </c>
      <c r="S125" s="22">
        <v>100.0</v>
      </c>
      <c r="T125" s="22">
        <f t="shared" si="12"/>
        <v>0</v>
      </c>
      <c r="U125" s="22">
        <f t="shared" si="13"/>
        <v>100</v>
      </c>
      <c r="V125" s="22">
        <f t="shared" si="14"/>
        <v>354</v>
      </c>
      <c r="W125" s="22">
        <v>13.9</v>
      </c>
      <c r="X125" s="22">
        <f t="shared" si="15"/>
        <v>0</v>
      </c>
      <c r="Y125" s="22">
        <f t="shared" si="16"/>
        <v>13.9</v>
      </c>
      <c r="Z125" s="22">
        <v>0.39</v>
      </c>
      <c r="AA125" s="22">
        <f t="shared" si="17"/>
        <v>0</v>
      </c>
      <c r="AB125" s="22">
        <f t="shared" si="18"/>
        <v>0.39</v>
      </c>
      <c r="AC125" s="22">
        <v>68.87</v>
      </c>
      <c r="AD125" s="22">
        <f t="shared" si="19"/>
        <v>0</v>
      </c>
      <c r="AE125" s="22">
        <f t="shared" si="20"/>
        <v>68.87</v>
      </c>
      <c r="AF125" s="22">
        <v>1.37</v>
      </c>
      <c r="AG125" s="22">
        <f t="shared" si="21"/>
        <v>0</v>
      </c>
      <c r="AH125" s="22">
        <f t="shared" si="22"/>
        <v>1.37</v>
      </c>
      <c r="AI125" s="22">
        <v>60.86</v>
      </c>
      <c r="AJ125" s="22">
        <f t="shared" si="23"/>
        <v>0</v>
      </c>
      <c r="AK125" s="22">
        <f t="shared" si="24"/>
        <v>60.86</v>
      </c>
      <c r="AL125" s="22">
        <f t="shared" ref="AL125:AN125" si="537">AF125+AI125</f>
        <v>62.23</v>
      </c>
      <c r="AM125" s="22">
        <f t="shared" si="537"/>
        <v>0</v>
      </c>
      <c r="AN125" s="22">
        <f t="shared" si="537"/>
        <v>62.23</v>
      </c>
      <c r="AO125" s="22">
        <f t="shared" ref="AO125:AQ125" si="538">SUM(J125+M125+P125+S125+W125+Z125+AC125+AF125+AI125)</f>
        <v>267.39</v>
      </c>
      <c r="AP125" s="22">
        <f t="shared" si="538"/>
        <v>0</v>
      </c>
      <c r="AQ125" s="22">
        <f t="shared" si="538"/>
        <v>267.39</v>
      </c>
      <c r="AR125" s="22">
        <v>7.231128561368519</v>
      </c>
      <c r="AS125" s="22">
        <f t="shared" si="27"/>
        <v>274.6211286</v>
      </c>
      <c r="AT125" s="22">
        <f t="shared" si="28"/>
        <v>274.6211286</v>
      </c>
      <c r="AU125" s="22">
        <f t="shared" si="29"/>
        <v>201.3788714</v>
      </c>
      <c r="AV125" s="22">
        <f t="shared" si="539"/>
        <v>4554</v>
      </c>
      <c r="AW125" s="22">
        <f t="shared" si="31"/>
        <v>4352.621129</v>
      </c>
      <c r="AX125" s="22">
        <f t="shared" si="32"/>
        <v>201.3788714</v>
      </c>
      <c r="AY125" s="22">
        <v>0.0</v>
      </c>
      <c r="AZ125" s="22">
        <f t="shared" si="33"/>
        <v>0</v>
      </c>
      <c r="BA125" s="22">
        <f t="shared" si="34"/>
        <v>0</v>
      </c>
      <c r="BB125" s="22">
        <f t="shared" si="35"/>
        <v>4554</v>
      </c>
      <c r="BC125" s="22">
        <f t="shared" ref="BC125:BD125" si="540">SUM(AW125+AZ125)</f>
        <v>4352.621129</v>
      </c>
      <c r="BD125" s="22">
        <f t="shared" si="540"/>
        <v>201.3788714</v>
      </c>
      <c r="BE125" s="22">
        <f t="shared" si="37"/>
        <v>0</v>
      </c>
      <c r="BF125" s="27">
        <v>0.0</v>
      </c>
      <c r="BG125" s="22">
        <f t="shared" si="38"/>
        <v>0</v>
      </c>
      <c r="BH125" s="22">
        <f t="shared" si="39"/>
        <v>0</v>
      </c>
      <c r="BI125" s="22">
        <v>563.4399999999999</v>
      </c>
      <c r="BJ125" s="22">
        <f t="shared" si="40"/>
        <v>563.44</v>
      </c>
      <c r="BK125" s="22">
        <f t="shared" si="41"/>
        <v>0</v>
      </c>
      <c r="BL125" s="22"/>
      <c r="BM125" s="22">
        <f t="shared" si="42"/>
        <v>0</v>
      </c>
      <c r="BN125" s="22" t="str">
        <f t="shared" si="43"/>
        <v/>
      </c>
      <c r="BO125" s="22">
        <f t="shared" ref="BO125:BQ125" si="541">BF125+BI125+BL125</f>
        <v>563.44</v>
      </c>
      <c r="BP125" s="22">
        <f t="shared" si="541"/>
        <v>563.44</v>
      </c>
      <c r="BQ125" s="22">
        <f t="shared" si="541"/>
        <v>0</v>
      </c>
      <c r="BR125" s="22">
        <f t="shared" si="45"/>
        <v>0</v>
      </c>
      <c r="BS125" s="22">
        <v>0.0</v>
      </c>
      <c r="BT125" s="22">
        <f t="shared" si="46"/>
        <v>0</v>
      </c>
      <c r="BU125" s="22">
        <f t="shared" si="47"/>
        <v>0</v>
      </c>
      <c r="BV125" s="22">
        <f t="shared" si="48"/>
        <v>0</v>
      </c>
      <c r="BW125" s="27">
        <v>436.28</v>
      </c>
      <c r="BX125" s="22">
        <f t="shared" si="49"/>
        <v>436.28</v>
      </c>
      <c r="BY125" s="22">
        <f t="shared" si="50"/>
        <v>0</v>
      </c>
      <c r="BZ125" s="22">
        <f t="shared" si="51"/>
        <v>0</v>
      </c>
      <c r="CA125" s="22">
        <f t="shared" si="52"/>
        <v>0</v>
      </c>
    </row>
    <row r="126" ht="15.0" customHeight="1">
      <c r="A126" s="14" t="s">
        <v>668</v>
      </c>
      <c r="B126" s="14" t="s">
        <v>669</v>
      </c>
      <c r="C126" s="14" t="s">
        <v>670</v>
      </c>
      <c r="D126" s="14">
        <v>5.3763639E8</v>
      </c>
      <c r="E126" s="14" t="s">
        <v>533</v>
      </c>
      <c r="F126" s="14" t="s">
        <v>119</v>
      </c>
      <c r="G126" s="14" t="s">
        <v>671</v>
      </c>
      <c r="H126" s="25" t="s">
        <v>96</v>
      </c>
      <c r="I126" s="26">
        <v>2220.0</v>
      </c>
      <c r="J126" s="22">
        <v>0.0</v>
      </c>
      <c r="K126" s="22">
        <f t="shared" si="6"/>
        <v>0</v>
      </c>
      <c r="L126" s="22">
        <f t="shared" si="7"/>
        <v>0</v>
      </c>
      <c r="M126" s="22">
        <v>0.0</v>
      </c>
      <c r="N126" s="22">
        <f t="shared" si="8"/>
        <v>0</v>
      </c>
      <c r="O126" s="22">
        <f t="shared" si="9"/>
        <v>0</v>
      </c>
      <c r="P126" s="22">
        <v>22.0</v>
      </c>
      <c r="Q126" s="22">
        <f t="shared" si="10"/>
        <v>0</v>
      </c>
      <c r="R126" s="22">
        <f t="shared" si="11"/>
        <v>22</v>
      </c>
      <c r="S126" s="22">
        <v>100.0</v>
      </c>
      <c r="T126" s="22">
        <f t="shared" si="12"/>
        <v>0</v>
      </c>
      <c r="U126" s="22">
        <f t="shared" si="13"/>
        <v>100</v>
      </c>
      <c r="V126" s="22">
        <f t="shared" si="14"/>
        <v>2098</v>
      </c>
      <c r="W126" s="22">
        <v>13.9</v>
      </c>
      <c r="X126" s="22">
        <f t="shared" si="15"/>
        <v>0</v>
      </c>
      <c r="Y126" s="22">
        <f t="shared" si="16"/>
        <v>13.9</v>
      </c>
      <c r="Z126" s="22">
        <v>0.39</v>
      </c>
      <c r="AA126" s="22">
        <f t="shared" si="17"/>
        <v>0</v>
      </c>
      <c r="AB126" s="22">
        <f t="shared" si="18"/>
        <v>0.39</v>
      </c>
      <c r="AC126" s="22">
        <v>68.87</v>
      </c>
      <c r="AD126" s="22">
        <f t="shared" si="19"/>
        <v>0</v>
      </c>
      <c r="AE126" s="22">
        <f t="shared" si="20"/>
        <v>68.87</v>
      </c>
      <c r="AF126" s="22">
        <v>1.37</v>
      </c>
      <c r="AG126" s="22">
        <f t="shared" si="21"/>
        <v>0</v>
      </c>
      <c r="AH126" s="22">
        <f t="shared" si="22"/>
        <v>1.37</v>
      </c>
      <c r="AI126" s="22">
        <v>60.86</v>
      </c>
      <c r="AJ126" s="22">
        <f t="shared" si="23"/>
        <v>0</v>
      </c>
      <c r="AK126" s="22">
        <f t="shared" si="24"/>
        <v>60.86</v>
      </c>
      <c r="AL126" s="22">
        <f t="shared" ref="AL126:AN126" si="542">AF126+AI126</f>
        <v>62.23</v>
      </c>
      <c r="AM126" s="22">
        <f t="shared" si="542"/>
        <v>0</v>
      </c>
      <c r="AN126" s="22">
        <f t="shared" si="542"/>
        <v>62.23</v>
      </c>
      <c r="AO126" s="22">
        <f t="shared" ref="AO126:AQ126" si="543">SUM(J126+M126+P126+S126+W126+Z126+AC126+AF126+AI126)</f>
        <v>267.39</v>
      </c>
      <c r="AP126" s="22">
        <f t="shared" si="543"/>
        <v>0</v>
      </c>
      <c r="AQ126" s="22">
        <f t="shared" si="543"/>
        <v>267.39</v>
      </c>
      <c r="AR126" s="22">
        <v>67.6840704674454</v>
      </c>
      <c r="AS126" s="22">
        <f t="shared" si="27"/>
        <v>335.0740705</v>
      </c>
      <c r="AT126" s="22">
        <f t="shared" si="28"/>
        <v>335.0740705</v>
      </c>
      <c r="AU126" s="22">
        <f t="shared" si="29"/>
        <v>1884.92593</v>
      </c>
      <c r="AV126" s="22">
        <f t="shared" si="539"/>
        <v>4554</v>
      </c>
      <c r="AW126" s="22">
        <f t="shared" si="31"/>
        <v>2669.07407</v>
      </c>
      <c r="AX126" s="22">
        <f t="shared" si="32"/>
        <v>1884.92593</v>
      </c>
      <c r="AY126" s="22">
        <v>70.73</v>
      </c>
      <c r="AZ126" s="22">
        <f t="shared" si="33"/>
        <v>70.73</v>
      </c>
      <c r="BA126" s="22">
        <f t="shared" si="34"/>
        <v>0</v>
      </c>
      <c r="BB126" s="22">
        <f t="shared" si="35"/>
        <v>4624.73</v>
      </c>
      <c r="BC126" s="22">
        <f t="shared" ref="BC126:BD126" si="544">SUM(AW126+AZ126)</f>
        <v>2739.80407</v>
      </c>
      <c r="BD126" s="22">
        <f t="shared" si="544"/>
        <v>1884.92593</v>
      </c>
      <c r="BE126" s="22">
        <f t="shared" si="37"/>
        <v>0</v>
      </c>
      <c r="BF126" s="27">
        <v>0.0</v>
      </c>
      <c r="BG126" s="22">
        <f t="shared" si="38"/>
        <v>0</v>
      </c>
      <c r="BH126" s="22">
        <f t="shared" si="39"/>
        <v>0</v>
      </c>
      <c r="BI126" s="22">
        <v>338.14</v>
      </c>
      <c r="BJ126" s="22">
        <f t="shared" si="40"/>
        <v>338.14</v>
      </c>
      <c r="BK126" s="22">
        <f t="shared" si="41"/>
        <v>0</v>
      </c>
      <c r="BL126" s="22"/>
      <c r="BM126" s="22">
        <f t="shared" si="42"/>
        <v>0</v>
      </c>
      <c r="BN126" s="22" t="str">
        <f t="shared" si="43"/>
        <v/>
      </c>
      <c r="BO126" s="22">
        <f t="shared" ref="BO126:BQ126" si="545">BF126+BI126+BL126</f>
        <v>338.14</v>
      </c>
      <c r="BP126" s="22">
        <f t="shared" si="545"/>
        <v>338.14</v>
      </c>
      <c r="BQ126" s="22">
        <f t="shared" si="545"/>
        <v>0</v>
      </c>
      <c r="BR126" s="22">
        <f t="shared" si="45"/>
        <v>0</v>
      </c>
      <c r="BS126" s="22">
        <v>0.0</v>
      </c>
      <c r="BT126" s="22">
        <f t="shared" si="46"/>
        <v>0</v>
      </c>
      <c r="BU126" s="22">
        <f t="shared" si="47"/>
        <v>0</v>
      </c>
      <c r="BV126" s="22">
        <f t="shared" si="48"/>
        <v>0</v>
      </c>
      <c r="BW126" s="27">
        <v>191.54</v>
      </c>
      <c r="BX126" s="22">
        <f t="shared" si="49"/>
        <v>191.54</v>
      </c>
      <c r="BY126" s="22">
        <f t="shared" si="50"/>
        <v>0</v>
      </c>
      <c r="BZ126" s="22">
        <f t="shared" si="51"/>
        <v>0</v>
      </c>
      <c r="CA126" s="22">
        <f t="shared" si="52"/>
        <v>0</v>
      </c>
    </row>
    <row r="127" ht="15.0" customHeight="1">
      <c r="A127" s="14" t="s">
        <v>672</v>
      </c>
      <c r="B127" s="14" t="s">
        <v>673</v>
      </c>
      <c r="C127" s="14" t="s">
        <v>674</v>
      </c>
      <c r="D127" s="14">
        <v>8.17467386E8</v>
      </c>
      <c r="E127" s="14" t="s">
        <v>341</v>
      </c>
      <c r="F127" s="14" t="s">
        <v>215</v>
      </c>
      <c r="G127" s="14" t="s">
        <v>675</v>
      </c>
      <c r="H127" s="25" t="s">
        <v>96</v>
      </c>
      <c r="I127" s="26">
        <v>900.0</v>
      </c>
      <c r="J127" s="22">
        <v>0.0</v>
      </c>
      <c r="K127" s="22">
        <f t="shared" si="6"/>
        <v>0</v>
      </c>
      <c r="L127" s="22">
        <f t="shared" si="7"/>
        <v>0</v>
      </c>
      <c r="M127" s="22">
        <v>0.0</v>
      </c>
      <c r="N127" s="22">
        <f t="shared" si="8"/>
        <v>0</v>
      </c>
      <c r="O127" s="22">
        <f t="shared" si="9"/>
        <v>0</v>
      </c>
      <c r="P127" s="22">
        <v>10.0</v>
      </c>
      <c r="Q127" s="22">
        <f t="shared" si="10"/>
        <v>0</v>
      </c>
      <c r="R127" s="22">
        <f t="shared" si="11"/>
        <v>10</v>
      </c>
      <c r="S127" s="22">
        <v>100.0</v>
      </c>
      <c r="T127" s="22">
        <f t="shared" si="12"/>
        <v>0</v>
      </c>
      <c r="U127" s="22">
        <f t="shared" si="13"/>
        <v>100</v>
      </c>
      <c r="V127" s="22">
        <f t="shared" si="14"/>
        <v>790</v>
      </c>
      <c r="W127" s="22">
        <v>13.9</v>
      </c>
      <c r="X127" s="22">
        <f t="shared" si="15"/>
        <v>0</v>
      </c>
      <c r="Y127" s="22">
        <f t="shared" si="16"/>
        <v>13.9</v>
      </c>
      <c r="Z127" s="22">
        <v>0.39</v>
      </c>
      <c r="AA127" s="22">
        <f t="shared" si="17"/>
        <v>0</v>
      </c>
      <c r="AB127" s="22">
        <f t="shared" si="18"/>
        <v>0.39</v>
      </c>
      <c r="AC127" s="22">
        <v>68.87</v>
      </c>
      <c r="AD127" s="22">
        <f t="shared" si="19"/>
        <v>0</v>
      </c>
      <c r="AE127" s="22">
        <f t="shared" si="20"/>
        <v>68.87</v>
      </c>
      <c r="AF127" s="22">
        <v>1.37</v>
      </c>
      <c r="AG127" s="22">
        <f t="shared" si="21"/>
        <v>0</v>
      </c>
      <c r="AH127" s="22">
        <f t="shared" si="22"/>
        <v>1.37</v>
      </c>
      <c r="AI127" s="22">
        <v>60.86</v>
      </c>
      <c r="AJ127" s="22">
        <f t="shared" si="23"/>
        <v>0</v>
      </c>
      <c r="AK127" s="22">
        <f t="shared" si="24"/>
        <v>60.86</v>
      </c>
      <c r="AL127" s="22">
        <f t="shared" ref="AL127:AN127" si="546">AF127+AI127</f>
        <v>62.23</v>
      </c>
      <c r="AM127" s="22">
        <f t="shared" si="546"/>
        <v>0</v>
      </c>
      <c r="AN127" s="22">
        <f t="shared" si="546"/>
        <v>62.23</v>
      </c>
      <c r="AO127" s="22">
        <f t="shared" ref="AO127:AQ127" si="547">SUM(J127+M127+P127+S127+W127+Z127+AC127+AF127+AI127)</f>
        <v>255.39</v>
      </c>
      <c r="AP127" s="22">
        <f t="shared" si="547"/>
        <v>0</v>
      </c>
      <c r="AQ127" s="22">
        <f t="shared" si="547"/>
        <v>255.39</v>
      </c>
      <c r="AR127" s="22">
        <v>22.344364037887733</v>
      </c>
      <c r="AS127" s="22">
        <f t="shared" si="27"/>
        <v>277.734364</v>
      </c>
      <c r="AT127" s="22">
        <f t="shared" si="28"/>
        <v>277.734364</v>
      </c>
      <c r="AU127" s="22">
        <f t="shared" si="29"/>
        <v>622.265636</v>
      </c>
      <c r="AV127" s="22">
        <f t="shared" si="539"/>
        <v>4554</v>
      </c>
      <c r="AW127" s="22">
        <f t="shared" si="31"/>
        <v>3931.734364</v>
      </c>
      <c r="AX127" s="22">
        <f t="shared" si="32"/>
        <v>622.265636</v>
      </c>
      <c r="AY127" s="22">
        <v>70.73</v>
      </c>
      <c r="AZ127" s="22">
        <f t="shared" si="33"/>
        <v>70.73</v>
      </c>
      <c r="BA127" s="22">
        <f t="shared" si="34"/>
        <v>0</v>
      </c>
      <c r="BB127" s="22">
        <f t="shared" si="35"/>
        <v>4624.73</v>
      </c>
      <c r="BC127" s="22">
        <f t="shared" ref="BC127:BD127" si="548">SUM(AW127+AZ127)</f>
        <v>4002.464364</v>
      </c>
      <c r="BD127" s="22">
        <f t="shared" si="548"/>
        <v>622.265636</v>
      </c>
      <c r="BE127" s="22">
        <f t="shared" si="37"/>
        <v>0</v>
      </c>
      <c r="BF127" s="27">
        <v>0.0</v>
      </c>
      <c r="BG127" s="22">
        <f t="shared" si="38"/>
        <v>0</v>
      </c>
      <c r="BH127" s="22">
        <f t="shared" si="39"/>
        <v>0</v>
      </c>
      <c r="BI127" s="22">
        <v>495.48</v>
      </c>
      <c r="BJ127" s="22">
        <f t="shared" si="40"/>
        <v>495.48</v>
      </c>
      <c r="BK127" s="22">
        <f t="shared" si="41"/>
        <v>0</v>
      </c>
      <c r="BL127" s="22"/>
      <c r="BM127" s="22">
        <f t="shared" si="42"/>
        <v>0</v>
      </c>
      <c r="BN127" s="22" t="str">
        <f t="shared" si="43"/>
        <v/>
      </c>
      <c r="BO127" s="22">
        <f t="shared" ref="BO127:BQ127" si="549">BF127+BI127+BL127</f>
        <v>495.48</v>
      </c>
      <c r="BP127" s="22">
        <f t="shared" si="549"/>
        <v>495.48</v>
      </c>
      <c r="BQ127" s="22">
        <f t="shared" si="549"/>
        <v>0</v>
      </c>
      <c r="BR127" s="22">
        <f t="shared" si="45"/>
        <v>0</v>
      </c>
      <c r="BS127" s="22">
        <v>0.0</v>
      </c>
      <c r="BT127" s="22">
        <f t="shared" si="46"/>
        <v>0</v>
      </c>
      <c r="BU127" s="22">
        <f t="shared" si="47"/>
        <v>0</v>
      </c>
      <c r="BV127" s="22">
        <f t="shared" si="48"/>
        <v>0</v>
      </c>
      <c r="BW127" s="27">
        <v>53.2</v>
      </c>
      <c r="BX127" s="22">
        <f t="shared" si="49"/>
        <v>53.2</v>
      </c>
      <c r="BY127" s="22">
        <f t="shared" si="50"/>
        <v>0</v>
      </c>
      <c r="BZ127" s="22">
        <f t="shared" si="51"/>
        <v>0</v>
      </c>
      <c r="CA127" s="22">
        <f t="shared" si="52"/>
        <v>0</v>
      </c>
    </row>
    <row r="128" ht="15.0" customHeight="1">
      <c r="A128" s="14" t="s">
        <v>676</v>
      </c>
      <c r="B128" s="14" t="s">
        <v>677</v>
      </c>
      <c r="C128" s="14" t="s">
        <v>678</v>
      </c>
      <c r="D128" s="14">
        <v>7.86567767E8</v>
      </c>
      <c r="E128" s="14" t="s">
        <v>341</v>
      </c>
      <c r="F128" s="14" t="s">
        <v>466</v>
      </c>
      <c r="G128" s="14" t="s">
        <v>679</v>
      </c>
      <c r="H128" s="25" t="s">
        <v>96</v>
      </c>
      <c r="I128" s="26">
        <v>657.0</v>
      </c>
      <c r="J128" s="22">
        <v>0.0</v>
      </c>
      <c r="K128" s="22">
        <f t="shared" si="6"/>
        <v>0</v>
      </c>
      <c r="L128" s="22">
        <f t="shared" si="7"/>
        <v>0</v>
      </c>
      <c r="M128" s="22">
        <v>0.0</v>
      </c>
      <c r="N128" s="22">
        <f t="shared" si="8"/>
        <v>0</v>
      </c>
      <c r="O128" s="22">
        <f t="shared" si="9"/>
        <v>0</v>
      </c>
      <c r="P128" s="22">
        <v>22.0</v>
      </c>
      <c r="Q128" s="22">
        <f t="shared" si="10"/>
        <v>0</v>
      </c>
      <c r="R128" s="22">
        <f t="shared" si="11"/>
        <v>22</v>
      </c>
      <c r="S128" s="22">
        <v>100.0</v>
      </c>
      <c r="T128" s="22">
        <f t="shared" si="12"/>
        <v>0</v>
      </c>
      <c r="U128" s="22">
        <f t="shared" si="13"/>
        <v>100</v>
      </c>
      <c r="V128" s="22">
        <f t="shared" si="14"/>
        <v>535</v>
      </c>
      <c r="W128" s="22">
        <v>13.9</v>
      </c>
      <c r="X128" s="22">
        <f t="shared" si="15"/>
        <v>0</v>
      </c>
      <c r="Y128" s="22">
        <f t="shared" si="16"/>
        <v>13.9</v>
      </c>
      <c r="Z128" s="22">
        <v>0.39</v>
      </c>
      <c r="AA128" s="22">
        <f t="shared" si="17"/>
        <v>0</v>
      </c>
      <c r="AB128" s="22">
        <f t="shared" si="18"/>
        <v>0.39</v>
      </c>
      <c r="AC128" s="22">
        <v>68.87</v>
      </c>
      <c r="AD128" s="22">
        <f t="shared" si="19"/>
        <v>0</v>
      </c>
      <c r="AE128" s="22">
        <f t="shared" si="20"/>
        <v>68.87</v>
      </c>
      <c r="AF128" s="22">
        <v>1.37</v>
      </c>
      <c r="AG128" s="22">
        <f t="shared" si="21"/>
        <v>0</v>
      </c>
      <c r="AH128" s="22">
        <f t="shared" si="22"/>
        <v>1.37</v>
      </c>
      <c r="AI128" s="22">
        <v>60.86</v>
      </c>
      <c r="AJ128" s="22">
        <f t="shared" si="23"/>
        <v>0</v>
      </c>
      <c r="AK128" s="22">
        <f t="shared" si="24"/>
        <v>60.86</v>
      </c>
      <c r="AL128" s="22">
        <f t="shared" ref="AL128:AN128" si="550">AF128+AI128</f>
        <v>62.23</v>
      </c>
      <c r="AM128" s="22">
        <f t="shared" si="550"/>
        <v>0</v>
      </c>
      <c r="AN128" s="22">
        <f t="shared" si="550"/>
        <v>62.23</v>
      </c>
      <c r="AO128" s="22">
        <f t="shared" ref="AO128:AQ128" si="551">SUM(J128+M128+P128+S128+W128+Z128+AC128+AF128+AI128)</f>
        <v>267.39</v>
      </c>
      <c r="AP128" s="22">
        <f t="shared" si="551"/>
        <v>0</v>
      </c>
      <c r="AQ128" s="22">
        <f t="shared" si="551"/>
        <v>267.39</v>
      </c>
      <c r="AR128" s="22">
        <v>13.505201087171221</v>
      </c>
      <c r="AS128" s="22">
        <f t="shared" si="27"/>
        <v>280.8952011</v>
      </c>
      <c r="AT128" s="22">
        <f t="shared" si="28"/>
        <v>280.8952011</v>
      </c>
      <c r="AU128" s="22">
        <f t="shared" si="29"/>
        <v>376.1047989</v>
      </c>
      <c r="AV128" s="22">
        <f t="shared" si="539"/>
        <v>4554</v>
      </c>
      <c r="AW128" s="22">
        <f t="shared" si="31"/>
        <v>4177.895201</v>
      </c>
      <c r="AX128" s="22">
        <f t="shared" si="32"/>
        <v>376.1047989</v>
      </c>
      <c r="AY128" s="22">
        <v>70.73</v>
      </c>
      <c r="AZ128" s="22">
        <f t="shared" si="33"/>
        <v>70.73</v>
      </c>
      <c r="BA128" s="22">
        <f t="shared" si="34"/>
        <v>0</v>
      </c>
      <c r="BB128" s="22">
        <f t="shared" si="35"/>
        <v>4624.73</v>
      </c>
      <c r="BC128" s="22">
        <f t="shared" ref="BC128:BD128" si="552">SUM(AW128+AZ128)</f>
        <v>4248.625201</v>
      </c>
      <c r="BD128" s="22">
        <f t="shared" si="552"/>
        <v>376.1047989</v>
      </c>
      <c r="BE128" s="22">
        <f t="shared" si="37"/>
        <v>0</v>
      </c>
      <c r="BF128" s="27">
        <v>0.0</v>
      </c>
      <c r="BG128" s="22">
        <f t="shared" si="38"/>
        <v>0</v>
      </c>
      <c r="BH128" s="22">
        <f t="shared" si="39"/>
        <v>0</v>
      </c>
      <c r="BI128" s="22">
        <v>471.71999999999997</v>
      </c>
      <c r="BJ128" s="22">
        <f t="shared" si="40"/>
        <v>471.72</v>
      </c>
      <c r="BK128" s="22">
        <f t="shared" si="41"/>
        <v>0</v>
      </c>
      <c r="BL128" s="22"/>
      <c r="BM128" s="22">
        <f t="shared" si="42"/>
        <v>0</v>
      </c>
      <c r="BN128" s="22" t="str">
        <f t="shared" si="43"/>
        <v/>
      </c>
      <c r="BO128" s="22">
        <f t="shared" ref="BO128:BQ128" si="553">BF128+BI128+BL128</f>
        <v>471.72</v>
      </c>
      <c r="BP128" s="22">
        <f t="shared" si="553"/>
        <v>471.72</v>
      </c>
      <c r="BQ128" s="22">
        <f t="shared" si="553"/>
        <v>0</v>
      </c>
      <c r="BR128" s="22">
        <f t="shared" si="45"/>
        <v>0</v>
      </c>
      <c r="BS128" s="22">
        <v>0.0</v>
      </c>
      <c r="BT128" s="22">
        <f t="shared" si="46"/>
        <v>0</v>
      </c>
      <c r="BU128" s="22">
        <f t="shared" si="47"/>
        <v>0</v>
      </c>
      <c r="BV128" s="22">
        <f t="shared" si="48"/>
        <v>0</v>
      </c>
      <c r="BW128" s="27">
        <v>1447.19</v>
      </c>
      <c r="BX128" s="22">
        <f t="shared" si="49"/>
        <v>1447.19</v>
      </c>
      <c r="BY128" s="22">
        <f t="shared" si="50"/>
        <v>0</v>
      </c>
      <c r="BZ128" s="22">
        <f t="shared" si="51"/>
        <v>0</v>
      </c>
      <c r="CA128" s="22">
        <f t="shared" si="52"/>
        <v>0</v>
      </c>
    </row>
    <row r="129" ht="15.0" customHeight="1">
      <c r="A129" s="14" t="s">
        <v>680</v>
      </c>
      <c r="B129" s="14" t="s">
        <v>681</v>
      </c>
      <c r="C129" s="14" t="s">
        <v>682</v>
      </c>
      <c r="D129" s="14">
        <v>9.47564713E8</v>
      </c>
      <c r="E129" s="14" t="s">
        <v>312</v>
      </c>
      <c r="F129" s="14" t="s">
        <v>508</v>
      </c>
      <c r="G129" s="14" t="s">
        <v>683</v>
      </c>
      <c r="H129" s="25" t="s">
        <v>96</v>
      </c>
      <c r="I129" s="26">
        <v>1138.0</v>
      </c>
      <c r="J129" s="22">
        <v>0.0</v>
      </c>
      <c r="K129" s="22">
        <f t="shared" si="6"/>
        <v>0</v>
      </c>
      <c r="L129" s="22">
        <f t="shared" si="7"/>
        <v>0</v>
      </c>
      <c r="M129" s="22">
        <v>0.0</v>
      </c>
      <c r="N129" s="22">
        <f t="shared" si="8"/>
        <v>0</v>
      </c>
      <c r="O129" s="22">
        <f t="shared" si="9"/>
        <v>0</v>
      </c>
      <c r="P129" s="22">
        <v>10.0</v>
      </c>
      <c r="Q129" s="22">
        <f t="shared" si="10"/>
        <v>0</v>
      </c>
      <c r="R129" s="22">
        <f t="shared" si="11"/>
        <v>10</v>
      </c>
      <c r="S129" s="22">
        <v>100.0</v>
      </c>
      <c r="T129" s="22">
        <f t="shared" si="12"/>
        <v>0</v>
      </c>
      <c r="U129" s="22">
        <f t="shared" si="13"/>
        <v>100</v>
      </c>
      <c r="V129" s="22">
        <f t="shared" si="14"/>
        <v>1028</v>
      </c>
      <c r="W129" s="22">
        <v>13.9</v>
      </c>
      <c r="X129" s="22">
        <f t="shared" si="15"/>
        <v>0</v>
      </c>
      <c r="Y129" s="22">
        <f t="shared" si="16"/>
        <v>13.9</v>
      </c>
      <c r="Z129" s="22">
        <v>0.39</v>
      </c>
      <c r="AA129" s="22">
        <f t="shared" si="17"/>
        <v>0</v>
      </c>
      <c r="AB129" s="22">
        <f t="shared" si="18"/>
        <v>0.39</v>
      </c>
      <c r="AC129" s="22">
        <v>68.87</v>
      </c>
      <c r="AD129" s="22">
        <f t="shared" si="19"/>
        <v>0</v>
      </c>
      <c r="AE129" s="22">
        <f t="shared" si="20"/>
        <v>68.87</v>
      </c>
      <c r="AF129" s="22">
        <v>1.37</v>
      </c>
      <c r="AG129" s="22">
        <f t="shared" si="21"/>
        <v>0</v>
      </c>
      <c r="AH129" s="22">
        <f t="shared" si="22"/>
        <v>1.37</v>
      </c>
      <c r="AI129" s="22">
        <v>60.86</v>
      </c>
      <c r="AJ129" s="22">
        <f t="shared" si="23"/>
        <v>0</v>
      </c>
      <c r="AK129" s="22">
        <f t="shared" si="24"/>
        <v>60.86</v>
      </c>
      <c r="AL129" s="22">
        <f t="shared" ref="AL129:AN129" si="554">AF129+AI129</f>
        <v>62.23</v>
      </c>
      <c r="AM129" s="22">
        <f t="shared" si="554"/>
        <v>0</v>
      </c>
      <c r="AN129" s="22">
        <f t="shared" si="554"/>
        <v>62.23</v>
      </c>
      <c r="AO129" s="22">
        <f t="shared" ref="AO129:AQ129" si="555">SUM(J129+M129+P129+S129+W129+Z129+AC129+AF129+AI129)</f>
        <v>255.39</v>
      </c>
      <c r="AP129" s="22">
        <f t="shared" si="555"/>
        <v>0</v>
      </c>
      <c r="AQ129" s="22">
        <f t="shared" si="555"/>
        <v>255.39</v>
      </c>
      <c r="AR129" s="22">
        <v>30.59424945855648</v>
      </c>
      <c r="AS129" s="22">
        <f t="shared" si="27"/>
        <v>285.9842495</v>
      </c>
      <c r="AT129" s="22">
        <f t="shared" si="28"/>
        <v>285.9842495</v>
      </c>
      <c r="AU129" s="22">
        <f t="shared" si="29"/>
        <v>852.0157505</v>
      </c>
      <c r="AV129" s="22">
        <f t="shared" si="539"/>
        <v>4554</v>
      </c>
      <c r="AW129" s="22">
        <f t="shared" si="31"/>
        <v>3701.984249</v>
      </c>
      <c r="AX129" s="22">
        <f t="shared" si="32"/>
        <v>852.0157505</v>
      </c>
      <c r="AY129" s="22">
        <v>70.73</v>
      </c>
      <c r="AZ129" s="22">
        <f t="shared" si="33"/>
        <v>70.73</v>
      </c>
      <c r="BA129" s="22">
        <f t="shared" si="34"/>
        <v>0</v>
      </c>
      <c r="BB129" s="22">
        <f t="shared" si="35"/>
        <v>4624.73</v>
      </c>
      <c r="BC129" s="22">
        <f t="shared" ref="BC129:BD129" si="556">SUM(AW129+AZ129)</f>
        <v>3772.714249</v>
      </c>
      <c r="BD129" s="22">
        <f t="shared" si="556"/>
        <v>852.0157505</v>
      </c>
      <c r="BE129" s="22">
        <f t="shared" si="37"/>
        <v>0</v>
      </c>
      <c r="BF129" s="27">
        <v>0.0</v>
      </c>
      <c r="BG129" s="22">
        <f t="shared" si="38"/>
        <v>0</v>
      </c>
      <c r="BH129" s="22">
        <f t="shared" si="39"/>
        <v>0</v>
      </c>
      <c r="BI129" s="22">
        <v>563.4399999999999</v>
      </c>
      <c r="BJ129" s="22">
        <f t="shared" si="40"/>
        <v>563.44</v>
      </c>
      <c r="BK129" s="22">
        <f t="shared" si="41"/>
        <v>0</v>
      </c>
      <c r="BL129" s="22"/>
      <c r="BM129" s="22">
        <f t="shared" si="42"/>
        <v>0</v>
      </c>
      <c r="BN129" s="22" t="str">
        <f t="shared" si="43"/>
        <v/>
      </c>
      <c r="BO129" s="22">
        <f t="shared" ref="BO129:BQ129" si="557">BF129+BI129+BL129</f>
        <v>563.44</v>
      </c>
      <c r="BP129" s="22">
        <f t="shared" si="557"/>
        <v>563.44</v>
      </c>
      <c r="BQ129" s="22">
        <f t="shared" si="557"/>
        <v>0</v>
      </c>
      <c r="BR129" s="22">
        <f t="shared" si="45"/>
        <v>0</v>
      </c>
      <c r="BS129" s="22">
        <v>0.0</v>
      </c>
      <c r="BT129" s="22">
        <f t="shared" si="46"/>
        <v>0</v>
      </c>
      <c r="BU129" s="22">
        <f t="shared" si="47"/>
        <v>0</v>
      </c>
      <c r="BV129" s="22">
        <f t="shared" si="48"/>
        <v>0</v>
      </c>
      <c r="BW129" s="27">
        <v>383.08</v>
      </c>
      <c r="BX129" s="22">
        <f t="shared" si="49"/>
        <v>383.08</v>
      </c>
      <c r="BY129" s="22">
        <f t="shared" si="50"/>
        <v>0</v>
      </c>
      <c r="BZ129" s="22">
        <f t="shared" si="51"/>
        <v>0</v>
      </c>
      <c r="CA129" s="22">
        <f t="shared" si="52"/>
        <v>0</v>
      </c>
    </row>
    <row r="130" ht="15.0" customHeight="1">
      <c r="A130" s="14" t="s">
        <v>684</v>
      </c>
      <c r="B130" s="14" t="s">
        <v>685</v>
      </c>
      <c r="C130" s="14" t="s">
        <v>686</v>
      </c>
      <c r="D130" s="14">
        <v>9.07115004E8</v>
      </c>
      <c r="E130" s="14" t="s">
        <v>312</v>
      </c>
      <c r="F130" s="14" t="s">
        <v>176</v>
      </c>
      <c r="G130" s="14" t="s">
        <v>687</v>
      </c>
      <c r="H130" s="25" t="s">
        <v>96</v>
      </c>
      <c r="I130" s="26">
        <v>950.0</v>
      </c>
      <c r="J130" s="22">
        <v>0.0</v>
      </c>
      <c r="K130" s="22">
        <f t="shared" si="6"/>
        <v>0</v>
      </c>
      <c r="L130" s="22">
        <f t="shared" si="7"/>
        <v>0</v>
      </c>
      <c r="M130" s="22">
        <v>0.0</v>
      </c>
      <c r="N130" s="22">
        <f t="shared" si="8"/>
        <v>0</v>
      </c>
      <c r="O130" s="22">
        <f t="shared" si="9"/>
        <v>0</v>
      </c>
      <c r="P130" s="22">
        <v>10.0</v>
      </c>
      <c r="Q130" s="22">
        <f t="shared" si="10"/>
        <v>0</v>
      </c>
      <c r="R130" s="22">
        <f t="shared" si="11"/>
        <v>10</v>
      </c>
      <c r="S130" s="22">
        <v>100.0</v>
      </c>
      <c r="T130" s="22">
        <f t="shared" si="12"/>
        <v>0</v>
      </c>
      <c r="U130" s="22">
        <f t="shared" si="13"/>
        <v>100</v>
      </c>
      <c r="V130" s="22">
        <f t="shared" si="14"/>
        <v>840</v>
      </c>
      <c r="W130" s="22">
        <v>27.8</v>
      </c>
      <c r="X130" s="22">
        <f t="shared" si="15"/>
        <v>0</v>
      </c>
      <c r="Y130" s="22">
        <f t="shared" si="16"/>
        <v>27.8</v>
      </c>
      <c r="Z130" s="22">
        <v>0.39</v>
      </c>
      <c r="AA130" s="22">
        <f t="shared" si="17"/>
        <v>0</v>
      </c>
      <c r="AB130" s="22">
        <f t="shared" si="18"/>
        <v>0.39</v>
      </c>
      <c r="AC130" s="22">
        <v>68.87</v>
      </c>
      <c r="AD130" s="22">
        <f t="shared" si="19"/>
        <v>0</v>
      </c>
      <c r="AE130" s="22">
        <f t="shared" si="20"/>
        <v>68.87</v>
      </c>
      <c r="AF130" s="22">
        <v>1.37</v>
      </c>
      <c r="AG130" s="22">
        <f t="shared" si="21"/>
        <v>0</v>
      </c>
      <c r="AH130" s="22">
        <f t="shared" si="22"/>
        <v>1.37</v>
      </c>
      <c r="AI130" s="22">
        <v>60.86</v>
      </c>
      <c r="AJ130" s="22">
        <f t="shared" si="23"/>
        <v>0</v>
      </c>
      <c r="AK130" s="22">
        <f t="shared" si="24"/>
        <v>60.86</v>
      </c>
      <c r="AL130" s="22">
        <f t="shared" ref="AL130:AN130" si="558">AF130+AI130</f>
        <v>62.23</v>
      </c>
      <c r="AM130" s="22">
        <f t="shared" si="558"/>
        <v>0</v>
      </c>
      <c r="AN130" s="22">
        <f t="shared" si="558"/>
        <v>62.23</v>
      </c>
      <c r="AO130" s="22">
        <f t="shared" ref="AO130:AQ130" si="559">SUM(J130+M130+P130+S130+W130+Z130+AC130+AF130+AI130)</f>
        <v>269.29</v>
      </c>
      <c r="AP130" s="22">
        <f t="shared" si="559"/>
        <v>0</v>
      </c>
      <c r="AQ130" s="22">
        <f t="shared" si="559"/>
        <v>269.29</v>
      </c>
      <c r="AR130" s="22">
        <v>23.595712204636232</v>
      </c>
      <c r="AS130" s="22">
        <f t="shared" si="27"/>
        <v>292.8857122</v>
      </c>
      <c r="AT130" s="22">
        <f t="shared" si="28"/>
        <v>292.8857122</v>
      </c>
      <c r="AU130" s="22">
        <f t="shared" si="29"/>
        <v>657.1142878</v>
      </c>
      <c r="AV130" s="22">
        <f t="shared" si="539"/>
        <v>4554</v>
      </c>
      <c r="AW130" s="22">
        <f t="shared" si="31"/>
        <v>3896.885712</v>
      </c>
      <c r="AX130" s="22">
        <f t="shared" si="32"/>
        <v>657.1142878</v>
      </c>
      <c r="AY130" s="22">
        <v>0.0</v>
      </c>
      <c r="AZ130" s="22">
        <f t="shared" si="33"/>
        <v>0</v>
      </c>
      <c r="BA130" s="22">
        <f t="shared" si="34"/>
        <v>0</v>
      </c>
      <c r="BB130" s="22">
        <f t="shared" si="35"/>
        <v>4554</v>
      </c>
      <c r="BC130" s="22">
        <f t="shared" ref="BC130:BD130" si="560">SUM(AW130+AZ130)</f>
        <v>3896.885712</v>
      </c>
      <c r="BD130" s="22">
        <f t="shared" si="560"/>
        <v>657.1142878</v>
      </c>
      <c r="BE130" s="22">
        <f t="shared" si="37"/>
        <v>0</v>
      </c>
      <c r="BF130" s="27">
        <v>0.0</v>
      </c>
      <c r="BG130" s="22">
        <f t="shared" si="38"/>
        <v>0</v>
      </c>
      <c r="BH130" s="22">
        <f t="shared" si="39"/>
        <v>0</v>
      </c>
      <c r="BI130" s="22">
        <v>530.0899999999999</v>
      </c>
      <c r="BJ130" s="22">
        <f t="shared" si="40"/>
        <v>530.09</v>
      </c>
      <c r="BK130" s="22">
        <f t="shared" si="41"/>
        <v>0</v>
      </c>
      <c r="BL130" s="22"/>
      <c r="BM130" s="22">
        <f t="shared" si="42"/>
        <v>0</v>
      </c>
      <c r="BN130" s="22" t="str">
        <f t="shared" si="43"/>
        <v/>
      </c>
      <c r="BO130" s="22">
        <f t="shared" ref="BO130:BQ130" si="561">BF130+BI130+BL130</f>
        <v>530.09</v>
      </c>
      <c r="BP130" s="22">
        <f t="shared" si="561"/>
        <v>530.09</v>
      </c>
      <c r="BQ130" s="22">
        <f t="shared" si="561"/>
        <v>0</v>
      </c>
      <c r="BR130" s="22">
        <f t="shared" si="45"/>
        <v>0</v>
      </c>
      <c r="BS130" s="22">
        <v>0.0</v>
      </c>
      <c r="BT130" s="22">
        <f t="shared" si="46"/>
        <v>0</v>
      </c>
      <c r="BU130" s="22">
        <f t="shared" si="47"/>
        <v>0</v>
      </c>
      <c r="BV130" s="22">
        <f t="shared" si="48"/>
        <v>0</v>
      </c>
      <c r="BW130" s="27">
        <v>574.62</v>
      </c>
      <c r="BX130" s="22">
        <f t="shared" si="49"/>
        <v>574.62</v>
      </c>
      <c r="BY130" s="22">
        <f t="shared" si="50"/>
        <v>0</v>
      </c>
      <c r="BZ130" s="22">
        <f t="shared" si="51"/>
        <v>0</v>
      </c>
      <c r="CA130" s="22">
        <f t="shared" si="52"/>
        <v>0</v>
      </c>
    </row>
    <row r="131" ht="15.0" customHeight="1">
      <c r="A131" s="14" t="s">
        <v>688</v>
      </c>
      <c r="B131" s="14" t="s">
        <v>689</v>
      </c>
      <c r="C131" s="14" t="s">
        <v>690</v>
      </c>
      <c r="D131" s="14">
        <v>8.84062953E8</v>
      </c>
      <c r="E131" s="14" t="s">
        <v>312</v>
      </c>
      <c r="F131" s="14" t="s">
        <v>322</v>
      </c>
      <c r="G131" s="14" t="s">
        <v>691</v>
      </c>
      <c r="H131" s="25" t="s">
        <v>96</v>
      </c>
      <c r="I131" s="26">
        <v>611.0</v>
      </c>
      <c r="J131" s="22">
        <v>0.0</v>
      </c>
      <c r="K131" s="22">
        <f t="shared" si="6"/>
        <v>0</v>
      </c>
      <c r="L131" s="22">
        <f t="shared" si="7"/>
        <v>0</v>
      </c>
      <c r="M131" s="22">
        <v>0.0</v>
      </c>
      <c r="N131" s="22">
        <f t="shared" si="8"/>
        <v>0</v>
      </c>
      <c r="O131" s="22">
        <f t="shared" si="9"/>
        <v>0</v>
      </c>
      <c r="P131" s="22">
        <v>22.0</v>
      </c>
      <c r="Q131" s="22">
        <f t="shared" si="10"/>
        <v>0</v>
      </c>
      <c r="R131" s="22">
        <f t="shared" si="11"/>
        <v>22</v>
      </c>
      <c r="S131" s="22">
        <v>100.0</v>
      </c>
      <c r="T131" s="22">
        <f t="shared" si="12"/>
        <v>0</v>
      </c>
      <c r="U131" s="22">
        <f t="shared" si="13"/>
        <v>100</v>
      </c>
      <c r="V131" s="22">
        <f t="shared" si="14"/>
        <v>489</v>
      </c>
      <c r="W131" s="22">
        <v>13.9</v>
      </c>
      <c r="X131" s="22">
        <f t="shared" si="15"/>
        <v>0</v>
      </c>
      <c r="Y131" s="22">
        <f t="shared" si="16"/>
        <v>13.9</v>
      </c>
      <c r="Z131" s="22">
        <v>0.39</v>
      </c>
      <c r="AA131" s="22">
        <f t="shared" si="17"/>
        <v>0</v>
      </c>
      <c r="AB131" s="22">
        <f t="shared" si="18"/>
        <v>0.39</v>
      </c>
      <c r="AC131" s="22">
        <v>68.87</v>
      </c>
      <c r="AD131" s="22">
        <f t="shared" si="19"/>
        <v>0</v>
      </c>
      <c r="AE131" s="22">
        <f t="shared" si="20"/>
        <v>68.87</v>
      </c>
      <c r="AF131" s="22">
        <v>1.37</v>
      </c>
      <c r="AG131" s="22">
        <f t="shared" si="21"/>
        <v>0</v>
      </c>
      <c r="AH131" s="22">
        <f t="shared" si="22"/>
        <v>1.37</v>
      </c>
      <c r="AI131" s="22">
        <v>60.86</v>
      </c>
      <c r="AJ131" s="22">
        <f t="shared" si="23"/>
        <v>0</v>
      </c>
      <c r="AK131" s="22">
        <f t="shared" si="24"/>
        <v>60.86</v>
      </c>
      <c r="AL131" s="22">
        <f t="shared" ref="AL131:AN131" si="562">AF131+AI131</f>
        <v>62.23</v>
      </c>
      <c r="AM131" s="22">
        <f t="shared" si="562"/>
        <v>0</v>
      </c>
      <c r="AN131" s="22">
        <f t="shared" si="562"/>
        <v>62.23</v>
      </c>
      <c r="AO131" s="22">
        <f t="shared" ref="AO131:AQ131" si="563">SUM(J131+M131+P131+S131+W131+Z131+AC131+AF131+AI131)</f>
        <v>267.39</v>
      </c>
      <c r="AP131" s="22">
        <f t="shared" si="563"/>
        <v>0</v>
      </c>
      <c r="AQ131" s="22">
        <f t="shared" si="563"/>
        <v>267.39</v>
      </c>
      <c r="AR131" s="22">
        <v>11.910685417630203</v>
      </c>
      <c r="AS131" s="22">
        <f t="shared" si="27"/>
        <v>279.3006854</v>
      </c>
      <c r="AT131" s="22">
        <f t="shared" si="28"/>
        <v>279.3006854</v>
      </c>
      <c r="AU131" s="22">
        <f t="shared" si="29"/>
        <v>331.6993146</v>
      </c>
      <c r="AV131" s="22">
        <f t="shared" si="539"/>
        <v>4554</v>
      </c>
      <c r="AW131" s="22">
        <f t="shared" si="31"/>
        <v>4222.300685</v>
      </c>
      <c r="AX131" s="22">
        <f t="shared" si="32"/>
        <v>331.6993146</v>
      </c>
      <c r="AY131" s="22">
        <v>70.73</v>
      </c>
      <c r="AZ131" s="22">
        <f t="shared" si="33"/>
        <v>70.73</v>
      </c>
      <c r="BA131" s="22">
        <f t="shared" si="34"/>
        <v>0</v>
      </c>
      <c r="BB131" s="22">
        <f t="shared" si="35"/>
        <v>4624.73</v>
      </c>
      <c r="BC131" s="22">
        <f t="shared" ref="BC131:BD131" si="564">SUM(AW131+AZ131)</f>
        <v>4293.030685</v>
      </c>
      <c r="BD131" s="22">
        <f t="shared" si="564"/>
        <v>331.6993146</v>
      </c>
      <c r="BE131" s="22">
        <f t="shared" si="37"/>
        <v>0</v>
      </c>
      <c r="BF131" s="27">
        <v>0.0</v>
      </c>
      <c r="BG131" s="22">
        <f t="shared" si="38"/>
        <v>0</v>
      </c>
      <c r="BH131" s="22">
        <f t="shared" si="39"/>
        <v>0</v>
      </c>
      <c r="BI131" s="22">
        <v>419.03000000000003</v>
      </c>
      <c r="BJ131" s="22">
        <f t="shared" si="40"/>
        <v>419.03</v>
      </c>
      <c r="BK131" s="22">
        <f t="shared" si="41"/>
        <v>0</v>
      </c>
      <c r="BL131" s="22"/>
      <c r="BM131" s="22">
        <f t="shared" si="42"/>
        <v>0</v>
      </c>
      <c r="BN131" s="22" t="str">
        <f t="shared" si="43"/>
        <v/>
      </c>
      <c r="BO131" s="22">
        <f t="shared" ref="BO131:BQ131" si="565">BF131+BI131+BL131</f>
        <v>419.03</v>
      </c>
      <c r="BP131" s="22">
        <f t="shared" si="565"/>
        <v>419.03</v>
      </c>
      <c r="BQ131" s="22">
        <f t="shared" si="565"/>
        <v>0</v>
      </c>
      <c r="BR131" s="22">
        <f t="shared" si="45"/>
        <v>0</v>
      </c>
      <c r="BS131" s="22">
        <v>0.0</v>
      </c>
      <c r="BT131" s="22">
        <f t="shared" si="46"/>
        <v>0</v>
      </c>
      <c r="BU131" s="22">
        <f t="shared" si="47"/>
        <v>0</v>
      </c>
      <c r="BV131" s="22">
        <f t="shared" si="48"/>
        <v>0</v>
      </c>
      <c r="BW131" s="27">
        <v>393.71</v>
      </c>
      <c r="BX131" s="22">
        <f t="shared" si="49"/>
        <v>393.71</v>
      </c>
      <c r="BY131" s="22">
        <f t="shared" si="50"/>
        <v>0</v>
      </c>
      <c r="BZ131" s="22">
        <f t="shared" si="51"/>
        <v>0</v>
      </c>
      <c r="CA131" s="22">
        <f t="shared" si="52"/>
        <v>0</v>
      </c>
    </row>
    <row r="132" ht="15.0" customHeight="1">
      <c r="A132" s="14" t="s">
        <v>692</v>
      </c>
      <c r="B132" s="14" t="s">
        <v>244</v>
      </c>
      <c r="C132" s="14" t="s">
        <v>693</v>
      </c>
      <c r="D132" s="14"/>
      <c r="E132" s="14" t="s">
        <v>694</v>
      </c>
      <c r="F132" s="14" t="s">
        <v>107</v>
      </c>
      <c r="G132" s="14" t="s">
        <v>695</v>
      </c>
      <c r="H132" s="25" t="s">
        <v>96</v>
      </c>
      <c r="I132" s="26">
        <v>750.0</v>
      </c>
      <c r="J132" s="22">
        <v>0.0</v>
      </c>
      <c r="K132" s="22">
        <f t="shared" si="6"/>
        <v>0</v>
      </c>
      <c r="L132" s="22">
        <f t="shared" si="7"/>
        <v>0</v>
      </c>
      <c r="M132" s="22">
        <v>0.0</v>
      </c>
      <c r="N132" s="22">
        <f t="shared" si="8"/>
        <v>0</v>
      </c>
      <c r="O132" s="22">
        <f t="shared" si="9"/>
        <v>0</v>
      </c>
      <c r="P132" s="22">
        <v>10.0</v>
      </c>
      <c r="Q132" s="22">
        <f t="shared" si="10"/>
        <v>0</v>
      </c>
      <c r="R132" s="22">
        <f t="shared" si="11"/>
        <v>10</v>
      </c>
      <c r="S132" s="22">
        <v>100.0</v>
      </c>
      <c r="T132" s="22">
        <f t="shared" si="12"/>
        <v>0</v>
      </c>
      <c r="U132" s="22">
        <f t="shared" si="13"/>
        <v>100</v>
      </c>
      <c r="V132" s="22">
        <f t="shared" si="14"/>
        <v>640</v>
      </c>
      <c r="W132" s="22">
        <v>13.9</v>
      </c>
      <c r="X132" s="22">
        <f t="shared" si="15"/>
        <v>0</v>
      </c>
      <c r="Y132" s="22">
        <f t="shared" si="16"/>
        <v>13.9</v>
      </c>
      <c r="Z132" s="22">
        <v>0.39</v>
      </c>
      <c r="AA132" s="22">
        <f t="shared" si="17"/>
        <v>0</v>
      </c>
      <c r="AB132" s="22">
        <f t="shared" si="18"/>
        <v>0.39</v>
      </c>
      <c r="AC132" s="22">
        <v>68.87</v>
      </c>
      <c r="AD132" s="22">
        <f t="shared" si="19"/>
        <v>0</v>
      </c>
      <c r="AE132" s="22">
        <f t="shared" si="20"/>
        <v>68.87</v>
      </c>
      <c r="AF132" s="22">
        <v>1.37</v>
      </c>
      <c r="AG132" s="22">
        <f t="shared" si="21"/>
        <v>0</v>
      </c>
      <c r="AH132" s="22">
        <f t="shared" si="22"/>
        <v>1.37</v>
      </c>
      <c r="AI132" s="22">
        <v>60.86</v>
      </c>
      <c r="AJ132" s="22">
        <f t="shared" si="23"/>
        <v>0</v>
      </c>
      <c r="AK132" s="22">
        <f t="shared" si="24"/>
        <v>60.86</v>
      </c>
      <c r="AL132" s="22">
        <f t="shared" ref="AL132:AN132" si="566">AF132+AI132</f>
        <v>62.23</v>
      </c>
      <c r="AM132" s="22">
        <f t="shared" si="566"/>
        <v>0</v>
      </c>
      <c r="AN132" s="22">
        <f t="shared" si="566"/>
        <v>62.23</v>
      </c>
      <c r="AO132" s="22">
        <f t="shared" ref="AO132:AQ132" si="567">SUM(J132+M132+P132+S132+W132+Z132+AC132+AF132+AI132)</f>
        <v>255.39</v>
      </c>
      <c r="AP132" s="22">
        <f t="shared" si="567"/>
        <v>0</v>
      </c>
      <c r="AQ132" s="22">
        <f t="shared" si="567"/>
        <v>255.39</v>
      </c>
      <c r="AR132" s="22">
        <v>17.144856419819195</v>
      </c>
      <c r="AS132" s="22">
        <f t="shared" si="27"/>
        <v>272.5348564</v>
      </c>
      <c r="AT132" s="22">
        <f t="shared" si="28"/>
        <v>272.5348564</v>
      </c>
      <c r="AU132" s="22">
        <f t="shared" si="29"/>
        <v>477.4651436</v>
      </c>
      <c r="AV132" s="22">
        <f t="shared" si="539"/>
        <v>4554</v>
      </c>
      <c r="AW132" s="22">
        <f t="shared" si="31"/>
        <v>4076.534856</v>
      </c>
      <c r="AX132" s="22">
        <f t="shared" si="32"/>
        <v>477.4651436</v>
      </c>
      <c r="AY132" s="22">
        <v>70.73</v>
      </c>
      <c r="AZ132" s="22">
        <f t="shared" si="33"/>
        <v>70.73</v>
      </c>
      <c r="BA132" s="22">
        <f t="shared" si="34"/>
        <v>0</v>
      </c>
      <c r="BB132" s="22">
        <f t="shared" si="35"/>
        <v>4624.73</v>
      </c>
      <c r="BC132" s="22">
        <f t="shared" ref="BC132:BD132" si="568">SUM(AW132+AZ132)</f>
        <v>4147.264856</v>
      </c>
      <c r="BD132" s="22">
        <f t="shared" si="568"/>
        <v>477.4651436</v>
      </c>
      <c r="BE132" s="22">
        <f t="shared" si="37"/>
        <v>0</v>
      </c>
      <c r="BF132" s="27">
        <v>0.0</v>
      </c>
      <c r="BG132" s="22">
        <f t="shared" si="38"/>
        <v>0</v>
      </c>
      <c r="BH132" s="22">
        <f t="shared" si="39"/>
        <v>0</v>
      </c>
      <c r="BI132" s="22">
        <v>0.0</v>
      </c>
      <c r="BJ132" s="22">
        <f t="shared" si="40"/>
        <v>0</v>
      </c>
      <c r="BK132" s="22">
        <f t="shared" si="41"/>
        <v>0</v>
      </c>
      <c r="BL132" s="22"/>
      <c r="BM132" s="22">
        <f t="shared" si="42"/>
        <v>0</v>
      </c>
      <c r="BN132" s="22" t="str">
        <f t="shared" si="43"/>
        <v/>
      </c>
      <c r="BO132" s="22">
        <f t="shared" ref="BO132:BQ132" si="569">BF132+BI132+BL132</f>
        <v>0</v>
      </c>
      <c r="BP132" s="22">
        <f t="shared" si="569"/>
        <v>0</v>
      </c>
      <c r="BQ132" s="22">
        <f t="shared" si="569"/>
        <v>0</v>
      </c>
      <c r="BR132" s="22">
        <f t="shared" si="45"/>
        <v>0</v>
      </c>
      <c r="BS132" s="22">
        <v>0.0</v>
      </c>
      <c r="BT132" s="22">
        <f t="shared" si="46"/>
        <v>0</v>
      </c>
      <c r="BU132" s="22">
        <f t="shared" si="47"/>
        <v>0</v>
      </c>
      <c r="BV132" s="22">
        <f t="shared" si="48"/>
        <v>0</v>
      </c>
      <c r="BW132" s="27">
        <v>0.0</v>
      </c>
      <c r="BX132" s="22">
        <f t="shared" si="49"/>
        <v>0</v>
      </c>
      <c r="BY132" s="22">
        <f t="shared" si="50"/>
        <v>0</v>
      </c>
      <c r="BZ132" s="22">
        <f t="shared" si="51"/>
        <v>0</v>
      </c>
      <c r="CA132" s="22">
        <f t="shared" si="52"/>
        <v>0</v>
      </c>
    </row>
    <row r="133" ht="15.0" customHeight="1">
      <c r="A133" s="14" t="s">
        <v>696</v>
      </c>
      <c r="B133" s="14" t="s">
        <v>697</v>
      </c>
      <c r="C133" s="14" t="s">
        <v>698</v>
      </c>
      <c r="D133" s="14">
        <v>9.25825379E8</v>
      </c>
      <c r="E133" s="14" t="s">
        <v>312</v>
      </c>
      <c r="F133" s="14" t="s">
        <v>508</v>
      </c>
      <c r="G133" s="14" t="s">
        <v>699</v>
      </c>
      <c r="H133" s="25" t="s">
        <v>96</v>
      </c>
      <c r="I133" s="26">
        <v>1038.0</v>
      </c>
      <c r="J133" s="22">
        <v>0.0</v>
      </c>
      <c r="K133" s="22">
        <f t="shared" si="6"/>
        <v>0</v>
      </c>
      <c r="L133" s="22">
        <f t="shared" si="7"/>
        <v>0</v>
      </c>
      <c r="M133" s="22">
        <v>0.0</v>
      </c>
      <c r="N133" s="22">
        <f t="shared" si="8"/>
        <v>0</v>
      </c>
      <c r="O133" s="22">
        <f t="shared" si="9"/>
        <v>0</v>
      </c>
      <c r="P133" s="22">
        <v>22.0</v>
      </c>
      <c r="Q133" s="22">
        <f t="shared" si="10"/>
        <v>0</v>
      </c>
      <c r="R133" s="22">
        <f t="shared" si="11"/>
        <v>22</v>
      </c>
      <c r="S133" s="22">
        <v>100.0</v>
      </c>
      <c r="T133" s="22">
        <f t="shared" si="12"/>
        <v>0</v>
      </c>
      <c r="U133" s="22">
        <f t="shared" si="13"/>
        <v>100</v>
      </c>
      <c r="V133" s="22">
        <f t="shared" si="14"/>
        <v>916</v>
      </c>
      <c r="W133" s="22">
        <v>27.8</v>
      </c>
      <c r="X133" s="22">
        <f t="shared" si="15"/>
        <v>0</v>
      </c>
      <c r="Y133" s="22">
        <f t="shared" si="16"/>
        <v>27.8</v>
      </c>
      <c r="Z133" s="22">
        <v>0.39</v>
      </c>
      <c r="AA133" s="22">
        <f t="shared" si="17"/>
        <v>0</v>
      </c>
      <c r="AB133" s="22">
        <f t="shared" si="18"/>
        <v>0.39</v>
      </c>
      <c r="AC133" s="22">
        <v>68.87</v>
      </c>
      <c r="AD133" s="22">
        <f t="shared" si="19"/>
        <v>0</v>
      </c>
      <c r="AE133" s="22">
        <f t="shared" si="20"/>
        <v>68.87</v>
      </c>
      <c r="AF133" s="22">
        <v>1.37</v>
      </c>
      <c r="AG133" s="22">
        <f t="shared" si="21"/>
        <v>0</v>
      </c>
      <c r="AH133" s="22">
        <f t="shared" si="22"/>
        <v>1.37</v>
      </c>
      <c r="AI133" s="22">
        <v>60.86</v>
      </c>
      <c r="AJ133" s="22">
        <f t="shared" si="23"/>
        <v>0</v>
      </c>
      <c r="AK133" s="22">
        <f t="shared" si="24"/>
        <v>60.86</v>
      </c>
      <c r="AL133" s="22">
        <f t="shared" ref="AL133:AN133" si="570">AF133+AI133</f>
        <v>62.23</v>
      </c>
      <c r="AM133" s="22">
        <f t="shared" si="570"/>
        <v>0</v>
      </c>
      <c r="AN133" s="22">
        <f t="shared" si="570"/>
        <v>62.23</v>
      </c>
      <c r="AO133" s="22">
        <f t="shared" ref="AO133:AQ133" si="571">SUM(J133+M133+P133+S133+W133+Z133+AC133+AF133+AI133)</f>
        <v>281.29</v>
      </c>
      <c r="AP133" s="22">
        <f t="shared" si="571"/>
        <v>0</v>
      </c>
      <c r="AQ133" s="22">
        <f t="shared" si="571"/>
        <v>281.29</v>
      </c>
      <c r="AR133" s="22">
        <v>26.23012939779096</v>
      </c>
      <c r="AS133" s="22">
        <f t="shared" si="27"/>
        <v>307.5201294</v>
      </c>
      <c r="AT133" s="22">
        <f t="shared" si="28"/>
        <v>307.5201294</v>
      </c>
      <c r="AU133" s="22">
        <f t="shared" si="29"/>
        <v>730.4798706</v>
      </c>
      <c r="AV133" s="22">
        <f t="shared" si="539"/>
        <v>4554</v>
      </c>
      <c r="AW133" s="22">
        <f t="shared" si="31"/>
        <v>3823.520129</v>
      </c>
      <c r="AX133" s="22">
        <f t="shared" si="32"/>
        <v>730.4798706</v>
      </c>
      <c r="AY133" s="22">
        <v>70.73</v>
      </c>
      <c r="AZ133" s="22">
        <f t="shared" si="33"/>
        <v>70.73</v>
      </c>
      <c r="BA133" s="22">
        <f t="shared" si="34"/>
        <v>0</v>
      </c>
      <c r="BB133" s="22">
        <f t="shared" si="35"/>
        <v>4624.73</v>
      </c>
      <c r="BC133" s="22">
        <f t="shared" ref="BC133:BD133" si="572">SUM(AW133+AZ133)</f>
        <v>3894.250129</v>
      </c>
      <c r="BD133" s="22">
        <f t="shared" si="572"/>
        <v>730.4798706</v>
      </c>
      <c r="BE133" s="22">
        <f t="shared" si="37"/>
        <v>0</v>
      </c>
      <c r="BF133" s="27">
        <v>0.0</v>
      </c>
      <c r="BG133" s="22">
        <f t="shared" si="38"/>
        <v>0</v>
      </c>
      <c r="BH133" s="22">
        <f t="shared" si="39"/>
        <v>0</v>
      </c>
      <c r="BI133" s="22">
        <v>563.4399999999999</v>
      </c>
      <c r="BJ133" s="22">
        <f t="shared" si="40"/>
        <v>563.44</v>
      </c>
      <c r="BK133" s="22">
        <f t="shared" si="41"/>
        <v>0</v>
      </c>
      <c r="BL133" s="22"/>
      <c r="BM133" s="22">
        <f t="shared" si="42"/>
        <v>0</v>
      </c>
      <c r="BN133" s="22" t="str">
        <f t="shared" si="43"/>
        <v/>
      </c>
      <c r="BO133" s="22">
        <f t="shared" ref="BO133:BQ133" si="573">BF133+BI133+BL133</f>
        <v>563.44</v>
      </c>
      <c r="BP133" s="22">
        <f t="shared" si="573"/>
        <v>563.44</v>
      </c>
      <c r="BQ133" s="22">
        <f t="shared" si="573"/>
        <v>0</v>
      </c>
      <c r="BR133" s="22">
        <f t="shared" si="45"/>
        <v>0</v>
      </c>
      <c r="BS133" s="22">
        <v>0.0</v>
      </c>
      <c r="BT133" s="22">
        <f t="shared" si="46"/>
        <v>0</v>
      </c>
      <c r="BU133" s="22">
        <f t="shared" si="47"/>
        <v>0</v>
      </c>
      <c r="BV133" s="22">
        <f t="shared" si="48"/>
        <v>0</v>
      </c>
      <c r="BW133" s="27">
        <v>1000.26</v>
      </c>
      <c r="BX133" s="22">
        <f t="shared" si="49"/>
        <v>1000.26</v>
      </c>
      <c r="BY133" s="22">
        <f t="shared" si="50"/>
        <v>0</v>
      </c>
      <c r="BZ133" s="22">
        <f t="shared" si="51"/>
        <v>0</v>
      </c>
      <c r="CA133" s="22">
        <f t="shared" si="52"/>
        <v>0</v>
      </c>
    </row>
    <row r="134" ht="15.0" customHeight="1">
      <c r="A134" s="14" t="s">
        <v>700</v>
      </c>
      <c r="B134" s="14" t="s">
        <v>701</v>
      </c>
      <c r="C134" s="14" t="s">
        <v>702</v>
      </c>
      <c r="D134" s="14">
        <v>3.33336135E8</v>
      </c>
      <c r="E134" s="14" t="s">
        <v>499</v>
      </c>
      <c r="F134" s="14" t="s">
        <v>282</v>
      </c>
      <c r="G134" s="14" t="s">
        <v>703</v>
      </c>
      <c r="H134" s="25" t="s">
        <v>96</v>
      </c>
      <c r="I134" s="26">
        <v>2230.0</v>
      </c>
      <c r="J134" s="22">
        <v>0.0</v>
      </c>
      <c r="K134" s="22">
        <f t="shared" si="6"/>
        <v>0</v>
      </c>
      <c r="L134" s="22">
        <f t="shared" si="7"/>
        <v>0</v>
      </c>
      <c r="M134" s="22">
        <v>0.0</v>
      </c>
      <c r="N134" s="22">
        <f t="shared" si="8"/>
        <v>0</v>
      </c>
      <c r="O134" s="22">
        <f t="shared" si="9"/>
        <v>0</v>
      </c>
      <c r="P134" s="22">
        <v>22.0</v>
      </c>
      <c r="Q134" s="22">
        <f t="shared" si="10"/>
        <v>0</v>
      </c>
      <c r="R134" s="22">
        <f t="shared" si="11"/>
        <v>22</v>
      </c>
      <c r="S134" s="22">
        <v>100.0</v>
      </c>
      <c r="T134" s="22">
        <f t="shared" si="12"/>
        <v>0</v>
      </c>
      <c r="U134" s="22">
        <f t="shared" si="13"/>
        <v>100</v>
      </c>
      <c r="V134" s="22">
        <f t="shared" si="14"/>
        <v>2108</v>
      </c>
      <c r="W134" s="22">
        <v>13.9</v>
      </c>
      <c r="X134" s="22">
        <f t="shared" si="15"/>
        <v>0</v>
      </c>
      <c r="Y134" s="22">
        <f t="shared" si="16"/>
        <v>13.9</v>
      </c>
      <c r="Z134" s="22">
        <v>0.39</v>
      </c>
      <c r="AA134" s="22">
        <f t="shared" si="17"/>
        <v>0</v>
      </c>
      <c r="AB134" s="22">
        <f t="shared" si="18"/>
        <v>0.39</v>
      </c>
      <c r="AC134" s="22">
        <v>68.87</v>
      </c>
      <c r="AD134" s="22">
        <f t="shared" si="19"/>
        <v>0</v>
      </c>
      <c r="AE134" s="22">
        <f t="shared" si="20"/>
        <v>68.87</v>
      </c>
      <c r="AF134" s="22">
        <v>1.37</v>
      </c>
      <c r="AG134" s="22">
        <f t="shared" si="21"/>
        <v>0</v>
      </c>
      <c r="AH134" s="22">
        <f t="shared" si="22"/>
        <v>1.37</v>
      </c>
      <c r="AI134" s="22">
        <v>60.86</v>
      </c>
      <c r="AJ134" s="22">
        <f t="shared" si="23"/>
        <v>0</v>
      </c>
      <c r="AK134" s="22">
        <f t="shared" si="24"/>
        <v>60.86</v>
      </c>
      <c r="AL134" s="22">
        <f t="shared" ref="AL134:AN134" si="574">AF134+AI134</f>
        <v>62.23</v>
      </c>
      <c r="AM134" s="22">
        <f t="shared" si="574"/>
        <v>0</v>
      </c>
      <c r="AN134" s="22">
        <f t="shared" si="574"/>
        <v>62.23</v>
      </c>
      <c r="AO134" s="22">
        <f t="shared" ref="AO134:AQ134" si="575">SUM(J134+M134+P134+S134+W134+Z134+AC134+AF134+AI134)</f>
        <v>267.39</v>
      </c>
      <c r="AP134" s="22">
        <f t="shared" si="575"/>
        <v>0</v>
      </c>
      <c r="AQ134" s="22">
        <f t="shared" si="575"/>
        <v>267.39</v>
      </c>
      <c r="AR134" s="22">
        <v>68.03070430864996</v>
      </c>
      <c r="AS134" s="22">
        <f t="shared" si="27"/>
        <v>335.4207043</v>
      </c>
      <c r="AT134" s="22">
        <f t="shared" si="28"/>
        <v>335.4207043</v>
      </c>
      <c r="AU134" s="22">
        <f t="shared" si="29"/>
        <v>1894.579296</v>
      </c>
      <c r="AV134" s="22">
        <f t="shared" si="539"/>
        <v>4554</v>
      </c>
      <c r="AW134" s="22">
        <f t="shared" si="31"/>
        <v>2659.420704</v>
      </c>
      <c r="AX134" s="22">
        <f t="shared" si="32"/>
        <v>1894.579296</v>
      </c>
      <c r="AY134" s="22">
        <v>70.73</v>
      </c>
      <c r="AZ134" s="22">
        <f t="shared" si="33"/>
        <v>70.73</v>
      </c>
      <c r="BA134" s="22">
        <f t="shared" si="34"/>
        <v>0</v>
      </c>
      <c r="BB134" s="22">
        <f t="shared" si="35"/>
        <v>4624.73</v>
      </c>
      <c r="BC134" s="22">
        <f t="shared" ref="BC134:BD134" si="576">SUM(AW134+AZ134)</f>
        <v>2730.150704</v>
      </c>
      <c r="BD134" s="22">
        <f t="shared" si="576"/>
        <v>1894.579296</v>
      </c>
      <c r="BE134" s="22">
        <f t="shared" si="37"/>
        <v>0</v>
      </c>
      <c r="BF134" s="27">
        <v>0.0</v>
      </c>
      <c r="BG134" s="22">
        <f t="shared" si="38"/>
        <v>0</v>
      </c>
      <c r="BH134" s="22">
        <f t="shared" si="39"/>
        <v>0</v>
      </c>
      <c r="BI134" s="22">
        <v>614.4100000000001</v>
      </c>
      <c r="BJ134" s="22">
        <f t="shared" si="40"/>
        <v>614.41</v>
      </c>
      <c r="BK134" s="22">
        <f t="shared" si="41"/>
        <v>0</v>
      </c>
      <c r="BL134" s="22"/>
      <c r="BM134" s="22">
        <f t="shared" si="42"/>
        <v>0</v>
      </c>
      <c r="BN134" s="22" t="str">
        <f t="shared" si="43"/>
        <v/>
      </c>
      <c r="BO134" s="22">
        <f t="shared" ref="BO134:BQ134" si="577">BF134+BI134+BL134</f>
        <v>614.41</v>
      </c>
      <c r="BP134" s="22">
        <f t="shared" si="577"/>
        <v>614.41</v>
      </c>
      <c r="BQ134" s="22">
        <f t="shared" si="577"/>
        <v>0</v>
      </c>
      <c r="BR134" s="22">
        <f t="shared" si="45"/>
        <v>0</v>
      </c>
      <c r="BS134" s="22">
        <v>0.0</v>
      </c>
      <c r="BT134" s="22">
        <f t="shared" si="46"/>
        <v>0</v>
      </c>
      <c r="BU134" s="22">
        <f t="shared" si="47"/>
        <v>0</v>
      </c>
      <c r="BV134" s="22">
        <f t="shared" si="48"/>
        <v>0</v>
      </c>
      <c r="BW134" s="27">
        <v>957.7</v>
      </c>
      <c r="BX134" s="22">
        <f t="shared" si="49"/>
        <v>957.7</v>
      </c>
      <c r="BY134" s="22">
        <f t="shared" si="50"/>
        <v>0</v>
      </c>
      <c r="BZ134" s="22">
        <f t="shared" si="51"/>
        <v>0</v>
      </c>
      <c r="CA134" s="22">
        <f t="shared" si="52"/>
        <v>0</v>
      </c>
    </row>
    <row r="135" ht="15.0" customHeight="1">
      <c r="A135" s="14" t="s">
        <v>704</v>
      </c>
      <c r="B135" s="14" t="s">
        <v>705</v>
      </c>
      <c r="C135" s="14" t="s">
        <v>706</v>
      </c>
      <c r="D135" s="14">
        <v>2.71662E8</v>
      </c>
      <c r="E135" s="14" t="s">
        <v>145</v>
      </c>
      <c r="F135" s="14" t="s">
        <v>107</v>
      </c>
      <c r="G135" s="14" t="s">
        <v>707</v>
      </c>
      <c r="H135" s="25" t="s">
        <v>96</v>
      </c>
      <c r="I135" s="26">
        <v>3800.0</v>
      </c>
      <c r="J135" s="22">
        <v>0.0</v>
      </c>
      <c r="K135" s="22">
        <f t="shared" si="6"/>
        <v>0</v>
      </c>
      <c r="L135" s="22">
        <f t="shared" si="7"/>
        <v>0</v>
      </c>
      <c r="M135" s="22">
        <v>0.0</v>
      </c>
      <c r="N135" s="22">
        <f t="shared" si="8"/>
        <v>0</v>
      </c>
      <c r="O135" s="22">
        <f t="shared" si="9"/>
        <v>0</v>
      </c>
      <c r="P135" s="22">
        <v>10.0</v>
      </c>
      <c r="Q135" s="22">
        <f t="shared" si="10"/>
        <v>0</v>
      </c>
      <c r="R135" s="22">
        <f t="shared" si="11"/>
        <v>10</v>
      </c>
      <c r="S135" s="22">
        <v>100.0</v>
      </c>
      <c r="T135" s="22">
        <f t="shared" si="12"/>
        <v>0</v>
      </c>
      <c r="U135" s="22">
        <f t="shared" si="13"/>
        <v>100</v>
      </c>
      <c r="V135" s="22">
        <f t="shared" si="14"/>
        <v>3690</v>
      </c>
      <c r="W135" s="22">
        <v>27.8</v>
      </c>
      <c r="X135" s="22">
        <f t="shared" si="15"/>
        <v>0</v>
      </c>
      <c r="Y135" s="22">
        <f t="shared" si="16"/>
        <v>27.8</v>
      </c>
      <c r="Z135" s="22">
        <v>0.39</v>
      </c>
      <c r="AA135" s="22">
        <f t="shared" si="17"/>
        <v>0</v>
      </c>
      <c r="AB135" s="22">
        <f t="shared" si="18"/>
        <v>0.39</v>
      </c>
      <c r="AC135" s="22">
        <v>68.87</v>
      </c>
      <c r="AD135" s="22">
        <f t="shared" si="19"/>
        <v>0</v>
      </c>
      <c r="AE135" s="22">
        <f t="shared" si="20"/>
        <v>68.87</v>
      </c>
      <c r="AF135" s="22">
        <v>1.37</v>
      </c>
      <c r="AG135" s="22">
        <f t="shared" si="21"/>
        <v>0</v>
      </c>
      <c r="AH135" s="22">
        <f t="shared" si="22"/>
        <v>1.37</v>
      </c>
      <c r="AI135" s="22">
        <v>60.86</v>
      </c>
      <c r="AJ135" s="22">
        <f t="shared" si="23"/>
        <v>0</v>
      </c>
      <c r="AK135" s="22">
        <f t="shared" si="24"/>
        <v>60.86</v>
      </c>
      <c r="AL135" s="22">
        <f t="shared" ref="AL135:AN135" si="578">AF135+AI135</f>
        <v>62.23</v>
      </c>
      <c r="AM135" s="22">
        <f t="shared" si="578"/>
        <v>0</v>
      </c>
      <c r="AN135" s="22">
        <f t="shared" si="578"/>
        <v>62.23</v>
      </c>
      <c r="AO135" s="22">
        <f t="shared" ref="AO135:AQ135" si="579">SUM(J135+M135+P135+S135+W135+Z135+AC135+AF135+AI135)</f>
        <v>269.29</v>
      </c>
      <c r="AP135" s="22">
        <f t="shared" si="579"/>
        <v>0</v>
      </c>
      <c r="AQ135" s="22">
        <f t="shared" si="579"/>
        <v>269.29</v>
      </c>
      <c r="AR135" s="22">
        <v>122.38635694793847</v>
      </c>
      <c r="AS135" s="22">
        <f t="shared" si="27"/>
        <v>391.6763569</v>
      </c>
      <c r="AT135" s="22">
        <f t="shared" si="28"/>
        <v>391.6763569</v>
      </c>
      <c r="AU135" s="22">
        <f t="shared" si="29"/>
        <v>3408.323643</v>
      </c>
      <c r="AV135" s="22">
        <f t="shared" si="539"/>
        <v>4554</v>
      </c>
      <c r="AW135" s="22">
        <f t="shared" si="31"/>
        <v>1145.676357</v>
      </c>
      <c r="AX135" s="22">
        <f t="shared" si="32"/>
        <v>3408.323643</v>
      </c>
      <c r="AY135" s="22">
        <v>70.73</v>
      </c>
      <c r="AZ135" s="22">
        <f t="shared" si="33"/>
        <v>70.73</v>
      </c>
      <c r="BA135" s="22">
        <f t="shared" si="34"/>
        <v>0</v>
      </c>
      <c r="BB135" s="22">
        <f t="shared" si="35"/>
        <v>4624.73</v>
      </c>
      <c r="BC135" s="22">
        <f t="shared" ref="BC135:BD135" si="580">SUM(AW135+AZ135)</f>
        <v>1216.406357</v>
      </c>
      <c r="BD135" s="22">
        <f t="shared" si="580"/>
        <v>3408.323643</v>
      </c>
      <c r="BE135" s="22">
        <f t="shared" si="37"/>
        <v>0</v>
      </c>
      <c r="BF135" s="27">
        <v>0.0</v>
      </c>
      <c r="BG135" s="22">
        <f t="shared" si="38"/>
        <v>0</v>
      </c>
      <c r="BH135" s="22">
        <f t="shared" si="39"/>
        <v>0</v>
      </c>
      <c r="BI135" s="22">
        <v>1251.5700000000002</v>
      </c>
      <c r="BJ135" s="22">
        <f t="shared" si="40"/>
        <v>1251.57</v>
      </c>
      <c r="BK135" s="22">
        <f t="shared" si="41"/>
        <v>0</v>
      </c>
      <c r="BL135" s="22"/>
      <c r="BM135" s="22">
        <f t="shared" si="42"/>
        <v>0</v>
      </c>
      <c r="BN135" s="22" t="str">
        <f t="shared" si="43"/>
        <v/>
      </c>
      <c r="BO135" s="22">
        <f t="shared" ref="BO135:BQ135" si="581">BF135+BI135+BL135</f>
        <v>1251.57</v>
      </c>
      <c r="BP135" s="22">
        <f t="shared" si="581"/>
        <v>1251.57</v>
      </c>
      <c r="BQ135" s="22">
        <f t="shared" si="581"/>
        <v>0</v>
      </c>
      <c r="BR135" s="22">
        <f t="shared" si="45"/>
        <v>0</v>
      </c>
      <c r="BS135" s="22">
        <v>0.0</v>
      </c>
      <c r="BT135" s="22">
        <f t="shared" si="46"/>
        <v>0</v>
      </c>
      <c r="BU135" s="22">
        <f t="shared" si="47"/>
        <v>0</v>
      </c>
      <c r="BV135" s="22">
        <f t="shared" si="48"/>
        <v>0</v>
      </c>
      <c r="BW135" s="27">
        <v>106.4</v>
      </c>
      <c r="BX135" s="22">
        <f t="shared" si="49"/>
        <v>106.4</v>
      </c>
      <c r="BY135" s="22">
        <f t="shared" si="50"/>
        <v>0</v>
      </c>
      <c r="BZ135" s="22">
        <f t="shared" si="51"/>
        <v>0</v>
      </c>
      <c r="CA135" s="22">
        <f t="shared" si="52"/>
        <v>0</v>
      </c>
    </row>
    <row r="136" ht="15.0" customHeight="1">
      <c r="A136" s="14" t="s">
        <v>708</v>
      </c>
      <c r="B136" s="14" t="s">
        <v>709</v>
      </c>
      <c r="C136" s="14" t="s">
        <v>710</v>
      </c>
      <c r="D136" s="14">
        <v>8.54127461E8</v>
      </c>
      <c r="E136" s="14" t="s">
        <v>266</v>
      </c>
      <c r="F136" s="14" t="s">
        <v>293</v>
      </c>
      <c r="G136" s="14" t="s">
        <v>711</v>
      </c>
      <c r="H136" s="25" t="s">
        <v>96</v>
      </c>
      <c r="I136" s="26">
        <v>780.0</v>
      </c>
      <c r="J136" s="22">
        <v>0.0</v>
      </c>
      <c r="K136" s="22">
        <f t="shared" si="6"/>
        <v>0</v>
      </c>
      <c r="L136" s="22">
        <f t="shared" si="7"/>
        <v>0</v>
      </c>
      <c r="M136" s="22">
        <v>0.0</v>
      </c>
      <c r="N136" s="22">
        <f t="shared" si="8"/>
        <v>0</v>
      </c>
      <c r="O136" s="22">
        <f t="shared" si="9"/>
        <v>0</v>
      </c>
      <c r="P136" s="22">
        <v>22.0</v>
      </c>
      <c r="Q136" s="22">
        <f t="shared" si="10"/>
        <v>0</v>
      </c>
      <c r="R136" s="22">
        <f t="shared" si="11"/>
        <v>22</v>
      </c>
      <c r="S136" s="22">
        <v>100.0</v>
      </c>
      <c r="T136" s="22">
        <f t="shared" si="12"/>
        <v>0</v>
      </c>
      <c r="U136" s="22">
        <f t="shared" si="13"/>
        <v>100</v>
      </c>
      <c r="V136" s="22">
        <f t="shared" si="14"/>
        <v>658</v>
      </c>
      <c r="W136" s="22">
        <v>13.9</v>
      </c>
      <c r="X136" s="22">
        <f t="shared" si="15"/>
        <v>0</v>
      </c>
      <c r="Y136" s="22">
        <f t="shared" si="16"/>
        <v>13.9</v>
      </c>
      <c r="Z136" s="22">
        <v>0.39</v>
      </c>
      <c r="AA136" s="22">
        <f t="shared" si="17"/>
        <v>0</v>
      </c>
      <c r="AB136" s="22">
        <f t="shared" si="18"/>
        <v>0.39</v>
      </c>
      <c r="AC136" s="22">
        <v>68.87</v>
      </c>
      <c r="AD136" s="22">
        <f t="shared" si="19"/>
        <v>0</v>
      </c>
      <c r="AE136" s="22">
        <f t="shared" si="20"/>
        <v>68.87</v>
      </c>
      <c r="AF136" s="22">
        <v>1.37</v>
      </c>
      <c r="AG136" s="22">
        <f t="shared" si="21"/>
        <v>0</v>
      </c>
      <c r="AH136" s="22">
        <f t="shared" si="22"/>
        <v>1.37</v>
      </c>
      <c r="AI136" s="22">
        <v>60.86</v>
      </c>
      <c r="AJ136" s="22">
        <f t="shared" si="23"/>
        <v>0</v>
      </c>
      <c r="AK136" s="22">
        <f t="shared" si="24"/>
        <v>60.86</v>
      </c>
      <c r="AL136" s="22">
        <f t="shared" ref="AL136:AN136" si="582">AF136+AI136</f>
        <v>62.23</v>
      </c>
      <c r="AM136" s="22">
        <f t="shared" si="582"/>
        <v>0</v>
      </c>
      <c r="AN136" s="22">
        <f t="shared" si="582"/>
        <v>62.23</v>
      </c>
      <c r="AO136" s="22">
        <f t="shared" ref="AO136:AQ136" si="583">SUM(J136+M136+P136+S136+W136+Z136+AC136+AF136+AI136)</f>
        <v>267.39</v>
      </c>
      <c r="AP136" s="22">
        <f t="shared" si="583"/>
        <v>0</v>
      </c>
      <c r="AQ136" s="22">
        <f t="shared" si="583"/>
        <v>267.39</v>
      </c>
      <c r="AR136" s="22">
        <v>17.768797333987422</v>
      </c>
      <c r="AS136" s="22">
        <f t="shared" si="27"/>
        <v>285.1587973</v>
      </c>
      <c r="AT136" s="22">
        <f t="shared" si="28"/>
        <v>285.1587973</v>
      </c>
      <c r="AU136" s="22">
        <f t="shared" si="29"/>
        <v>494.8412027</v>
      </c>
      <c r="AV136" s="22">
        <f t="shared" si="539"/>
        <v>4554</v>
      </c>
      <c r="AW136" s="22">
        <f t="shared" si="31"/>
        <v>4059.158797</v>
      </c>
      <c r="AX136" s="22">
        <f t="shared" si="32"/>
        <v>494.8412027</v>
      </c>
      <c r="AY136" s="22">
        <v>70.73</v>
      </c>
      <c r="AZ136" s="22">
        <f t="shared" si="33"/>
        <v>70.73</v>
      </c>
      <c r="BA136" s="22">
        <f t="shared" si="34"/>
        <v>0</v>
      </c>
      <c r="BB136" s="22">
        <f t="shared" si="35"/>
        <v>4624.73</v>
      </c>
      <c r="BC136" s="22">
        <f t="shared" ref="BC136:BD136" si="584">SUM(AW136+AZ136)</f>
        <v>4129.888797</v>
      </c>
      <c r="BD136" s="22">
        <f t="shared" si="584"/>
        <v>494.8412027</v>
      </c>
      <c r="BE136" s="22">
        <f t="shared" si="37"/>
        <v>0</v>
      </c>
      <c r="BF136" s="27">
        <v>0.0</v>
      </c>
      <c r="BG136" s="22">
        <f t="shared" si="38"/>
        <v>0</v>
      </c>
      <c r="BH136" s="22">
        <f t="shared" si="39"/>
        <v>0</v>
      </c>
      <c r="BI136" s="22">
        <v>551.64</v>
      </c>
      <c r="BJ136" s="22">
        <f t="shared" si="40"/>
        <v>551.64</v>
      </c>
      <c r="BK136" s="22">
        <f t="shared" si="41"/>
        <v>0</v>
      </c>
      <c r="BL136" s="22"/>
      <c r="BM136" s="22">
        <f t="shared" si="42"/>
        <v>0</v>
      </c>
      <c r="BN136" s="22" t="str">
        <f t="shared" si="43"/>
        <v/>
      </c>
      <c r="BO136" s="22">
        <f t="shared" ref="BO136:BQ136" si="585">BF136+BI136+BL136</f>
        <v>551.64</v>
      </c>
      <c r="BP136" s="22">
        <f t="shared" si="585"/>
        <v>551.64</v>
      </c>
      <c r="BQ136" s="22">
        <f t="shared" si="585"/>
        <v>0</v>
      </c>
      <c r="BR136" s="22">
        <f t="shared" si="45"/>
        <v>0</v>
      </c>
      <c r="BS136" s="22">
        <v>0.0</v>
      </c>
      <c r="BT136" s="22">
        <f t="shared" si="46"/>
        <v>0</v>
      </c>
      <c r="BU136" s="22">
        <f t="shared" si="47"/>
        <v>0</v>
      </c>
      <c r="BV136" s="22">
        <f t="shared" si="48"/>
        <v>0</v>
      </c>
      <c r="BW136" s="27">
        <v>191.54</v>
      </c>
      <c r="BX136" s="22">
        <f t="shared" si="49"/>
        <v>191.54</v>
      </c>
      <c r="BY136" s="22">
        <f t="shared" si="50"/>
        <v>0</v>
      </c>
      <c r="BZ136" s="22">
        <f t="shared" si="51"/>
        <v>0</v>
      </c>
      <c r="CA136" s="22">
        <f t="shared" si="52"/>
        <v>0</v>
      </c>
    </row>
    <row r="137" ht="15.0" customHeight="1">
      <c r="A137" s="14" t="s">
        <v>712</v>
      </c>
      <c r="B137" s="14" t="s">
        <v>713</v>
      </c>
      <c r="C137" s="14" t="s">
        <v>714</v>
      </c>
      <c r="D137" s="14">
        <v>9.64357615E8</v>
      </c>
      <c r="E137" s="14" t="s">
        <v>715</v>
      </c>
      <c r="F137" s="14" t="s">
        <v>209</v>
      </c>
      <c r="G137" s="14" t="s">
        <v>716</v>
      </c>
      <c r="H137" s="25" t="s">
        <v>96</v>
      </c>
      <c r="I137" s="26">
        <v>1813.0</v>
      </c>
      <c r="J137" s="22">
        <v>0.0</v>
      </c>
      <c r="K137" s="22">
        <f t="shared" si="6"/>
        <v>0</v>
      </c>
      <c r="L137" s="22">
        <f t="shared" si="7"/>
        <v>0</v>
      </c>
      <c r="M137" s="22">
        <v>0.0</v>
      </c>
      <c r="N137" s="22">
        <f t="shared" si="8"/>
        <v>0</v>
      </c>
      <c r="O137" s="22">
        <f t="shared" si="9"/>
        <v>0</v>
      </c>
      <c r="P137" s="22">
        <v>22.0</v>
      </c>
      <c r="Q137" s="22">
        <f t="shared" si="10"/>
        <v>0</v>
      </c>
      <c r="R137" s="22">
        <f t="shared" si="11"/>
        <v>22</v>
      </c>
      <c r="S137" s="22">
        <v>100.0</v>
      </c>
      <c r="T137" s="22">
        <f t="shared" si="12"/>
        <v>0</v>
      </c>
      <c r="U137" s="22">
        <f t="shared" si="13"/>
        <v>100</v>
      </c>
      <c r="V137" s="22">
        <f t="shared" si="14"/>
        <v>1691</v>
      </c>
      <c r="W137" s="22">
        <v>13.9</v>
      </c>
      <c r="X137" s="22">
        <f t="shared" si="15"/>
        <v>0</v>
      </c>
      <c r="Y137" s="22">
        <f t="shared" si="16"/>
        <v>13.9</v>
      </c>
      <c r="Z137" s="22">
        <v>0.39</v>
      </c>
      <c r="AA137" s="22">
        <f t="shared" si="17"/>
        <v>0</v>
      </c>
      <c r="AB137" s="22">
        <f t="shared" si="18"/>
        <v>0.39</v>
      </c>
      <c r="AC137" s="22">
        <v>68.87</v>
      </c>
      <c r="AD137" s="22">
        <f t="shared" si="19"/>
        <v>0</v>
      </c>
      <c r="AE137" s="22">
        <f t="shared" si="20"/>
        <v>68.87</v>
      </c>
      <c r="AF137" s="22">
        <v>1.37</v>
      </c>
      <c r="AG137" s="22">
        <f t="shared" si="21"/>
        <v>0</v>
      </c>
      <c r="AH137" s="22">
        <f t="shared" si="22"/>
        <v>1.37</v>
      </c>
      <c r="AI137" s="22">
        <v>60.86</v>
      </c>
      <c r="AJ137" s="22">
        <f t="shared" si="23"/>
        <v>0</v>
      </c>
      <c r="AK137" s="22">
        <f t="shared" si="24"/>
        <v>60.86</v>
      </c>
      <c r="AL137" s="22">
        <f t="shared" ref="AL137:AN137" si="586">AF137+AI137</f>
        <v>62.23</v>
      </c>
      <c r="AM137" s="22">
        <f t="shared" si="586"/>
        <v>0</v>
      </c>
      <c r="AN137" s="22">
        <f t="shared" si="586"/>
        <v>62.23</v>
      </c>
      <c r="AO137" s="22">
        <f t="shared" ref="AO137:AQ137" si="587">SUM(J137+M137+P137+S137+W137+Z137+AC137+AF137+AI137)</f>
        <v>267.39</v>
      </c>
      <c r="AP137" s="22">
        <f t="shared" si="587"/>
        <v>0</v>
      </c>
      <c r="AQ137" s="22">
        <f t="shared" si="587"/>
        <v>267.39</v>
      </c>
      <c r="AR137" s="22">
        <v>53.576073130419424</v>
      </c>
      <c r="AS137" s="22">
        <f t="shared" si="27"/>
        <v>320.9660731</v>
      </c>
      <c r="AT137" s="22">
        <f t="shared" si="28"/>
        <v>320.9660731</v>
      </c>
      <c r="AU137" s="22">
        <f t="shared" si="29"/>
        <v>1492.033927</v>
      </c>
      <c r="AV137" s="22">
        <f t="shared" si="539"/>
        <v>4554</v>
      </c>
      <c r="AW137" s="22">
        <f t="shared" si="31"/>
        <v>3061.966073</v>
      </c>
      <c r="AX137" s="22">
        <f t="shared" si="32"/>
        <v>1492.033927</v>
      </c>
      <c r="AY137" s="22">
        <v>70.73</v>
      </c>
      <c r="AZ137" s="22">
        <f t="shared" si="33"/>
        <v>70.73</v>
      </c>
      <c r="BA137" s="22">
        <f t="shared" si="34"/>
        <v>0</v>
      </c>
      <c r="BB137" s="22">
        <f t="shared" si="35"/>
        <v>4624.73</v>
      </c>
      <c r="BC137" s="22">
        <f t="shared" ref="BC137:BD137" si="588">SUM(AW137+AZ137)</f>
        <v>3132.696073</v>
      </c>
      <c r="BD137" s="22">
        <f t="shared" si="588"/>
        <v>1492.033927</v>
      </c>
      <c r="BE137" s="22">
        <f t="shared" si="37"/>
        <v>0</v>
      </c>
      <c r="BF137" s="27">
        <v>0.0</v>
      </c>
      <c r="BG137" s="22">
        <f t="shared" si="38"/>
        <v>0</v>
      </c>
      <c r="BH137" s="22">
        <f t="shared" si="39"/>
        <v>0</v>
      </c>
      <c r="BI137" s="22">
        <v>278.44</v>
      </c>
      <c r="BJ137" s="22">
        <f t="shared" si="40"/>
        <v>278.44</v>
      </c>
      <c r="BK137" s="22">
        <f t="shared" si="41"/>
        <v>0</v>
      </c>
      <c r="BL137" s="22"/>
      <c r="BM137" s="22">
        <f t="shared" si="42"/>
        <v>0</v>
      </c>
      <c r="BN137" s="22" t="str">
        <f t="shared" si="43"/>
        <v/>
      </c>
      <c r="BO137" s="22">
        <f t="shared" ref="BO137:BQ137" si="589">BF137+BI137+BL137</f>
        <v>278.44</v>
      </c>
      <c r="BP137" s="22">
        <f t="shared" si="589"/>
        <v>278.44</v>
      </c>
      <c r="BQ137" s="22">
        <f t="shared" si="589"/>
        <v>0</v>
      </c>
      <c r="BR137" s="22">
        <f t="shared" si="45"/>
        <v>0</v>
      </c>
      <c r="BS137" s="22">
        <v>0.0</v>
      </c>
      <c r="BT137" s="22">
        <f t="shared" si="46"/>
        <v>0</v>
      </c>
      <c r="BU137" s="22">
        <f t="shared" si="47"/>
        <v>0</v>
      </c>
      <c r="BV137" s="22">
        <f t="shared" si="48"/>
        <v>0</v>
      </c>
      <c r="BW137" s="27">
        <v>127.69</v>
      </c>
      <c r="BX137" s="22">
        <f t="shared" si="49"/>
        <v>127.69</v>
      </c>
      <c r="BY137" s="22">
        <f t="shared" si="50"/>
        <v>0</v>
      </c>
      <c r="BZ137" s="22">
        <f t="shared" si="51"/>
        <v>0</v>
      </c>
      <c r="CA137" s="22">
        <f t="shared" si="52"/>
        <v>0</v>
      </c>
    </row>
    <row r="138" ht="15.0" customHeight="1">
      <c r="A138" s="14" t="s">
        <v>717</v>
      </c>
      <c r="B138" s="14" t="s">
        <v>718</v>
      </c>
      <c r="C138" s="14" t="s">
        <v>719</v>
      </c>
      <c r="D138" s="14">
        <v>8.76065744E8</v>
      </c>
      <c r="E138" s="14" t="s">
        <v>351</v>
      </c>
      <c r="F138" s="14" t="s">
        <v>322</v>
      </c>
      <c r="G138" s="14" t="s">
        <v>720</v>
      </c>
      <c r="H138" s="25" t="s">
        <v>96</v>
      </c>
      <c r="I138" s="26">
        <v>1950.0</v>
      </c>
      <c r="J138" s="22">
        <v>0.0</v>
      </c>
      <c r="K138" s="22">
        <f t="shared" si="6"/>
        <v>0</v>
      </c>
      <c r="L138" s="22">
        <f t="shared" si="7"/>
        <v>0</v>
      </c>
      <c r="M138" s="22">
        <v>0.0</v>
      </c>
      <c r="N138" s="22">
        <f t="shared" si="8"/>
        <v>0</v>
      </c>
      <c r="O138" s="22">
        <f t="shared" si="9"/>
        <v>0</v>
      </c>
      <c r="P138" s="22">
        <v>10.0</v>
      </c>
      <c r="Q138" s="22">
        <f t="shared" si="10"/>
        <v>0</v>
      </c>
      <c r="R138" s="22">
        <f t="shared" si="11"/>
        <v>10</v>
      </c>
      <c r="S138" s="22">
        <v>100.0</v>
      </c>
      <c r="T138" s="22">
        <f t="shared" si="12"/>
        <v>0</v>
      </c>
      <c r="U138" s="22">
        <f t="shared" si="13"/>
        <v>100</v>
      </c>
      <c r="V138" s="22">
        <f t="shared" si="14"/>
        <v>1840</v>
      </c>
      <c r="W138" s="22">
        <v>13.9</v>
      </c>
      <c r="X138" s="22">
        <f t="shared" si="15"/>
        <v>0</v>
      </c>
      <c r="Y138" s="22">
        <f t="shared" si="16"/>
        <v>13.9</v>
      </c>
      <c r="Z138" s="22">
        <v>0.39</v>
      </c>
      <c r="AA138" s="22">
        <f t="shared" si="17"/>
        <v>0</v>
      </c>
      <c r="AB138" s="22">
        <f t="shared" si="18"/>
        <v>0.39</v>
      </c>
      <c r="AC138" s="22">
        <v>68.87</v>
      </c>
      <c r="AD138" s="22">
        <f t="shared" si="19"/>
        <v>0</v>
      </c>
      <c r="AE138" s="22">
        <f t="shared" si="20"/>
        <v>68.87</v>
      </c>
      <c r="AF138" s="22">
        <v>1.37</v>
      </c>
      <c r="AG138" s="22">
        <f t="shared" si="21"/>
        <v>0</v>
      </c>
      <c r="AH138" s="22">
        <f t="shared" si="22"/>
        <v>1.37</v>
      </c>
      <c r="AI138" s="22">
        <v>60.86</v>
      </c>
      <c r="AJ138" s="22">
        <f t="shared" si="23"/>
        <v>0</v>
      </c>
      <c r="AK138" s="22">
        <f t="shared" si="24"/>
        <v>60.86</v>
      </c>
      <c r="AL138" s="22">
        <f t="shared" ref="AL138:AN138" si="590">AF138+AI138</f>
        <v>62.23</v>
      </c>
      <c r="AM138" s="22">
        <f t="shared" si="590"/>
        <v>0</v>
      </c>
      <c r="AN138" s="22">
        <f t="shared" si="590"/>
        <v>62.23</v>
      </c>
      <c r="AO138" s="22">
        <f t="shared" ref="AO138:AQ138" si="591">SUM(J138+M138+P138+S138+W138+Z138+AC138+AF138+AI138)</f>
        <v>255.39</v>
      </c>
      <c r="AP138" s="22">
        <f t="shared" si="591"/>
        <v>0</v>
      </c>
      <c r="AQ138" s="22">
        <f t="shared" si="591"/>
        <v>255.39</v>
      </c>
      <c r="AR138" s="22">
        <v>58.7409173643675</v>
      </c>
      <c r="AS138" s="22">
        <f t="shared" si="27"/>
        <v>314.1309174</v>
      </c>
      <c r="AT138" s="22">
        <f t="shared" si="28"/>
        <v>314.1309174</v>
      </c>
      <c r="AU138" s="22">
        <f t="shared" si="29"/>
        <v>1635.869083</v>
      </c>
      <c r="AV138" s="22">
        <f t="shared" si="539"/>
        <v>4554</v>
      </c>
      <c r="AW138" s="22">
        <f t="shared" si="31"/>
        <v>2918.130917</v>
      </c>
      <c r="AX138" s="22">
        <f t="shared" si="32"/>
        <v>1635.869083</v>
      </c>
      <c r="AY138" s="22">
        <v>70.73</v>
      </c>
      <c r="AZ138" s="22">
        <f t="shared" si="33"/>
        <v>70.73</v>
      </c>
      <c r="BA138" s="22">
        <f t="shared" si="34"/>
        <v>0</v>
      </c>
      <c r="BB138" s="22">
        <f t="shared" si="35"/>
        <v>4624.73</v>
      </c>
      <c r="BC138" s="22">
        <f t="shared" ref="BC138:BD138" si="592">SUM(AW138+AZ138)</f>
        <v>2988.860917</v>
      </c>
      <c r="BD138" s="22">
        <f t="shared" si="592"/>
        <v>1635.869083</v>
      </c>
      <c r="BE138" s="22">
        <f t="shared" si="37"/>
        <v>0</v>
      </c>
      <c r="BF138" s="27">
        <v>0.0</v>
      </c>
      <c r="BG138" s="22">
        <f t="shared" si="38"/>
        <v>0</v>
      </c>
      <c r="BH138" s="22">
        <f t="shared" si="39"/>
        <v>0</v>
      </c>
      <c r="BI138" s="22">
        <v>351.12</v>
      </c>
      <c r="BJ138" s="22">
        <f t="shared" si="40"/>
        <v>351.12</v>
      </c>
      <c r="BK138" s="22">
        <f t="shared" si="41"/>
        <v>0</v>
      </c>
      <c r="BL138" s="22"/>
      <c r="BM138" s="22">
        <f t="shared" si="42"/>
        <v>0</v>
      </c>
      <c r="BN138" s="22" t="str">
        <f t="shared" si="43"/>
        <v/>
      </c>
      <c r="BO138" s="22">
        <f t="shared" ref="BO138:BQ138" si="593">BF138+BI138+BL138</f>
        <v>351.12</v>
      </c>
      <c r="BP138" s="22">
        <f t="shared" si="593"/>
        <v>351.12</v>
      </c>
      <c r="BQ138" s="22">
        <f t="shared" si="593"/>
        <v>0</v>
      </c>
      <c r="BR138" s="22">
        <f t="shared" si="45"/>
        <v>0</v>
      </c>
      <c r="BS138" s="22">
        <v>0.0</v>
      </c>
      <c r="BT138" s="22">
        <f t="shared" si="46"/>
        <v>0</v>
      </c>
      <c r="BU138" s="22">
        <f t="shared" si="47"/>
        <v>0</v>
      </c>
      <c r="BV138" s="22">
        <f t="shared" si="48"/>
        <v>0</v>
      </c>
      <c r="BW138" s="27">
        <v>0.0</v>
      </c>
      <c r="BX138" s="22">
        <f t="shared" si="49"/>
        <v>0</v>
      </c>
      <c r="BY138" s="22">
        <f t="shared" si="50"/>
        <v>0</v>
      </c>
      <c r="BZ138" s="22">
        <f t="shared" si="51"/>
        <v>0</v>
      </c>
      <c r="CA138" s="22">
        <f t="shared" si="52"/>
        <v>0</v>
      </c>
    </row>
    <row r="139" ht="15.0" customHeight="1">
      <c r="A139" s="14" t="s">
        <v>721</v>
      </c>
      <c r="B139" s="14" t="s">
        <v>722</v>
      </c>
      <c r="C139" s="14" t="s">
        <v>723</v>
      </c>
      <c r="D139" s="14">
        <v>9.55683076E8</v>
      </c>
      <c r="E139" s="14" t="s">
        <v>312</v>
      </c>
      <c r="F139" s="14" t="s">
        <v>209</v>
      </c>
      <c r="G139" s="14" t="s">
        <v>724</v>
      </c>
      <c r="H139" s="25" t="s">
        <v>96</v>
      </c>
      <c r="I139" s="26">
        <v>1500.0</v>
      </c>
      <c r="J139" s="22">
        <v>0.0</v>
      </c>
      <c r="K139" s="22">
        <f t="shared" si="6"/>
        <v>0</v>
      </c>
      <c r="L139" s="22">
        <f t="shared" si="7"/>
        <v>0</v>
      </c>
      <c r="M139" s="22">
        <v>0.0</v>
      </c>
      <c r="N139" s="22">
        <f t="shared" si="8"/>
        <v>0</v>
      </c>
      <c r="O139" s="22">
        <f t="shared" si="9"/>
        <v>0</v>
      </c>
      <c r="P139" s="22">
        <v>10.0</v>
      </c>
      <c r="Q139" s="22">
        <f t="shared" si="10"/>
        <v>0</v>
      </c>
      <c r="R139" s="22">
        <f t="shared" si="11"/>
        <v>10</v>
      </c>
      <c r="S139" s="22">
        <v>100.0</v>
      </c>
      <c r="T139" s="22">
        <f t="shared" si="12"/>
        <v>0</v>
      </c>
      <c r="U139" s="22">
        <f t="shared" si="13"/>
        <v>100</v>
      </c>
      <c r="V139" s="22">
        <f t="shared" si="14"/>
        <v>1390</v>
      </c>
      <c r="W139" s="22">
        <v>13.9</v>
      </c>
      <c r="X139" s="22">
        <f t="shared" si="15"/>
        <v>0</v>
      </c>
      <c r="Y139" s="22">
        <f t="shared" si="16"/>
        <v>13.9</v>
      </c>
      <c r="Z139" s="22">
        <v>0.39</v>
      </c>
      <c r="AA139" s="22">
        <f t="shared" si="17"/>
        <v>0</v>
      </c>
      <c r="AB139" s="22">
        <f t="shared" si="18"/>
        <v>0.39</v>
      </c>
      <c r="AC139" s="22">
        <v>68.87</v>
      </c>
      <c r="AD139" s="22">
        <f t="shared" si="19"/>
        <v>0</v>
      </c>
      <c r="AE139" s="22">
        <f t="shared" si="20"/>
        <v>68.87</v>
      </c>
      <c r="AF139" s="22">
        <v>1.37</v>
      </c>
      <c r="AG139" s="22">
        <f t="shared" si="21"/>
        <v>0</v>
      </c>
      <c r="AH139" s="22">
        <f t="shared" si="22"/>
        <v>1.37</v>
      </c>
      <c r="AI139" s="22">
        <v>60.86</v>
      </c>
      <c r="AJ139" s="22">
        <f t="shared" si="23"/>
        <v>0</v>
      </c>
      <c r="AK139" s="22">
        <f t="shared" si="24"/>
        <v>60.86</v>
      </c>
      <c r="AL139" s="22">
        <f t="shared" ref="AL139:AN139" si="594">AF139+AI139</f>
        <v>62.23</v>
      </c>
      <c r="AM139" s="22">
        <f t="shared" si="594"/>
        <v>0</v>
      </c>
      <c r="AN139" s="22">
        <f t="shared" si="594"/>
        <v>62.23</v>
      </c>
      <c r="AO139" s="22">
        <f t="shared" ref="AO139:AQ139" si="595">SUM(J139+M139+P139+S139+W139+Z139+AC139+AF139+AI139)</f>
        <v>255.39</v>
      </c>
      <c r="AP139" s="22">
        <f t="shared" si="595"/>
        <v>0</v>
      </c>
      <c r="AQ139" s="22">
        <f t="shared" si="595"/>
        <v>255.39</v>
      </c>
      <c r="AR139" s="22">
        <v>43.142394510161886</v>
      </c>
      <c r="AS139" s="22">
        <f t="shared" si="27"/>
        <v>298.5323945</v>
      </c>
      <c r="AT139" s="22">
        <f t="shared" si="28"/>
        <v>298.5323945</v>
      </c>
      <c r="AU139" s="22">
        <f t="shared" si="29"/>
        <v>1201.467605</v>
      </c>
      <c r="AV139" s="22">
        <f t="shared" si="539"/>
        <v>4554</v>
      </c>
      <c r="AW139" s="22">
        <f t="shared" si="31"/>
        <v>3352.532395</v>
      </c>
      <c r="AX139" s="22">
        <f t="shared" si="32"/>
        <v>1201.467605</v>
      </c>
      <c r="AY139" s="22">
        <v>70.73</v>
      </c>
      <c r="AZ139" s="22">
        <f t="shared" si="33"/>
        <v>70.73</v>
      </c>
      <c r="BA139" s="22">
        <f t="shared" si="34"/>
        <v>0</v>
      </c>
      <c r="BB139" s="22">
        <f t="shared" si="35"/>
        <v>4624.73</v>
      </c>
      <c r="BC139" s="22">
        <f t="shared" ref="BC139:BD139" si="596">SUM(AW139+AZ139)</f>
        <v>3423.262395</v>
      </c>
      <c r="BD139" s="22">
        <f t="shared" si="596"/>
        <v>1201.467605</v>
      </c>
      <c r="BE139" s="22">
        <f t="shared" si="37"/>
        <v>0</v>
      </c>
      <c r="BF139" s="27">
        <v>0.0</v>
      </c>
      <c r="BG139" s="22">
        <f t="shared" si="38"/>
        <v>0</v>
      </c>
      <c r="BH139" s="22">
        <f t="shared" si="39"/>
        <v>0</v>
      </c>
      <c r="BI139" s="22">
        <v>260.71</v>
      </c>
      <c r="BJ139" s="22">
        <f t="shared" si="40"/>
        <v>260.71</v>
      </c>
      <c r="BK139" s="22">
        <f t="shared" si="41"/>
        <v>0</v>
      </c>
      <c r="BL139" s="22"/>
      <c r="BM139" s="22">
        <f t="shared" si="42"/>
        <v>0</v>
      </c>
      <c r="BN139" s="22" t="str">
        <f t="shared" si="43"/>
        <v/>
      </c>
      <c r="BO139" s="22">
        <f t="shared" ref="BO139:BQ139" si="597">BF139+BI139+BL139</f>
        <v>260.71</v>
      </c>
      <c r="BP139" s="22">
        <f t="shared" si="597"/>
        <v>260.71</v>
      </c>
      <c r="BQ139" s="22">
        <f t="shared" si="597"/>
        <v>0</v>
      </c>
      <c r="BR139" s="22">
        <f t="shared" si="45"/>
        <v>0</v>
      </c>
      <c r="BS139" s="22">
        <v>0.0</v>
      </c>
      <c r="BT139" s="22">
        <f t="shared" si="46"/>
        <v>0</v>
      </c>
      <c r="BU139" s="22">
        <f t="shared" si="47"/>
        <v>0</v>
      </c>
      <c r="BV139" s="22">
        <f t="shared" si="48"/>
        <v>0</v>
      </c>
      <c r="BW139" s="27">
        <v>85.13</v>
      </c>
      <c r="BX139" s="22">
        <f t="shared" si="49"/>
        <v>85.13</v>
      </c>
      <c r="BY139" s="22">
        <f t="shared" si="50"/>
        <v>0</v>
      </c>
      <c r="BZ139" s="22">
        <f t="shared" si="51"/>
        <v>0</v>
      </c>
      <c r="CA139" s="22">
        <f t="shared" si="52"/>
        <v>0</v>
      </c>
    </row>
    <row r="140" ht="15.0" customHeight="1">
      <c r="A140" s="14" t="s">
        <v>725</v>
      </c>
      <c r="B140" s="14" t="s">
        <v>726</v>
      </c>
      <c r="C140" s="14" t="s">
        <v>727</v>
      </c>
      <c r="D140" s="14">
        <v>1.35810388E8</v>
      </c>
      <c r="E140" s="14" t="s">
        <v>388</v>
      </c>
      <c r="F140" s="14" t="s">
        <v>209</v>
      </c>
      <c r="G140" s="14" t="s">
        <v>728</v>
      </c>
      <c r="H140" s="25" t="s">
        <v>96</v>
      </c>
      <c r="I140" s="26">
        <v>1900.0</v>
      </c>
      <c r="J140" s="22">
        <v>0.0</v>
      </c>
      <c r="K140" s="22">
        <f t="shared" si="6"/>
        <v>0</v>
      </c>
      <c r="L140" s="22">
        <f t="shared" si="7"/>
        <v>0</v>
      </c>
      <c r="M140" s="22">
        <v>0.0</v>
      </c>
      <c r="N140" s="22">
        <f t="shared" si="8"/>
        <v>0</v>
      </c>
      <c r="O140" s="22">
        <f t="shared" si="9"/>
        <v>0</v>
      </c>
      <c r="P140" s="22">
        <v>10.0</v>
      </c>
      <c r="Q140" s="22">
        <f t="shared" si="10"/>
        <v>0</v>
      </c>
      <c r="R140" s="22">
        <f t="shared" si="11"/>
        <v>10</v>
      </c>
      <c r="S140" s="22">
        <v>100.0</v>
      </c>
      <c r="T140" s="22">
        <f t="shared" si="12"/>
        <v>0</v>
      </c>
      <c r="U140" s="22">
        <f t="shared" si="13"/>
        <v>100</v>
      </c>
      <c r="V140" s="22">
        <f t="shared" si="14"/>
        <v>1790</v>
      </c>
      <c r="W140" s="22">
        <v>13.9</v>
      </c>
      <c r="X140" s="22">
        <f t="shared" si="15"/>
        <v>0</v>
      </c>
      <c r="Y140" s="22">
        <f t="shared" si="16"/>
        <v>13.9</v>
      </c>
      <c r="Z140" s="22">
        <v>0.39</v>
      </c>
      <c r="AA140" s="22">
        <f t="shared" si="17"/>
        <v>0</v>
      </c>
      <c r="AB140" s="22">
        <f t="shared" si="18"/>
        <v>0.39</v>
      </c>
      <c r="AC140" s="22">
        <v>68.87</v>
      </c>
      <c r="AD140" s="22">
        <f t="shared" si="19"/>
        <v>0</v>
      </c>
      <c r="AE140" s="22">
        <f t="shared" si="20"/>
        <v>68.87</v>
      </c>
      <c r="AF140" s="22">
        <v>1.37</v>
      </c>
      <c r="AG140" s="22">
        <f t="shared" si="21"/>
        <v>0</v>
      </c>
      <c r="AH140" s="22">
        <f t="shared" si="22"/>
        <v>1.37</v>
      </c>
      <c r="AI140" s="22">
        <v>60.86</v>
      </c>
      <c r="AJ140" s="22">
        <f t="shared" si="23"/>
        <v>0</v>
      </c>
      <c r="AK140" s="22">
        <f t="shared" si="24"/>
        <v>60.86</v>
      </c>
      <c r="AL140" s="22">
        <f t="shared" ref="AL140:AN140" si="598">AF140+AI140</f>
        <v>62.23</v>
      </c>
      <c r="AM140" s="22">
        <f t="shared" si="598"/>
        <v>0</v>
      </c>
      <c r="AN140" s="22">
        <f t="shared" si="598"/>
        <v>62.23</v>
      </c>
      <c r="AO140" s="22">
        <f t="shared" ref="AO140:AQ140" si="599">SUM(J140+M140+P140+S140+W140+Z140+AC140+AF140+AI140)</f>
        <v>255.39</v>
      </c>
      <c r="AP140" s="22">
        <f t="shared" si="599"/>
        <v>0</v>
      </c>
      <c r="AQ140" s="22">
        <f t="shared" si="599"/>
        <v>255.39</v>
      </c>
      <c r="AR140" s="22">
        <v>57.007748158344654</v>
      </c>
      <c r="AS140" s="22">
        <f t="shared" si="27"/>
        <v>312.3977482</v>
      </c>
      <c r="AT140" s="22">
        <f t="shared" si="28"/>
        <v>312.3977482</v>
      </c>
      <c r="AU140" s="22">
        <f t="shared" si="29"/>
        <v>1587.602252</v>
      </c>
      <c r="AV140" s="22">
        <f t="shared" si="539"/>
        <v>4554</v>
      </c>
      <c r="AW140" s="22">
        <f t="shared" si="31"/>
        <v>2966.397748</v>
      </c>
      <c r="AX140" s="22">
        <f t="shared" si="32"/>
        <v>1587.602252</v>
      </c>
      <c r="AY140" s="22">
        <v>70.73</v>
      </c>
      <c r="AZ140" s="22">
        <f t="shared" si="33"/>
        <v>70.73</v>
      </c>
      <c r="BA140" s="22">
        <f t="shared" si="34"/>
        <v>0</v>
      </c>
      <c r="BB140" s="22">
        <f t="shared" si="35"/>
        <v>4624.73</v>
      </c>
      <c r="BC140" s="22">
        <f t="shared" ref="BC140:BD140" si="600">SUM(AW140+AZ140)</f>
        <v>3037.127748</v>
      </c>
      <c r="BD140" s="22">
        <f t="shared" si="600"/>
        <v>1587.602252</v>
      </c>
      <c r="BE140" s="22">
        <f t="shared" si="37"/>
        <v>0</v>
      </c>
      <c r="BF140" s="27">
        <v>0.0</v>
      </c>
      <c r="BG140" s="22">
        <f t="shared" si="38"/>
        <v>0</v>
      </c>
      <c r="BH140" s="22">
        <f t="shared" si="39"/>
        <v>0</v>
      </c>
      <c r="BI140" s="22">
        <v>0.0</v>
      </c>
      <c r="BJ140" s="22">
        <f t="shared" si="40"/>
        <v>0</v>
      </c>
      <c r="BK140" s="22">
        <f t="shared" si="41"/>
        <v>0</v>
      </c>
      <c r="BL140" s="22"/>
      <c r="BM140" s="22">
        <f t="shared" si="42"/>
        <v>0</v>
      </c>
      <c r="BN140" s="22" t="str">
        <f t="shared" si="43"/>
        <v/>
      </c>
      <c r="BO140" s="22">
        <f t="shared" ref="BO140:BQ140" si="601">BF140+BI140+BL140</f>
        <v>0</v>
      </c>
      <c r="BP140" s="22">
        <f t="shared" si="601"/>
        <v>0</v>
      </c>
      <c r="BQ140" s="22">
        <f t="shared" si="601"/>
        <v>0</v>
      </c>
      <c r="BR140" s="22">
        <f t="shared" si="45"/>
        <v>0</v>
      </c>
      <c r="BS140" s="22">
        <v>0.0</v>
      </c>
      <c r="BT140" s="22">
        <f t="shared" si="46"/>
        <v>0</v>
      </c>
      <c r="BU140" s="22">
        <f t="shared" si="47"/>
        <v>0</v>
      </c>
      <c r="BV140" s="22">
        <f t="shared" si="48"/>
        <v>0</v>
      </c>
      <c r="BW140" s="27">
        <v>53.2</v>
      </c>
      <c r="BX140" s="22">
        <f t="shared" si="49"/>
        <v>53.2</v>
      </c>
      <c r="BY140" s="22">
        <f t="shared" si="50"/>
        <v>0</v>
      </c>
      <c r="BZ140" s="22">
        <f t="shared" si="51"/>
        <v>0</v>
      </c>
      <c r="CA140" s="22">
        <f t="shared" si="52"/>
        <v>0</v>
      </c>
    </row>
    <row r="141" ht="15.0" customHeight="1">
      <c r="A141" s="14" t="s">
        <v>729</v>
      </c>
      <c r="B141" s="14" t="s">
        <v>730</v>
      </c>
      <c r="C141" s="14" t="s">
        <v>731</v>
      </c>
      <c r="D141" s="14">
        <v>9.3681514E8</v>
      </c>
      <c r="E141" s="14" t="s">
        <v>551</v>
      </c>
      <c r="F141" s="14" t="s">
        <v>267</v>
      </c>
      <c r="G141" s="14" t="s">
        <v>732</v>
      </c>
      <c r="H141" s="25" t="s">
        <v>96</v>
      </c>
      <c r="I141" s="26">
        <v>1191.0</v>
      </c>
      <c r="J141" s="22">
        <v>0.0</v>
      </c>
      <c r="K141" s="22">
        <f t="shared" si="6"/>
        <v>0</v>
      </c>
      <c r="L141" s="22">
        <f t="shared" si="7"/>
        <v>0</v>
      </c>
      <c r="M141" s="22">
        <v>0.0</v>
      </c>
      <c r="N141" s="22">
        <f t="shared" si="8"/>
        <v>0</v>
      </c>
      <c r="O141" s="22">
        <f t="shared" si="9"/>
        <v>0</v>
      </c>
      <c r="P141" s="22">
        <v>22.0</v>
      </c>
      <c r="Q141" s="22">
        <f t="shared" si="10"/>
        <v>0</v>
      </c>
      <c r="R141" s="22">
        <f t="shared" si="11"/>
        <v>22</v>
      </c>
      <c r="S141" s="22">
        <v>100.0</v>
      </c>
      <c r="T141" s="22">
        <f t="shared" si="12"/>
        <v>0</v>
      </c>
      <c r="U141" s="22">
        <f t="shared" si="13"/>
        <v>100</v>
      </c>
      <c r="V141" s="22">
        <f t="shared" si="14"/>
        <v>1069</v>
      </c>
      <c r="W141" s="22">
        <v>13.9</v>
      </c>
      <c r="X141" s="22">
        <f t="shared" si="15"/>
        <v>0</v>
      </c>
      <c r="Y141" s="22">
        <f t="shared" si="16"/>
        <v>13.9</v>
      </c>
      <c r="Z141" s="22">
        <v>0.39</v>
      </c>
      <c r="AA141" s="22">
        <f t="shared" si="17"/>
        <v>0</v>
      </c>
      <c r="AB141" s="22">
        <f t="shared" si="18"/>
        <v>0.39</v>
      </c>
      <c r="AC141" s="22">
        <v>68.87</v>
      </c>
      <c r="AD141" s="22">
        <f t="shared" si="19"/>
        <v>0</v>
      </c>
      <c r="AE141" s="22">
        <f t="shared" si="20"/>
        <v>68.87</v>
      </c>
      <c r="AF141" s="22">
        <v>1.37</v>
      </c>
      <c r="AG141" s="22">
        <f t="shared" si="21"/>
        <v>0</v>
      </c>
      <c r="AH141" s="22">
        <f t="shared" si="22"/>
        <v>1.37</v>
      </c>
      <c r="AI141" s="22">
        <v>60.86</v>
      </c>
      <c r="AJ141" s="22">
        <f t="shared" si="23"/>
        <v>0</v>
      </c>
      <c r="AK141" s="22">
        <f t="shared" si="24"/>
        <v>60.86</v>
      </c>
      <c r="AL141" s="22">
        <f t="shared" ref="AL141:AN141" si="602">AF141+AI141</f>
        <v>62.23</v>
      </c>
      <c r="AM141" s="22">
        <f t="shared" si="602"/>
        <v>0</v>
      </c>
      <c r="AN141" s="22">
        <f t="shared" si="602"/>
        <v>62.23</v>
      </c>
      <c r="AO141" s="22">
        <f t="shared" ref="AO141:AQ141" si="603">SUM(J141+M141+P141+S141+W141+Z141+AC141+AF141+AI141)</f>
        <v>267.39</v>
      </c>
      <c r="AP141" s="22">
        <f t="shared" si="603"/>
        <v>0</v>
      </c>
      <c r="AQ141" s="22">
        <f t="shared" si="603"/>
        <v>267.39</v>
      </c>
      <c r="AR141" s="22">
        <v>32.01544820749522</v>
      </c>
      <c r="AS141" s="22">
        <f t="shared" si="27"/>
        <v>299.4054482</v>
      </c>
      <c r="AT141" s="22">
        <f t="shared" si="28"/>
        <v>299.4054482</v>
      </c>
      <c r="AU141" s="22">
        <f t="shared" si="29"/>
        <v>891.5945518</v>
      </c>
      <c r="AV141" s="22">
        <f t="shared" si="539"/>
        <v>4554</v>
      </c>
      <c r="AW141" s="22">
        <f t="shared" si="31"/>
        <v>3662.405448</v>
      </c>
      <c r="AX141" s="22">
        <f t="shared" si="32"/>
        <v>891.5945518</v>
      </c>
      <c r="AY141" s="22">
        <v>70.73</v>
      </c>
      <c r="AZ141" s="22">
        <f t="shared" si="33"/>
        <v>70.73</v>
      </c>
      <c r="BA141" s="22">
        <f t="shared" si="34"/>
        <v>0</v>
      </c>
      <c r="BB141" s="22">
        <f t="shared" si="35"/>
        <v>4624.73</v>
      </c>
      <c r="BC141" s="22">
        <f t="shared" ref="BC141:BD141" si="604">SUM(AW141+AZ141)</f>
        <v>3733.135448</v>
      </c>
      <c r="BD141" s="22">
        <f t="shared" si="604"/>
        <v>891.5945518</v>
      </c>
      <c r="BE141" s="22">
        <f t="shared" si="37"/>
        <v>0</v>
      </c>
      <c r="BF141" s="27">
        <v>0.0</v>
      </c>
      <c r="BG141" s="22">
        <f t="shared" si="38"/>
        <v>0</v>
      </c>
      <c r="BH141" s="22">
        <f t="shared" si="39"/>
        <v>0</v>
      </c>
      <c r="BI141" s="22">
        <v>436.28</v>
      </c>
      <c r="BJ141" s="22">
        <f t="shared" si="40"/>
        <v>436.28</v>
      </c>
      <c r="BK141" s="22">
        <f t="shared" si="41"/>
        <v>0</v>
      </c>
      <c r="BL141" s="22"/>
      <c r="BM141" s="22">
        <f t="shared" si="42"/>
        <v>0</v>
      </c>
      <c r="BN141" s="22" t="str">
        <f t="shared" si="43"/>
        <v/>
      </c>
      <c r="BO141" s="22">
        <f t="shared" ref="BO141:BQ141" si="605">BF141+BI141+BL141</f>
        <v>436.28</v>
      </c>
      <c r="BP141" s="22">
        <f t="shared" si="605"/>
        <v>436.28</v>
      </c>
      <c r="BQ141" s="22">
        <f t="shared" si="605"/>
        <v>0</v>
      </c>
      <c r="BR141" s="22">
        <f t="shared" si="45"/>
        <v>0</v>
      </c>
      <c r="BS141" s="22">
        <v>0.0</v>
      </c>
      <c r="BT141" s="22">
        <f t="shared" si="46"/>
        <v>0</v>
      </c>
      <c r="BU141" s="22">
        <f t="shared" si="47"/>
        <v>0</v>
      </c>
      <c r="BV141" s="22">
        <f t="shared" si="48"/>
        <v>0</v>
      </c>
      <c r="BW141" s="27">
        <v>0.0</v>
      </c>
      <c r="BX141" s="22">
        <f t="shared" si="49"/>
        <v>0</v>
      </c>
      <c r="BY141" s="22">
        <f t="shared" si="50"/>
        <v>0</v>
      </c>
      <c r="BZ141" s="22">
        <f t="shared" si="51"/>
        <v>0</v>
      </c>
      <c r="CA141" s="22">
        <f t="shared" si="52"/>
        <v>0</v>
      </c>
    </row>
    <row r="142" ht="15.0" customHeight="1">
      <c r="A142" s="14" t="s">
        <v>733</v>
      </c>
      <c r="B142" s="14" t="s">
        <v>734</v>
      </c>
      <c r="C142" s="14" t="s">
        <v>735</v>
      </c>
      <c r="D142" s="14">
        <v>1.97851126E8</v>
      </c>
      <c r="E142" s="14" t="s">
        <v>715</v>
      </c>
      <c r="F142" s="14" t="s">
        <v>113</v>
      </c>
      <c r="G142" s="14" t="s">
        <v>736</v>
      </c>
      <c r="H142" s="25" t="s">
        <v>96</v>
      </c>
      <c r="I142" s="26">
        <v>2000.0</v>
      </c>
      <c r="J142" s="22">
        <v>0.0</v>
      </c>
      <c r="K142" s="22">
        <f t="shared" si="6"/>
        <v>0</v>
      </c>
      <c r="L142" s="22">
        <f t="shared" si="7"/>
        <v>0</v>
      </c>
      <c r="M142" s="22">
        <v>0.0</v>
      </c>
      <c r="N142" s="22">
        <f t="shared" si="8"/>
        <v>0</v>
      </c>
      <c r="O142" s="22">
        <f t="shared" si="9"/>
        <v>0</v>
      </c>
      <c r="P142" s="22">
        <v>10.0</v>
      </c>
      <c r="Q142" s="22">
        <f t="shared" si="10"/>
        <v>0</v>
      </c>
      <c r="R142" s="22">
        <f t="shared" si="11"/>
        <v>10</v>
      </c>
      <c r="S142" s="22">
        <v>100.0</v>
      </c>
      <c r="T142" s="22">
        <f t="shared" si="12"/>
        <v>0</v>
      </c>
      <c r="U142" s="22">
        <f t="shared" si="13"/>
        <v>100</v>
      </c>
      <c r="V142" s="22">
        <f t="shared" si="14"/>
        <v>1890</v>
      </c>
      <c r="W142" s="22">
        <v>13.9</v>
      </c>
      <c r="X142" s="22">
        <f t="shared" si="15"/>
        <v>0</v>
      </c>
      <c r="Y142" s="22">
        <f t="shared" si="16"/>
        <v>13.9</v>
      </c>
      <c r="Z142" s="22">
        <v>0.39</v>
      </c>
      <c r="AA142" s="22">
        <f t="shared" si="17"/>
        <v>0</v>
      </c>
      <c r="AB142" s="22">
        <f t="shared" si="18"/>
        <v>0.39</v>
      </c>
      <c r="AC142" s="22">
        <v>68.87</v>
      </c>
      <c r="AD142" s="22">
        <f t="shared" si="19"/>
        <v>0</v>
      </c>
      <c r="AE142" s="22">
        <f t="shared" si="20"/>
        <v>68.87</v>
      </c>
      <c r="AF142" s="22">
        <v>1.37</v>
      </c>
      <c r="AG142" s="22">
        <f t="shared" si="21"/>
        <v>0</v>
      </c>
      <c r="AH142" s="22">
        <f t="shared" si="22"/>
        <v>1.37</v>
      </c>
      <c r="AI142" s="22">
        <v>60.86</v>
      </c>
      <c r="AJ142" s="22">
        <f t="shared" si="23"/>
        <v>0</v>
      </c>
      <c r="AK142" s="22">
        <f t="shared" si="24"/>
        <v>60.86</v>
      </c>
      <c r="AL142" s="22">
        <f t="shared" ref="AL142:AN142" si="606">AF142+AI142</f>
        <v>62.23</v>
      </c>
      <c r="AM142" s="22">
        <f t="shared" si="606"/>
        <v>0</v>
      </c>
      <c r="AN142" s="22">
        <f t="shared" si="606"/>
        <v>62.23</v>
      </c>
      <c r="AO142" s="22">
        <f t="shared" ref="AO142:AQ142" si="607">SUM(J142+M142+P142+S142+W142+Z142+AC142+AF142+AI142)</f>
        <v>255.39</v>
      </c>
      <c r="AP142" s="22">
        <f t="shared" si="607"/>
        <v>0</v>
      </c>
      <c r="AQ142" s="22">
        <f t="shared" si="607"/>
        <v>255.39</v>
      </c>
      <c r="AR142" s="22">
        <v>60.47408657039035</v>
      </c>
      <c r="AS142" s="22">
        <f t="shared" si="27"/>
        <v>315.8640866</v>
      </c>
      <c r="AT142" s="22">
        <f t="shared" si="28"/>
        <v>315.8640866</v>
      </c>
      <c r="AU142" s="22">
        <f t="shared" si="29"/>
        <v>1684.135913</v>
      </c>
      <c r="AV142" s="22">
        <f t="shared" si="539"/>
        <v>4554</v>
      </c>
      <c r="AW142" s="22">
        <f t="shared" si="31"/>
        <v>2869.864087</v>
      </c>
      <c r="AX142" s="22">
        <f t="shared" si="32"/>
        <v>1684.135913</v>
      </c>
      <c r="AY142" s="22">
        <v>70.73</v>
      </c>
      <c r="AZ142" s="22">
        <f t="shared" si="33"/>
        <v>70.73</v>
      </c>
      <c r="BA142" s="22">
        <f t="shared" si="34"/>
        <v>0</v>
      </c>
      <c r="BB142" s="22">
        <f t="shared" si="35"/>
        <v>4624.73</v>
      </c>
      <c r="BC142" s="22">
        <f t="shared" ref="BC142:BD142" si="608">SUM(AW142+AZ142)</f>
        <v>2940.594087</v>
      </c>
      <c r="BD142" s="22">
        <f t="shared" si="608"/>
        <v>1684.135913</v>
      </c>
      <c r="BE142" s="22">
        <f t="shared" si="37"/>
        <v>0</v>
      </c>
      <c r="BF142" s="27">
        <v>0.0</v>
      </c>
      <c r="BG142" s="22">
        <f t="shared" si="38"/>
        <v>0</v>
      </c>
      <c r="BH142" s="22">
        <f t="shared" si="39"/>
        <v>0</v>
      </c>
      <c r="BI142" s="22">
        <v>446.46</v>
      </c>
      <c r="BJ142" s="22">
        <f t="shared" si="40"/>
        <v>446.46</v>
      </c>
      <c r="BK142" s="22">
        <f t="shared" si="41"/>
        <v>0</v>
      </c>
      <c r="BL142" s="22"/>
      <c r="BM142" s="22">
        <f t="shared" si="42"/>
        <v>0</v>
      </c>
      <c r="BN142" s="22" t="str">
        <f t="shared" si="43"/>
        <v/>
      </c>
      <c r="BO142" s="22">
        <f t="shared" ref="BO142:BQ142" si="609">BF142+BI142+BL142</f>
        <v>446.46</v>
      </c>
      <c r="BP142" s="22">
        <f t="shared" si="609"/>
        <v>446.46</v>
      </c>
      <c r="BQ142" s="22">
        <f t="shared" si="609"/>
        <v>0</v>
      </c>
      <c r="BR142" s="22">
        <f t="shared" si="45"/>
        <v>0</v>
      </c>
      <c r="BS142" s="22">
        <v>0.0</v>
      </c>
      <c r="BT142" s="22">
        <f t="shared" si="46"/>
        <v>0</v>
      </c>
      <c r="BU142" s="22">
        <f t="shared" si="47"/>
        <v>0</v>
      </c>
      <c r="BV142" s="22">
        <f t="shared" si="48"/>
        <v>0</v>
      </c>
      <c r="BW142" s="27">
        <v>1149.24</v>
      </c>
      <c r="BX142" s="22">
        <f t="shared" si="49"/>
        <v>1149.24</v>
      </c>
      <c r="BY142" s="22">
        <f t="shared" si="50"/>
        <v>0</v>
      </c>
      <c r="BZ142" s="22">
        <f t="shared" si="51"/>
        <v>0</v>
      </c>
      <c r="CA142" s="22">
        <f t="shared" si="52"/>
        <v>0</v>
      </c>
    </row>
    <row r="143" ht="15.0" customHeight="1">
      <c r="A143" s="14" t="s">
        <v>737</v>
      </c>
      <c r="B143" s="14" t="s">
        <v>738</v>
      </c>
      <c r="C143" s="14" t="s">
        <v>739</v>
      </c>
      <c r="D143" s="14">
        <v>7.55471903E8</v>
      </c>
      <c r="E143" s="14" t="s">
        <v>740</v>
      </c>
      <c r="F143" s="14" t="s">
        <v>247</v>
      </c>
      <c r="G143" s="14" t="s">
        <v>741</v>
      </c>
      <c r="H143" s="25" t="s">
        <v>96</v>
      </c>
      <c r="I143" s="26">
        <v>4900.0</v>
      </c>
      <c r="J143" s="22">
        <v>0.0</v>
      </c>
      <c r="K143" s="22">
        <f t="shared" si="6"/>
        <v>0</v>
      </c>
      <c r="L143" s="22">
        <f t="shared" si="7"/>
        <v>0</v>
      </c>
      <c r="M143" s="22">
        <v>0.0</v>
      </c>
      <c r="N143" s="22">
        <f t="shared" si="8"/>
        <v>0</v>
      </c>
      <c r="O143" s="22">
        <f t="shared" si="9"/>
        <v>0</v>
      </c>
      <c r="P143" s="22">
        <v>10.0</v>
      </c>
      <c r="Q143" s="22">
        <f t="shared" si="10"/>
        <v>0</v>
      </c>
      <c r="R143" s="22">
        <f t="shared" si="11"/>
        <v>10</v>
      </c>
      <c r="S143" s="22">
        <v>100.0</v>
      </c>
      <c r="T143" s="22">
        <f t="shared" si="12"/>
        <v>0</v>
      </c>
      <c r="U143" s="22">
        <f t="shared" si="13"/>
        <v>100</v>
      </c>
      <c r="V143" s="22">
        <f t="shared" si="14"/>
        <v>4790</v>
      </c>
      <c r="W143" s="22">
        <v>13.9</v>
      </c>
      <c r="X143" s="22">
        <f t="shared" si="15"/>
        <v>0</v>
      </c>
      <c r="Y143" s="22">
        <f t="shared" si="16"/>
        <v>13.9</v>
      </c>
      <c r="Z143" s="22">
        <v>0.39</v>
      </c>
      <c r="AA143" s="22">
        <f t="shared" si="17"/>
        <v>0</v>
      </c>
      <c r="AB143" s="22">
        <f t="shared" si="18"/>
        <v>0.39</v>
      </c>
      <c r="AC143" s="22">
        <v>68.87</v>
      </c>
      <c r="AD143" s="22">
        <f t="shared" si="19"/>
        <v>0</v>
      </c>
      <c r="AE143" s="22">
        <f t="shared" si="20"/>
        <v>68.87</v>
      </c>
      <c r="AF143" s="22">
        <v>1.37</v>
      </c>
      <c r="AG143" s="22">
        <f t="shared" si="21"/>
        <v>0</v>
      </c>
      <c r="AH143" s="22">
        <f t="shared" si="22"/>
        <v>1.37</v>
      </c>
      <c r="AI143" s="22">
        <v>60.86</v>
      </c>
      <c r="AJ143" s="22">
        <f t="shared" si="23"/>
        <v>0</v>
      </c>
      <c r="AK143" s="22">
        <f t="shared" si="24"/>
        <v>60.86</v>
      </c>
      <c r="AL143" s="22">
        <f t="shared" ref="AL143:AN143" si="610">AF143+AI143</f>
        <v>62.23</v>
      </c>
      <c r="AM143" s="22">
        <f t="shared" si="610"/>
        <v>0</v>
      </c>
      <c r="AN143" s="22">
        <f t="shared" si="610"/>
        <v>62.23</v>
      </c>
      <c r="AO143" s="22">
        <f t="shared" ref="AO143:AQ143" si="611">SUM(J143+M143+P143+S143+W143+Z143+AC143+AF143+AI143)</f>
        <v>255.39</v>
      </c>
      <c r="AP143" s="22">
        <f t="shared" si="611"/>
        <v>0</v>
      </c>
      <c r="AQ143" s="22">
        <f t="shared" si="611"/>
        <v>255.39</v>
      </c>
      <c r="AR143" s="22">
        <v>160.99790051971542</v>
      </c>
      <c r="AS143" s="22">
        <f t="shared" si="27"/>
        <v>416.3879005</v>
      </c>
      <c r="AT143" s="22">
        <f t="shared" si="28"/>
        <v>416.3879005</v>
      </c>
      <c r="AU143" s="22">
        <f t="shared" si="29"/>
        <v>4483.612099</v>
      </c>
      <c r="AV143" s="22">
        <f>82.93*120</f>
        <v>9951.6</v>
      </c>
      <c r="AW143" s="22">
        <f t="shared" si="31"/>
        <v>5467.987901</v>
      </c>
      <c r="AX143" s="22">
        <f t="shared" si="32"/>
        <v>4483.612099</v>
      </c>
      <c r="AY143" s="22">
        <v>175.06</v>
      </c>
      <c r="AZ143" s="22">
        <f t="shared" si="33"/>
        <v>175.06</v>
      </c>
      <c r="BA143" s="22">
        <f t="shared" si="34"/>
        <v>0</v>
      </c>
      <c r="BB143" s="22">
        <f t="shared" si="35"/>
        <v>10126.66</v>
      </c>
      <c r="BC143" s="22">
        <f t="shared" ref="BC143:BD143" si="612">SUM(AW143+AZ143)</f>
        <v>5643.047901</v>
      </c>
      <c r="BD143" s="22">
        <f t="shared" si="612"/>
        <v>4483.612099</v>
      </c>
      <c r="BE143" s="22">
        <f t="shared" si="37"/>
        <v>0</v>
      </c>
      <c r="BF143" s="27">
        <v>1674.49</v>
      </c>
      <c r="BG143" s="22">
        <f t="shared" si="38"/>
        <v>1674.49</v>
      </c>
      <c r="BH143" s="22">
        <f t="shared" si="39"/>
        <v>0</v>
      </c>
      <c r="BI143" s="22">
        <v>868.49</v>
      </c>
      <c r="BJ143" s="22">
        <f t="shared" si="40"/>
        <v>868.49</v>
      </c>
      <c r="BK143" s="22">
        <f t="shared" si="41"/>
        <v>0</v>
      </c>
      <c r="BL143" s="22"/>
      <c r="BM143" s="22">
        <f t="shared" si="42"/>
        <v>0</v>
      </c>
      <c r="BN143" s="22" t="str">
        <f t="shared" si="43"/>
        <v/>
      </c>
      <c r="BO143" s="22">
        <f t="shared" ref="BO143:BQ143" si="613">BF143+BI143+BL143</f>
        <v>2542.98</v>
      </c>
      <c r="BP143" s="22">
        <f t="shared" si="613"/>
        <v>2542.98</v>
      </c>
      <c r="BQ143" s="22">
        <f t="shared" si="613"/>
        <v>0</v>
      </c>
      <c r="BR143" s="22">
        <f t="shared" si="45"/>
        <v>0</v>
      </c>
      <c r="BS143" s="22">
        <v>0.0</v>
      </c>
      <c r="BT143" s="22">
        <f t="shared" si="46"/>
        <v>0</v>
      </c>
      <c r="BU143" s="22">
        <f t="shared" si="47"/>
        <v>0</v>
      </c>
      <c r="BV143" s="22">
        <f t="shared" si="48"/>
        <v>0</v>
      </c>
      <c r="BW143" s="27">
        <v>1181.14</v>
      </c>
      <c r="BX143" s="22">
        <f t="shared" si="49"/>
        <v>1181.14</v>
      </c>
      <c r="BY143" s="22">
        <f t="shared" si="50"/>
        <v>0</v>
      </c>
      <c r="BZ143" s="22">
        <f t="shared" si="51"/>
        <v>0</v>
      </c>
      <c r="CA143" s="22">
        <f t="shared" si="52"/>
        <v>0</v>
      </c>
    </row>
    <row r="144" ht="15.0" customHeight="1">
      <c r="A144" s="14" t="s">
        <v>742</v>
      </c>
      <c r="B144" s="14" t="s">
        <v>743</v>
      </c>
      <c r="C144" s="14" t="s">
        <v>744</v>
      </c>
      <c r="D144" s="14">
        <v>8.4137894E8</v>
      </c>
      <c r="E144" s="14" t="s">
        <v>235</v>
      </c>
      <c r="F144" s="14" t="s">
        <v>745</v>
      </c>
      <c r="G144" s="14" t="s">
        <v>746</v>
      </c>
      <c r="H144" s="25" t="s">
        <v>96</v>
      </c>
      <c r="I144" s="26">
        <v>1029.0</v>
      </c>
      <c r="J144" s="22">
        <v>0.0</v>
      </c>
      <c r="K144" s="22">
        <f t="shared" si="6"/>
        <v>0</v>
      </c>
      <c r="L144" s="22">
        <f t="shared" si="7"/>
        <v>0</v>
      </c>
      <c r="M144" s="22">
        <v>0.0</v>
      </c>
      <c r="N144" s="22">
        <f t="shared" si="8"/>
        <v>0</v>
      </c>
      <c r="O144" s="22">
        <f t="shared" si="9"/>
        <v>0</v>
      </c>
      <c r="P144" s="22">
        <v>22.0</v>
      </c>
      <c r="Q144" s="22">
        <f t="shared" si="10"/>
        <v>0</v>
      </c>
      <c r="R144" s="22">
        <f t="shared" si="11"/>
        <v>22</v>
      </c>
      <c r="S144" s="22">
        <v>100.0</v>
      </c>
      <c r="T144" s="22">
        <f t="shared" si="12"/>
        <v>0</v>
      </c>
      <c r="U144" s="22">
        <f t="shared" si="13"/>
        <v>100</v>
      </c>
      <c r="V144" s="22">
        <f t="shared" si="14"/>
        <v>907</v>
      </c>
      <c r="W144" s="22">
        <v>13.9</v>
      </c>
      <c r="X144" s="22">
        <f t="shared" si="15"/>
        <v>0</v>
      </c>
      <c r="Y144" s="22">
        <f t="shared" si="16"/>
        <v>13.9</v>
      </c>
      <c r="Z144" s="22">
        <v>0.39</v>
      </c>
      <c r="AA144" s="22">
        <f t="shared" si="17"/>
        <v>0</v>
      </c>
      <c r="AB144" s="22">
        <f t="shared" si="18"/>
        <v>0.39</v>
      </c>
      <c r="AC144" s="22">
        <v>68.87</v>
      </c>
      <c r="AD144" s="22">
        <f t="shared" si="19"/>
        <v>0</v>
      </c>
      <c r="AE144" s="22">
        <f t="shared" si="20"/>
        <v>68.87</v>
      </c>
      <c r="AF144" s="22">
        <v>1.37</v>
      </c>
      <c r="AG144" s="22">
        <f t="shared" si="21"/>
        <v>0</v>
      </c>
      <c r="AH144" s="22">
        <f t="shared" si="22"/>
        <v>1.37</v>
      </c>
      <c r="AI144" s="22">
        <v>60.86</v>
      </c>
      <c r="AJ144" s="22">
        <f t="shared" si="23"/>
        <v>0</v>
      </c>
      <c r="AK144" s="22">
        <f t="shared" si="24"/>
        <v>60.86</v>
      </c>
      <c r="AL144" s="22">
        <f t="shared" ref="AL144:AN144" si="614">AF144+AI144</f>
        <v>62.23</v>
      </c>
      <c r="AM144" s="22">
        <f t="shared" si="614"/>
        <v>0</v>
      </c>
      <c r="AN144" s="22">
        <f t="shared" si="614"/>
        <v>62.23</v>
      </c>
      <c r="AO144" s="22">
        <f t="shared" ref="AO144:AQ144" si="615">SUM(J144+M144+P144+S144+W144+Z144+AC144+AF144+AI144)</f>
        <v>267.39</v>
      </c>
      <c r="AP144" s="22">
        <f t="shared" si="615"/>
        <v>0</v>
      </c>
      <c r="AQ144" s="22">
        <f t="shared" si="615"/>
        <v>267.39</v>
      </c>
      <c r="AR144" s="22">
        <v>26.399979979981197</v>
      </c>
      <c r="AS144" s="22">
        <f t="shared" si="27"/>
        <v>293.78998</v>
      </c>
      <c r="AT144" s="22">
        <f t="shared" si="28"/>
        <v>293.78998</v>
      </c>
      <c r="AU144" s="22">
        <f t="shared" si="29"/>
        <v>735.21002</v>
      </c>
      <c r="AV144" s="22">
        <f t="shared" ref="AV144:AV159" si="620">37.95*120</f>
        <v>4554</v>
      </c>
      <c r="AW144" s="22">
        <f t="shared" si="31"/>
        <v>3818.78998</v>
      </c>
      <c r="AX144" s="22">
        <f t="shared" si="32"/>
        <v>735.21002</v>
      </c>
      <c r="AY144" s="22">
        <v>70.73</v>
      </c>
      <c r="AZ144" s="22">
        <f t="shared" si="33"/>
        <v>70.73</v>
      </c>
      <c r="BA144" s="22">
        <f t="shared" si="34"/>
        <v>0</v>
      </c>
      <c r="BB144" s="22">
        <f t="shared" si="35"/>
        <v>4624.73</v>
      </c>
      <c r="BC144" s="22">
        <f t="shared" ref="BC144:BD144" si="616">SUM(AW144+AZ144)</f>
        <v>3889.51998</v>
      </c>
      <c r="BD144" s="22">
        <f t="shared" si="616"/>
        <v>735.21002</v>
      </c>
      <c r="BE144" s="22">
        <f t="shared" si="37"/>
        <v>0</v>
      </c>
      <c r="BF144" s="27">
        <v>0.0</v>
      </c>
      <c r="BG144" s="22">
        <f t="shared" si="38"/>
        <v>0</v>
      </c>
      <c r="BH144" s="22">
        <f t="shared" si="39"/>
        <v>0</v>
      </c>
      <c r="BI144" s="22">
        <v>458.63</v>
      </c>
      <c r="BJ144" s="22">
        <f t="shared" si="40"/>
        <v>458.63</v>
      </c>
      <c r="BK144" s="22">
        <f t="shared" si="41"/>
        <v>0</v>
      </c>
      <c r="BL144" s="22"/>
      <c r="BM144" s="22">
        <f t="shared" si="42"/>
        <v>0</v>
      </c>
      <c r="BN144" s="22" t="str">
        <f t="shared" si="43"/>
        <v/>
      </c>
      <c r="BO144" s="22">
        <f t="shared" ref="BO144:BQ144" si="617">BF144+BI144+BL144</f>
        <v>458.63</v>
      </c>
      <c r="BP144" s="22">
        <f t="shared" si="617"/>
        <v>458.63</v>
      </c>
      <c r="BQ144" s="22">
        <f t="shared" si="617"/>
        <v>0</v>
      </c>
      <c r="BR144" s="22">
        <f t="shared" si="45"/>
        <v>0</v>
      </c>
      <c r="BS144" s="22">
        <v>0.0</v>
      </c>
      <c r="BT144" s="22">
        <f t="shared" si="46"/>
        <v>0</v>
      </c>
      <c r="BU144" s="22">
        <f t="shared" si="47"/>
        <v>0</v>
      </c>
      <c r="BV144" s="22">
        <f t="shared" si="48"/>
        <v>0</v>
      </c>
      <c r="BW144" s="27">
        <v>659.75</v>
      </c>
      <c r="BX144" s="22">
        <f t="shared" si="49"/>
        <v>659.75</v>
      </c>
      <c r="BY144" s="22">
        <f t="shared" si="50"/>
        <v>0</v>
      </c>
      <c r="BZ144" s="22">
        <f t="shared" si="51"/>
        <v>0</v>
      </c>
      <c r="CA144" s="22">
        <f t="shared" si="52"/>
        <v>0</v>
      </c>
    </row>
    <row r="145" ht="15.0" customHeight="1">
      <c r="A145" s="14" t="s">
        <v>747</v>
      </c>
      <c r="B145" s="14" t="s">
        <v>748</v>
      </c>
      <c r="C145" s="14" t="s">
        <v>749</v>
      </c>
      <c r="D145" s="14">
        <v>2.79396643E8</v>
      </c>
      <c r="E145" s="14" t="s">
        <v>327</v>
      </c>
      <c r="F145" s="14" t="s">
        <v>107</v>
      </c>
      <c r="G145" s="14" t="s">
        <v>750</v>
      </c>
      <c r="H145" s="25" t="s">
        <v>96</v>
      </c>
      <c r="I145" s="26">
        <v>1228.0</v>
      </c>
      <c r="J145" s="22">
        <v>0.0</v>
      </c>
      <c r="K145" s="22">
        <f t="shared" si="6"/>
        <v>0</v>
      </c>
      <c r="L145" s="22">
        <f t="shared" si="7"/>
        <v>0</v>
      </c>
      <c r="M145" s="22">
        <v>0.0</v>
      </c>
      <c r="N145" s="22">
        <f t="shared" si="8"/>
        <v>0</v>
      </c>
      <c r="O145" s="22">
        <f t="shared" si="9"/>
        <v>0</v>
      </c>
      <c r="P145" s="22">
        <v>10.0</v>
      </c>
      <c r="Q145" s="22">
        <f t="shared" si="10"/>
        <v>0</v>
      </c>
      <c r="R145" s="22">
        <f t="shared" si="11"/>
        <v>10</v>
      </c>
      <c r="S145" s="22">
        <v>100.0</v>
      </c>
      <c r="T145" s="22">
        <f t="shared" si="12"/>
        <v>0</v>
      </c>
      <c r="U145" s="22">
        <f t="shared" si="13"/>
        <v>100</v>
      </c>
      <c r="V145" s="22">
        <f t="shared" si="14"/>
        <v>1118</v>
      </c>
      <c r="W145" s="22">
        <v>13.9</v>
      </c>
      <c r="X145" s="22">
        <f t="shared" si="15"/>
        <v>0</v>
      </c>
      <c r="Y145" s="22">
        <f t="shared" si="16"/>
        <v>13.9</v>
      </c>
      <c r="Z145" s="22">
        <v>0.39</v>
      </c>
      <c r="AA145" s="22">
        <f t="shared" si="17"/>
        <v>0</v>
      </c>
      <c r="AB145" s="22">
        <f t="shared" si="18"/>
        <v>0.39</v>
      </c>
      <c r="AC145" s="22">
        <v>68.87</v>
      </c>
      <c r="AD145" s="22">
        <f t="shared" si="19"/>
        <v>0</v>
      </c>
      <c r="AE145" s="22">
        <f t="shared" si="20"/>
        <v>68.87</v>
      </c>
      <c r="AF145" s="22">
        <v>1.37</v>
      </c>
      <c r="AG145" s="22">
        <f t="shared" si="21"/>
        <v>0</v>
      </c>
      <c r="AH145" s="22">
        <f t="shared" si="22"/>
        <v>1.37</v>
      </c>
      <c r="AI145" s="22">
        <v>60.86</v>
      </c>
      <c r="AJ145" s="22">
        <f t="shared" si="23"/>
        <v>0</v>
      </c>
      <c r="AK145" s="22">
        <f t="shared" si="24"/>
        <v>60.86</v>
      </c>
      <c r="AL145" s="22">
        <f t="shared" ref="AL145:AN145" si="618">AF145+AI145</f>
        <v>62.23</v>
      </c>
      <c r="AM145" s="22">
        <f t="shared" si="618"/>
        <v>0</v>
      </c>
      <c r="AN145" s="22">
        <f t="shared" si="618"/>
        <v>62.23</v>
      </c>
      <c r="AO145" s="22">
        <f t="shared" ref="AO145:AQ145" si="619">SUM(J145+M145+P145+S145+W145+Z145+AC145+AF145+AI145)</f>
        <v>255.39</v>
      </c>
      <c r="AP145" s="22">
        <f t="shared" si="619"/>
        <v>0</v>
      </c>
      <c r="AQ145" s="22">
        <f t="shared" si="619"/>
        <v>255.39</v>
      </c>
      <c r="AR145" s="22">
        <v>33.713954029397605</v>
      </c>
      <c r="AS145" s="22">
        <f t="shared" si="27"/>
        <v>289.103954</v>
      </c>
      <c r="AT145" s="22">
        <f t="shared" si="28"/>
        <v>289.103954</v>
      </c>
      <c r="AU145" s="22">
        <f t="shared" si="29"/>
        <v>938.896046</v>
      </c>
      <c r="AV145" s="22">
        <f t="shared" si="620"/>
        <v>4554</v>
      </c>
      <c r="AW145" s="22">
        <f t="shared" si="31"/>
        <v>3615.103954</v>
      </c>
      <c r="AX145" s="22">
        <f t="shared" si="32"/>
        <v>938.896046</v>
      </c>
      <c r="AY145" s="22">
        <v>70.73</v>
      </c>
      <c r="AZ145" s="22">
        <f t="shared" si="33"/>
        <v>70.73</v>
      </c>
      <c r="BA145" s="22">
        <f t="shared" si="34"/>
        <v>0</v>
      </c>
      <c r="BB145" s="22">
        <f t="shared" si="35"/>
        <v>4624.73</v>
      </c>
      <c r="BC145" s="22">
        <f t="shared" ref="BC145:BD145" si="621">SUM(AW145+AZ145)</f>
        <v>3685.833954</v>
      </c>
      <c r="BD145" s="22">
        <f t="shared" si="621"/>
        <v>938.896046</v>
      </c>
      <c r="BE145" s="22">
        <f t="shared" si="37"/>
        <v>0</v>
      </c>
      <c r="BF145" s="27">
        <v>0.0</v>
      </c>
      <c r="BG145" s="22">
        <f t="shared" si="38"/>
        <v>0</v>
      </c>
      <c r="BH145" s="22">
        <f t="shared" si="39"/>
        <v>0</v>
      </c>
      <c r="BI145" s="22">
        <v>514.28</v>
      </c>
      <c r="BJ145" s="22">
        <f t="shared" si="40"/>
        <v>514.28</v>
      </c>
      <c r="BK145" s="22">
        <f t="shared" si="41"/>
        <v>0</v>
      </c>
      <c r="BL145" s="22"/>
      <c r="BM145" s="22">
        <f t="shared" si="42"/>
        <v>0</v>
      </c>
      <c r="BN145" s="22" t="str">
        <f t="shared" si="43"/>
        <v/>
      </c>
      <c r="BO145" s="22">
        <f t="shared" ref="BO145:BQ145" si="622">BF145+BI145+BL145</f>
        <v>514.28</v>
      </c>
      <c r="BP145" s="22">
        <f t="shared" si="622"/>
        <v>514.28</v>
      </c>
      <c r="BQ145" s="22">
        <f t="shared" si="622"/>
        <v>0</v>
      </c>
      <c r="BR145" s="22">
        <f t="shared" si="45"/>
        <v>0</v>
      </c>
      <c r="BS145" s="22">
        <v>0.0</v>
      </c>
      <c r="BT145" s="22">
        <f t="shared" si="46"/>
        <v>0</v>
      </c>
      <c r="BU145" s="22">
        <f t="shared" si="47"/>
        <v>0</v>
      </c>
      <c r="BV145" s="22">
        <f t="shared" si="48"/>
        <v>0</v>
      </c>
      <c r="BW145" s="27">
        <v>819.36</v>
      </c>
      <c r="BX145" s="22">
        <f t="shared" si="49"/>
        <v>819.36</v>
      </c>
      <c r="BY145" s="22">
        <f t="shared" si="50"/>
        <v>0</v>
      </c>
      <c r="BZ145" s="22">
        <f t="shared" si="51"/>
        <v>0</v>
      </c>
      <c r="CA145" s="22">
        <f t="shared" si="52"/>
        <v>0</v>
      </c>
    </row>
    <row r="146" ht="15.0" customHeight="1">
      <c r="A146" s="14" t="s">
        <v>751</v>
      </c>
      <c r="B146" s="14" t="s">
        <v>752</v>
      </c>
      <c r="C146" s="14" t="s">
        <v>753</v>
      </c>
      <c r="D146" s="14">
        <v>5.52839256E8</v>
      </c>
      <c r="E146" s="14" t="s">
        <v>422</v>
      </c>
      <c r="F146" s="14" t="s">
        <v>130</v>
      </c>
      <c r="G146" s="14" t="s">
        <v>754</v>
      </c>
      <c r="H146" s="25" t="s">
        <v>96</v>
      </c>
      <c r="I146" s="26">
        <v>1455.0</v>
      </c>
      <c r="J146" s="22">
        <v>0.0</v>
      </c>
      <c r="K146" s="22">
        <f t="shared" si="6"/>
        <v>0</v>
      </c>
      <c r="L146" s="22">
        <f t="shared" si="7"/>
        <v>0</v>
      </c>
      <c r="M146" s="22">
        <v>0.0</v>
      </c>
      <c r="N146" s="22">
        <f t="shared" si="8"/>
        <v>0</v>
      </c>
      <c r="O146" s="22">
        <f t="shared" si="9"/>
        <v>0</v>
      </c>
      <c r="P146" s="22">
        <v>10.0</v>
      </c>
      <c r="Q146" s="22">
        <f t="shared" si="10"/>
        <v>0</v>
      </c>
      <c r="R146" s="22">
        <f t="shared" si="11"/>
        <v>10</v>
      </c>
      <c r="S146" s="22">
        <v>100.0</v>
      </c>
      <c r="T146" s="22">
        <f t="shared" si="12"/>
        <v>0</v>
      </c>
      <c r="U146" s="22">
        <f t="shared" si="13"/>
        <v>100</v>
      </c>
      <c r="V146" s="22">
        <f t="shared" si="14"/>
        <v>1345</v>
      </c>
      <c r="W146" s="22">
        <v>13.9</v>
      </c>
      <c r="X146" s="22">
        <f t="shared" si="15"/>
        <v>0</v>
      </c>
      <c r="Y146" s="22">
        <f t="shared" si="16"/>
        <v>13.9</v>
      </c>
      <c r="Z146" s="22">
        <v>0.39</v>
      </c>
      <c r="AA146" s="22">
        <f t="shared" si="17"/>
        <v>0</v>
      </c>
      <c r="AB146" s="22">
        <f t="shared" si="18"/>
        <v>0.39</v>
      </c>
      <c r="AC146" s="22">
        <v>68.87</v>
      </c>
      <c r="AD146" s="22">
        <f t="shared" si="19"/>
        <v>0</v>
      </c>
      <c r="AE146" s="22">
        <f t="shared" si="20"/>
        <v>68.87</v>
      </c>
      <c r="AF146" s="22">
        <v>1.37</v>
      </c>
      <c r="AG146" s="22">
        <f t="shared" si="21"/>
        <v>0</v>
      </c>
      <c r="AH146" s="22">
        <f t="shared" si="22"/>
        <v>1.37</v>
      </c>
      <c r="AI146" s="22">
        <v>60.86</v>
      </c>
      <c r="AJ146" s="22">
        <f t="shared" si="23"/>
        <v>0</v>
      </c>
      <c r="AK146" s="22">
        <f t="shared" si="24"/>
        <v>60.86</v>
      </c>
      <c r="AL146" s="22">
        <f t="shared" ref="AL146:AN146" si="623">AF146+AI146</f>
        <v>62.23</v>
      </c>
      <c r="AM146" s="22">
        <f t="shared" si="623"/>
        <v>0</v>
      </c>
      <c r="AN146" s="22">
        <f t="shared" si="623"/>
        <v>62.23</v>
      </c>
      <c r="AO146" s="22">
        <f t="shared" ref="AO146:AQ146" si="624">SUM(J146+M146+P146+S146+W146+Z146+AC146+AF146+AI146)</f>
        <v>255.39</v>
      </c>
      <c r="AP146" s="22">
        <f t="shared" si="624"/>
        <v>0</v>
      </c>
      <c r="AQ146" s="22">
        <f t="shared" si="624"/>
        <v>255.39</v>
      </c>
      <c r="AR146" s="22">
        <v>41.58254222474132</v>
      </c>
      <c r="AS146" s="22">
        <f t="shared" si="27"/>
        <v>296.9725422</v>
      </c>
      <c r="AT146" s="22">
        <f t="shared" si="28"/>
        <v>296.9725422</v>
      </c>
      <c r="AU146" s="22">
        <f t="shared" si="29"/>
        <v>1158.027458</v>
      </c>
      <c r="AV146" s="22">
        <f t="shared" si="620"/>
        <v>4554</v>
      </c>
      <c r="AW146" s="22">
        <f t="shared" si="31"/>
        <v>3395.972542</v>
      </c>
      <c r="AX146" s="22">
        <f t="shared" si="32"/>
        <v>1158.027458</v>
      </c>
      <c r="AY146" s="22">
        <v>70.73</v>
      </c>
      <c r="AZ146" s="22">
        <f t="shared" si="33"/>
        <v>70.73</v>
      </c>
      <c r="BA146" s="22">
        <f t="shared" si="34"/>
        <v>0</v>
      </c>
      <c r="BB146" s="22">
        <f t="shared" si="35"/>
        <v>4624.73</v>
      </c>
      <c r="BC146" s="22">
        <f t="shared" ref="BC146:BD146" si="625">SUM(AW146+AZ146)</f>
        <v>3466.702542</v>
      </c>
      <c r="BD146" s="22">
        <f t="shared" si="625"/>
        <v>1158.027458</v>
      </c>
      <c r="BE146" s="22">
        <f t="shared" si="37"/>
        <v>0</v>
      </c>
      <c r="BF146" s="27">
        <v>0.0</v>
      </c>
      <c r="BG146" s="22">
        <f t="shared" si="38"/>
        <v>0</v>
      </c>
      <c r="BH146" s="22">
        <f t="shared" si="39"/>
        <v>0</v>
      </c>
      <c r="BI146" s="22">
        <v>0.0</v>
      </c>
      <c r="BJ146" s="22">
        <f t="shared" si="40"/>
        <v>0</v>
      </c>
      <c r="BK146" s="22">
        <f t="shared" si="41"/>
        <v>0</v>
      </c>
      <c r="BL146" s="22"/>
      <c r="BM146" s="22">
        <f t="shared" si="42"/>
        <v>0</v>
      </c>
      <c r="BN146" s="22" t="str">
        <f t="shared" si="43"/>
        <v/>
      </c>
      <c r="BO146" s="22">
        <f t="shared" ref="BO146:BQ146" si="626">BF146+BI146+BL146</f>
        <v>0</v>
      </c>
      <c r="BP146" s="22">
        <f t="shared" si="626"/>
        <v>0</v>
      </c>
      <c r="BQ146" s="22">
        <f t="shared" si="626"/>
        <v>0</v>
      </c>
      <c r="BR146" s="22">
        <f t="shared" si="45"/>
        <v>0</v>
      </c>
      <c r="BS146" s="22">
        <v>0.0</v>
      </c>
      <c r="BT146" s="22">
        <f t="shared" si="46"/>
        <v>0</v>
      </c>
      <c r="BU146" s="22">
        <f t="shared" si="47"/>
        <v>0</v>
      </c>
      <c r="BV146" s="22">
        <f t="shared" si="48"/>
        <v>0</v>
      </c>
      <c r="BW146" s="27">
        <v>53.2</v>
      </c>
      <c r="BX146" s="22">
        <f t="shared" si="49"/>
        <v>53.2</v>
      </c>
      <c r="BY146" s="22">
        <f t="shared" si="50"/>
        <v>0</v>
      </c>
      <c r="BZ146" s="22">
        <f t="shared" si="51"/>
        <v>0</v>
      </c>
      <c r="CA146" s="22">
        <f t="shared" si="52"/>
        <v>0</v>
      </c>
    </row>
    <row r="147" ht="15.0" customHeight="1">
      <c r="A147" s="14" t="s">
        <v>755</v>
      </c>
      <c r="B147" s="14" t="s">
        <v>756</v>
      </c>
      <c r="C147" s="14" t="s">
        <v>757</v>
      </c>
      <c r="D147" s="14">
        <v>8.01006899E8</v>
      </c>
      <c r="E147" s="14" t="s">
        <v>758</v>
      </c>
      <c r="F147" s="14" t="s">
        <v>215</v>
      </c>
      <c r="G147" s="14" t="s">
        <v>759</v>
      </c>
      <c r="H147" s="25" t="s">
        <v>96</v>
      </c>
      <c r="I147" s="26">
        <v>600.0</v>
      </c>
      <c r="J147" s="22">
        <v>0.0</v>
      </c>
      <c r="K147" s="22">
        <f t="shared" si="6"/>
        <v>0</v>
      </c>
      <c r="L147" s="22">
        <f t="shared" si="7"/>
        <v>0</v>
      </c>
      <c r="M147" s="22">
        <v>0.0</v>
      </c>
      <c r="N147" s="22">
        <f t="shared" si="8"/>
        <v>0</v>
      </c>
      <c r="O147" s="22">
        <f t="shared" si="9"/>
        <v>0</v>
      </c>
      <c r="P147" s="22">
        <v>22.0</v>
      </c>
      <c r="Q147" s="22">
        <f t="shared" si="10"/>
        <v>0</v>
      </c>
      <c r="R147" s="22">
        <f t="shared" si="11"/>
        <v>22</v>
      </c>
      <c r="S147" s="22">
        <v>100.0</v>
      </c>
      <c r="T147" s="22">
        <f t="shared" si="12"/>
        <v>0</v>
      </c>
      <c r="U147" s="22">
        <f t="shared" si="13"/>
        <v>100</v>
      </c>
      <c r="V147" s="22">
        <f t="shared" si="14"/>
        <v>478</v>
      </c>
      <c r="W147" s="22">
        <v>13.9</v>
      </c>
      <c r="X147" s="22">
        <f t="shared" si="15"/>
        <v>0</v>
      </c>
      <c r="Y147" s="22">
        <f t="shared" si="16"/>
        <v>13.9</v>
      </c>
      <c r="Z147" s="22">
        <v>0.39</v>
      </c>
      <c r="AA147" s="22">
        <f t="shared" si="17"/>
        <v>0</v>
      </c>
      <c r="AB147" s="22">
        <f t="shared" si="18"/>
        <v>0.39</v>
      </c>
      <c r="AC147" s="22">
        <v>68.87</v>
      </c>
      <c r="AD147" s="22">
        <f t="shared" si="19"/>
        <v>0</v>
      </c>
      <c r="AE147" s="22">
        <f t="shared" si="20"/>
        <v>68.87</v>
      </c>
      <c r="AF147" s="22">
        <v>1.37</v>
      </c>
      <c r="AG147" s="22">
        <f t="shared" si="21"/>
        <v>0</v>
      </c>
      <c r="AH147" s="22">
        <f t="shared" si="22"/>
        <v>1.37</v>
      </c>
      <c r="AI147" s="22">
        <v>60.86</v>
      </c>
      <c r="AJ147" s="22">
        <f t="shared" si="23"/>
        <v>0</v>
      </c>
      <c r="AK147" s="22">
        <f t="shared" si="24"/>
        <v>60.86</v>
      </c>
      <c r="AL147" s="22">
        <f t="shared" ref="AL147:AN147" si="627">AF147+AI147</f>
        <v>62.23</v>
      </c>
      <c r="AM147" s="22">
        <f t="shared" si="627"/>
        <v>0</v>
      </c>
      <c r="AN147" s="22">
        <f t="shared" si="627"/>
        <v>62.23</v>
      </c>
      <c r="AO147" s="22">
        <f t="shared" ref="AO147:AQ147" si="628">SUM(J147+M147+P147+S147+W147+Z147+AC147+AF147+AI147)</f>
        <v>267.39</v>
      </c>
      <c r="AP147" s="22">
        <f t="shared" si="628"/>
        <v>0</v>
      </c>
      <c r="AQ147" s="22">
        <f t="shared" si="628"/>
        <v>267.39</v>
      </c>
      <c r="AR147" s="22">
        <v>11.529388192305177</v>
      </c>
      <c r="AS147" s="22">
        <f t="shared" si="27"/>
        <v>278.9193882</v>
      </c>
      <c r="AT147" s="22">
        <f t="shared" si="28"/>
        <v>278.9193882</v>
      </c>
      <c r="AU147" s="22">
        <f t="shared" si="29"/>
        <v>321.0806118</v>
      </c>
      <c r="AV147" s="22">
        <f t="shared" si="620"/>
        <v>4554</v>
      </c>
      <c r="AW147" s="22">
        <f t="shared" si="31"/>
        <v>4232.919388</v>
      </c>
      <c r="AX147" s="22">
        <f t="shared" si="32"/>
        <v>321.0806118</v>
      </c>
      <c r="AY147" s="22">
        <v>70.73</v>
      </c>
      <c r="AZ147" s="22">
        <f t="shared" si="33"/>
        <v>70.73</v>
      </c>
      <c r="BA147" s="22">
        <f t="shared" si="34"/>
        <v>0</v>
      </c>
      <c r="BB147" s="22">
        <f t="shared" si="35"/>
        <v>4624.73</v>
      </c>
      <c r="BC147" s="22">
        <f t="shared" ref="BC147:BD147" si="629">SUM(AW147+AZ147)</f>
        <v>4303.649388</v>
      </c>
      <c r="BD147" s="22">
        <f t="shared" si="629"/>
        <v>321.0806118</v>
      </c>
      <c r="BE147" s="22">
        <f t="shared" si="37"/>
        <v>0</v>
      </c>
      <c r="BF147" s="27">
        <v>0.0</v>
      </c>
      <c r="BG147" s="22">
        <f t="shared" si="38"/>
        <v>0</v>
      </c>
      <c r="BH147" s="22">
        <f t="shared" si="39"/>
        <v>0</v>
      </c>
      <c r="BI147" s="22">
        <v>457.82</v>
      </c>
      <c r="BJ147" s="22">
        <f t="shared" si="40"/>
        <v>457.82</v>
      </c>
      <c r="BK147" s="22">
        <f t="shared" si="41"/>
        <v>0</v>
      </c>
      <c r="BL147" s="22"/>
      <c r="BM147" s="22">
        <f t="shared" si="42"/>
        <v>0</v>
      </c>
      <c r="BN147" s="22" t="str">
        <f t="shared" si="43"/>
        <v/>
      </c>
      <c r="BO147" s="22">
        <f t="shared" ref="BO147:BQ147" si="630">BF147+BI147+BL147</f>
        <v>457.82</v>
      </c>
      <c r="BP147" s="22">
        <f t="shared" si="630"/>
        <v>457.82</v>
      </c>
      <c r="BQ147" s="22">
        <f t="shared" si="630"/>
        <v>0</v>
      </c>
      <c r="BR147" s="22">
        <f t="shared" si="45"/>
        <v>0</v>
      </c>
      <c r="BS147" s="22">
        <v>0.0</v>
      </c>
      <c r="BT147" s="22">
        <f t="shared" si="46"/>
        <v>0</v>
      </c>
      <c r="BU147" s="22">
        <f t="shared" si="47"/>
        <v>0</v>
      </c>
      <c r="BV147" s="22">
        <f t="shared" si="48"/>
        <v>0</v>
      </c>
      <c r="BW147" s="27">
        <v>191.54</v>
      </c>
      <c r="BX147" s="22">
        <f t="shared" si="49"/>
        <v>191.54</v>
      </c>
      <c r="BY147" s="22">
        <f t="shared" si="50"/>
        <v>0</v>
      </c>
      <c r="BZ147" s="22">
        <f t="shared" si="51"/>
        <v>0</v>
      </c>
      <c r="CA147" s="22">
        <f t="shared" si="52"/>
        <v>0</v>
      </c>
    </row>
    <row r="148" ht="15.0" customHeight="1">
      <c r="A148" s="14" t="s">
        <v>760</v>
      </c>
      <c r="B148" s="14" t="s">
        <v>761</v>
      </c>
      <c r="C148" s="14" t="s">
        <v>762</v>
      </c>
      <c r="D148" s="14">
        <v>8.68181927E8</v>
      </c>
      <c r="E148" s="14" t="s">
        <v>332</v>
      </c>
      <c r="F148" s="14" t="s">
        <v>293</v>
      </c>
      <c r="G148" s="14" t="s">
        <v>763</v>
      </c>
      <c r="H148" s="25" t="s">
        <v>96</v>
      </c>
      <c r="I148" s="26">
        <v>1300.0</v>
      </c>
      <c r="J148" s="22">
        <v>0.0</v>
      </c>
      <c r="K148" s="22">
        <f t="shared" si="6"/>
        <v>0</v>
      </c>
      <c r="L148" s="22">
        <f t="shared" si="7"/>
        <v>0</v>
      </c>
      <c r="M148" s="22">
        <v>0.0</v>
      </c>
      <c r="N148" s="22">
        <f t="shared" si="8"/>
        <v>0</v>
      </c>
      <c r="O148" s="22">
        <f t="shared" si="9"/>
        <v>0</v>
      </c>
      <c r="P148" s="22">
        <v>10.0</v>
      </c>
      <c r="Q148" s="22">
        <f t="shared" si="10"/>
        <v>0</v>
      </c>
      <c r="R148" s="22">
        <f t="shared" si="11"/>
        <v>10</v>
      </c>
      <c r="S148" s="22">
        <v>100.0</v>
      </c>
      <c r="T148" s="22">
        <f t="shared" si="12"/>
        <v>0</v>
      </c>
      <c r="U148" s="22">
        <f t="shared" si="13"/>
        <v>100</v>
      </c>
      <c r="V148" s="22">
        <f t="shared" si="14"/>
        <v>1190</v>
      </c>
      <c r="W148" s="22">
        <v>13.9</v>
      </c>
      <c r="X148" s="22">
        <f t="shared" si="15"/>
        <v>0</v>
      </c>
      <c r="Y148" s="22">
        <f t="shared" si="16"/>
        <v>13.9</v>
      </c>
      <c r="Z148" s="22">
        <v>0.39</v>
      </c>
      <c r="AA148" s="22">
        <f t="shared" si="17"/>
        <v>0</v>
      </c>
      <c r="AB148" s="22">
        <f t="shared" si="18"/>
        <v>0.39</v>
      </c>
      <c r="AC148" s="22">
        <v>68.87</v>
      </c>
      <c r="AD148" s="22">
        <f t="shared" si="19"/>
        <v>0</v>
      </c>
      <c r="AE148" s="22">
        <f t="shared" si="20"/>
        <v>68.87</v>
      </c>
      <c r="AF148" s="22">
        <v>1.37</v>
      </c>
      <c r="AG148" s="22">
        <f t="shared" si="21"/>
        <v>0</v>
      </c>
      <c r="AH148" s="22">
        <f t="shared" si="22"/>
        <v>1.37</v>
      </c>
      <c r="AI148" s="22">
        <v>60.86</v>
      </c>
      <c r="AJ148" s="22">
        <f t="shared" si="23"/>
        <v>0</v>
      </c>
      <c r="AK148" s="22">
        <f t="shared" si="24"/>
        <v>60.86</v>
      </c>
      <c r="AL148" s="22">
        <f t="shared" ref="AL148:AN148" si="631">AF148+AI148</f>
        <v>62.23</v>
      </c>
      <c r="AM148" s="22">
        <f t="shared" si="631"/>
        <v>0</v>
      </c>
      <c r="AN148" s="22">
        <f t="shared" si="631"/>
        <v>62.23</v>
      </c>
      <c r="AO148" s="22">
        <f t="shared" ref="AO148:AQ148" si="632">SUM(J148+M148+P148+S148+W148+Z148+AC148+AF148+AI148)</f>
        <v>255.39</v>
      </c>
      <c r="AP148" s="22">
        <f t="shared" si="632"/>
        <v>0</v>
      </c>
      <c r="AQ148" s="22">
        <f t="shared" si="632"/>
        <v>255.39</v>
      </c>
      <c r="AR148" s="22">
        <v>36.209717686070505</v>
      </c>
      <c r="AS148" s="22">
        <f t="shared" si="27"/>
        <v>291.5997177</v>
      </c>
      <c r="AT148" s="22">
        <f t="shared" si="28"/>
        <v>291.5997177</v>
      </c>
      <c r="AU148" s="22">
        <f t="shared" si="29"/>
        <v>1008.400282</v>
      </c>
      <c r="AV148" s="22">
        <f t="shared" si="620"/>
        <v>4554</v>
      </c>
      <c r="AW148" s="22">
        <f t="shared" si="31"/>
        <v>3545.599718</v>
      </c>
      <c r="AX148" s="22">
        <f t="shared" si="32"/>
        <v>1008.400282</v>
      </c>
      <c r="AY148" s="22">
        <v>70.73</v>
      </c>
      <c r="AZ148" s="22">
        <f t="shared" si="33"/>
        <v>70.73</v>
      </c>
      <c r="BA148" s="22">
        <f t="shared" si="34"/>
        <v>0</v>
      </c>
      <c r="BB148" s="22">
        <f t="shared" si="35"/>
        <v>4624.73</v>
      </c>
      <c r="BC148" s="22">
        <f t="shared" ref="BC148:BD148" si="633">SUM(AW148+AZ148)</f>
        <v>3616.329718</v>
      </c>
      <c r="BD148" s="22">
        <f t="shared" si="633"/>
        <v>1008.400282</v>
      </c>
      <c r="BE148" s="22">
        <f t="shared" si="37"/>
        <v>0</v>
      </c>
      <c r="BF148" s="27">
        <v>0.0</v>
      </c>
      <c r="BG148" s="22">
        <f t="shared" si="38"/>
        <v>0</v>
      </c>
      <c r="BH148" s="22">
        <f t="shared" si="39"/>
        <v>0</v>
      </c>
      <c r="BI148" s="22">
        <v>619.56</v>
      </c>
      <c r="BJ148" s="22">
        <f t="shared" si="40"/>
        <v>619.56</v>
      </c>
      <c r="BK148" s="22">
        <f t="shared" si="41"/>
        <v>0</v>
      </c>
      <c r="BL148" s="22"/>
      <c r="BM148" s="22">
        <f t="shared" si="42"/>
        <v>0</v>
      </c>
      <c r="BN148" s="22" t="str">
        <f t="shared" si="43"/>
        <v/>
      </c>
      <c r="BO148" s="22">
        <f t="shared" ref="BO148:BQ148" si="634">BF148+BI148+BL148</f>
        <v>619.56</v>
      </c>
      <c r="BP148" s="22">
        <f t="shared" si="634"/>
        <v>619.56</v>
      </c>
      <c r="BQ148" s="22">
        <f t="shared" si="634"/>
        <v>0</v>
      </c>
      <c r="BR148" s="22">
        <f t="shared" si="45"/>
        <v>0</v>
      </c>
      <c r="BS148" s="22">
        <v>0.0</v>
      </c>
      <c r="BT148" s="22">
        <f t="shared" si="46"/>
        <v>0</v>
      </c>
      <c r="BU148" s="22">
        <f t="shared" si="47"/>
        <v>0</v>
      </c>
      <c r="BV148" s="22">
        <f t="shared" si="48"/>
        <v>0</v>
      </c>
      <c r="BW148" s="27">
        <v>53.2</v>
      </c>
      <c r="BX148" s="22">
        <f t="shared" si="49"/>
        <v>53.2</v>
      </c>
      <c r="BY148" s="22">
        <f t="shared" si="50"/>
        <v>0</v>
      </c>
      <c r="BZ148" s="22">
        <f t="shared" si="51"/>
        <v>0</v>
      </c>
      <c r="CA148" s="22">
        <f t="shared" si="52"/>
        <v>0</v>
      </c>
    </row>
    <row r="149" ht="15.0" customHeight="1">
      <c r="A149" s="14" t="s">
        <v>764</v>
      </c>
      <c r="B149" s="14" t="s">
        <v>765</v>
      </c>
      <c r="C149" s="14" t="s">
        <v>766</v>
      </c>
      <c r="D149" s="14">
        <v>4.19781951E8</v>
      </c>
      <c r="E149" s="14" t="s">
        <v>533</v>
      </c>
      <c r="F149" s="14" t="s">
        <v>124</v>
      </c>
      <c r="G149" s="14" t="s">
        <v>767</v>
      </c>
      <c r="H149" s="25" t="s">
        <v>96</v>
      </c>
      <c r="I149" s="26">
        <v>1694.0</v>
      </c>
      <c r="J149" s="22">
        <v>0.0</v>
      </c>
      <c r="K149" s="22">
        <f t="shared" si="6"/>
        <v>0</v>
      </c>
      <c r="L149" s="22">
        <f t="shared" si="7"/>
        <v>0</v>
      </c>
      <c r="M149" s="22">
        <v>0.0</v>
      </c>
      <c r="N149" s="22">
        <f t="shared" si="8"/>
        <v>0</v>
      </c>
      <c r="O149" s="22">
        <f t="shared" si="9"/>
        <v>0</v>
      </c>
      <c r="P149" s="22">
        <v>10.0</v>
      </c>
      <c r="Q149" s="22">
        <f t="shared" si="10"/>
        <v>0</v>
      </c>
      <c r="R149" s="22">
        <f t="shared" si="11"/>
        <v>10</v>
      </c>
      <c r="S149" s="22">
        <v>100.0</v>
      </c>
      <c r="T149" s="22">
        <f t="shared" si="12"/>
        <v>0</v>
      </c>
      <c r="U149" s="22">
        <f t="shared" si="13"/>
        <v>100</v>
      </c>
      <c r="V149" s="22">
        <f t="shared" si="14"/>
        <v>1584</v>
      </c>
      <c r="W149" s="22">
        <v>27.8</v>
      </c>
      <c r="X149" s="22">
        <f t="shared" si="15"/>
        <v>0</v>
      </c>
      <c r="Y149" s="22">
        <f t="shared" si="16"/>
        <v>27.8</v>
      </c>
      <c r="Z149" s="22">
        <v>0.39</v>
      </c>
      <c r="AA149" s="22">
        <f t="shared" si="17"/>
        <v>0</v>
      </c>
      <c r="AB149" s="22">
        <f t="shared" si="18"/>
        <v>0.39</v>
      </c>
      <c r="AC149" s="22">
        <v>68.87</v>
      </c>
      <c r="AD149" s="22">
        <f t="shared" si="19"/>
        <v>0</v>
      </c>
      <c r="AE149" s="22">
        <f t="shared" si="20"/>
        <v>68.87</v>
      </c>
      <c r="AF149" s="22">
        <v>1.37</v>
      </c>
      <c r="AG149" s="22">
        <f t="shared" si="21"/>
        <v>0</v>
      </c>
      <c r="AH149" s="22">
        <f t="shared" si="22"/>
        <v>1.37</v>
      </c>
      <c r="AI149" s="22">
        <v>60.86</v>
      </c>
      <c r="AJ149" s="22">
        <f t="shared" si="23"/>
        <v>0</v>
      </c>
      <c r="AK149" s="22">
        <f t="shared" si="24"/>
        <v>60.86</v>
      </c>
      <c r="AL149" s="22">
        <f t="shared" ref="AL149:AN149" si="635">AF149+AI149</f>
        <v>62.23</v>
      </c>
      <c r="AM149" s="22">
        <f t="shared" si="635"/>
        <v>0</v>
      </c>
      <c r="AN149" s="22">
        <f t="shared" si="635"/>
        <v>62.23</v>
      </c>
      <c r="AO149" s="22">
        <f t="shared" ref="AO149:AQ149" si="636">SUM(J149+M149+P149+S149+W149+Z149+AC149+AF149+AI149)</f>
        <v>269.29</v>
      </c>
      <c r="AP149" s="22">
        <f t="shared" si="636"/>
        <v>0</v>
      </c>
      <c r="AQ149" s="22">
        <f t="shared" si="636"/>
        <v>269.29</v>
      </c>
      <c r="AR149" s="22">
        <v>49.385269990256184</v>
      </c>
      <c r="AS149" s="22">
        <f t="shared" si="27"/>
        <v>318.67527</v>
      </c>
      <c r="AT149" s="22">
        <f t="shared" si="28"/>
        <v>318.67527</v>
      </c>
      <c r="AU149" s="22">
        <f t="shared" si="29"/>
        <v>1375.32473</v>
      </c>
      <c r="AV149" s="22">
        <f t="shared" si="620"/>
        <v>4554</v>
      </c>
      <c r="AW149" s="22">
        <f t="shared" si="31"/>
        <v>3178.67527</v>
      </c>
      <c r="AX149" s="22">
        <f t="shared" si="32"/>
        <v>1375.32473</v>
      </c>
      <c r="AY149" s="22">
        <v>70.73</v>
      </c>
      <c r="AZ149" s="22">
        <f t="shared" si="33"/>
        <v>70.73</v>
      </c>
      <c r="BA149" s="22">
        <f t="shared" si="34"/>
        <v>0</v>
      </c>
      <c r="BB149" s="22">
        <f t="shared" si="35"/>
        <v>4624.73</v>
      </c>
      <c r="BC149" s="22">
        <f t="shared" ref="BC149:BD149" si="637">SUM(AW149+AZ149)</f>
        <v>3249.40527</v>
      </c>
      <c r="BD149" s="22">
        <f t="shared" si="637"/>
        <v>1375.32473</v>
      </c>
      <c r="BE149" s="22">
        <f t="shared" si="37"/>
        <v>0</v>
      </c>
      <c r="BF149" s="27">
        <v>0.0</v>
      </c>
      <c r="BG149" s="22">
        <f t="shared" si="38"/>
        <v>0</v>
      </c>
      <c r="BH149" s="22">
        <f t="shared" si="39"/>
        <v>0</v>
      </c>
      <c r="BI149" s="22">
        <v>175.88</v>
      </c>
      <c r="BJ149" s="22">
        <f t="shared" si="40"/>
        <v>175.88</v>
      </c>
      <c r="BK149" s="22">
        <f t="shared" si="41"/>
        <v>0</v>
      </c>
      <c r="BL149" s="22"/>
      <c r="BM149" s="22">
        <f t="shared" si="42"/>
        <v>0</v>
      </c>
      <c r="BN149" s="22" t="str">
        <f t="shared" si="43"/>
        <v/>
      </c>
      <c r="BO149" s="22">
        <f t="shared" ref="BO149:BQ149" si="638">BF149+BI149+BL149</f>
        <v>175.88</v>
      </c>
      <c r="BP149" s="22">
        <f t="shared" si="638"/>
        <v>175.88</v>
      </c>
      <c r="BQ149" s="22">
        <f t="shared" si="638"/>
        <v>0</v>
      </c>
      <c r="BR149" s="22">
        <f t="shared" si="45"/>
        <v>0</v>
      </c>
      <c r="BS149" s="22">
        <v>0.0</v>
      </c>
      <c r="BT149" s="22">
        <f t="shared" si="46"/>
        <v>0</v>
      </c>
      <c r="BU149" s="22">
        <f t="shared" si="47"/>
        <v>0</v>
      </c>
      <c r="BV149" s="22">
        <f t="shared" si="48"/>
        <v>0</v>
      </c>
      <c r="BW149" s="27">
        <v>0.0</v>
      </c>
      <c r="BX149" s="22">
        <f t="shared" si="49"/>
        <v>0</v>
      </c>
      <c r="BY149" s="22">
        <f t="shared" si="50"/>
        <v>0</v>
      </c>
      <c r="BZ149" s="22">
        <f t="shared" si="51"/>
        <v>0</v>
      </c>
      <c r="CA149" s="22">
        <f t="shared" si="52"/>
        <v>0</v>
      </c>
    </row>
    <row r="150" ht="15.0" customHeight="1">
      <c r="A150" s="14" t="s">
        <v>768</v>
      </c>
      <c r="B150" s="14" t="s">
        <v>244</v>
      </c>
      <c r="C150" s="14" t="s">
        <v>769</v>
      </c>
      <c r="D150" s="14"/>
      <c r="E150" s="14" t="s">
        <v>422</v>
      </c>
      <c r="F150" s="14" t="s">
        <v>94</v>
      </c>
      <c r="G150" s="14" t="s">
        <v>770</v>
      </c>
      <c r="H150" s="25" t="s">
        <v>96</v>
      </c>
      <c r="I150" s="26">
        <v>1700.0</v>
      </c>
      <c r="J150" s="22">
        <v>0.0</v>
      </c>
      <c r="K150" s="22">
        <f t="shared" si="6"/>
        <v>0</v>
      </c>
      <c r="L150" s="22">
        <f t="shared" si="7"/>
        <v>0</v>
      </c>
      <c r="M150" s="22">
        <v>0.0</v>
      </c>
      <c r="N150" s="22">
        <f t="shared" si="8"/>
        <v>0</v>
      </c>
      <c r="O150" s="22">
        <f t="shared" si="9"/>
        <v>0</v>
      </c>
      <c r="P150" s="22">
        <v>10.0</v>
      </c>
      <c r="Q150" s="22">
        <f t="shared" si="10"/>
        <v>0</v>
      </c>
      <c r="R150" s="22">
        <f t="shared" si="11"/>
        <v>10</v>
      </c>
      <c r="S150" s="22">
        <v>100.0</v>
      </c>
      <c r="T150" s="22">
        <f t="shared" si="12"/>
        <v>0</v>
      </c>
      <c r="U150" s="22">
        <f t="shared" si="13"/>
        <v>100</v>
      </c>
      <c r="V150" s="22">
        <f t="shared" si="14"/>
        <v>1590</v>
      </c>
      <c r="W150" s="22">
        <v>13.9</v>
      </c>
      <c r="X150" s="22">
        <f t="shared" si="15"/>
        <v>0</v>
      </c>
      <c r="Y150" s="22">
        <f t="shared" si="16"/>
        <v>13.9</v>
      </c>
      <c r="Z150" s="22">
        <v>0.39</v>
      </c>
      <c r="AA150" s="22">
        <f t="shared" si="17"/>
        <v>0</v>
      </c>
      <c r="AB150" s="22">
        <f t="shared" si="18"/>
        <v>0.39</v>
      </c>
      <c r="AC150" s="22">
        <v>68.87</v>
      </c>
      <c r="AD150" s="22">
        <f t="shared" si="19"/>
        <v>0</v>
      </c>
      <c r="AE150" s="22">
        <f t="shared" si="20"/>
        <v>68.87</v>
      </c>
      <c r="AF150" s="22">
        <v>1.37</v>
      </c>
      <c r="AG150" s="22">
        <f t="shared" si="21"/>
        <v>0</v>
      </c>
      <c r="AH150" s="22">
        <f t="shared" si="22"/>
        <v>1.37</v>
      </c>
      <c r="AI150" s="22">
        <v>60.86</v>
      </c>
      <c r="AJ150" s="22">
        <f t="shared" si="23"/>
        <v>0</v>
      </c>
      <c r="AK150" s="22">
        <f t="shared" si="24"/>
        <v>60.86</v>
      </c>
      <c r="AL150" s="22">
        <f t="shared" ref="AL150:AN150" si="639">AF150+AI150</f>
        <v>62.23</v>
      </c>
      <c r="AM150" s="22">
        <f t="shared" si="639"/>
        <v>0</v>
      </c>
      <c r="AN150" s="22">
        <f t="shared" si="639"/>
        <v>62.23</v>
      </c>
      <c r="AO150" s="22">
        <f t="shared" ref="AO150:AQ150" si="640">SUM(J150+M150+P150+S150+W150+Z150+AC150+AF150+AI150)</f>
        <v>255.39</v>
      </c>
      <c r="AP150" s="22">
        <f t="shared" si="640"/>
        <v>0</v>
      </c>
      <c r="AQ150" s="22">
        <f t="shared" si="640"/>
        <v>255.39</v>
      </c>
      <c r="AR150" s="22">
        <v>50.07507133425327</v>
      </c>
      <c r="AS150" s="22">
        <f t="shared" si="27"/>
        <v>305.4650713</v>
      </c>
      <c r="AT150" s="22">
        <f t="shared" si="28"/>
        <v>305.4650713</v>
      </c>
      <c r="AU150" s="22">
        <f t="shared" si="29"/>
        <v>1394.534929</v>
      </c>
      <c r="AV150" s="22">
        <f t="shared" si="620"/>
        <v>4554</v>
      </c>
      <c r="AW150" s="22">
        <f t="shared" si="31"/>
        <v>3159.465071</v>
      </c>
      <c r="AX150" s="22">
        <f t="shared" si="32"/>
        <v>1394.534929</v>
      </c>
      <c r="AY150" s="22">
        <v>70.73</v>
      </c>
      <c r="AZ150" s="22">
        <f t="shared" si="33"/>
        <v>70.73</v>
      </c>
      <c r="BA150" s="22">
        <f t="shared" si="34"/>
        <v>0</v>
      </c>
      <c r="BB150" s="22">
        <f t="shared" si="35"/>
        <v>4624.73</v>
      </c>
      <c r="BC150" s="22">
        <f t="shared" ref="BC150:BD150" si="641">SUM(AW150+AZ150)</f>
        <v>3230.195071</v>
      </c>
      <c r="BD150" s="22">
        <f t="shared" si="641"/>
        <v>1394.534929</v>
      </c>
      <c r="BE150" s="22">
        <f t="shared" si="37"/>
        <v>0</v>
      </c>
      <c r="BF150" s="27">
        <v>0.0</v>
      </c>
      <c r="BG150" s="22">
        <f t="shared" si="38"/>
        <v>0</v>
      </c>
      <c r="BH150" s="22">
        <f t="shared" si="39"/>
        <v>0</v>
      </c>
      <c r="BI150" s="22">
        <v>0.0</v>
      </c>
      <c r="BJ150" s="22">
        <f t="shared" si="40"/>
        <v>0</v>
      </c>
      <c r="BK150" s="22">
        <f t="shared" si="41"/>
        <v>0</v>
      </c>
      <c r="BL150" s="22"/>
      <c r="BM150" s="22">
        <f t="shared" si="42"/>
        <v>0</v>
      </c>
      <c r="BN150" s="22" t="str">
        <f t="shared" si="43"/>
        <v/>
      </c>
      <c r="BO150" s="22">
        <f t="shared" ref="BO150:BQ150" si="642">BF150+BI150+BL150</f>
        <v>0</v>
      </c>
      <c r="BP150" s="22">
        <f t="shared" si="642"/>
        <v>0</v>
      </c>
      <c r="BQ150" s="22">
        <f t="shared" si="642"/>
        <v>0</v>
      </c>
      <c r="BR150" s="22">
        <f t="shared" si="45"/>
        <v>0</v>
      </c>
      <c r="BS150" s="22">
        <v>0.0</v>
      </c>
      <c r="BT150" s="22">
        <f t="shared" si="46"/>
        <v>0</v>
      </c>
      <c r="BU150" s="22">
        <f t="shared" si="47"/>
        <v>0</v>
      </c>
      <c r="BV150" s="22">
        <f t="shared" si="48"/>
        <v>0</v>
      </c>
      <c r="BW150" s="27">
        <v>0.0</v>
      </c>
      <c r="BX150" s="22">
        <f t="shared" si="49"/>
        <v>0</v>
      </c>
      <c r="BY150" s="22">
        <f t="shared" si="50"/>
        <v>0</v>
      </c>
      <c r="BZ150" s="22">
        <f t="shared" si="51"/>
        <v>0</v>
      </c>
      <c r="CA150" s="22">
        <f t="shared" si="52"/>
        <v>0</v>
      </c>
    </row>
    <row r="151" ht="15.0" customHeight="1">
      <c r="A151" s="14" t="s">
        <v>771</v>
      </c>
      <c r="B151" s="14" t="s">
        <v>772</v>
      </c>
      <c r="C151" s="14" t="s">
        <v>773</v>
      </c>
      <c r="D151" s="14">
        <v>1.433173E8</v>
      </c>
      <c r="E151" s="14" t="s">
        <v>715</v>
      </c>
      <c r="F151" s="14" t="s">
        <v>456</v>
      </c>
      <c r="G151" s="14" t="s">
        <v>774</v>
      </c>
      <c r="H151" s="25" t="s">
        <v>96</v>
      </c>
      <c r="I151" s="26">
        <v>1950.0</v>
      </c>
      <c r="J151" s="22">
        <v>0.0</v>
      </c>
      <c r="K151" s="22">
        <f t="shared" si="6"/>
        <v>0</v>
      </c>
      <c r="L151" s="22">
        <f t="shared" si="7"/>
        <v>0</v>
      </c>
      <c r="M151" s="22">
        <v>0.0</v>
      </c>
      <c r="N151" s="22">
        <f t="shared" si="8"/>
        <v>0</v>
      </c>
      <c r="O151" s="22">
        <f t="shared" si="9"/>
        <v>0</v>
      </c>
      <c r="P151" s="22">
        <v>22.0</v>
      </c>
      <c r="Q151" s="22">
        <f t="shared" si="10"/>
        <v>0</v>
      </c>
      <c r="R151" s="22">
        <f t="shared" si="11"/>
        <v>22</v>
      </c>
      <c r="S151" s="22">
        <v>100.0</v>
      </c>
      <c r="T151" s="22">
        <f t="shared" si="12"/>
        <v>0</v>
      </c>
      <c r="U151" s="22">
        <f t="shared" si="13"/>
        <v>100</v>
      </c>
      <c r="V151" s="22">
        <f t="shared" si="14"/>
        <v>1828</v>
      </c>
      <c r="W151" s="22">
        <v>13.9</v>
      </c>
      <c r="X151" s="22">
        <f t="shared" si="15"/>
        <v>0</v>
      </c>
      <c r="Y151" s="22">
        <f t="shared" si="16"/>
        <v>13.9</v>
      </c>
      <c r="Z151" s="22">
        <v>0.39</v>
      </c>
      <c r="AA151" s="22">
        <f t="shared" si="17"/>
        <v>0</v>
      </c>
      <c r="AB151" s="22">
        <f t="shared" si="18"/>
        <v>0.39</v>
      </c>
      <c r="AC151" s="22">
        <v>68.87</v>
      </c>
      <c r="AD151" s="22">
        <f t="shared" si="19"/>
        <v>0</v>
      </c>
      <c r="AE151" s="22">
        <f t="shared" si="20"/>
        <v>68.87</v>
      </c>
      <c r="AF151" s="22">
        <v>1.37</v>
      </c>
      <c r="AG151" s="22">
        <f t="shared" si="21"/>
        <v>0</v>
      </c>
      <c r="AH151" s="22">
        <f t="shared" si="22"/>
        <v>1.37</v>
      </c>
      <c r="AI151" s="22">
        <v>60.86</v>
      </c>
      <c r="AJ151" s="22">
        <f t="shared" si="23"/>
        <v>0</v>
      </c>
      <c r="AK151" s="22">
        <f t="shared" si="24"/>
        <v>60.86</v>
      </c>
      <c r="AL151" s="22">
        <f t="shared" ref="AL151:AN151" si="643">AF151+AI151</f>
        <v>62.23</v>
      </c>
      <c r="AM151" s="22">
        <f t="shared" si="643"/>
        <v>0</v>
      </c>
      <c r="AN151" s="22">
        <f t="shared" si="643"/>
        <v>62.23</v>
      </c>
      <c r="AO151" s="22">
        <f t="shared" ref="AO151:AQ151" si="644">SUM(J151+M151+P151+S151+W151+Z151+AC151+AF151+AI151)</f>
        <v>267.39</v>
      </c>
      <c r="AP151" s="22">
        <f t="shared" si="644"/>
        <v>0</v>
      </c>
      <c r="AQ151" s="22">
        <f t="shared" si="644"/>
        <v>267.39</v>
      </c>
      <c r="AR151" s="22">
        <v>58.32495675492203</v>
      </c>
      <c r="AS151" s="22">
        <f t="shared" si="27"/>
        <v>325.7149568</v>
      </c>
      <c r="AT151" s="22">
        <f t="shared" si="28"/>
        <v>325.7149568</v>
      </c>
      <c r="AU151" s="22">
        <f t="shared" si="29"/>
        <v>1624.285043</v>
      </c>
      <c r="AV151" s="22">
        <f t="shared" si="620"/>
        <v>4554</v>
      </c>
      <c r="AW151" s="22">
        <f t="shared" si="31"/>
        <v>2929.714957</v>
      </c>
      <c r="AX151" s="22">
        <f t="shared" si="32"/>
        <v>1624.285043</v>
      </c>
      <c r="AY151" s="22">
        <v>70.73</v>
      </c>
      <c r="AZ151" s="22">
        <f t="shared" si="33"/>
        <v>70.73</v>
      </c>
      <c r="BA151" s="22">
        <f t="shared" si="34"/>
        <v>0</v>
      </c>
      <c r="BB151" s="22">
        <f t="shared" si="35"/>
        <v>4624.73</v>
      </c>
      <c r="BC151" s="22">
        <f t="shared" ref="BC151:BD151" si="645">SUM(AW151+AZ151)</f>
        <v>3000.444957</v>
      </c>
      <c r="BD151" s="22">
        <f t="shared" si="645"/>
        <v>1624.285043</v>
      </c>
      <c r="BE151" s="22">
        <f t="shared" si="37"/>
        <v>0</v>
      </c>
      <c r="BF151" s="27">
        <v>0.0</v>
      </c>
      <c r="BG151" s="22">
        <f t="shared" si="38"/>
        <v>0</v>
      </c>
      <c r="BH151" s="22">
        <f t="shared" si="39"/>
        <v>0</v>
      </c>
      <c r="BI151" s="22">
        <v>502.83</v>
      </c>
      <c r="BJ151" s="22">
        <f t="shared" si="40"/>
        <v>502.83</v>
      </c>
      <c r="BK151" s="22">
        <f t="shared" si="41"/>
        <v>0</v>
      </c>
      <c r="BL151" s="22"/>
      <c r="BM151" s="22">
        <f t="shared" si="42"/>
        <v>0</v>
      </c>
      <c r="BN151" s="22" t="str">
        <f t="shared" si="43"/>
        <v/>
      </c>
      <c r="BO151" s="22">
        <f t="shared" ref="BO151:BQ151" si="646">BF151+BI151+BL151</f>
        <v>502.83</v>
      </c>
      <c r="BP151" s="22">
        <f t="shared" si="646"/>
        <v>502.83</v>
      </c>
      <c r="BQ151" s="22">
        <f t="shared" si="646"/>
        <v>0</v>
      </c>
      <c r="BR151" s="22">
        <f t="shared" si="45"/>
        <v>0</v>
      </c>
      <c r="BS151" s="22">
        <v>0.0</v>
      </c>
      <c r="BT151" s="22">
        <f t="shared" si="46"/>
        <v>0</v>
      </c>
      <c r="BU151" s="22">
        <f t="shared" si="47"/>
        <v>0</v>
      </c>
      <c r="BV151" s="22">
        <f t="shared" si="48"/>
        <v>0</v>
      </c>
      <c r="BW151" s="27">
        <v>319.23</v>
      </c>
      <c r="BX151" s="22">
        <f t="shared" si="49"/>
        <v>319.23</v>
      </c>
      <c r="BY151" s="22">
        <f t="shared" si="50"/>
        <v>0</v>
      </c>
      <c r="BZ151" s="22">
        <f t="shared" si="51"/>
        <v>0</v>
      </c>
      <c r="CA151" s="22">
        <f t="shared" si="52"/>
        <v>0</v>
      </c>
    </row>
    <row r="152" ht="15.0" customHeight="1">
      <c r="A152" s="14" t="s">
        <v>775</v>
      </c>
      <c r="B152" s="14" t="s">
        <v>776</v>
      </c>
      <c r="C152" s="14" t="s">
        <v>777</v>
      </c>
      <c r="D152" s="14">
        <v>9.31315573E8</v>
      </c>
      <c r="E152" s="14" t="s">
        <v>312</v>
      </c>
      <c r="F152" s="14" t="s">
        <v>508</v>
      </c>
      <c r="G152" s="14" t="s">
        <v>778</v>
      </c>
      <c r="H152" s="25" t="s">
        <v>96</v>
      </c>
      <c r="I152" s="26">
        <v>1038.0</v>
      </c>
      <c r="J152" s="22">
        <v>0.0</v>
      </c>
      <c r="K152" s="22">
        <f t="shared" si="6"/>
        <v>0</v>
      </c>
      <c r="L152" s="22">
        <f t="shared" si="7"/>
        <v>0</v>
      </c>
      <c r="M152" s="22">
        <v>0.0</v>
      </c>
      <c r="N152" s="22">
        <f t="shared" si="8"/>
        <v>0</v>
      </c>
      <c r="O152" s="22">
        <f t="shared" si="9"/>
        <v>0</v>
      </c>
      <c r="P152" s="22">
        <v>10.0</v>
      </c>
      <c r="Q152" s="22">
        <f t="shared" si="10"/>
        <v>0</v>
      </c>
      <c r="R152" s="22">
        <f t="shared" si="11"/>
        <v>10</v>
      </c>
      <c r="S152" s="22">
        <v>100.0</v>
      </c>
      <c r="T152" s="22">
        <f t="shared" si="12"/>
        <v>0</v>
      </c>
      <c r="U152" s="22">
        <f t="shared" si="13"/>
        <v>100</v>
      </c>
      <c r="V152" s="22">
        <f t="shared" si="14"/>
        <v>928</v>
      </c>
      <c r="W152" s="22">
        <v>13.9</v>
      </c>
      <c r="X152" s="22">
        <f t="shared" si="15"/>
        <v>0</v>
      </c>
      <c r="Y152" s="22">
        <f t="shared" si="16"/>
        <v>13.9</v>
      </c>
      <c r="Z152" s="22">
        <v>0.39</v>
      </c>
      <c r="AA152" s="22">
        <f t="shared" si="17"/>
        <v>0</v>
      </c>
      <c r="AB152" s="22">
        <f t="shared" si="18"/>
        <v>0.39</v>
      </c>
      <c r="AC152" s="22">
        <v>68.87</v>
      </c>
      <c r="AD152" s="22">
        <f t="shared" si="19"/>
        <v>0</v>
      </c>
      <c r="AE152" s="22">
        <f t="shared" si="20"/>
        <v>68.87</v>
      </c>
      <c r="AF152" s="22">
        <v>1.37</v>
      </c>
      <c r="AG152" s="22">
        <f t="shared" si="21"/>
        <v>0</v>
      </c>
      <c r="AH152" s="22">
        <f t="shared" si="22"/>
        <v>1.37</v>
      </c>
      <c r="AI152" s="22">
        <v>60.86</v>
      </c>
      <c r="AJ152" s="22">
        <f t="shared" si="23"/>
        <v>0</v>
      </c>
      <c r="AK152" s="22">
        <f t="shared" si="24"/>
        <v>60.86</v>
      </c>
      <c r="AL152" s="22">
        <f t="shared" ref="AL152:AN152" si="647">AF152+AI152</f>
        <v>62.23</v>
      </c>
      <c r="AM152" s="22">
        <f t="shared" si="647"/>
        <v>0</v>
      </c>
      <c r="AN152" s="22">
        <f t="shared" si="647"/>
        <v>62.23</v>
      </c>
      <c r="AO152" s="22">
        <f t="shared" ref="AO152:AQ152" si="648">SUM(J152+M152+P152+S152+W152+Z152+AC152+AF152+AI152)</f>
        <v>255.39</v>
      </c>
      <c r="AP152" s="22">
        <f t="shared" si="648"/>
        <v>0</v>
      </c>
      <c r="AQ152" s="22">
        <f t="shared" si="648"/>
        <v>255.39</v>
      </c>
      <c r="AR152" s="22">
        <v>27.12791104651079</v>
      </c>
      <c r="AS152" s="22">
        <f t="shared" si="27"/>
        <v>282.517911</v>
      </c>
      <c r="AT152" s="22">
        <f t="shared" si="28"/>
        <v>282.517911</v>
      </c>
      <c r="AU152" s="22">
        <f t="shared" si="29"/>
        <v>755.482089</v>
      </c>
      <c r="AV152" s="22">
        <f t="shared" si="620"/>
        <v>4554</v>
      </c>
      <c r="AW152" s="22">
        <f t="shared" si="31"/>
        <v>3798.517911</v>
      </c>
      <c r="AX152" s="22">
        <f t="shared" si="32"/>
        <v>755.482089</v>
      </c>
      <c r="AY152" s="22">
        <v>70.73</v>
      </c>
      <c r="AZ152" s="22">
        <f t="shared" si="33"/>
        <v>70.73</v>
      </c>
      <c r="BA152" s="22">
        <f t="shared" si="34"/>
        <v>0</v>
      </c>
      <c r="BB152" s="22">
        <f t="shared" si="35"/>
        <v>4624.73</v>
      </c>
      <c r="BC152" s="22">
        <f t="shared" ref="BC152:BD152" si="649">SUM(AW152+AZ152)</f>
        <v>3869.247911</v>
      </c>
      <c r="BD152" s="22">
        <f t="shared" si="649"/>
        <v>755.482089</v>
      </c>
      <c r="BE152" s="22">
        <f t="shared" si="37"/>
        <v>0</v>
      </c>
      <c r="BF152" s="27">
        <v>0.0</v>
      </c>
      <c r="BG152" s="22">
        <f t="shared" si="38"/>
        <v>0</v>
      </c>
      <c r="BH152" s="22">
        <f t="shared" si="39"/>
        <v>0</v>
      </c>
      <c r="BI152" s="22">
        <v>257.28</v>
      </c>
      <c r="BJ152" s="22">
        <f t="shared" si="40"/>
        <v>257.28</v>
      </c>
      <c r="BK152" s="22">
        <f t="shared" si="41"/>
        <v>0</v>
      </c>
      <c r="BL152" s="22"/>
      <c r="BM152" s="22">
        <f t="shared" si="42"/>
        <v>0</v>
      </c>
      <c r="BN152" s="22" t="str">
        <f t="shared" si="43"/>
        <v/>
      </c>
      <c r="BO152" s="22">
        <f t="shared" ref="BO152:BQ152" si="650">BF152+BI152+BL152</f>
        <v>257.28</v>
      </c>
      <c r="BP152" s="22">
        <f t="shared" si="650"/>
        <v>257.28</v>
      </c>
      <c r="BQ152" s="22">
        <f t="shared" si="650"/>
        <v>0</v>
      </c>
      <c r="BR152" s="22">
        <f t="shared" si="45"/>
        <v>0</v>
      </c>
      <c r="BS152" s="22">
        <v>0.0</v>
      </c>
      <c r="BT152" s="22">
        <f t="shared" si="46"/>
        <v>0</v>
      </c>
      <c r="BU152" s="22">
        <f t="shared" si="47"/>
        <v>0</v>
      </c>
      <c r="BV152" s="22">
        <f t="shared" si="48"/>
        <v>0</v>
      </c>
      <c r="BW152" s="27">
        <v>574.62</v>
      </c>
      <c r="BX152" s="22">
        <f t="shared" si="49"/>
        <v>574.62</v>
      </c>
      <c r="BY152" s="22">
        <f t="shared" si="50"/>
        <v>0</v>
      </c>
      <c r="BZ152" s="22">
        <f t="shared" si="51"/>
        <v>0</v>
      </c>
      <c r="CA152" s="22">
        <f t="shared" si="52"/>
        <v>0</v>
      </c>
    </row>
    <row r="153" ht="15.0" customHeight="1">
      <c r="A153" s="14" t="s">
        <v>779</v>
      </c>
      <c r="B153" s="14" t="s">
        <v>780</v>
      </c>
      <c r="C153" s="14" t="s">
        <v>781</v>
      </c>
      <c r="D153" s="14">
        <v>9.17147197E8</v>
      </c>
      <c r="E153" s="14" t="s">
        <v>351</v>
      </c>
      <c r="F153" s="14" t="s">
        <v>508</v>
      </c>
      <c r="G153" s="14" t="s">
        <v>782</v>
      </c>
      <c r="H153" s="25" t="s">
        <v>96</v>
      </c>
      <c r="I153" s="26">
        <v>2300.0</v>
      </c>
      <c r="J153" s="22">
        <v>0.0</v>
      </c>
      <c r="K153" s="22">
        <f t="shared" si="6"/>
        <v>0</v>
      </c>
      <c r="L153" s="22">
        <f t="shared" si="7"/>
        <v>0</v>
      </c>
      <c r="M153" s="22">
        <v>0.0</v>
      </c>
      <c r="N153" s="22">
        <f t="shared" si="8"/>
        <v>0</v>
      </c>
      <c r="O153" s="22">
        <f t="shared" si="9"/>
        <v>0</v>
      </c>
      <c r="P153" s="22">
        <v>10.0</v>
      </c>
      <c r="Q153" s="22">
        <f t="shared" si="10"/>
        <v>0</v>
      </c>
      <c r="R153" s="22">
        <f t="shared" si="11"/>
        <v>10</v>
      </c>
      <c r="S153" s="22">
        <v>100.0</v>
      </c>
      <c r="T153" s="22">
        <f t="shared" si="12"/>
        <v>0</v>
      </c>
      <c r="U153" s="22">
        <f t="shared" si="13"/>
        <v>100</v>
      </c>
      <c r="V153" s="22">
        <f t="shared" si="14"/>
        <v>2190</v>
      </c>
      <c r="W153" s="22">
        <v>27.8</v>
      </c>
      <c r="X153" s="22">
        <f t="shared" si="15"/>
        <v>0</v>
      </c>
      <c r="Y153" s="22">
        <f t="shared" si="16"/>
        <v>27.8</v>
      </c>
      <c r="Z153" s="22">
        <v>0.39</v>
      </c>
      <c r="AA153" s="22">
        <f t="shared" si="17"/>
        <v>0</v>
      </c>
      <c r="AB153" s="22">
        <f t="shared" si="18"/>
        <v>0.39</v>
      </c>
      <c r="AC153" s="22">
        <v>68.87</v>
      </c>
      <c r="AD153" s="22">
        <f t="shared" si="19"/>
        <v>0</v>
      </c>
      <c r="AE153" s="22">
        <f t="shared" si="20"/>
        <v>68.87</v>
      </c>
      <c r="AF153" s="22">
        <v>1.37</v>
      </c>
      <c r="AG153" s="22">
        <f t="shared" si="21"/>
        <v>0</v>
      </c>
      <c r="AH153" s="22">
        <f t="shared" si="22"/>
        <v>1.37</v>
      </c>
      <c r="AI153" s="22">
        <v>60.86</v>
      </c>
      <c r="AJ153" s="22">
        <f t="shared" si="23"/>
        <v>0</v>
      </c>
      <c r="AK153" s="22">
        <f t="shared" si="24"/>
        <v>60.86</v>
      </c>
      <c r="AL153" s="22">
        <f t="shared" ref="AL153:AN153" si="651">AF153+AI153</f>
        <v>62.23</v>
      </c>
      <c r="AM153" s="22">
        <f t="shared" si="651"/>
        <v>0</v>
      </c>
      <c r="AN153" s="22">
        <f t="shared" si="651"/>
        <v>62.23</v>
      </c>
      <c r="AO153" s="22">
        <f t="shared" ref="AO153:AQ153" si="652">SUM(J153+M153+P153+S153+W153+Z153+AC153+AF153+AI153)</f>
        <v>269.29</v>
      </c>
      <c r="AP153" s="22">
        <f t="shared" si="652"/>
        <v>0</v>
      </c>
      <c r="AQ153" s="22">
        <f t="shared" si="652"/>
        <v>269.29</v>
      </c>
      <c r="AR153" s="22">
        <v>70.39128076725308</v>
      </c>
      <c r="AS153" s="22">
        <f t="shared" si="27"/>
        <v>339.6812808</v>
      </c>
      <c r="AT153" s="22">
        <f t="shared" si="28"/>
        <v>339.6812808</v>
      </c>
      <c r="AU153" s="22">
        <f t="shared" si="29"/>
        <v>1960.318719</v>
      </c>
      <c r="AV153" s="22">
        <f t="shared" si="620"/>
        <v>4554</v>
      </c>
      <c r="AW153" s="22">
        <f t="shared" si="31"/>
        <v>2593.681281</v>
      </c>
      <c r="AX153" s="22">
        <f t="shared" si="32"/>
        <v>1960.318719</v>
      </c>
      <c r="AY153" s="22">
        <v>70.73</v>
      </c>
      <c r="AZ153" s="22">
        <f t="shared" si="33"/>
        <v>70.73</v>
      </c>
      <c r="BA153" s="22">
        <f t="shared" si="34"/>
        <v>0</v>
      </c>
      <c r="BB153" s="22">
        <f t="shared" si="35"/>
        <v>4624.73</v>
      </c>
      <c r="BC153" s="22">
        <f t="shared" ref="BC153:BD153" si="653">SUM(AW153+AZ153)</f>
        <v>2664.411281</v>
      </c>
      <c r="BD153" s="22">
        <f t="shared" si="653"/>
        <v>1960.318719</v>
      </c>
      <c r="BE153" s="22">
        <f t="shared" si="37"/>
        <v>0</v>
      </c>
      <c r="BF153" s="27">
        <v>0.0</v>
      </c>
      <c r="BG153" s="22">
        <f t="shared" si="38"/>
        <v>0</v>
      </c>
      <c r="BH153" s="22">
        <f t="shared" si="39"/>
        <v>0</v>
      </c>
      <c r="BI153" s="22">
        <v>625.8299999999999</v>
      </c>
      <c r="BJ153" s="22">
        <f t="shared" si="40"/>
        <v>625.83</v>
      </c>
      <c r="BK153" s="22">
        <f t="shared" si="41"/>
        <v>0</v>
      </c>
      <c r="BL153" s="22"/>
      <c r="BM153" s="22">
        <f t="shared" si="42"/>
        <v>0</v>
      </c>
      <c r="BN153" s="22" t="str">
        <f t="shared" si="43"/>
        <v/>
      </c>
      <c r="BO153" s="22">
        <f t="shared" ref="BO153:BQ153" si="654">BF153+BI153+BL153</f>
        <v>625.83</v>
      </c>
      <c r="BP153" s="22">
        <f t="shared" si="654"/>
        <v>625.83</v>
      </c>
      <c r="BQ153" s="22">
        <f t="shared" si="654"/>
        <v>0</v>
      </c>
      <c r="BR153" s="22">
        <f t="shared" si="45"/>
        <v>0</v>
      </c>
      <c r="BS153" s="22">
        <v>0.0</v>
      </c>
      <c r="BT153" s="22">
        <f t="shared" si="46"/>
        <v>0</v>
      </c>
      <c r="BU153" s="22">
        <f t="shared" si="47"/>
        <v>0</v>
      </c>
      <c r="BV153" s="22">
        <f t="shared" si="48"/>
        <v>0</v>
      </c>
      <c r="BW153" s="27">
        <v>0.0</v>
      </c>
      <c r="BX153" s="22">
        <f t="shared" si="49"/>
        <v>0</v>
      </c>
      <c r="BY153" s="22">
        <f t="shared" si="50"/>
        <v>0</v>
      </c>
      <c r="BZ153" s="22">
        <f t="shared" si="51"/>
        <v>0</v>
      </c>
      <c r="CA153" s="22">
        <f t="shared" si="52"/>
        <v>0</v>
      </c>
    </row>
    <row r="154" ht="15.0" customHeight="1">
      <c r="A154" s="14" t="s">
        <v>783</v>
      </c>
      <c r="B154" s="14" t="s">
        <v>784</v>
      </c>
      <c r="C154" s="14" t="s">
        <v>785</v>
      </c>
      <c r="D154" s="14">
        <v>2.64682769E8</v>
      </c>
      <c r="E154" s="14" t="s">
        <v>786</v>
      </c>
      <c r="F154" s="14" t="s">
        <v>282</v>
      </c>
      <c r="G154" s="14" t="s">
        <v>787</v>
      </c>
      <c r="H154" s="25" t="s">
        <v>96</v>
      </c>
      <c r="I154" s="26">
        <v>2410.0</v>
      </c>
      <c r="J154" s="22">
        <v>0.0</v>
      </c>
      <c r="K154" s="22">
        <f t="shared" si="6"/>
        <v>0</v>
      </c>
      <c r="L154" s="22">
        <f t="shared" si="7"/>
        <v>0</v>
      </c>
      <c r="M154" s="22">
        <v>0.0</v>
      </c>
      <c r="N154" s="22">
        <f t="shared" si="8"/>
        <v>0</v>
      </c>
      <c r="O154" s="22">
        <f t="shared" si="9"/>
        <v>0</v>
      </c>
      <c r="P154" s="22">
        <v>10.0</v>
      </c>
      <c r="Q154" s="22">
        <f t="shared" si="10"/>
        <v>0</v>
      </c>
      <c r="R154" s="22">
        <f t="shared" si="11"/>
        <v>10</v>
      </c>
      <c r="S154" s="22">
        <v>100.0</v>
      </c>
      <c r="T154" s="22">
        <f t="shared" si="12"/>
        <v>0</v>
      </c>
      <c r="U154" s="22">
        <f t="shared" si="13"/>
        <v>100</v>
      </c>
      <c r="V154" s="22">
        <f t="shared" si="14"/>
        <v>2300</v>
      </c>
      <c r="W154" s="22">
        <v>27.8</v>
      </c>
      <c r="X154" s="22">
        <f t="shared" si="15"/>
        <v>0</v>
      </c>
      <c r="Y154" s="22">
        <f t="shared" si="16"/>
        <v>27.8</v>
      </c>
      <c r="Z154" s="22">
        <v>0.39</v>
      </c>
      <c r="AA154" s="22">
        <f t="shared" si="17"/>
        <v>0</v>
      </c>
      <c r="AB154" s="22">
        <f t="shared" si="18"/>
        <v>0.39</v>
      </c>
      <c r="AC154" s="22">
        <v>68.87</v>
      </c>
      <c r="AD154" s="22">
        <f t="shared" si="19"/>
        <v>0</v>
      </c>
      <c r="AE154" s="22">
        <f t="shared" si="20"/>
        <v>68.87</v>
      </c>
      <c r="AF154" s="22">
        <v>1.37</v>
      </c>
      <c r="AG154" s="22">
        <f t="shared" si="21"/>
        <v>0</v>
      </c>
      <c r="AH154" s="22">
        <f t="shared" si="22"/>
        <v>1.37</v>
      </c>
      <c r="AI154" s="22">
        <v>60.86</v>
      </c>
      <c r="AJ154" s="22">
        <f t="shared" si="23"/>
        <v>0</v>
      </c>
      <c r="AK154" s="22">
        <f t="shared" si="24"/>
        <v>60.86</v>
      </c>
      <c r="AL154" s="22">
        <f t="shared" ref="AL154:AN154" si="655">AF154+AI154</f>
        <v>62.23</v>
      </c>
      <c r="AM154" s="22">
        <f t="shared" si="655"/>
        <v>0</v>
      </c>
      <c r="AN154" s="22">
        <f t="shared" si="655"/>
        <v>62.23</v>
      </c>
      <c r="AO154" s="22">
        <f t="shared" ref="AO154:AQ154" si="656">SUM(J154+M154+P154+S154+W154+Z154+AC154+AF154+AI154)</f>
        <v>269.29</v>
      </c>
      <c r="AP154" s="22">
        <f t="shared" si="656"/>
        <v>0</v>
      </c>
      <c r="AQ154" s="22">
        <f t="shared" si="656"/>
        <v>269.29</v>
      </c>
      <c r="AR154" s="22">
        <v>74.20425302050333</v>
      </c>
      <c r="AS154" s="22">
        <f t="shared" si="27"/>
        <v>343.494253</v>
      </c>
      <c r="AT154" s="22">
        <f t="shared" si="28"/>
        <v>343.494253</v>
      </c>
      <c r="AU154" s="22">
        <f t="shared" si="29"/>
        <v>2066.505747</v>
      </c>
      <c r="AV154" s="22">
        <f t="shared" si="620"/>
        <v>4554</v>
      </c>
      <c r="AW154" s="22">
        <f t="shared" si="31"/>
        <v>2487.494253</v>
      </c>
      <c r="AX154" s="22">
        <f t="shared" si="32"/>
        <v>2066.505747</v>
      </c>
      <c r="AY154" s="22">
        <v>0.0</v>
      </c>
      <c r="AZ154" s="22">
        <f t="shared" si="33"/>
        <v>0</v>
      </c>
      <c r="BA154" s="22">
        <f t="shared" si="34"/>
        <v>0</v>
      </c>
      <c r="BB154" s="22">
        <f t="shared" si="35"/>
        <v>4554</v>
      </c>
      <c r="BC154" s="22">
        <f t="shared" ref="BC154:BD154" si="657">SUM(AW154+AZ154)</f>
        <v>2487.494253</v>
      </c>
      <c r="BD154" s="22">
        <f t="shared" si="657"/>
        <v>2066.505747</v>
      </c>
      <c r="BE154" s="22">
        <f t="shared" si="37"/>
        <v>0</v>
      </c>
      <c r="BF154" s="27">
        <v>0.0</v>
      </c>
      <c r="BG154" s="22">
        <f t="shared" si="38"/>
        <v>0</v>
      </c>
      <c r="BH154" s="22">
        <f t="shared" si="39"/>
        <v>0</v>
      </c>
      <c r="BI154" s="22">
        <v>815.5699999999999</v>
      </c>
      <c r="BJ154" s="22">
        <f t="shared" si="40"/>
        <v>815.57</v>
      </c>
      <c r="BK154" s="22">
        <f t="shared" si="41"/>
        <v>0</v>
      </c>
      <c r="BL154" s="22"/>
      <c r="BM154" s="22">
        <f t="shared" si="42"/>
        <v>0</v>
      </c>
      <c r="BN154" s="22" t="str">
        <f t="shared" si="43"/>
        <v/>
      </c>
      <c r="BO154" s="22">
        <f t="shared" ref="BO154:BQ154" si="658">BF154+BI154+BL154</f>
        <v>815.57</v>
      </c>
      <c r="BP154" s="22">
        <f t="shared" si="658"/>
        <v>815.57</v>
      </c>
      <c r="BQ154" s="22">
        <f t="shared" si="658"/>
        <v>0</v>
      </c>
      <c r="BR154" s="22">
        <f t="shared" si="45"/>
        <v>0</v>
      </c>
      <c r="BS154" s="22">
        <v>0.0</v>
      </c>
      <c r="BT154" s="22">
        <f t="shared" si="46"/>
        <v>0</v>
      </c>
      <c r="BU154" s="22">
        <f t="shared" si="47"/>
        <v>0</v>
      </c>
      <c r="BV154" s="22">
        <f t="shared" si="48"/>
        <v>0</v>
      </c>
      <c r="BW154" s="27">
        <v>1149.24</v>
      </c>
      <c r="BX154" s="22">
        <f t="shared" si="49"/>
        <v>1149.24</v>
      </c>
      <c r="BY154" s="22">
        <f t="shared" si="50"/>
        <v>0</v>
      </c>
      <c r="BZ154" s="22">
        <f t="shared" si="51"/>
        <v>0</v>
      </c>
      <c r="CA154" s="22">
        <f t="shared" si="52"/>
        <v>0</v>
      </c>
    </row>
    <row r="155" ht="15.0" customHeight="1">
      <c r="A155" s="14" t="s">
        <v>788</v>
      </c>
      <c r="B155" s="14" t="s">
        <v>789</v>
      </c>
      <c r="C155" s="14" t="s">
        <v>790</v>
      </c>
      <c r="D155" s="14">
        <v>1.29813788E8</v>
      </c>
      <c r="E155" s="14" t="s">
        <v>533</v>
      </c>
      <c r="F155" s="14" t="s">
        <v>236</v>
      </c>
      <c r="G155" s="14" t="s">
        <v>791</v>
      </c>
      <c r="H155" s="25" t="s">
        <v>96</v>
      </c>
      <c r="I155" s="26">
        <v>1500.0</v>
      </c>
      <c r="J155" s="22">
        <v>0.0</v>
      </c>
      <c r="K155" s="22">
        <f t="shared" si="6"/>
        <v>0</v>
      </c>
      <c r="L155" s="22">
        <f t="shared" si="7"/>
        <v>0</v>
      </c>
      <c r="M155" s="22">
        <v>0.0</v>
      </c>
      <c r="N155" s="22">
        <f t="shared" si="8"/>
        <v>0</v>
      </c>
      <c r="O155" s="22">
        <f t="shared" si="9"/>
        <v>0</v>
      </c>
      <c r="P155" s="22">
        <v>10.0</v>
      </c>
      <c r="Q155" s="22">
        <f t="shared" si="10"/>
        <v>0</v>
      </c>
      <c r="R155" s="22">
        <f t="shared" si="11"/>
        <v>10</v>
      </c>
      <c r="S155" s="22">
        <v>100.0</v>
      </c>
      <c r="T155" s="22">
        <f t="shared" si="12"/>
        <v>0</v>
      </c>
      <c r="U155" s="22">
        <f t="shared" si="13"/>
        <v>100</v>
      </c>
      <c r="V155" s="22">
        <f t="shared" si="14"/>
        <v>1390</v>
      </c>
      <c r="W155" s="22">
        <v>13.9</v>
      </c>
      <c r="X155" s="22">
        <f t="shared" si="15"/>
        <v>0</v>
      </c>
      <c r="Y155" s="22">
        <f t="shared" si="16"/>
        <v>13.9</v>
      </c>
      <c r="Z155" s="22">
        <v>0.39</v>
      </c>
      <c r="AA155" s="22">
        <f t="shared" si="17"/>
        <v>0</v>
      </c>
      <c r="AB155" s="22">
        <f t="shared" si="18"/>
        <v>0.39</v>
      </c>
      <c r="AC155" s="22">
        <v>68.87</v>
      </c>
      <c r="AD155" s="22">
        <f t="shared" si="19"/>
        <v>0</v>
      </c>
      <c r="AE155" s="22">
        <f t="shared" si="20"/>
        <v>68.87</v>
      </c>
      <c r="AF155" s="22">
        <v>1.37</v>
      </c>
      <c r="AG155" s="22">
        <f t="shared" si="21"/>
        <v>0</v>
      </c>
      <c r="AH155" s="22">
        <f t="shared" si="22"/>
        <v>1.37</v>
      </c>
      <c r="AI155" s="22">
        <v>60.86</v>
      </c>
      <c r="AJ155" s="22">
        <f t="shared" si="23"/>
        <v>0</v>
      </c>
      <c r="AK155" s="22">
        <f t="shared" si="24"/>
        <v>60.86</v>
      </c>
      <c r="AL155" s="22">
        <f t="shared" ref="AL155:AN155" si="659">AF155+AI155</f>
        <v>62.23</v>
      </c>
      <c r="AM155" s="22">
        <f t="shared" si="659"/>
        <v>0</v>
      </c>
      <c r="AN155" s="22">
        <f t="shared" si="659"/>
        <v>62.23</v>
      </c>
      <c r="AO155" s="22">
        <f t="shared" ref="AO155:AQ155" si="660">SUM(J155+M155+P155+S155+W155+Z155+AC155+AF155+AI155)</f>
        <v>255.39</v>
      </c>
      <c r="AP155" s="22">
        <f t="shared" si="660"/>
        <v>0</v>
      </c>
      <c r="AQ155" s="22">
        <f t="shared" si="660"/>
        <v>255.39</v>
      </c>
      <c r="AR155" s="22">
        <v>43.142394510161886</v>
      </c>
      <c r="AS155" s="22">
        <f t="shared" si="27"/>
        <v>298.5323945</v>
      </c>
      <c r="AT155" s="22">
        <f t="shared" si="28"/>
        <v>298.5323945</v>
      </c>
      <c r="AU155" s="22">
        <f t="shared" si="29"/>
        <v>1201.467605</v>
      </c>
      <c r="AV155" s="22">
        <f t="shared" si="620"/>
        <v>4554</v>
      </c>
      <c r="AW155" s="22">
        <f t="shared" si="31"/>
        <v>3352.532395</v>
      </c>
      <c r="AX155" s="22">
        <f t="shared" si="32"/>
        <v>1201.467605</v>
      </c>
      <c r="AY155" s="22">
        <v>70.73</v>
      </c>
      <c r="AZ155" s="22">
        <f t="shared" si="33"/>
        <v>70.73</v>
      </c>
      <c r="BA155" s="22">
        <f t="shared" si="34"/>
        <v>0</v>
      </c>
      <c r="BB155" s="22">
        <f t="shared" si="35"/>
        <v>4624.73</v>
      </c>
      <c r="BC155" s="22">
        <f t="shared" ref="BC155:BD155" si="661">SUM(AW155+AZ155)</f>
        <v>3423.262395</v>
      </c>
      <c r="BD155" s="22">
        <f t="shared" si="661"/>
        <v>1201.467605</v>
      </c>
      <c r="BE155" s="22">
        <f t="shared" si="37"/>
        <v>0</v>
      </c>
      <c r="BF155" s="27">
        <v>0.0</v>
      </c>
      <c r="BG155" s="22">
        <f t="shared" si="38"/>
        <v>0</v>
      </c>
      <c r="BH155" s="22">
        <f t="shared" si="39"/>
        <v>0</v>
      </c>
      <c r="BI155" s="22">
        <v>280.99</v>
      </c>
      <c r="BJ155" s="22">
        <f t="shared" si="40"/>
        <v>280.99</v>
      </c>
      <c r="BK155" s="22">
        <f t="shared" si="41"/>
        <v>0</v>
      </c>
      <c r="BL155" s="22"/>
      <c r="BM155" s="22">
        <f t="shared" si="42"/>
        <v>0</v>
      </c>
      <c r="BN155" s="22" t="str">
        <f t="shared" si="43"/>
        <v/>
      </c>
      <c r="BO155" s="22">
        <f t="shared" ref="BO155:BQ155" si="662">BF155+BI155+BL155</f>
        <v>280.99</v>
      </c>
      <c r="BP155" s="22">
        <f t="shared" si="662"/>
        <v>280.99</v>
      </c>
      <c r="BQ155" s="22">
        <f t="shared" si="662"/>
        <v>0</v>
      </c>
      <c r="BR155" s="22">
        <f t="shared" si="45"/>
        <v>0</v>
      </c>
      <c r="BS155" s="22">
        <v>0.0</v>
      </c>
      <c r="BT155" s="22">
        <f t="shared" si="46"/>
        <v>0</v>
      </c>
      <c r="BU155" s="22">
        <f t="shared" si="47"/>
        <v>0</v>
      </c>
      <c r="BV155" s="22">
        <f t="shared" si="48"/>
        <v>0</v>
      </c>
      <c r="BW155" s="27">
        <v>0.0</v>
      </c>
      <c r="BX155" s="22">
        <f t="shared" si="49"/>
        <v>0</v>
      </c>
      <c r="BY155" s="22">
        <f t="shared" si="50"/>
        <v>0</v>
      </c>
      <c r="BZ155" s="22">
        <f t="shared" si="51"/>
        <v>0</v>
      </c>
      <c r="CA155" s="22">
        <f t="shared" si="52"/>
        <v>0</v>
      </c>
    </row>
    <row r="156" ht="15.0" customHeight="1">
      <c r="A156" s="14" t="s">
        <v>792</v>
      </c>
      <c r="B156" s="14" t="s">
        <v>793</v>
      </c>
      <c r="C156" s="14" t="s">
        <v>794</v>
      </c>
      <c r="D156" s="14">
        <v>8.75120733E8</v>
      </c>
      <c r="E156" s="14" t="s">
        <v>287</v>
      </c>
      <c r="F156" s="14" t="s">
        <v>198</v>
      </c>
      <c r="G156" s="14" t="s">
        <v>795</v>
      </c>
      <c r="H156" s="25" t="s">
        <v>96</v>
      </c>
      <c r="I156" s="26">
        <v>1120.0</v>
      </c>
      <c r="J156" s="22">
        <v>0.0</v>
      </c>
      <c r="K156" s="22">
        <f t="shared" si="6"/>
        <v>0</v>
      </c>
      <c r="L156" s="22">
        <f t="shared" si="7"/>
        <v>0</v>
      </c>
      <c r="M156" s="22">
        <v>0.0</v>
      </c>
      <c r="N156" s="22">
        <f t="shared" si="8"/>
        <v>0</v>
      </c>
      <c r="O156" s="22">
        <f t="shared" si="9"/>
        <v>0</v>
      </c>
      <c r="P156" s="22">
        <v>10.0</v>
      </c>
      <c r="Q156" s="22">
        <f t="shared" si="10"/>
        <v>0</v>
      </c>
      <c r="R156" s="22">
        <f t="shared" si="11"/>
        <v>10</v>
      </c>
      <c r="S156" s="22">
        <v>100.0</v>
      </c>
      <c r="T156" s="22">
        <f t="shared" si="12"/>
        <v>0</v>
      </c>
      <c r="U156" s="22">
        <f t="shared" si="13"/>
        <v>100</v>
      </c>
      <c r="V156" s="22">
        <f t="shared" si="14"/>
        <v>1010</v>
      </c>
      <c r="W156" s="22">
        <v>27.8</v>
      </c>
      <c r="X156" s="22">
        <f t="shared" si="15"/>
        <v>0</v>
      </c>
      <c r="Y156" s="22">
        <f t="shared" si="16"/>
        <v>27.8</v>
      </c>
      <c r="Z156" s="22">
        <v>0.39</v>
      </c>
      <c r="AA156" s="22">
        <f t="shared" si="17"/>
        <v>0</v>
      </c>
      <c r="AB156" s="22">
        <f t="shared" si="18"/>
        <v>0.39</v>
      </c>
      <c r="AC156" s="22">
        <v>68.87</v>
      </c>
      <c r="AD156" s="22">
        <f t="shared" si="19"/>
        <v>0</v>
      </c>
      <c r="AE156" s="22">
        <f t="shared" si="20"/>
        <v>68.87</v>
      </c>
      <c r="AF156" s="22">
        <v>1.37</v>
      </c>
      <c r="AG156" s="22">
        <f t="shared" si="21"/>
        <v>0</v>
      </c>
      <c r="AH156" s="22">
        <f t="shared" si="22"/>
        <v>1.37</v>
      </c>
      <c r="AI156" s="22">
        <v>60.86</v>
      </c>
      <c r="AJ156" s="22">
        <f t="shared" si="23"/>
        <v>0</v>
      </c>
      <c r="AK156" s="22">
        <f t="shared" si="24"/>
        <v>60.86</v>
      </c>
      <c r="AL156" s="22">
        <f t="shared" ref="AL156:AN156" si="663">AF156+AI156</f>
        <v>62.23</v>
      </c>
      <c r="AM156" s="22">
        <f t="shared" si="663"/>
        <v>0</v>
      </c>
      <c r="AN156" s="22">
        <f t="shared" si="663"/>
        <v>62.23</v>
      </c>
      <c r="AO156" s="22">
        <f t="shared" ref="AO156:AQ156" si="664">SUM(J156+M156+P156+S156+W156+Z156+AC156+AF156+AI156)</f>
        <v>269.29</v>
      </c>
      <c r="AP156" s="22">
        <f t="shared" si="664"/>
        <v>0</v>
      </c>
      <c r="AQ156" s="22">
        <f t="shared" si="664"/>
        <v>269.29</v>
      </c>
      <c r="AR156" s="22">
        <v>29.48848750511391</v>
      </c>
      <c r="AS156" s="22">
        <f t="shared" si="27"/>
        <v>298.7784875</v>
      </c>
      <c r="AT156" s="22">
        <f t="shared" si="28"/>
        <v>298.7784875</v>
      </c>
      <c r="AU156" s="22">
        <f t="shared" si="29"/>
        <v>821.2215125</v>
      </c>
      <c r="AV156" s="22">
        <f t="shared" si="620"/>
        <v>4554</v>
      </c>
      <c r="AW156" s="22">
        <f t="shared" si="31"/>
        <v>3732.778488</v>
      </c>
      <c r="AX156" s="22">
        <f t="shared" si="32"/>
        <v>821.2215125</v>
      </c>
      <c r="AY156" s="22">
        <v>70.73</v>
      </c>
      <c r="AZ156" s="22">
        <f t="shared" si="33"/>
        <v>70.73</v>
      </c>
      <c r="BA156" s="22">
        <f t="shared" si="34"/>
        <v>0</v>
      </c>
      <c r="BB156" s="22">
        <f t="shared" si="35"/>
        <v>4624.73</v>
      </c>
      <c r="BC156" s="22">
        <f t="shared" ref="BC156:BD156" si="665">SUM(AW156+AZ156)</f>
        <v>3803.508488</v>
      </c>
      <c r="BD156" s="22">
        <f t="shared" si="665"/>
        <v>821.2215125</v>
      </c>
      <c r="BE156" s="22">
        <f t="shared" si="37"/>
        <v>0</v>
      </c>
      <c r="BF156" s="27">
        <v>0.0</v>
      </c>
      <c r="BG156" s="22">
        <f t="shared" si="38"/>
        <v>0</v>
      </c>
      <c r="BH156" s="22">
        <f t="shared" si="39"/>
        <v>0</v>
      </c>
      <c r="BI156" s="22">
        <v>450.53000000000003</v>
      </c>
      <c r="BJ156" s="22">
        <f t="shared" si="40"/>
        <v>450.53</v>
      </c>
      <c r="BK156" s="22">
        <f t="shared" si="41"/>
        <v>0</v>
      </c>
      <c r="BL156" s="22"/>
      <c r="BM156" s="22">
        <f t="shared" si="42"/>
        <v>0</v>
      </c>
      <c r="BN156" s="22" t="str">
        <f t="shared" si="43"/>
        <v/>
      </c>
      <c r="BO156" s="22">
        <f t="shared" ref="BO156:BQ156" si="666">BF156+BI156+BL156</f>
        <v>450.53</v>
      </c>
      <c r="BP156" s="22">
        <f t="shared" si="666"/>
        <v>450.53</v>
      </c>
      <c r="BQ156" s="22">
        <f t="shared" si="666"/>
        <v>0</v>
      </c>
      <c r="BR156" s="22">
        <f t="shared" si="45"/>
        <v>0</v>
      </c>
      <c r="BS156" s="22">
        <v>0.0</v>
      </c>
      <c r="BT156" s="22">
        <f t="shared" si="46"/>
        <v>0</v>
      </c>
      <c r="BU156" s="22">
        <f t="shared" si="47"/>
        <v>0</v>
      </c>
      <c r="BV156" s="22">
        <f t="shared" si="48"/>
        <v>0</v>
      </c>
      <c r="BW156" s="27">
        <v>5810.02</v>
      </c>
      <c r="BX156" s="22">
        <f t="shared" si="49"/>
        <v>5810.02</v>
      </c>
      <c r="BY156" s="22">
        <f t="shared" si="50"/>
        <v>0</v>
      </c>
      <c r="BZ156" s="22">
        <f t="shared" si="51"/>
        <v>0</v>
      </c>
      <c r="CA156" s="22">
        <f t="shared" si="52"/>
        <v>0</v>
      </c>
    </row>
    <row r="157" ht="14.25" customHeight="1">
      <c r="A157" s="14" t="s">
        <v>796</v>
      </c>
      <c r="B157" s="14" t="s">
        <v>797</v>
      </c>
      <c r="C157" s="14" t="s">
        <v>798</v>
      </c>
      <c r="D157" s="14">
        <v>4.30171374E8</v>
      </c>
      <c r="E157" s="14" t="s">
        <v>145</v>
      </c>
      <c r="F157" s="14" t="s">
        <v>124</v>
      </c>
      <c r="G157" s="14" t="s">
        <v>799</v>
      </c>
      <c r="H157" s="25" t="s">
        <v>96</v>
      </c>
      <c r="I157" s="26">
        <v>4600.0</v>
      </c>
      <c r="J157" s="22">
        <v>0.0</v>
      </c>
      <c r="K157" s="22">
        <f t="shared" si="6"/>
        <v>0</v>
      </c>
      <c r="L157" s="22">
        <f t="shared" si="7"/>
        <v>0</v>
      </c>
      <c r="M157" s="22">
        <v>0.0</v>
      </c>
      <c r="N157" s="22">
        <f t="shared" si="8"/>
        <v>0</v>
      </c>
      <c r="O157" s="22">
        <f t="shared" si="9"/>
        <v>0</v>
      </c>
      <c r="P157" s="22">
        <v>10.0</v>
      </c>
      <c r="Q157" s="22">
        <f t="shared" si="10"/>
        <v>0</v>
      </c>
      <c r="R157" s="22">
        <f t="shared" si="11"/>
        <v>10</v>
      </c>
      <c r="S157" s="22">
        <v>100.0</v>
      </c>
      <c r="T157" s="22">
        <f t="shared" si="12"/>
        <v>0</v>
      </c>
      <c r="U157" s="22">
        <f t="shared" si="13"/>
        <v>100</v>
      </c>
      <c r="V157" s="22">
        <f t="shared" si="14"/>
        <v>4490</v>
      </c>
      <c r="W157" s="22">
        <v>27.8</v>
      </c>
      <c r="X157" s="22">
        <f t="shared" si="15"/>
        <v>0</v>
      </c>
      <c r="Y157" s="22">
        <f t="shared" si="16"/>
        <v>27.8</v>
      </c>
      <c r="Z157" s="22">
        <v>0.39</v>
      </c>
      <c r="AA157" s="22">
        <f t="shared" si="17"/>
        <v>0</v>
      </c>
      <c r="AB157" s="22">
        <f t="shared" si="18"/>
        <v>0.39</v>
      </c>
      <c r="AC157" s="22">
        <v>68.87</v>
      </c>
      <c r="AD157" s="22">
        <f t="shared" si="19"/>
        <v>0</v>
      </c>
      <c r="AE157" s="22">
        <f t="shared" si="20"/>
        <v>68.87</v>
      </c>
      <c r="AF157" s="22">
        <v>1.37</v>
      </c>
      <c r="AG157" s="22">
        <f t="shared" si="21"/>
        <v>0</v>
      </c>
      <c r="AH157" s="22">
        <f t="shared" si="22"/>
        <v>1.37</v>
      </c>
      <c r="AI157" s="22">
        <v>60.86</v>
      </c>
      <c r="AJ157" s="22">
        <f t="shared" si="23"/>
        <v>0</v>
      </c>
      <c r="AK157" s="22">
        <f t="shared" si="24"/>
        <v>60.86</v>
      </c>
      <c r="AL157" s="22">
        <f t="shared" ref="AL157:AN157" si="667">AF157+AI157</f>
        <v>62.23</v>
      </c>
      <c r="AM157" s="22">
        <f t="shared" si="667"/>
        <v>0</v>
      </c>
      <c r="AN157" s="22">
        <f t="shared" si="667"/>
        <v>62.23</v>
      </c>
      <c r="AO157" s="22">
        <f t="shared" ref="AO157:AQ157" si="668">SUM(J157+M157+P157+S157+W157+Z157+AC157+AF157+AI157)</f>
        <v>269.29</v>
      </c>
      <c r="AP157" s="22">
        <f t="shared" si="668"/>
        <v>0</v>
      </c>
      <c r="AQ157" s="22">
        <f t="shared" si="668"/>
        <v>269.29</v>
      </c>
      <c r="AR157" s="22">
        <v>150.117064244304</v>
      </c>
      <c r="AS157" s="22">
        <f t="shared" si="27"/>
        <v>419.4070642</v>
      </c>
      <c r="AT157" s="22">
        <f t="shared" si="28"/>
        <v>419.4070642</v>
      </c>
      <c r="AU157" s="22">
        <f t="shared" si="29"/>
        <v>4180.592936</v>
      </c>
      <c r="AV157" s="22">
        <f t="shared" si="620"/>
        <v>4554</v>
      </c>
      <c r="AW157" s="22">
        <f t="shared" si="31"/>
        <v>373.4070642</v>
      </c>
      <c r="AX157" s="22">
        <f t="shared" si="32"/>
        <v>4180.592936</v>
      </c>
      <c r="AY157" s="22">
        <v>70.73</v>
      </c>
      <c r="AZ157" s="22">
        <f t="shared" si="33"/>
        <v>70.73</v>
      </c>
      <c r="BA157" s="22">
        <f t="shared" si="34"/>
        <v>0</v>
      </c>
      <c r="BB157" s="22">
        <f t="shared" si="35"/>
        <v>4624.73</v>
      </c>
      <c r="BC157" s="22">
        <f t="shared" ref="BC157:BD157" si="669">SUM(AW157+AZ157)</f>
        <v>444.1370642</v>
      </c>
      <c r="BD157" s="22">
        <f t="shared" si="669"/>
        <v>4180.592936</v>
      </c>
      <c r="BE157" s="22">
        <f t="shared" si="37"/>
        <v>0</v>
      </c>
      <c r="BF157" s="27">
        <v>0.0</v>
      </c>
      <c r="BG157" s="22">
        <f t="shared" si="38"/>
        <v>0</v>
      </c>
      <c r="BH157" s="22">
        <f t="shared" si="39"/>
        <v>0</v>
      </c>
      <c r="BI157" s="22">
        <v>681.19</v>
      </c>
      <c r="BJ157" s="22">
        <f t="shared" si="40"/>
        <v>681.19</v>
      </c>
      <c r="BK157" s="22">
        <f t="shared" si="41"/>
        <v>0</v>
      </c>
      <c r="BL157" s="22"/>
      <c r="BM157" s="22">
        <f t="shared" si="42"/>
        <v>0</v>
      </c>
      <c r="BN157" s="22" t="str">
        <f t="shared" si="43"/>
        <v/>
      </c>
      <c r="BO157" s="22">
        <f t="shared" ref="BO157:BQ157" si="670">BF157+BI157+BL157</f>
        <v>681.19</v>
      </c>
      <c r="BP157" s="22">
        <f t="shared" si="670"/>
        <v>681.19</v>
      </c>
      <c r="BQ157" s="22">
        <f t="shared" si="670"/>
        <v>0</v>
      </c>
      <c r="BR157" s="22">
        <f t="shared" si="45"/>
        <v>0</v>
      </c>
      <c r="BS157" s="22">
        <v>0.0</v>
      </c>
      <c r="BT157" s="22">
        <f t="shared" si="46"/>
        <v>0</v>
      </c>
      <c r="BU157" s="22">
        <f t="shared" si="47"/>
        <v>0</v>
      </c>
      <c r="BV157" s="22">
        <f t="shared" si="48"/>
        <v>0</v>
      </c>
      <c r="BW157" s="27">
        <v>574.62</v>
      </c>
      <c r="BX157" s="22">
        <f t="shared" si="49"/>
        <v>574.62</v>
      </c>
      <c r="BY157" s="22">
        <f t="shared" si="50"/>
        <v>0</v>
      </c>
      <c r="BZ157" s="22">
        <f t="shared" si="51"/>
        <v>0</v>
      </c>
      <c r="CA157" s="22">
        <f t="shared" si="52"/>
        <v>0</v>
      </c>
    </row>
    <row r="158" ht="14.25" customHeight="1">
      <c r="A158" s="14" t="s">
        <v>800</v>
      </c>
      <c r="B158" s="14" t="s">
        <v>801</v>
      </c>
      <c r="C158" s="14" t="s">
        <v>802</v>
      </c>
      <c r="D158" s="14">
        <v>8.80796227E8</v>
      </c>
      <c r="E158" s="14" t="s">
        <v>388</v>
      </c>
      <c r="F158" s="14" t="s">
        <v>293</v>
      </c>
      <c r="G158" s="14" t="s">
        <v>803</v>
      </c>
      <c r="H158" s="25" t="s">
        <v>96</v>
      </c>
      <c r="I158" s="26">
        <v>1045.0</v>
      </c>
      <c r="J158" s="22">
        <v>0.0</v>
      </c>
      <c r="K158" s="22">
        <f t="shared" si="6"/>
        <v>0</v>
      </c>
      <c r="L158" s="22">
        <f t="shared" si="7"/>
        <v>0</v>
      </c>
      <c r="M158" s="22">
        <v>0.0</v>
      </c>
      <c r="N158" s="22">
        <f t="shared" si="8"/>
        <v>0</v>
      </c>
      <c r="O158" s="22">
        <f t="shared" si="9"/>
        <v>0</v>
      </c>
      <c r="P158" s="22">
        <v>22.0</v>
      </c>
      <c r="Q158" s="22">
        <f t="shared" si="10"/>
        <v>0</v>
      </c>
      <c r="R158" s="22">
        <f t="shared" si="11"/>
        <v>22</v>
      </c>
      <c r="S158" s="22">
        <v>100.0</v>
      </c>
      <c r="T158" s="22">
        <f t="shared" si="12"/>
        <v>0</v>
      </c>
      <c r="U158" s="22">
        <f t="shared" si="13"/>
        <v>100</v>
      </c>
      <c r="V158" s="22">
        <f t="shared" si="14"/>
        <v>923</v>
      </c>
      <c r="W158" s="22">
        <v>13.9</v>
      </c>
      <c r="X158" s="22">
        <f t="shared" si="15"/>
        <v>0</v>
      </c>
      <c r="Y158" s="22">
        <f t="shared" si="16"/>
        <v>13.9</v>
      </c>
      <c r="Z158" s="22">
        <v>0.39</v>
      </c>
      <c r="AA158" s="22">
        <f t="shared" si="17"/>
        <v>0</v>
      </c>
      <c r="AB158" s="22">
        <f t="shared" si="18"/>
        <v>0.39</v>
      </c>
      <c r="AC158" s="22">
        <v>68.87</v>
      </c>
      <c r="AD158" s="22">
        <f t="shared" si="19"/>
        <v>0</v>
      </c>
      <c r="AE158" s="22">
        <f t="shared" si="20"/>
        <v>68.87</v>
      </c>
      <c r="AF158" s="22">
        <v>1.37</v>
      </c>
      <c r="AG158" s="22">
        <f t="shared" si="21"/>
        <v>0</v>
      </c>
      <c r="AH158" s="22">
        <f t="shared" si="22"/>
        <v>1.37</v>
      </c>
      <c r="AI158" s="22">
        <v>60.86</v>
      </c>
      <c r="AJ158" s="22">
        <f t="shared" si="23"/>
        <v>0</v>
      </c>
      <c r="AK158" s="22">
        <f t="shared" si="24"/>
        <v>60.86</v>
      </c>
      <c r="AL158" s="22">
        <f t="shared" ref="AL158:AN158" si="671">AF158+AI158</f>
        <v>62.23</v>
      </c>
      <c r="AM158" s="22">
        <f t="shared" si="671"/>
        <v>0</v>
      </c>
      <c r="AN158" s="22">
        <f t="shared" si="671"/>
        <v>62.23</v>
      </c>
      <c r="AO158" s="22">
        <f t="shared" ref="AO158:AQ158" si="672">SUM(J158+M158+P158+S158+W158+Z158+AC158+AF158+AI158)</f>
        <v>267.39</v>
      </c>
      <c r="AP158" s="22">
        <f t="shared" si="672"/>
        <v>0</v>
      </c>
      <c r="AQ158" s="22">
        <f t="shared" si="672"/>
        <v>267.39</v>
      </c>
      <c r="AR158" s="22">
        <v>26.954594125908507</v>
      </c>
      <c r="AS158" s="22">
        <f t="shared" si="27"/>
        <v>294.3445941</v>
      </c>
      <c r="AT158" s="22">
        <f t="shared" si="28"/>
        <v>294.3445941</v>
      </c>
      <c r="AU158" s="22">
        <f t="shared" si="29"/>
        <v>750.6554059</v>
      </c>
      <c r="AV158" s="22">
        <f t="shared" si="620"/>
        <v>4554</v>
      </c>
      <c r="AW158" s="22">
        <f t="shared" si="31"/>
        <v>3803.344594</v>
      </c>
      <c r="AX158" s="22">
        <f t="shared" si="32"/>
        <v>750.6554059</v>
      </c>
      <c r="AY158" s="22">
        <v>70.73</v>
      </c>
      <c r="AZ158" s="22">
        <f t="shared" si="33"/>
        <v>70.73</v>
      </c>
      <c r="BA158" s="22">
        <f t="shared" si="34"/>
        <v>0</v>
      </c>
      <c r="BB158" s="22">
        <f t="shared" si="35"/>
        <v>4624.73</v>
      </c>
      <c r="BC158" s="22">
        <f t="shared" ref="BC158:BD158" si="673">SUM(AW158+AZ158)</f>
        <v>3874.074594</v>
      </c>
      <c r="BD158" s="22">
        <f t="shared" si="673"/>
        <v>750.6554059</v>
      </c>
      <c r="BE158" s="22">
        <f t="shared" si="37"/>
        <v>0</v>
      </c>
      <c r="BF158" s="27">
        <v>0.0</v>
      </c>
      <c r="BG158" s="22">
        <f t="shared" si="38"/>
        <v>0</v>
      </c>
      <c r="BH158" s="22">
        <f t="shared" si="39"/>
        <v>0</v>
      </c>
      <c r="BI158" s="22">
        <v>510.5</v>
      </c>
      <c r="BJ158" s="22">
        <f t="shared" si="40"/>
        <v>510.5</v>
      </c>
      <c r="BK158" s="22">
        <f t="shared" si="41"/>
        <v>0</v>
      </c>
      <c r="BL158" s="22"/>
      <c r="BM158" s="22">
        <f t="shared" si="42"/>
        <v>0</v>
      </c>
      <c r="BN158" s="22" t="str">
        <f t="shared" si="43"/>
        <v/>
      </c>
      <c r="BO158" s="22">
        <f t="shared" ref="BO158:BQ158" si="674">BF158+BI158+BL158</f>
        <v>510.5</v>
      </c>
      <c r="BP158" s="22">
        <f t="shared" si="674"/>
        <v>510.5</v>
      </c>
      <c r="BQ158" s="22">
        <f t="shared" si="674"/>
        <v>0</v>
      </c>
      <c r="BR158" s="22">
        <f t="shared" si="45"/>
        <v>0</v>
      </c>
      <c r="BS158" s="22">
        <v>0.0</v>
      </c>
      <c r="BT158" s="22">
        <f t="shared" si="46"/>
        <v>0</v>
      </c>
      <c r="BU158" s="22">
        <f t="shared" si="47"/>
        <v>0</v>
      </c>
      <c r="BV158" s="22">
        <f t="shared" si="48"/>
        <v>0</v>
      </c>
      <c r="BW158" s="27">
        <v>574.62</v>
      </c>
      <c r="BX158" s="22">
        <f t="shared" si="49"/>
        <v>574.62</v>
      </c>
      <c r="BY158" s="22">
        <f t="shared" si="50"/>
        <v>0</v>
      </c>
      <c r="BZ158" s="22">
        <f t="shared" si="51"/>
        <v>0</v>
      </c>
      <c r="CA158" s="22">
        <f t="shared" si="52"/>
        <v>0</v>
      </c>
    </row>
    <row r="159" ht="14.25" customHeight="1">
      <c r="A159" s="14" t="s">
        <v>804</v>
      </c>
      <c r="B159" s="14" t="s">
        <v>805</v>
      </c>
      <c r="C159" s="14" t="s">
        <v>806</v>
      </c>
      <c r="D159" s="14">
        <v>4.09468169E8</v>
      </c>
      <c r="E159" s="14" t="s">
        <v>807</v>
      </c>
      <c r="F159" s="14" t="s">
        <v>124</v>
      </c>
      <c r="G159" s="14" t="s">
        <v>808</v>
      </c>
      <c r="H159" s="25" t="s">
        <v>96</v>
      </c>
      <c r="I159" s="26">
        <v>1700.0</v>
      </c>
      <c r="J159" s="22">
        <v>0.0</v>
      </c>
      <c r="K159" s="22">
        <f t="shared" si="6"/>
        <v>0</v>
      </c>
      <c r="L159" s="22">
        <f t="shared" si="7"/>
        <v>0</v>
      </c>
      <c r="M159" s="22">
        <v>0.0</v>
      </c>
      <c r="N159" s="22">
        <f t="shared" si="8"/>
        <v>0</v>
      </c>
      <c r="O159" s="22">
        <f t="shared" si="9"/>
        <v>0</v>
      </c>
      <c r="P159" s="22">
        <v>10.0</v>
      </c>
      <c r="Q159" s="22">
        <f t="shared" si="10"/>
        <v>0</v>
      </c>
      <c r="R159" s="22">
        <f t="shared" si="11"/>
        <v>10</v>
      </c>
      <c r="S159" s="22">
        <v>100.0</v>
      </c>
      <c r="T159" s="22">
        <f t="shared" si="12"/>
        <v>0</v>
      </c>
      <c r="U159" s="22">
        <f t="shared" si="13"/>
        <v>100</v>
      </c>
      <c r="V159" s="22">
        <f t="shared" si="14"/>
        <v>1590</v>
      </c>
      <c r="W159" s="22">
        <v>13.9</v>
      </c>
      <c r="X159" s="22">
        <f t="shared" si="15"/>
        <v>0</v>
      </c>
      <c r="Y159" s="22">
        <f t="shared" si="16"/>
        <v>13.9</v>
      </c>
      <c r="Z159" s="22">
        <v>0.39</v>
      </c>
      <c r="AA159" s="22">
        <f t="shared" si="17"/>
        <v>0</v>
      </c>
      <c r="AB159" s="22">
        <f t="shared" si="18"/>
        <v>0.39</v>
      </c>
      <c r="AC159" s="22">
        <v>68.87</v>
      </c>
      <c r="AD159" s="22">
        <f t="shared" si="19"/>
        <v>0</v>
      </c>
      <c r="AE159" s="22">
        <f t="shared" si="20"/>
        <v>68.87</v>
      </c>
      <c r="AF159" s="22">
        <v>1.37</v>
      </c>
      <c r="AG159" s="22">
        <f t="shared" si="21"/>
        <v>0</v>
      </c>
      <c r="AH159" s="22">
        <f t="shared" si="22"/>
        <v>1.37</v>
      </c>
      <c r="AI159" s="22">
        <v>60.86</v>
      </c>
      <c r="AJ159" s="22">
        <f t="shared" si="23"/>
        <v>0</v>
      </c>
      <c r="AK159" s="22">
        <f t="shared" si="24"/>
        <v>60.86</v>
      </c>
      <c r="AL159" s="22">
        <f t="shared" ref="AL159:AN159" si="675">AF159+AI159</f>
        <v>62.23</v>
      </c>
      <c r="AM159" s="22">
        <f t="shared" si="675"/>
        <v>0</v>
      </c>
      <c r="AN159" s="22">
        <f t="shared" si="675"/>
        <v>62.23</v>
      </c>
      <c r="AO159" s="22">
        <f t="shared" ref="AO159:AQ159" si="676">SUM(J159+M159+P159+S159+W159+Z159+AC159+AF159+AI159)</f>
        <v>255.39</v>
      </c>
      <c r="AP159" s="22">
        <f t="shared" si="676"/>
        <v>0</v>
      </c>
      <c r="AQ159" s="22">
        <f t="shared" si="676"/>
        <v>255.39</v>
      </c>
      <c r="AR159" s="22">
        <v>50.07507133425327</v>
      </c>
      <c r="AS159" s="22">
        <f t="shared" si="27"/>
        <v>305.4650713</v>
      </c>
      <c r="AT159" s="22">
        <f t="shared" si="28"/>
        <v>305.4650713</v>
      </c>
      <c r="AU159" s="22">
        <f t="shared" si="29"/>
        <v>1394.534929</v>
      </c>
      <c r="AV159" s="22">
        <f t="shared" si="620"/>
        <v>4554</v>
      </c>
      <c r="AW159" s="22">
        <f t="shared" si="31"/>
        <v>3159.465071</v>
      </c>
      <c r="AX159" s="22">
        <f t="shared" si="32"/>
        <v>1394.534929</v>
      </c>
      <c r="AY159" s="22">
        <v>70.73</v>
      </c>
      <c r="AZ159" s="22">
        <f t="shared" si="33"/>
        <v>70.73</v>
      </c>
      <c r="BA159" s="22">
        <f t="shared" si="34"/>
        <v>0</v>
      </c>
      <c r="BB159" s="22">
        <f t="shared" si="35"/>
        <v>4624.73</v>
      </c>
      <c r="BC159" s="22">
        <f t="shared" ref="BC159:BD159" si="677">SUM(AW159+AZ159)</f>
        <v>3230.195071</v>
      </c>
      <c r="BD159" s="22">
        <f t="shared" si="677"/>
        <v>1394.534929</v>
      </c>
      <c r="BE159" s="22">
        <f t="shared" si="37"/>
        <v>0</v>
      </c>
      <c r="BF159" s="27">
        <v>0.0</v>
      </c>
      <c r="BG159" s="22">
        <f t="shared" si="38"/>
        <v>0</v>
      </c>
      <c r="BH159" s="22">
        <f t="shared" si="39"/>
        <v>0</v>
      </c>
      <c r="BI159" s="22">
        <v>354.16</v>
      </c>
      <c r="BJ159" s="22">
        <f t="shared" si="40"/>
        <v>354.16</v>
      </c>
      <c r="BK159" s="22">
        <f t="shared" si="41"/>
        <v>0</v>
      </c>
      <c r="BL159" s="22"/>
      <c r="BM159" s="22">
        <f t="shared" si="42"/>
        <v>0</v>
      </c>
      <c r="BN159" s="22" t="str">
        <f t="shared" si="43"/>
        <v/>
      </c>
      <c r="BO159" s="22">
        <f t="shared" ref="BO159:BQ159" si="678">BF159+BI159+BL159</f>
        <v>354.16</v>
      </c>
      <c r="BP159" s="22">
        <f t="shared" si="678"/>
        <v>354.16</v>
      </c>
      <c r="BQ159" s="22">
        <f t="shared" si="678"/>
        <v>0</v>
      </c>
      <c r="BR159" s="22">
        <f t="shared" si="45"/>
        <v>0</v>
      </c>
      <c r="BS159" s="22">
        <v>0.0</v>
      </c>
      <c r="BT159" s="22">
        <f t="shared" si="46"/>
        <v>0</v>
      </c>
      <c r="BU159" s="22">
        <f t="shared" si="47"/>
        <v>0</v>
      </c>
      <c r="BV159" s="22">
        <f t="shared" si="48"/>
        <v>0</v>
      </c>
      <c r="BW159" s="27">
        <v>1010.9</v>
      </c>
      <c r="BX159" s="22">
        <f t="shared" si="49"/>
        <v>1010.9</v>
      </c>
      <c r="BY159" s="22">
        <f t="shared" si="50"/>
        <v>0</v>
      </c>
      <c r="BZ159" s="22">
        <f t="shared" si="51"/>
        <v>0</v>
      </c>
      <c r="CA159" s="22">
        <f t="shared" si="52"/>
        <v>0</v>
      </c>
    </row>
    <row r="160" ht="14.25" customHeight="1">
      <c r="A160" s="14" t="s">
        <v>809</v>
      </c>
      <c r="B160" s="14" t="s">
        <v>810</v>
      </c>
      <c r="C160" s="14" t="s">
        <v>811</v>
      </c>
      <c r="D160" s="14">
        <v>1.93693887E8</v>
      </c>
      <c r="E160" s="14" t="s">
        <v>812</v>
      </c>
      <c r="F160" s="14" t="s">
        <v>113</v>
      </c>
      <c r="G160" s="14" t="s">
        <v>813</v>
      </c>
      <c r="H160" s="25" t="s">
        <v>96</v>
      </c>
      <c r="I160" s="26">
        <v>14500.0</v>
      </c>
      <c r="J160" s="22">
        <v>0.0</v>
      </c>
      <c r="K160" s="22">
        <f t="shared" si="6"/>
        <v>0</v>
      </c>
      <c r="L160" s="22">
        <f t="shared" si="7"/>
        <v>0</v>
      </c>
      <c r="M160" s="22">
        <v>0.0</v>
      </c>
      <c r="N160" s="22">
        <f t="shared" si="8"/>
        <v>0</v>
      </c>
      <c r="O160" s="22">
        <f t="shared" si="9"/>
        <v>0</v>
      </c>
      <c r="P160" s="22">
        <v>10.0</v>
      </c>
      <c r="Q160" s="22">
        <f t="shared" si="10"/>
        <v>0</v>
      </c>
      <c r="R160" s="22">
        <f t="shared" si="11"/>
        <v>10</v>
      </c>
      <c r="S160" s="22">
        <v>100.0</v>
      </c>
      <c r="T160" s="22">
        <f t="shared" si="12"/>
        <v>0</v>
      </c>
      <c r="U160" s="22">
        <f t="shared" si="13"/>
        <v>100</v>
      </c>
      <c r="V160" s="22">
        <f t="shared" si="14"/>
        <v>14390</v>
      </c>
      <c r="W160" s="22">
        <v>27.8</v>
      </c>
      <c r="X160" s="22">
        <f t="shared" si="15"/>
        <v>0</v>
      </c>
      <c r="Y160" s="22">
        <f t="shared" si="16"/>
        <v>27.8</v>
      </c>
      <c r="Z160" s="22">
        <v>0.39</v>
      </c>
      <c r="AA160" s="22">
        <f t="shared" si="17"/>
        <v>0</v>
      </c>
      <c r="AB160" s="22">
        <f t="shared" si="18"/>
        <v>0.39</v>
      </c>
      <c r="AC160" s="22">
        <v>68.87</v>
      </c>
      <c r="AD160" s="22">
        <f t="shared" si="19"/>
        <v>0</v>
      </c>
      <c r="AE160" s="22">
        <f t="shared" si="20"/>
        <v>68.87</v>
      </c>
      <c r="AF160" s="22">
        <v>1.37</v>
      </c>
      <c r="AG160" s="22">
        <f t="shared" si="21"/>
        <v>0</v>
      </c>
      <c r="AH160" s="22">
        <f t="shared" si="22"/>
        <v>1.37</v>
      </c>
      <c r="AI160" s="22">
        <v>60.86</v>
      </c>
      <c r="AJ160" s="22">
        <f t="shared" si="23"/>
        <v>0</v>
      </c>
      <c r="AK160" s="22">
        <f t="shared" si="24"/>
        <v>60.86</v>
      </c>
      <c r="AL160" s="22">
        <f t="shared" ref="AL160:AN160" si="679">AF160+AI160</f>
        <v>62.23</v>
      </c>
      <c r="AM160" s="22">
        <f t="shared" si="679"/>
        <v>0</v>
      </c>
      <c r="AN160" s="22">
        <f t="shared" si="679"/>
        <v>62.23</v>
      </c>
      <c r="AO160" s="22">
        <f t="shared" ref="AO160:AQ160" si="680">SUM(J160+M160+P160+S160+W160+Z160+AC160+AF160+AI160)</f>
        <v>269.29</v>
      </c>
      <c r="AP160" s="22">
        <f t="shared" si="680"/>
        <v>0</v>
      </c>
      <c r="AQ160" s="22">
        <f t="shared" si="680"/>
        <v>269.29</v>
      </c>
      <c r="AR160" s="22">
        <v>493.2845670368275</v>
      </c>
      <c r="AS160" s="22">
        <f t="shared" si="27"/>
        <v>762.574567</v>
      </c>
      <c r="AT160" s="22">
        <f t="shared" si="28"/>
        <v>762.574567</v>
      </c>
      <c r="AU160" s="22">
        <f t="shared" si="29"/>
        <v>13737.42543</v>
      </c>
      <c r="AV160" s="22">
        <f>82.93*120</f>
        <v>9951.6</v>
      </c>
      <c r="AW160" s="22">
        <f t="shared" si="31"/>
        <v>0</v>
      </c>
      <c r="AX160" s="22">
        <f t="shared" si="32"/>
        <v>9951.6</v>
      </c>
      <c r="AY160" s="22">
        <v>175.06</v>
      </c>
      <c r="AZ160" s="22">
        <f t="shared" si="33"/>
        <v>0</v>
      </c>
      <c r="BA160" s="22">
        <f t="shared" si="34"/>
        <v>175.06</v>
      </c>
      <c r="BB160" s="22">
        <f t="shared" si="35"/>
        <v>10126.66</v>
      </c>
      <c r="BC160" s="22">
        <f t="shared" ref="BC160:BD160" si="681">SUM(AW160+AZ160)</f>
        <v>0</v>
      </c>
      <c r="BD160" s="22">
        <f t="shared" si="681"/>
        <v>10126.66</v>
      </c>
      <c r="BE160" s="22">
        <f t="shared" si="37"/>
        <v>3610.765433</v>
      </c>
      <c r="BF160" s="27">
        <v>8616.93</v>
      </c>
      <c r="BG160" s="22">
        <f t="shared" si="38"/>
        <v>5006.164567</v>
      </c>
      <c r="BH160" s="22">
        <f t="shared" si="39"/>
        <v>3610.765433</v>
      </c>
      <c r="BI160" s="22">
        <v>354.16</v>
      </c>
      <c r="BJ160" s="22">
        <f t="shared" si="40"/>
        <v>354.16</v>
      </c>
      <c r="BK160" s="22">
        <f t="shared" si="41"/>
        <v>0</v>
      </c>
      <c r="BL160" s="22"/>
      <c r="BM160" s="22">
        <f t="shared" si="42"/>
        <v>0</v>
      </c>
      <c r="BN160" s="22" t="str">
        <f t="shared" si="43"/>
        <v/>
      </c>
      <c r="BO160" s="22">
        <f t="shared" ref="BO160:BQ160" si="682">BF160+BI160+BL160</f>
        <v>8971.09</v>
      </c>
      <c r="BP160" s="22">
        <f t="shared" si="682"/>
        <v>5360.324567</v>
      </c>
      <c r="BQ160" s="22">
        <f t="shared" si="682"/>
        <v>3610.765433</v>
      </c>
      <c r="BR160" s="22">
        <f t="shared" si="45"/>
        <v>0</v>
      </c>
      <c r="BS160" s="22">
        <v>0.0</v>
      </c>
      <c r="BT160" s="22">
        <f t="shared" si="46"/>
        <v>0</v>
      </c>
      <c r="BU160" s="22">
        <f t="shared" si="47"/>
        <v>0</v>
      </c>
      <c r="BV160" s="22">
        <f t="shared" si="48"/>
        <v>0</v>
      </c>
      <c r="BW160" s="27">
        <v>787.44</v>
      </c>
      <c r="BX160" s="22">
        <f t="shared" si="49"/>
        <v>787.44</v>
      </c>
      <c r="BY160" s="22">
        <f t="shared" si="50"/>
        <v>0</v>
      </c>
      <c r="BZ160" s="22">
        <f t="shared" si="51"/>
        <v>0</v>
      </c>
      <c r="CA160" s="22">
        <f t="shared" si="52"/>
        <v>0</v>
      </c>
    </row>
    <row r="161" ht="14.25" customHeight="1">
      <c r="A161" s="14" t="s">
        <v>814</v>
      </c>
      <c r="B161" s="14" t="s">
        <v>815</v>
      </c>
      <c r="C161" s="14" t="s">
        <v>816</v>
      </c>
      <c r="D161" s="14">
        <v>9.82051778E8</v>
      </c>
      <c r="E161" s="14" t="s">
        <v>170</v>
      </c>
      <c r="F161" s="14" t="s">
        <v>209</v>
      </c>
      <c r="G161" s="14" t="s">
        <v>817</v>
      </c>
      <c r="H161" s="25" t="s">
        <v>96</v>
      </c>
      <c r="I161" s="26">
        <v>3576.0</v>
      </c>
      <c r="J161" s="22">
        <v>0.0</v>
      </c>
      <c r="K161" s="22">
        <f t="shared" si="6"/>
        <v>0</v>
      </c>
      <c r="L161" s="22">
        <f t="shared" si="7"/>
        <v>0</v>
      </c>
      <c r="M161" s="22">
        <v>0.0</v>
      </c>
      <c r="N161" s="22">
        <f t="shared" si="8"/>
        <v>0</v>
      </c>
      <c r="O161" s="22">
        <f t="shared" si="9"/>
        <v>0</v>
      </c>
      <c r="P161" s="22">
        <v>10.0</v>
      </c>
      <c r="Q161" s="22">
        <f t="shared" si="10"/>
        <v>0</v>
      </c>
      <c r="R161" s="22">
        <f t="shared" si="11"/>
        <v>10</v>
      </c>
      <c r="S161" s="22">
        <v>100.0</v>
      </c>
      <c r="T161" s="22">
        <f t="shared" si="12"/>
        <v>0</v>
      </c>
      <c r="U161" s="22">
        <f t="shared" si="13"/>
        <v>100</v>
      </c>
      <c r="V161" s="22">
        <f t="shared" si="14"/>
        <v>3466</v>
      </c>
      <c r="W161" s="22">
        <v>13.9</v>
      </c>
      <c r="X161" s="22">
        <f t="shared" si="15"/>
        <v>0</v>
      </c>
      <c r="Y161" s="22">
        <f t="shared" si="16"/>
        <v>13.9</v>
      </c>
      <c r="Z161" s="22">
        <v>0.39</v>
      </c>
      <c r="AA161" s="22">
        <f t="shared" si="17"/>
        <v>0</v>
      </c>
      <c r="AB161" s="22">
        <f t="shared" si="18"/>
        <v>0.39</v>
      </c>
      <c r="AC161" s="22">
        <v>68.87</v>
      </c>
      <c r="AD161" s="22">
        <f t="shared" si="19"/>
        <v>0</v>
      </c>
      <c r="AE161" s="22">
        <f t="shared" si="20"/>
        <v>68.87</v>
      </c>
      <c r="AF161" s="22">
        <v>1.37</v>
      </c>
      <c r="AG161" s="22">
        <f t="shared" si="21"/>
        <v>0</v>
      </c>
      <c r="AH161" s="22">
        <f t="shared" si="22"/>
        <v>1.37</v>
      </c>
      <c r="AI161" s="22">
        <v>60.86</v>
      </c>
      <c r="AJ161" s="22">
        <f t="shared" si="23"/>
        <v>0</v>
      </c>
      <c r="AK161" s="22">
        <f t="shared" si="24"/>
        <v>60.86</v>
      </c>
      <c r="AL161" s="22">
        <f t="shared" ref="AL161:AN161" si="683">AF161+AI161</f>
        <v>62.23</v>
      </c>
      <c r="AM161" s="22">
        <f t="shared" si="683"/>
        <v>0</v>
      </c>
      <c r="AN161" s="22">
        <f t="shared" si="683"/>
        <v>62.23</v>
      </c>
      <c r="AO161" s="22">
        <f t="shared" ref="AO161:AQ161" si="684">SUM(J161+M161+P161+S161+W161+Z161+AC161+AF161+AI161)</f>
        <v>255.39</v>
      </c>
      <c r="AP161" s="22">
        <f t="shared" si="684"/>
        <v>0</v>
      </c>
      <c r="AQ161" s="22">
        <f t="shared" si="684"/>
        <v>255.39</v>
      </c>
      <c r="AR161" s="22">
        <v>115.10357994423046</v>
      </c>
      <c r="AS161" s="22">
        <f t="shared" si="27"/>
        <v>370.4935799</v>
      </c>
      <c r="AT161" s="22">
        <f t="shared" si="28"/>
        <v>370.4935799</v>
      </c>
      <c r="AU161" s="22">
        <f t="shared" si="29"/>
        <v>3205.50642</v>
      </c>
      <c r="AV161" s="22">
        <f t="shared" ref="AV161:AV167" si="689">37.95*120</f>
        <v>4554</v>
      </c>
      <c r="AW161" s="22">
        <f t="shared" si="31"/>
        <v>1348.49358</v>
      </c>
      <c r="AX161" s="22">
        <f t="shared" si="32"/>
        <v>3205.50642</v>
      </c>
      <c r="AY161" s="22">
        <v>0.0</v>
      </c>
      <c r="AZ161" s="22">
        <f t="shared" si="33"/>
        <v>0</v>
      </c>
      <c r="BA161" s="22">
        <f t="shared" si="34"/>
        <v>0</v>
      </c>
      <c r="BB161" s="22">
        <f t="shared" si="35"/>
        <v>4554</v>
      </c>
      <c r="BC161" s="22">
        <f t="shared" ref="BC161:BD161" si="685">SUM(AW161+AZ161)</f>
        <v>1348.49358</v>
      </c>
      <c r="BD161" s="22">
        <f t="shared" si="685"/>
        <v>3205.50642</v>
      </c>
      <c r="BE161" s="22">
        <f t="shared" si="37"/>
        <v>0</v>
      </c>
      <c r="BF161" s="27">
        <v>0.0</v>
      </c>
      <c r="BG161" s="22">
        <f t="shared" si="38"/>
        <v>0</v>
      </c>
      <c r="BH161" s="22">
        <f t="shared" si="39"/>
        <v>0</v>
      </c>
      <c r="BI161" s="22">
        <v>978.51</v>
      </c>
      <c r="BJ161" s="22">
        <f t="shared" si="40"/>
        <v>978.51</v>
      </c>
      <c r="BK161" s="22">
        <f t="shared" si="41"/>
        <v>0</v>
      </c>
      <c r="BL161" s="22"/>
      <c r="BM161" s="22">
        <f t="shared" si="42"/>
        <v>0</v>
      </c>
      <c r="BN161" s="22" t="str">
        <f t="shared" si="43"/>
        <v/>
      </c>
      <c r="BO161" s="22">
        <f t="shared" ref="BO161:BQ161" si="686">BF161+BI161+BL161</f>
        <v>978.51</v>
      </c>
      <c r="BP161" s="22">
        <f t="shared" si="686"/>
        <v>978.51</v>
      </c>
      <c r="BQ161" s="22">
        <f t="shared" si="686"/>
        <v>0</v>
      </c>
      <c r="BR161" s="22">
        <f t="shared" si="45"/>
        <v>0</v>
      </c>
      <c r="BS161" s="22">
        <v>0.0</v>
      </c>
      <c r="BT161" s="22">
        <f t="shared" si="46"/>
        <v>0</v>
      </c>
      <c r="BU161" s="22">
        <f t="shared" si="47"/>
        <v>0</v>
      </c>
      <c r="BV161" s="22">
        <f t="shared" si="48"/>
        <v>0</v>
      </c>
      <c r="BW161" s="27">
        <v>276.67</v>
      </c>
      <c r="BX161" s="22">
        <f t="shared" si="49"/>
        <v>276.67</v>
      </c>
      <c r="BY161" s="22">
        <f t="shared" si="50"/>
        <v>0</v>
      </c>
      <c r="BZ161" s="22">
        <f t="shared" si="51"/>
        <v>0</v>
      </c>
      <c r="CA161" s="22">
        <f t="shared" si="52"/>
        <v>0</v>
      </c>
    </row>
    <row r="162" ht="14.25" customHeight="1">
      <c r="A162" s="14" t="s">
        <v>818</v>
      </c>
      <c r="B162" s="14" t="s">
        <v>819</v>
      </c>
      <c r="C162" s="14" t="s">
        <v>820</v>
      </c>
      <c r="D162" s="14">
        <v>9.53791688E8</v>
      </c>
      <c r="E162" s="14" t="s">
        <v>821</v>
      </c>
      <c r="F162" s="14" t="s">
        <v>508</v>
      </c>
      <c r="G162" s="14" t="s">
        <v>822</v>
      </c>
      <c r="H162" s="25" t="s">
        <v>96</v>
      </c>
      <c r="I162" s="26">
        <v>2000.0</v>
      </c>
      <c r="J162" s="22">
        <v>0.0</v>
      </c>
      <c r="K162" s="22">
        <f t="shared" si="6"/>
        <v>0</v>
      </c>
      <c r="L162" s="22">
        <f t="shared" si="7"/>
        <v>0</v>
      </c>
      <c r="M162" s="22">
        <v>0.0</v>
      </c>
      <c r="N162" s="22">
        <f t="shared" si="8"/>
        <v>0</v>
      </c>
      <c r="O162" s="22">
        <f t="shared" si="9"/>
        <v>0</v>
      </c>
      <c r="P162" s="22">
        <v>10.0</v>
      </c>
      <c r="Q162" s="22">
        <f t="shared" si="10"/>
        <v>0</v>
      </c>
      <c r="R162" s="22">
        <f t="shared" si="11"/>
        <v>10</v>
      </c>
      <c r="S162" s="22">
        <v>100.0</v>
      </c>
      <c r="T162" s="22">
        <f t="shared" si="12"/>
        <v>0</v>
      </c>
      <c r="U162" s="22">
        <f t="shared" si="13"/>
        <v>100</v>
      </c>
      <c r="V162" s="22">
        <f t="shared" si="14"/>
        <v>1890</v>
      </c>
      <c r="W162" s="22">
        <v>13.9</v>
      </c>
      <c r="X162" s="22">
        <f t="shared" si="15"/>
        <v>0</v>
      </c>
      <c r="Y162" s="22">
        <f t="shared" si="16"/>
        <v>13.9</v>
      </c>
      <c r="Z162" s="22">
        <v>0.39</v>
      </c>
      <c r="AA162" s="22">
        <f t="shared" si="17"/>
        <v>0</v>
      </c>
      <c r="AB162" s="22">
        <f t="shared" si="18"/>
        <v>0.39</v>
      </c>
      <c r="AC162" s="22">
        <v>68.87</v>
      </c>
      <c r="AD162" s="22">
        <f t="shared" si="19"/>
        <v>0</v>
      </c>
      <c r="AE162" s="22">
        <f t="shared" si="20"/>
        <v>68.87</v>
      </c>
      <c r="AF162" s="22">
        <v>1.37</v>
      </c>
      <c r="AG162" s="22">
        <f t="shared" si="21"/>
        <v>0</v>
      </c>
      <c r="AH162" s="22">
        <f t="shared" si="22"/>
        <v>1.37</v>
      </c>
      <c r="AI162" s="22">
        <v>60.86</v>
      </c>
      <c r="AJ162" s="22">
        <f t="shared" si="23"/>
        <v>0</v>
      </c>
      <c r="AK162" s="22">
        <f t="shared" si="24"/>
        <v>60.86</v>
      </c>
      <c r="AL162" s="22">
        <f t="shared" ref="AL162:AN162" si="687">AF162+AI162</f>
        <v>62.23</v>
      </c>
      <c r="AM162" s="22">
        <f t="shared" si="687"/>
        <v>0</v>
      </c>
      <c r="AN162" s="22">
        <f t="shared" si="687"/>
        <v>62.23</v>
      </c>
      <c r="AO162" s="22">
        <f t="shared" ref="AO162:AQ162" si="688">SUM(J162+M162+P162+S162+W162+Z162+AC162+AF162+AI162)</f>
        <v>255.39</v>
      </c>
      <c r="AP162" s="22">
        <f t="shared" si="688"/>
        <v>0</v>
      </c>
      <c r="AQ162" s="22">
        <f t="shared" si="688"/>
        <v>255.39</v>
      </c>
      <c r="AR162" s="22">
        <v>60.47408657039035</v>
      </c>
      <c r="AS162" s="22">
        <f t="shared" si="27"/>
        <v>315.8640866</v>
      </c>
      <c r="AT162" s="22">
        <f t="shared" si="28"/>
        <v>315.8640866</v>
      </c>
      <c r="AU162" s="22">
        <f t="shared" si="29"/>
        <v>1684.135913</v>
      </c>
      <c r="AV162" s="22">
        <f t="shared" si="689"/>
        <v>4554</v>
      </c>
      <c r="AW162" s="22">
        <f t="shared" si="31"/>
        <v>2869.864087</v>
      </c>
      <c r="AX162" s="22">
        <f t="shared" si="32"/>
        <v>1684.135913</v>
      </c>
      <c r="AY162" s="22">
        <v>70.73</v>
      </c>
      <c r="AZ162" s="22">
        <f t="shared" si="33"/>
        <v>70.73</v>
      </c>
      <c r="BA162" s="22">
        <f t="shared" si="34"/>
        <v>0</v>
      </c>
      <c r="BB162" s="22">
        <f t="shared" si="35"/>
        <v>4624.73</v>
      </c>
      <c r="BC162" s="22">
        <f t="shared" ref="BC162:BD162" si="690">SUM(AW162+AZ162)</f>
        <v>2940.594087</v>
      </c>
      <c r="BD162" s="22">
        <f t="shared" si="690"/>
        <v>1684.135913</v>
      </c>
      <c r="BE162" s="22">
        <f t="shared" si="37"/>
        <v>0</v>
      </c>
      <c r="BF162" s="27">
        <v>0.0</v>
      </c>
      <c r="BG162" s="22">
        <f t="shared" si="38"/>
        <v>0</v>
      </c>
      <c r="BH162" s="22">
        <f t="shared" si="39"/>
        <v>0</v>
      </c>
      <c r="BI162" s="22">
        <v>448.37</v>
      </c>
      <c r="BJ162" s="22">
        <f t="shared" si="40"/>
        <v>448.37</v>
      </c>
      <c r="BK162" s="22">
        <f t="shared" si="41"/>
        <v>0</v>
      </c>
      <c r="BL162" s="22"/>
      <c r="BM162" s="22">
        <f t="shared" si="42"/>
        <v>0</v>
      </c>
      <c r="BN162" s="22" t="str">
        <f t="shared" si="43"/>
        <v/>
      </c>
      <c r="BO162" s="22">
        <f t="shared" ref="BO162:BQ162" si="691">BF162+BI162+BL162</f>
        <v>448.37</v>
      </c>
      <c r="BP162" s="22">
        <f t="shared" si="691"/>
        <v>448.37</v>
      </c>
      <c r="BQ162" s="22">
        <f t="shared" si="691"/>
        <v>0</v>
      </c>
      <c r="BR162" s="22">
        <f t="shared" si="45"/>
        <v>0</v>
      </c>
      <c r="BS162" s="22">
        <v>0.0</v>
      </c>
      <c r="BT162" s="22">
        <f t="shared" si="46"/>
        <v>0</v>
      </c>
      <c r="BU162" s="22">
        <f t="shared" si="47"/>
        <v>0</v>
      </c>
      <c r="BV162" s="22">
        <f t="shared" si="48"/>
        <v>0</v>
      </c>
      <c r="BW162" s="27">
        <v>627.82</v>
      </c>
      <c r="BX162" s="22">
        <f t="shared" si="49"/>
        <v>627.82</v>
      </c>
      <c r="BY162" s="22">
        <f t="shared" si="50"/>
        <v>0</v>
      </c>
      <c r="BZ162" s="22">
        <f t="shared" si="51"/>
        <v>0</v>
      </c>
      <c r="CA162" s="22">
        <f t="shared" si="52"/>
        <v>0</v>
      </c>
    </row>
    <row r="163" ht="14.25" customHeight="1">
      <c r="A163" s="14" t="s">
        <v>823</v>
      </c>
      <c r="B163" s="14" t="s">
        <v>824</v>
      </c>
      <c r="C163" s="14" t="s">
        <v>825</v>
      </c>
      <c r="D163" s="14">
        <v>1.12470009E8</v>
      </c>
      <c r="E163" s="14" t="s">
        <v>312</v>
      </c>
      <c r="F163" s="14" t="s">
        <v>209</v>
      </c>
      <c r="G163" s="14" t="s">
        <v>826</v>
      </c>
      <c r="H163" s="25" t="s">
        <v>96</v>
      </c>
      <c r="I163" s="26">
        <v>980.0</v>
      </c>
      <c r="J163" s="22">
        <v>0.0</v>
      </c>
      <c r="K163" s="22">
        <f t="shared" si="6"/>
        <v>0</v>
      </c>
      <c r="L163" s="22">
        <f t="shared" si="7"/>
        <v>0</v>
      </c>
      <c r="M163" s="22">
        <v>0.0</v>
      </c>
      <c r="N163" s="22">
        <f t="shared" si="8"/>
        <v>0</v>
      </c>
      <c r="O163" s="22">
        <f t="shared" si="9"/>
        <v>0</v>
      </c>
      <c r="P163" s="22">
        <v>10.0</v>
      </c>
      <c r="Q163" s="22">
        <f t="shared" si="10"/>
        <v>0</v>
      </c>
      <c r="R163" s="22">
        <f t="shared" si="11"/>
        <v>10</v>
      </c>
      <c r="S163" s="22">
        <v>100.0</v>
      </c>
      <c r="T163" s="22">
        <f t="shared" si="12"/>
        <v>0</v>
      </c>
      <c r="U163" s="22">
        <f t="shared" si="13"/>
        <v>100</v>
      </c>
      <c r="V163" s="22">
        <f t="shared" si="14"/>
        <v>870</v>
      </c>
      <c r="W163" s="22">
        <v>13.9</v>
      </c>
      <c r="X163" s="22">
        <f t="shared" si="15"/>
        <v>0</v>
      </c>
      <c r="Y163" s="22">
        <f t="shared" si="16"/>
        <v>13.9</v>
      </c>
      <c r="Z163" s="22">
        <v>0.39</v>
      </c>
      <c r="AA163" s="22">
        <f t="shared" si="17"/>
        <v>0</v>
      </c>
      <c r="AB163" s="22">
        <f t="shared" si="18"/>
        <v>0.39</v>
      </c>
      <c r="AC163" s="22">
        <v>68.87</v>
      </c>
      <c r="AD163" s="22">
        <f t="shared" si="19"/>
        <v>0</v>
      </c>
      <c r="AE163" s="22">
        <f t="shared" si="20"/>
        <v>68.87</v>
      </c>
      <c r="AF163" s="22">
        <v>1.37</v>
      </c>
      <c r="AG163" s="22">
        <f t="shared" si="21"/>
        <v>0</v>
      </c>
      <c r="AH163" s="22">
        <f t="shared" si="22"/>
        <v>1.37</v>
      </c>
      <c r="AI163" s="22">
        <v>60.86</v>
      </c>
      <c r="AJ163" s="22">
        <f t="shared" si="23"/>
        <v>0</v>
      </c>
      <c r="AK163" s="22">
        <f t="shared" si="24"/>
        <v>60.86</v>
      </c>
      <c r="AL163" s="22">
        <f t="shared" ref="AL163:AN163" si="692">AF163+AI163</f>
        <v>62.23</v>
      </c>
      <c r="AM163" s="22">
        <f t="shared" si="692"/>
        <v>0</v>
      </c>
      <c r="AN163" s="22">
        <f t="shared" si="692"/>
        <v>62.23</v>
      </c>
      <c r="AO163" s="22">
        <f t="shared" ref="AO163:AQ163" si="693">SUM(J163+M163+P163+S163+W163+Z163+AC163+AF163+AI163)</f>
        <v>255.39</v>
      </c>
      <c r="AP163" s="22">
        <f t="shared" si="693"/>
        <v>0</v>
      </c>
      <c r="AQ163" s="22">
        <f t="shared" si="693"/>
        <v>255.39</v>
      </c>
      <c r="AR163" s="22">
        <v>25.117434767524284</v>
      </c>
      <c r="AS163" s="22">
        <f t="shared" si="27"/>
        <v>280.5074348</v>
      </c>
      <c r="AT163" s="22">
        <f t="shared" si="28"/>
        <v>280.5074348</v>
      </c>
      <c r="AU163" s="22">
        <f t="shared" si="29"/>
        <v>699.4925652</v>
      </c>
      <c r="AV163" s="22">
        <f t="shared" si="689"/>
        <v>4554</v>
      </c>
      <c r="AW163" s="22">
        <f t="shared" si="31"/>
        <v>3854.507435</v>
      </c>
      <c r="AX163" s="22">
        <f t="shared" si="32"/>
        <v>699.4925652</v>
      </c>
      <c r="AY163" s="22">
        <v>70.73</v>
      </c>
      <c r="AZ163" s="22">
        <f t="shared" si="33"/>
        <v>70.73</v>
      </c>
      <c r="BA163" s="22">
        <f t="shared" si="34"/>
        <v>0</v>
      </c>
      <c r="BB163" s="22">
        <f t="shared" si="35"/>
        <v>4624.73</v>
      </c>
      <c r="BC163" s="22">
        <f t="shared" ref="BC163:BD163" si="694">SUM(AW163+AZ163)</f>
        <v>3925.237435</v>
      </c>
      <c r="BD163" s="22">
        <f t="shared" si="694"/>
        <v>699.4925652</v>
      </c>
      <c r="BE163" s="22">
        <f t="shared" si="37"/>
        <v>0</v>
      </c>
      <c r="BF163" s="27">
        <v>0.0</v>
      </c>
      <c r="BG163" s="22">
        <f t="shared" si="38"/>
        <v>0</v>
      </c>
      <c r="BH163" s="22">
        <f t="shared" si="39"/>
        <v>0</v>
      </c>
      <c r="BI163" s="22">
        <v>352.65000000000003</v>
      </c>
      <c r="BJ163" s="22">
        <f t="shared" si="40"/>
        <v>352.65</v>
      </c>
      <c r="BK163" s="22">
        <f t="shared" si="41"/>
        <v>0</v>
      </c>
      <c r="BL163" s="22"/>
      <c r="BM163" s="22">
        <f t="shared" si="42"/>
        <v>0</v>
      </c>
      <c r="BN163" s="22" t="str">
        <f t="shared" si="43"/>
        <v/>
      </c>
      <c r="BO163" s="22">
        <f t="shared" ref="BO163:BQ163" si="695">BF163+BI163+BL163</f>
        <v>352.65</v>
      </c>
      <c r="BP163" s="22">
        <f t="shared" si="695"/>
        <v>352.65</v>
      </c>
      <c r="BQ163" s="22">
        <f t="shared" si="695"/>
        <v>0</v>
      </c>
      <c r="BR163" s="22">
        <f t="shared" si="45"/>
        <v>0</v>
      </c>
      <c r="BS163" s="22">
        <v>0.0</v>
      </c>
      <c r="BT163" s="22">
        <f t="shared" si="46"/>
        <v>0</v>
      </c>
      <c r="BU163" s="22">
        <f t="shared" si="47"/>
        <v>0</v>
      </c>
      <c r="BV163" s="22">
        <f t="shared" si="48"/>
        <v>0</v>
      </c>
      <c r="BW163" s="27">
        <v>191.54</v>
      </c>
      <c r="BX163" s="22">
        <f t="shared" si="49"/>
        <v>191.54</v>
      </c>
      <c r="BY163" s="22">
        <f t="shared" si="50"/>
        <v>0</v>
      </c>
      <c r="BZ163" s="22">
        <f t="shared" si="51"/>
        <v>0</v>
      </c>
      <c r="CA163" s="22">
        <f t="shared" si="52"/>
        <v>0</v>
      </c>
    </row>
    <row r="164" ht="14.25" customHeight="1">
      <c r="A164" s="14" t="s">
        <v>827</v>
      </c>
      <c r="B164" s="14" t="s">
        <v>828</v>
      </c>
      <c r="C164" s="14" t="s">
        <v>829</v>
      </c>
      <c r="D164" s="14">
        <v>8.51085865E8</v>
      </c>
      <c r="E164" s="14" t="s">
        <v>341</v>
      </c>
      <c r="F164" s="14" t="s">
        <v>627</v>
      </c>
      <c r="G164" s="14" t="s">
        <v>830</v>
      </c>
      <c r="H164" s="25" t="s">
        <v>96</v>
      </c>
      <c r="I164" s="26">
        <v>700.0</v>
      </c>
      <c r="J164" s="22">
        <v>0.0</v>
      </c>
      <c r="K164" s="22">
        <f t="shared" si="6"/>
        <v>0</v>
      </c>
      <c r="L164" s="22">
        <f t="shared" si="7"/>
        <v>0</v>
      </c>
      <c r="M164" s="22">
        <v>0.0</v>
      </c>
      <c r="N164" s="22">
        <f t="shared" si="8"/>
        <v>0</v>
      </c>
      <c r="O164" s="22">
        <f t="shared" si="9"/>
        <v>0</v>
      </c>
      <c r="P164" s="22">
        <v>10.0</v>
      </c>
      <c r="Q164" s="22">
        <f t="shared" si="10"/>
        <v>0</v>
      </c>
      <c r="R164" s="22">
        <f t="shared" si="11"/>
        <v>10</v>
      </c>
      <c r="S164" s="22">
        <v>100.0</v>
      </c>
      <c r="T164" s="22">
        <f t="shared" si="12"/>
        <v>0</v>
      </c>
      <c r="U164" s="22">
        <f t="shared" si="13"/>
        <v>100</v>
      </c>
      <c r="V164" s="22">
        <f t="shared" si="14"/>
        <v>590</v>
      </c>
      <c r="W164" s="22">
        <v>13.9</v>
      </c>
      <c r="X164" s="22">
        <f t="shared" si="15"/>
        <v>0</v>
      </c>
      <c r="Y164" s="22">
        <f t="shared" si="16"/>
        <v>13.9</v>
      </c>
      <c r="Z164" s="22">
        <v>0.39</v>
      </c>
      <c r="AA164" s="22">
        <f t="shared" si="17"/>
        <v>0</v>
      </c>
      <c r="AB164" s="22">
        <f t="shared" si="18"/>
        <v>0.39</v>
      </c>
      <c r="AC164" s="22">
        <v>68.87</v>
      </c>
      <c r="AD164" s="22">
        <f t="shared" si="19"/>
        <v>0</v>
      </c>
      <c r="AE164" s="22">
        <f t="shared" si="20"/>
        <v>68.87</v>
      </c>
      <c r="AF164" s="22">
        <v>1.37</v>
      </c>
      <c r="AG164" s="22">
        <f t="shared" si="21"/>
        <v>0</v>
      </c>
      <c r="AH164" s="22">
        <f t="shared" si="22"/>
        <v>1.37</v>
      </c>
      <c r="AI164" s="22">
        <v>60.86</v>
      </c>
      <c r="AJ164" s="22">
        <f t="shared" si="23"/>
        <v>0</v>
      </c>
      <c r="AK164" s="22">
        <f t="shared" si="24"/>
        <v>60.86</v>
      </c>
      <c r="AL164" s="22">
        <f t="shared" ref="AL164:AN164" si="696">AF164+AI164</f>
        <v>62.23</v>
      </c>
      <c r="AM164" s="22">
        <f t="shared" si="696"/>
        <v>0</v>
      </c>
      <c r="AN164" s="22">
        <f t="shared" si="696"/>
        <v>62.23</v>
      </c>
      <c r="AO164" s="22">
        <f t="shared" ref="AO164:AQ164" si="697">SUM(J164+M164+P164+S164+W164+Z164+AC164+AF164+AI164)</f>
        <v>255.39</v>
      </c>
      <c r="AP164" s="22">
        <f t="shared" si="697"/>
        <v>0</v>
      </c>
      <c r="AQ164" s="22">
        <f t="shared" si="697"/>
        <v>255.39</v>
      </c>
      <c r="AR164" s="22">
        <v>15.411687213796352</v>
      </c>
      <c r="AS164" s="22">
        <f t="shared" si="27"/>
        <v>270.8016872</v>
      </c>
      <c r="AT164" s="22">
        <f t="shared" si="28"/>
        <v>270.8016872</v>
      </c>
      <c r="AU164" s="22">
        <f t="shared" si="29"/>
        <v>429.1983128</v>
      </c>
      <c r="AV164" s="22">
        <f t="shared" si="689"/>
        <v>4554</v>
      </c>
      <c r="AW164" s="22">
        <f t="shared" si="31"/>
        <v>4124.801687</v>
      </c>
      <c r="AX164" s="22">
        <f t="shared" si="32"/>
        <v>429.1983128</v>
      </c>
      <c r="AY164" s="22">
        <v>70.73</v>
      </c>
      <c r="AZ164" s="22">
        <f t="shared" si="33"/>
        <v>70.73</v>
      </c>
      <c r="BA164" s="22">
        <f t="shared" si="34"/>
        <v>0</v>
      </c>
      <c r="BB164" s="22">
        <f t="shared" si="35"/>
        <v>4624.73</v>
      </c>
      <c r="BC164" s="22">
        <f t="shared" ref="BC164:BD164" si="698">SUM(AW164+AZ164)</f>
        <v>4195.531687</v>
      </c>
      <c r="BD164" s="22">
        <f t="shared" si="698"/>
        <v>429.1983128</v>
      </c>
      <c r="BE164" s="22">
        <f t="shared" si="37"/>
        <v>0</v>
      </c>
      <c r="BF164" s="27">
        <v>0.0</v>
      </c>
      <c r="BG164" s="22">
        <f t="shared" si="38"/>
        <v>0</v>
      </c>
      <c r="BH164" s="22">
        <f t="shared" si="39"/>
        <v>0</v>
      </c>
      <c r="BI164" s="22">
        <v>441.47</v>
      </c>
      <c r="BJ164" s="22">
        <f t="shared" si="40"/>
        <v>441.47</v>
      </c>
      <c r="BK164" s="22">
        <f t="shared" si="41"/>
        <v>0</v>
      </c>
      <c r="BL164" s="22"/>
      <c r="BM164" s="22">
        <f t="shared" si="42"/>
        <v>0</v>
      </c>
      <c r="BN164" s="22" t="str">
        <f t="shared" si="43"/>
        <v/>
      </c>
      <c r="BO164" s="22">
        <f t="shared" ref="BO164:BQ164" si="699">BF164+BI164+BL164</f>
        <v>441.47</v>
      </c>
      <c r="BP164" s="22">
        <f t="shared" si="699"/>
        <v>441.47</v>
      </c>
      <c r="BQ164" s="22">
        <f t="shared" si="699"/>
        <v>0</v>
      </c>
      <c r="BR164" s="22">
        <f t="shared" si="45"/>
        <v>0</v>
      </c>
      <c r="BS164" s="22">
        <v>0.0</v>
      </c>
      <c r="BT164" s="22">
        <f t="shared" si="46"/>
        <v>0</v>
      </c>
      <c r="BU164" s="22">
        <f t="shared" si="47"/>
        <v>0</v>
      </c>
      <c r="BV164" s="22">
        <f t="shared" si="48"/>
        <v>0</v>
      </c>
      <c r="BW164" s="27">
        <v>0.0</v>
      </c>
      <c r="BX164" s="22">
        <f t="shared" si="49"/>
        <v>0</v>
      </c>
      <c r="BY164" s="22">
        <f t="shared" si="50"/>
        <v>0</v>
      </c>
      <c r="BZ164" s="22">
        <f t="shared" si="51"/>
        <v>0</v>
      </c>
      <c r="CA164" s="22">
        <f t="shared" si="52"/>
        <v>0</v>
      </c>
    </row>
    <row r="165" ht="14.25" customHeight="1">
      <c r="A165" s="14" t="s">
        <v>831</v>
      </c>
      <c r="B165" s="14" t="s">
        <v>832</v>
      </c>
      <c r="C165" s="14" t="s">
        <v>833</v>
      </c>
      <c r="D165" s="14">
        <v>2.2467537E8</v>
      </c>
      <c r="E165" s="14" t="s">
        <v>379</v>
      </c>
      <c r="F165" s="14" t="s">
        <v>282</v>
      </c>
      <c r="G165" s="14" t="s">
        <v>834</v>
      </c>
      <c r="H165" s="25" t="s">
        <v>96</v>
      </c>
      <c r="I165" s="26">
        <v>1560.0</v>
      </c>
      <c r="J165" s="22">
        <v>0.0</v>
      </c>
      <c r="K165" s="22">
        <f t="shared" si="6"/>
        <v>0</v>
      </c>
      <c r="L165" s="22">
        <f t="shared" si="7"/>
        <v>0</v>
      </c>
      <c r="M165" s="22">
        <v>0.0</v>
      </c>
      <c r="N165" s="22">
        <f t="shared" si="8"/>
        <v>0</v>
      </c>
      <c r="O165" s="22">
        <f t="shared" si="9"/>
        <v>0</v>
      </c>
      <c r="P165" s="22">
        <v>10.0</v>
      </c>
      <c r="Q165" s="22">
        <f t="shared" si="10"/>
        <v>0</v>
      </c>
      <c r="R165" s="22">
        <f t="shared" si="11"/>
        <v>10</v>
      </c>
      <c r="S165" s="22">
        <v>100.0</v>
      </c>
      <c r="T165" s="22">
        <f t="shared" si="12"/>
        <v>0</v>
      </c>
      <c r="U165" s="22">
        <f t="shared" si="13"/>
        <v>100</v>
      </c>
      <c r="V165" s="22">
        <f t="shared" si="14"/>
        <v>1450</v>
      </c>
      <c r="W165" s="22">
        <v>13.9</v>
      </c>
      <c r="X165" s="22">
        <f t="shared" si="15"/>
        <v>0</v>
      </c>
      <c r="Y165" s="22">
        <f t="shared" si="16"/>
        <v>13.9</v>
      </c>
      <c r="Z165" s="22">
        <v>0.39</v>
      </c>
      <c r="AA165" s="22">
        <f t="shared" si="17"/>
        <v>0</v>
      </c>
      <c r="AB165" s="22">
        <f t="shared" si="18"/>
        <v>0.39</v>
      </c>
      <c r="AC165" s="22">
        <v>68.87</v>
      </c>
      <c r="AD165" s="22">
        <f t="shared" si="19"/>
        <v>0</v>
      </c>
      <c r="AE165" s="22">
        <f t="shared" si="20"/>
        <v>68.87</v>
      </c>
      <c r="AF165" s="22">
        <v>1.37</v>
      </c>
      <c r="AG165" s="22">
        <f t="shared" si="21"/>
        <v>0</v>
      </c>
      <c r="AH165" s="22">
        <f t="shared" si="22"/>
        <v>1.37</v>
      </c>
      <c r="AI165" s="22">
        <v>60.86</v>
      </c>
      <c r="AJ165" s="22">
        <f t="shared" si="23"/>
        <v>0</v>
      </c>
      <c r="AK165" s="22">
        <f t="shared" si="24"/>
        <v>60.86</v>
      </c>
      <c r="AL165" s="22">
        <f t="shared" ref="AL165:AN165" si="700">AF165+AI165</f>
        <v>62.23</v>
      </c>
      <c r="AM165" s="22">
        <f t="shared" si="700"/>
        <v>0</v>
      </c>
      <c r="AN165" s="22">
        <f t="shared" si="700"/>
        <v>62.23</v>
      </c>
      <c r="AO165" s="22">
        <f t="shared" ref="AO165:AQ165" si="701">SUM(J165+M165+P165+S165+W165+Z165+AC165+AF165+AI165)</f>
        <v>255.39</v>
      </c>
      <c r="AP165" s="22">
        <f t="shared" si="701"/>
        <v>0</v>
      </c>
      <c r="AQ165" s="22">
        <f t="shared" si="701"/>
        <v>255.39</v>
      </c>
      <c r="AR165" s="22">
        <v>45.2221975573893</v>
      </c>
      <c r="AS165" s="22">
        <f t="shared" si="27"/>
        <v>300.6121976</v>
      </c>
      <c r="AT165" s="22">
        <f t="shared" si="28"/>
        <v>300.6121976</v>
      </c>
      <c r="AU165" s="22">
        <f t="shared" si="29"/>
        <v>1259.387802</v>
      </c>
      <c r="AV165" s="22">
        <f t="shared" si="689"/>
        <v>4554</v>
      </c>
      <c r="AW165" s="22">
        <f t="shared" si="31"/>
        <v>3294.612198</v>
      </c>
      <c r="AX165" s="22">
        <f t="shared" si="32"/>
        <v>1259.387802</v>
      </c>
      <c r="AY165" s="22">
        <v>70.73</v>
      </c>
      <c r="AZ165" s="22">
        <f t="shared" si="33"/>
        <v>70.73</v>
      </c>
      <c r="BA165" s="22">
        <f t="shared" si="34"/>
        <v>0</v>
      </c>
      <c r="BB165" s="22">
        <f t="shared" si="35"/>
        <v>4624.73</v>
      </c>
      <c r="BC165" s="22">
        <f t="shared" ref="BC165:BD165" si="702">SUM(AW165+AZ165)</f>
        <v>3365.342198</v>
      </c>
      <c r="BD165" s="22">
        <f t="shared" si="702"/>
        <v>1259.387802</v>
      </c>
      <c r="BE165" s="22">
        <f t="shared" si="37"/>
        <v>0</v>
      </c>
      <c r="BF165" s="27">
        <v>0.0</v>
      </c>
      <c r="BG165" s="22">
        <f t="shared" si="38"/>
        <v>0</v>
      </c>
      <c r="BH165" s="22">
        <f t="shared" si="39"/>
        <v>0</v>
      </c>
      <c r="BI165" s="22">
        <v>678.1600000000001</v>
      </c>
      <c r="BJ165" s="22">
        <f t="shared" si="40"/>
        <v>678.16</v>
      </c>
      <c r="BK165" s="22">
        <f t="shared" si="41"/>
        <v>0</v>
      </c>
      <c r="BL165" s="22"/>
      <c r="BM165" s="22">
        <f t="shared" si="42"/>
        <v>0</v>
      </c>
      <c r="BN165" s="22" t="str">
        <f t="shared" si="43"/>
        <v/>
      </c>
      <c r="BO165" s="22">
        <f t="shared" ref="BO165:BQ165" si="703">BF165+BI165+BL165</f>
        <v>678.16</v>
      </c>
      <c r="BP165" s="22">
        <f t="shared" si="703"/>
        <v>678.16</v>
      </c>
      <c r="BQ165" s="22">
        <f t="shared" si="703"/>
        <v>0</v>
      </c>
      <c r="BR165" s="22">
        <f t="shared" si="45"/>
        <v>0</v>
      </c>
      <c r="BS165" s="22">
        <v>0.0</v>
      </c>
      <c r="BT165" s="22">
        <f t="shared" si="46"/>
        <v>0</v>
      </c>
      <c r="BU165" s="22">
        <f t="shared" si="47"/>
        <v>0</v>
      </c>
      <c r="BV165" s="22">
        <f t="shared" si="48"/>
        <v>0</v>
      </c>
      <c r="BW165" s="27">
        <v>819.36</v>
      </c>
      <c r="BX165" s="22">
        <f t="shared" si="49"/>
        <v>819.36</v>
      </c>
      <c r="BY165" s="22">
        <f t="shared" si="50"/>
        <v>0</v>
      </c>
      <c r="BZ165" s="22">
        <f t="shared" si="51"/>
        <v>0</v>
      </c>
      <c r="CA165" s="22">
        <f t="shared" si="52"/>
        <v>0</v>
      </c>
    </row>
    <row r="166" ht="14.25" customHeight="1">
      <c r="A166" s="14" t="s">
        <v>835</v>
      </c>
      <c r="B166" s="14" t="s">
        <v>836</v>
      </c>
      <c r="C166" s="14" t="s">
        <v>837</v>
      </c>
      <c r="D166" s="14">
        <v>1.005264926E9</v>
      </c>
      <c r="E166" s="14" t="s">
        <v>220</v>
      </c>
      <c r="F166" s="14" t="s">
        <v>130</v>
      </c>
      <c r="G166" s="14" t="s">
        <v>838</v>
      </c>
      <c r="H166" s="25" t="s">
        <v>96</v>
      </c>
      <c r="I166" s="26">
        <v>3100.0</v>
      </c>
      <c r="J166" s="22">
        <v>0.0</v>
      </c>
      <c r="K166" s="22">
        <f t="shared" si="6"/>
        <v>0</v>
      </c>
      <c r="L166" s="22">
        <f t="shared" si="7"/>
        <v>0</v>
      </c>
      <c r="M166" s="22">
        <v>0.0</v>
      </c>
      <c r="N166" s="22">
        <f t="shared" si="8"/>
        <v>0</v>
      </c>
      <c r="O166" s="22">
        <f t="shared" si="9"/>
        <v>0</v>
      </c>
      <c r="P166" s="22">
        <v>10.0</v>
      </c>
      <c r="Q166" s="22">
        <f t="shared" si="10"/>
        <v>0</v>
      </c>
      <c r="R166" s="22">
        <f t="shared" si="11"/>
        <v>10</v>
      </c>
      <c r="S166" s="22">
        <v>100.0</v>
      </c>
      <c r="T166" s="22">
        <f t="shared" si="12"/>
        <v>0</v>
      </c>
      <c r="U166" s="22">
        <f t="shared" si="13"/>
        <v>100</v>
      </c>
      <c r="V166" s="22">
        <f t="shared" si="14"/>
        <v>2990</v>
      </c>
      <c r="W166" s="22">
        <v>27.8</v>
      </c>
      <c r="X166" s="22">
        <f t="shared" si="15"/>
        <v>0</v>
      </c>
      <c r="Y166" s="22">
        <f t="shared" si="16"/>
        <v>27.8</v>
      </c>
      <c r="Z166" s="22">
        <v>0.39</v>
      </c>
      <c r="AA166" s="22">
        <f t="shared" si="17"/>
        <v>0</v>
      </c>
      <c r="AB166" s="22">
        <f t="shared" si="18"/>
        <v>0.39</v>
      </c>
      <c r="AC166" s="22">
        <v>68.87</v>
      </c>
      <c r="AD166" s="22">
        <f t="shared" si="19"/>
        <v>0</v>
      </c>
      <c r="AE166" s="22">
        <f t="shared" si="20"/>
        <v>68.87</v>
      </c>
      <c r="AF166" s="22">
        <v>1.37</v>
      </c>
      <c r="AG166" s="22">
        <f t="shared" si="21"/>
        <v>0</v>
      </c>
      <c r="AH166" s="22">
        <f t="shared" si="22"/>
        <v>1.37</v>
      </c>
      <c r="AI166" s="22">
        <v>60.86</v>
      </c>
      <c r="AJ166" s="22">
        <f t="shared" si="23"/>
        <v>0</v>
      </c>
      <c r="AK166" s="22">
        <f t="shared" si="24"/>
        <v>60.86</v>
      </c>
      <c r="AL166" s="22">
        <f t="shared" ref="AL166:AN166" si="704">AF166+AI166</f>
        <v>62.23</v>
      </c>
      <c r="AM166" s="22">
        <f t="shared" si="704"/>
        <v>0</v>
      </c>
      <c r="AN166" s="22">
        <f t="shared" si="704"/>
        <v>62.23</v>
      </c>
      <c r="AO166" s="22">
        <f t="shared" ref="AO166:AQ166" si="705">SUM(J166+M166+P166+S166+W166+Z166+AC166+AF166+AI166)</f>
        <v>269.29</v>
      </c>
      <c r="AP166" s="22">
        <f t="shared" si="705"/>
        <v>0</v>
      </c>
      <c r="AQ166" s="22">
        <f t="shared" si="705"/>
        <v>269.29</v>
      </c>
      <c r="AR166" s="22">
        <v>98.1219880636186</v>
      </c>
      <c r="AS166" s="22">
        <f t="shared" si="27"/>
        <v>367.4119881</v>
      </c>
      <c r="AT166" s="22">
        <f t="shared" si="28"/>
        <v>367.4119881</v>
      </c>
      <c r="AU166" s="22">
        <f t="shared" si="29"/>
        <v>2732.588012</v>
      </c>
      <c r="AV166" s="22">
        <f t="shared" si="689"/>
        <v>4554</v>
      </c>
      <c r="AW166" s="22">
        <f t="shared" si="31"/>
        <v>1821.411988</v>
      </c>
      <c r="AX166" s="22">
        <f t="shared" si="32"/>
        <v>2732.588012</v>
      </c>
      <c r="AY166" s="22">
        <v>70.73</v>
      </c>
      <c r="AZ166" s="22">
        <f t="shared" si="33"/>
        <v>70.73</v>
      </c>
      <c r="BA166" s="22">
        <f t="shared" si="34"/>
        <v>0</v>
      </c>
      <c r="BB166" s="22">
        <f t="shared" si="35"/>
        <v>4624.73</v>
      </c>
      <c r="BC166" s="22">
        <f t="shared" ref="BC166:BD166" si="706">SUM(AW166+AZ166)</f>
        <v>1892.141988</v>
      </c>
      <c r="BD166" s="22">
        <f t="shared" si="706"/>
        <v>2732.588012</v>
      </c>
      <c r="BE166" s="22">
        <f t="shared" si="37"/>
        <v>0</v>
      </c>
      <c r="BF166" s="27">
        <v>0.0</v>
      </c>
      <c r="BG166" s="22">
        <f t="shared" si="38"/>
        <v>0</v>
      </c>
      <c r="BH166" s="22">
        <f t="shared" si="39"/>
        <v>0</v>
      </c>
      <c r="BI166" s="22">
        <v>182.31</v>
      </c>
      <c r="BJ166" s="22">
        <f t="shared" si="40"/>
        <v>182.31</v>
      </c>
      <c r="BK166" s="22">
        <f t="shared" si="41"/>
        <v>0</v>
      </c>
      <c r="BL166" s="22"/>
      <c r="BM166" s="22">
        <f t="shared" si="42"/>
        <v>0</v>
      </c>
      <c r="BN166" s="22" t="str">
        <f t="shared" si="43"/>
        <v/>
      </c>
      <c r="BO166" s="22">
        <f t="shared" ref="BO166:BQ166" si="707">BF166+BI166+BL166</f>
        <v>182.31</v>
      </c>
      <c r="BP166" s="22">
        <f t="shared" si="707"/>
        <v>182.31</v>
      </c>
      <c r="BQ166" s="22">
        <f t="shared" si="707"/>
        <v>0</v>
      </c>
      <c r="BR166" s="22">
        <f t="shared" si="45"/>
        <v>0</v>
      </c>
      <c r="BS166" s="22">
        <v>0.0</v>
      </c>
      <c r="BT166" s="22">
        <f t="shared" si="46"/>
        <v>0</v>
      </c>
      <c r="BU166" s="22">
        <f t="shared" si="47"/>
        <v>0</v>
      </c>
      <c r="BV166" s="22">
        <f t="shared" si="48"/>
        <v>0</v>
      </c>
      <c r="BW166" s="27">
        <v>191.54</v>
      </c>
      <c r="BX166" s="22">
        <f t="shared" si="49"/>
        <v>191.54</v>
      </c>
      <c r="BY166" s="22">
        <f t="shared" si="50"/>
        <v>0</v>
      </c>
      <c r="BZ166" s="22">
        <f t="shared" si="51"/>
        <v>0</v>
      </c>
      <c r="CA166" s="22">
        <f t="shared" si="52"/>
        <v>0</v>
      </c>
    </row>
    <row r="167" ht="14.25" customHeight="1">
      <c r="A167" s="14" t="s">
        <v>839</v>
      </c>
      <c r="B167" s="14" t="s">
        <v>840</v>
      </c>
      <c r="C167" s="14" t="s">
        <v>841</v>
      </c>
      <c r="D167" s="14">
        <v>8.53741638E8</v>
      </c>
      <c r="E167" s="14" t="s">
        <v>341</v>
      </c>
      <c r="F167" s="14" t="s">
        <v>293</v>
      </c>
      <c r="G167" s="14" t="s">
        <v>842</v>
      </c>
      <c r="H167" s="25" t="s">
        <v>96</v>
      </c>
      <c r="I167" s="26">
        <v>1150.0</v>
      </c>
      <c r="J167" s="22">
        <v>0.0</v>
      </c>
      <c r="K167" s="22">
        <f t="shared" si="6"/>
        <v>0</v>
      </c>
      <c r="L167" s="22">
        <f t="shared" si="7"/>
        <v>0</v>
      </c>
      <c r="M167" s="22">
        <v>0.0</v>
      </c>
      <c r="N167" s="22">
        <f t="shared" si="8"/>
        <v>0</v>
      </c>
      <c r="O167" s="22">
        <f t="shared" si="9"/>
        <v>0</v>
      </c>
      <c r="P167" s="22">
        <v>10.0</v>
      </c>
      <c r="Q167" s="22">
        <f t="shared" si="10"/>
        <v>0</v>
      </c>
      <c r="R167" s="22">
        <f t="shared" si="11"/>
        <v>10</v>
      </c>
      <c r="S167" s="22">
        <v>100.0</v>
      </c>
      <c r="T167" s="22">
        <f t="shared" si="12"/>
        <v>0</v>
      </c>
      <c r="U167" s="22">
        <f t="shared" si="13"/>
        <v>100</v>
      </c>
      <c r="V167" s="22">
        <f t="shared" si="14"/>
        <v>1040</v>
      </c>
      <c r="W167" s="22">
        <v>13.9</v>
      </c>
      <c r="X167" s="22">
        <f t="shared" si="15"/>
        <v>0</v>
      </c>
      <c r="Y167" s="22">
        <f t="shared" si="16"/>
        <v>13.9</v>
      </c>
      <c r="Z167" s="22">
        <v>0.39</v>
      </c>
      <c r="AA167" s="22">
        <f t="shared" si="17"/>
        <v>0</v>
      </c>
      <c r="AB167" s="22">
        <f t="shared" si="18"/>
        <v>0.39</v>
      </c>
      <c r="AC167" s="22">
        <v>68.87</v>
      </c>
      <c r="AD167" s="22">
        <f t="shared" si="19"/>
        <v>0</v>
      </c>
      <c r="AE167" s="22">
        <f t="shared" si="20"/>
        <v>68.87</v>
      </c>
      <c r="AF167" s="22">
        <v>1.37</v>
      </c>
      <c r="AG167" s="22">
        <f t="shared" si="21"/>
        <v>0</v>
      </c>
      <c r="AH167" s="22">
        <f t="shared" si="22"/>
        <v>1.37</v>
      </c>
      <c r="AI167" s="22">
        <v>60.86</v>
      </c>
      <c r="AJ167" s="22">
        <f t="shared" si="23"/>
        <v>0</v>
      </c>
      <c r="AK167" s="22">
        <f t="shared" si="24"/>
        <v>60.86</v>
      </c>
      <c r="AL167" s="22">
        <f t="shared" ref="AL167:AN167" si="708">AF167+AI167</f>
        <v>62.23</v>
      </c>
      <c r="AM167" s="22">
        <f t="shared" si="708"/>
        <v>0</v>
      </c>
      <c r="AN167" s="22">
        <f t="shared" si="708"/>
        <v>62.23</v>
      </c>
      <c r="AO167" s="22">
        <f t="shared" ref="AO167:AQ167" si="709">SUM(J167+M167+P167+S167+W167+Z167+AC167+AF167+AI167)</f>
        <v>255.39</v>
      </c>
      <c r="AP167" s="22">
        <f t="shared" si="709"/>
        <v>0</v>
      </c>
      <c r="AQ167" s="22">
        <f t="shared" si="709"/>
        <v>255.39</v>
      </c>
      <c r="AR167" s="22">
        <v>31.01021006800196</v>
      </c>
      <c r="AS167" s="22">
        <f t="shared" si="27"/>
        <v>286.4002101</v>
      </c>
      <c r="AT167" s="22">
        <f t="shared" si="28"/>
        <v>286.4002101</v>
      </c>
      <c r="AU167" s="22">
        <f t="shared" si="29"/>
        <v>863.5997899</v>
      </c>
      <c r="AV167" s="22">
        <f t="shared" si="689"/>
        <v>4554</v>
      </c>
      <c r="AW167" s="22">
        <f t="shared" si="31"/>
        <v>3690.40021</v>
      </c>
      <c r="AX167" s="22">
        <f t="shared" si="32"/>
        <v>863.5997899</v>
      </c>
      <c r="AY167" s="22">
        <v>70.73</v>
      </c>
      <c r="AZ167" s="22">
        <f t="shared" si="33"/>
        <v>70.73</v>
      </c>
      <c r="BA167" s="22">
        <f t="shared" si="34"/>
        <v>0</v>
      </c>
      <c r="BB167" s="22">
        <f t="shared" si="35"/>
        <v>4624.73</v>
      </c>
      <c r="BC167" s="22">
        <f t="shared" ref="BC167:BD167" si="710">SUM(AW167+AZ167)</f>
        <v>3761.13021</v>
      </c>
      <c r="BD167" s="22">
        <f t="shared" si="710"/>
        <v>863.5997899</v>
      </c>
      <c r="BE167" s="22">
        <f t="shared" si="37"/>
        <v>0</v>
      </c>
      <c r="BF167" s="27">
        <v>0.0</v>
      </c>
      <c r="BG167" s="22">
        <f t="shared" si="38"/>
        <v>0</v>
      </c>
      <c r="BH167" s="22">
        <f t="shared" si="39"/>
        <v>0</v>
      </c>
      <c r="BI167" s="22">
        <v>532.82</v>
      </c>
      <c r="BJ167" s="22">
        <f t="shared" si="40"/>
        <v>532.82</v>
      </c>
      <c r="BK167" s="22">
        <f t="shared" si="41"/>
        <v>0</v>
      </c>
      <c r="BL167" s="22"/>
      <c r="BM167" s="22">
        <f t="shared" si="42"/>
        <v>0</v>
      </c>
      <c r="BN167" s="22" t="str">
        <f t="shared" si="43"/>
        <v/>
      </c>
      <c r="BO167" s="22">
        <f t="shared" ref="BO167:BQ167" si="711">BF167+BI167+BL167</f>
        <v>532.82</v>
      </c>
      <c r="BP167" s="22">
        <f t="shared" si="711"/>
        <v>532.82</v>
      </c>
      <c r="BQ167" s="22">
        <f t="shared" si="711"/>
        <v>0</v>
      </c>
      <c r="BR167" s="22">
        <f t="shared" si="45"/>
        <v>0</v>
      </c>
      <c r="BS167" s="22">
        <v>0.0</v>
      </c>
      <c r="BT167" s="22">
        <f t="shared" si="46"/>
        <v>0</v>
      </c>
      <c r="BU167" s="22">
        <f t="shared" si="47"/>
        <v>0</v>
      </c>
      <c r="BV167" s="22">
        <f t="shared" si="48"/>
        <v>0</v>
      </c>
      <c r="BW167" s="27">
        <v>53.2</v>
      </c>
      <c r="BX167" s="22">
        <f t="shared" si="49"/>
        <v>53.2</v>
      </c>
      <c r="BY167" s="22">
        <f t="shared" si="50"/>
        <v>0</v>
      </c>
      <c r="BZ167" s="22">
        <f t="shared" si="51"/>
        <v>0</v>
      </c>
      <c r="CA167" s="22">
        <f t="shared" si="52"/>
        <v>0</v>
      </c>
    </row>
    <row r="168" ht="14.25" customHeight="1">
      <c r="A168" s="14" t="s">
        <v>843</v>
      </c>
      <c r="B168" s="14" t="s">
        <v>844</v>
      </c>
      <c r="C168" s="14" t="s">
        <v>845</v>
      </c>
      <c r="D168" s="14">
        <v>8.5274997E8</v>
      </c>
      <c r="E168" s="14" t="s">
        <v>846</v>
      </c>
      <c r="F168" s="14" t="s">
        <v>293</v>
      </c>
      <c r="G168" s="14" t="s">
        <v>847</v>
      </c>
      <c r="H168" s="25" t="s">
        <v>96</v>
      </c>
      <c r="I168" s="26">
        <v>6500.0</v>
      </c>
      <c r="J168" s="22">
        <v>0.0</v>
      </c>
      <c r="K168" s="22">
        <f t="shared" si="6"/>
        <v>0</v>
      </c>
      <c r="L168" s="22">
        <f t="shared" si="7"/>
        <v>0</v>
      </c>
      <c r="M168" s="22">
        <v>0.0</v>
      </c>
      <c r="N168" s="22">
        <f t="shared" si="8"/>
        <v>0</v>
      </c>
      <c r="O168" s="22">
        <f t="shared" si="9"/>
        <v>0</v>
      </c>
      <c r="P168" s="22">
        <v>10.0</v>
      </c>
      <c r="Q168" s="22">
        <f t="shared" si="10"/>
        <v>0</v>
      </c>
      <c r="R168" s="22">
        <f t="shared" si="11"/>
        <v>10</v>
      </c>
      <c r="S168" s="22">
        <v>100.0</v>
      </c>
      <c r="T168" s="22">
        <f t="shared" si="12"/>
        <v>0</v>
      </c>
      <c r="U168" s="22">
        <f t="shared" si="13"/>
        <v>100</v>
      </c>
      <c r="V168" s="22">
        <f t="shared" si="14"/>
        <v>6390</v>
      </c>
      <c r="W168" s="22">
        <v>27.8</v>
      </c>
      <c r="X168" s="22">
        <f t="shared" si="15"/>
        <v>0</v>
      </c>
      <c r="Y168" s="22">
        <f t="shared" si="16"/>
        <v>27.8</v>
      </c>
      <c r="Z168" s="22">
        <v>0.39</v>
      </c>
      <c r="AA168" s="22">
        <f t="shared" si="17"/>
        <v>0</v>
      </c>
      <c r="AB168" s="22">
        <f t="shared" si="18"/>
        <v>0.39</v>
      </c>
      <c r="AC168" s="22">
        <v>68.87</v>
      </c>
      <c r="AD168" s="22">
        <f t="shared" si="19"/>
        <v>0</v>
      </c>
      <c r="AE168" s="22">
        <f t="shared" si="20"/>
        <v>68.87</v>
      </c>
      <c r="AF168" s="22">
        <v>1.37</v>
      </c>
      <c r="AG168" s="22">
        <f t="shared" si="21"/>
        <v>0</v>
      </c>
      <c r="AH168" s="22">
        <f t="shared" si="22"/>
        <v>1.37</v>
      </c>
      <c r="AI168" s="22">
        <v>60.86</v>
      </c>
      <c r="AJ168" s="22">
        <f t="shared" si="23"/>
        <v>0</v>
      </c>
      <c r="AK168" s="22">
        <f t="shared" si="24"/>
        <v>60.86</v>
      </c>
      <c r="AL168" s="22">
        <f t="shared" ref="AL168:AN168" si="712">AF168+AI168</f>
        <v>62.23</v>
      </c>
      <c r="AM168" s="22">
        <f t="shared" si="712"/>
        <v>0</v>
      </c>
      <c r="AN168" s="22">
        <f t="shared" si="712"/>
        <v>62.23</v>
      </c>
      <c r="AO168" s="22">
        <f t="shared" ref="AO168:AQ168" si="713">SUM(J168+M168+P168+S168+W168+Z168+AC168+AF168+AI168)</f>
        <v>269.29</v>
      </c>
      <c r="AP168" s="22">
        <f t="shared" si="713"/>
        <v>0</v>
      </c>
      <c r="AQ168" s="22">
        <f t="shared" si="713"/>
        <v>269.29</v>
      </c>
      <c r="AR168" s="22">
        <v>215.97749407317215</v>
      </c>
      <c r="AS168" s="22">
        <f t="shared" si="27"/>
        <v>485.2674941</v>
      </c>
      <c r="AT168" s="22">
        <f t="shared" si="28"/>
        <v>485.2674941</v>
      </c>
      <c r="AU168" s="22">
        <f t="shared" si="29"/>
        <v>6014.732506</v>
      </c>
      <c r="AV168" s="22">
        <f>82.93*120</f>
        <v>9951.6</v>
      </c>
      <c r="AW168" s="22">
        <f t="shared" si="31"/>
        <v>3936.867494</v>
      </c>
      <c r="AX168" s="22">
        <f t="shared" si="32"/>
        <v>6014.732506</v>
      </c>
      <c r="AY168" s="22">
        <v>175.06</v>
      </c>
      <c r="AZ168" s="22">
        <f t="shared" si="33"/>
        <v>175.06</v>
      </c>
      <c r="BA168" s="22">
        <f t="shared" si="34"/>
        <v>0</v>
      </c>
      <c r="BB168" s="22">
        <f t="shared" si="35"/>
        <v>10126.66</v>
      </c>
      <c r="BC168" s="22">
        <f t="shared" ref="BC168:BD168" si="714">SUM(AW168+AZ168)</f>
        <v>4111.927494</v>
      </c>
      <c r="BD168" s="22">
        <f t="shared" si="714"/>
        <v>6014.732506</v>
      </c>
      <c r="BE168" s="22">
        <f t="shared" si="37"/>
        <v>0</v>
      </c>
      <c r="BF168" s="27">
        <v>5719.76</v>
      </c>
      <c r="BG168" s="22">
        <f t="shared" si="38"/>
        <v>5719.76</v>
      </c>
      <c r="BH168" s="22">
        <f t="shared" si="39"/>
        <v>0</v>
      </c>
      <c r="BI168" s="22">
        <v>827.92</v>
      </c>
      <c r="BJ168" s="22">
        <f t="shared" si="40"/>
        <v>827.92</v>
      </c>
      <c r="BK168" s="22">
        <f t="shared" si="41"/>
        <v>0</v>
      </c>
      <c r="BL168" s="22"/>
      <c r="BM168" s="22">
        <f t="shared" si="42"/>
        <v>0</v>
      </c>
      <c r="BN168" s="22" t="str">
        <f t="shared" si="43"/>
        <v/>
      </c>
      <c r="BO168" s="22">
        <f t="shared" ref="BO168:BQ168" si="715">BF168+BI168+BL168</f>
        <v>6547.68</v>
      </c>
      <c r="BP168" s="22">
        <f t="shared" si="715"/>
        <v>6547.68</v>
      </c>
      <c r="BQ168" s="22">
        <f t="shared" si="715"/>
        <v>0</v>
      </c>
      <c r="BR168" s="22">
        <f t="shared" si="45"/>
        <v>0</v>
      </c>
      <c r="BS168" s="22">
        <v>0.0</v>
      </c>
      <c r="BT168" s="22">
        <f t="shared" si="46"/>
        <v>0</v>
      </c>
      <c r="BU168" s="22">
        <f t="shared" si="47"/>
        <v>0</v>
      </c>
      <c r="BV168" s="22">
        <f t="shared" si="48"/>
        <v>0</v>
      </c>
      <c r="BW168" s="27">
        <v>872.53</v>
      </c>
      <c r="BX168" s="22">
        <f t="shared" si="49"/>
        <v>872.53</v>
      </c>
      <c r="BY168" s="22">
        <f t="shared" si="50"/>
        <v>0</v>
      </c>
      <c r="BZ168" s="22">
        <f t="shared" si="51"/>
        <v>0</v>
      </c>
      <c r="CA168" s="22">
        <f t="shared" si="52"/>
        <v>0</v>
      </c>
    </row>
    <row r="169" ht="14.25" customHeight="1">
      <c r="A169" s="14" t="s">
        <v>848</v>
      </c>
      <c r="B169" s="14" t="s">
        <v>849</v>
      </c>
      <c r="C169" s="14" t="s">
        <v>850</v>
      </c>
      <c r="D169" s="14">
        <v>8.94608649E8</v>
      </c>
      <c r="E169" s="14" t="s">
        <v>341</v>
      </c>
      <c r="F169" s="14" t="s">
        <v>745</v>
      </c>
      <c r="G169" s="14" t="s">
        <v>851</v>
      </c>
      <c r="H169" s="25" t="s">
        <v>96</v>
      </c>
      <c r="I169" s="26">
        <v>1170.0</v>
      </c>
      <c r="J169" s="22">
        <v>0.0</v>
      </c>
      <c r="K169" s="22">
        <f t="shared" si="6"/>
        <v>0</v>
      </c>
      <c r="L169" s="22">
        <f t="shared" si="7"/>
        <v>0</v>
      </c>
      <c r="M169" s="22">
        <v>0.0</v>
      </c>
      <c r="N169" s="22">
        <f t="shared" si="8"/>
        <v>0</v>
      </c>
      <c r="O169" s="22">
        <f t="shared" si="9"/>
        <v>0</v>
      </c>
      <c r="P169" s="22">
        <v>10.0</v>
      </c>
      <c r="Q169" s="22">
        <f t="shared" si="10"/>
        <v>0</v>
      </c>
      <c r="R169" s="22">
        <f t="shared" si="11"/>
        <v>10</v>
      </c>
      <c r="S169" s="22">
        <v>100.0</v>
      </c>
      <c r="T169" s="22">
        <f t="shared" si="12"/>
        <v>0</v>
      </c>
      <c r="U169" s="22">
        <f t="shared" si="13"/>
        <v>100</v>
      </c>
      <c r="V169" s="22">
        <f t="shared" si="14"/>
        <v>1060</v>
      </c>
      <c r="W169" s="22">
        <v>13.9</v>
      </c>
      <c r="X169" s="22">
        <f t="shared" si="15"/>
        <v>0</v>
      </c>
      <c r="Y169" s="22">
        <f t="shared" si="16"/>
        <v>13.9</v>
      </c>
      <c r="Z169" s="22">
        <v>0.39</v>
      </c>
      <c r="AA169" s="22">
        <f t="shared" si="17"/>
        <v>0</v>
      </c>
      <c r="AB169" s="22">
        <f t="shared" si="18"/>
        <v>0.39</v>
      </c>
      <c r="AC169" s="22">
        <v>68.87</v>
      </c>
      <c r="AD169" s="22">
        <f t="shared" si="19"/>
        <v>0</v>
      </c>
      <c r="AE169" s="22">
        <f t="shared" si="20"/>
        <v>68.87</v>
      </c>
      <c r="AF169" s="22">
        <v>1.37</v>
      </c>
      <c r="AG169" s="22">
        <f t="shared" si="21"/>
        <v>0</v>
      </c>
      <c r="AH169" s="22">
        <f t="shared" si="22"/>
        <v>1.37</v>
      </c>
      <c r="AI169" s="22">
        <v>60.86</v>
      </c>
      <c r="AJ169" s="22">
        <f t="shared" si="23"/>
        <v>0</v>
      </c>
      <c r="AK169" s="22">
        <f t="shared" si="24"/>
        <v>60.86</v>
      </c>
      <c r="AL169" s="22">
        <f t="shared" ref="AL169:AN169" si="716">AF169+AI169</f>
        <v>62.23</v>
      </c>
      <c r="AM169" s="22">
        <f t="shared" si="716"/>
        <v>0</v>
      </c>
      <c r="AN169" s="22">
        <f t="shared" si="716"/>
        <v>62.23</v>
      </c>
      <c r="AO169" s="22">
        <f t="shared" ref="AO169:AQ169" si="717">SUM(J169+M169+P169+S169+W169+Z169+AC169+AF169+AI169)</f>
        <v>255.39</v>
      </c>
      <c r="AP169" s="22">
        <f t="shared" si="717"/>
        <v>0</v>
      </c>
      <c r="AQ169" s="22">
        <f t="shared" si="717"/>
        <v>255.39</v>
      </c>
      <c r="AR169" s="22">
        <v>31.703477750411103</v>
      </c>
      <c r="AS169" s="22">
        <f t="shared" si="27"/>
        <v>287.0934778</v>
      </c>
      <c r="AT169" s="22">
        <f t="shared" si="28"/>
        <v>287.0934778</v>
      </c>
      <c r="AU169" s="22">
        <f t="shared" si="29"/>
        <v>882.9065222</v>
      </c>
      <c r="AV169" s="22">
        <f t="shared" ref="AV169:AV171" si="722">37.95*120</f>
        <v>4554</v>
      </c>
      <c r="AW169" s="22">
        <f t="shared" si="31"/>
        <v>3671.093478</v>
      </c>
      <c r="AX169" s="22">
        <f t="shared" si="32"/>
        <v>882.9065222</v>
      </c>
      <c r="AY169" s="22">
        <v>70.73</v>
      </c>
      <c r="AZ169" s="22">
        <f t="shared" si="33"/>
        <v>70.73</v>
      </c>
      <c r="BA169" s="22">
        <f t="shared" si="34"/>
        <v>0</v>
      </c>
      <c r="BB169" s="22">
        <f t="shared" si="35"/>
        <v>4624.73</v>
      </c>
      <c r="BC169" s="22">
        <f t="shared" ref="BC169:BD169" si="718">SUM(AW169+AZ169)</f>
        <v>3741.823478</v>
      </c>
      <c r="BD169" s="22">
        <f t="shared" si="718"/>
        <v>882.9065222</v>
      </c>
      <c r="BE169" s="22">
        <f t="shared" si="37"/>
        <v>0</v>
      </c>
      <c r="BF169" s="27">
        <v>0.0</v>
      </c>
      <c r="BG169" s="22">
        <f t="shared" si="38"/>
        <v>0</v>
      </c>
      <c r="BH169" s="22">
        <f t="shared" si="39"/>
        <v>0</v>
      </c>
      <c r="BI169" s="22">
        <v>509.26</v>
      </c>
      <c r="BJ169" s="22">
        <f t="shared" si="40"/>
        <v>509.26</v>
      </c>
      <c r="BK169" s="22">
        <f t="shared" si="41"/>
        <v>0</v>
      </c>
      <c r="BL169" s="22"/>
      <c r="BM169" s="22">
        <f t="shared" si="42"/>
        <v>0</v>
      </c>
      <c r="BN169" s="22" t="str">
        <f t="shared" si="43"/>
        <v/>
      </c>
      <c r="BO169" s="22">
        <f t="shared" ref="BO169:BQ169" si="719">BF169+BI169+BL169</f>
        <v>509.26</v>
      </c>
      <c r="BP169" s="22">
        <f t="shared" si="719"/>
        <v>509.26</v>
      </c>
      <c r="BQ169" s="22">
        <f t="shared" si="719"/>
        <v>0</v>
      </c>
      <c r="BR169" s="22">
        <f t="shared" si="45"/>
        <v>0</v>
      </c>
      <c r="BS169" s="22">
        <v>0.0</v>
      </c>
      <c r="BT169" s="22">
        <f t="shared" si="46"/>
        <v>0</v>
      </c>
      <c r="BU169" s="22">
        <f t="shared" si="47"/>
        <v>0</v>
      </c>
      <c r="BV169" s="22">
        <f t="shared" si="48"/>
        <v>0</v>
      </c>
      <c r="BW169" s="27">
        <v>0.0</v>
      </c>
      <c r="BX169" s="22">
        <f t="shared" si="49"/>
        <v>0</v>
      </c>
      <c r="BY169" s="22">
        <f t="shared" si="50"/>
        <v>0</v>
      </c>
      <c r="BZ169" s="22">
        <f t="shared" si="51"/>
        <v>0</v>
      </c>
      <c r="CA169" s="22">
        <f t="shared" si="52"/>
        <v>0</v>
      </c>
    </row>
    <row r="170" ht="14.25" customHeight="1">
      <c r="A170" s="14" t="s">
        <v>852</v>
      </c>
      <c r="B170" s="14" t="s">
        <v>853</v>
      </c>
      <c r="C170" s="14" t="s">
        <v>854</v>
      </c>
      <c r="D170" s="14">
        <v>7.58242778E8</v>
      </c>
      <c r="E170" s="14" t="s">
        <v>855</v>
      </c>
      <c r="F170" s="14" t="s">
        <v>247</v>
      </c>
      <c r="G170" s="14" t="s">
        <v>856</v>
      </c>
      <c r="H170" s="25" t="s">
        <v>96</v>
      </c>
      <c r="I170" s="26">
        <v>947.0</v>
      </c>
      <c r="J170" s="22">
        <v>0.0</v>
      </c>
      <c r="K170" s="22">
        <f t="shared" si="6"/>
        <v>0</v>
      </c>
      <c r="L170" s="22">
        <f t="shared" si="7"/>
        <v>0</v>
      </c>
      <c r="M170" s="22">
        <v>0.0</v>
      </c>
      <c r="N170" s="22">
        <f t="shared" si="8"/>
        <v>0</v>
      </c>
      <c r="O170" s="22">
        <f t="shared" si="9"/>
        <v>0</v>
      </c>
      <c r="P170" s="22">
        <v>22.0</v>
      </c>
      <c r="Q170" s="22">
        <f t="shared" si="10"/>
        <v>0</v>
      </c>
      <c r="R170" s="22">
        <f t="shared" si="11"/>
        <v>22</v>
      </c>
      <c r="S170" s="22">
        <v>100.0</v>
      </c>
      <c r="T170" s="22">
        <f t="shared" si="12"/>
        <v>0</v>
      </c>
      <c r="U170" s="22">
        <f t="shared" si="13"/>
        <v>100</v>
      </c>
      <c r="V170" s="22">
        <f t="shared" si="14"/>
        <v>825</v>
      </c>
      <c r="W170" s="22">
        <v>13.9</v>
      </c>
      <c r="X170" s="22">
        <f t="shared" si="15"/>
        <v>0</v>
      </c>
      <c r="Y170" s="22">
        <f t="shared" si="16"/>
        <v>13.9</v>
      </c>
      <c r="Z170" s="22">
        <v>0.39</v>
      </c>
      <c r="AA170" s="22">
        <f t="shared" si="17"/>
        <v>0</v>
      </c>
      <c r="AB170" s="22">
        <f t="shared" si="18"/>
        <v>0.39</v>
      </c>
      <c r="AC170" s="22">
        <v>68.87</v>
      </c>
      <c r="AD170" s="22">
        <f t="shared" si="19"/>
        <v>0</v>
      </c>
      <c r="AE170" s="22">
        <f t="shared" si="20"/>
        <v>68.87</v>
      </c>
      <c r="AF170" s="22">
        <v>1.37</v>
      </c>
      <c r="AG170" s="22">
        <f t="shared" si="21"/>
        <v>0</v>
      </c>
      <c r="AH170" s="22">
        <f t="shared" si="22"/>
        <v>1.37</v>
      </c>
      <c r="AI170" s="22">
        <v>60.86</v>
      </c>
      <c r="AJ170" s="22">
        <f t="shared" si="23"/>
        <v>0</v>
      </c>
      <c r="AK170" s="22">
        <f t="shared" si="24"/>
        <v>60.86</v>
      </c>
      <c r="AL170" s="22">
        <f t="shared" ref="AL170:AN170" si="720">AF170+AI170</f>
        <v>62.23</v>
      </c>
      <c r="AM170" s="22">
        <f t="shared" si="720"/>
        <v>0</v>
      </c>
      <c r="AN170" s="22">
        <f t="shared" si="720"/>
        <v>62.23</v>
      </c>
      <c r="AO170" s="22">
        <f t="shared" ref="AO170:AQ170" si="721">SUM(J170+M170+P170+S170+W170+Z170+AC170+AF170+AI170)</f>
        <v>267.39</v>
      </c>
      <c r="AP170" s="22">
        <f t="shared" si="721"/>
        <v>0</v>
      </c>
      <c r="AQ170" s="22">
        <f t="shared" si="721"/>
        <v>267.39</v>
      </c>
      <c r="AR170" s="22">
        <v>23.55758248210373</v>
      </c>
      <c r="AS170" s="22">
        <f t="shared" si="27"/>
        <v>290.9475825</v>
      </c>
      <c r="AT170" s="22">
        <f t="shared" si="28"/>
        <v>290.9475825</v>
      </c>
      <c r="AU170" s="22">
        <f t="shared" si="29"/>
        <v>656.0524175</v>
      </c>
      <c r="AV170" s="22">
        <f t="shared" si="722"/>
        <v>4554</v>
      </c>
      <c r="AW170" s="22">
        <f t="shared" si="31"/>
        <v>3897.947582</v>
      </c>
      <c r="AX170" s="22">
        <f t="shared" si="32"/>
        <v>656.0524175</v>
      </c>
      <c r="AY170" s="22">
        <v>70.73</v>
      </c>
      <c r="AZ170" s="22">
        <f t="shared" si="33"/>
        <v>70.73</v>
      </c>
      <c r="BA170" s="22">
        <f t="shared" si="34"/>
        <v>0</v>
      </c>
      <c r="BB170" s="22">
        <f t="shared" si="35"/>
        <v>4624.73</v>
      </c>
      <c r="BC170" s="22">
        <f t="shared" ref="BC170:BD170" si="723">SUM(AW170+AZ170)</f>
        <v>3968.677582</v>
      </c>
      <c r="BD170" s="22">
        <f t="shared" si="723"/>
        <v>656.0524175</v>
      </c>
      <c r="BE170" s="22">
        <f t="shared" si="37"/>
        <v>0</v>
      </c>
      <c r="BF170" s="27">
        <v>0.0</v>
      </c>
      <c r="BG170" s="22">
        <f t="shared" si="38"/>
        <v>0</v>
      </c>
      <c r="BH170" s="22">
        <f t="shared" si="39"/>
        <v>0</v>
      </c>
      <c r="BI170" s="22">
        <v>0.0</v>
      </c>
      <c r="BJ170" s="22">
        <f t="shared" si="40"/>
        <v>0</v>
      </c>
      <c r="BK170" s="22">
        <f t="shared" si="41"/>
        <v>0</v>
      </c>
      <c r="BL170" s="22"/>
      <c r="BM170" s="22">
        <f t="shared" si="42"/>
        <v>0</v>
      </c>
      <c r="BN170" s="22" t="str">
        <f t="shared" si="43"/>
        <v/>
      </c>
      <c r="BO170" s="22">
        <f t="shared" ref="BO170:BQ170" si="724">BF170+BI170+BL170</f>
        <v>0</v>
      </c>
      <c r="BP170" s="22">
        <f t="shared" si="724"/>
        <v>0</v>
      </c>
      <c r="BQ170" s="22">
        <f t="shared" si="724"/>
        <v>0</v>
      </c>
      <c r="BR170" s="22">
        <f t="shared" si="45"/>
        <v>0</v>
      </c>
      <c r="BS170" s="22">
        <v>0.0</v>
      </c>
      <c r="BT170" s="22">
        <f t="shared" si="46"/>
        <v>0</v>
      </c>
      <c r="BU170" s="22">
        <f t="shared" si="47"/>
        <v>0</v>
      </c>
      <c r="BV170" s="22">
        <f t="shared" si="48"/>
        <v>0</v>
      </c>
      <c r="BW170" s="27">
        <v>153.23</v>
      </c>
      <c r="BX170" s="22">
        <f t="shared" si="49"/>
        <v>153.23</v>
      </c>
      <c r="BY170" s="22">
        <f t="shared" si="50"/>
        <v>0</v>
      </c>
      <c r="BZ170" s="22">
        <f t="shared" si="51"/>
        <v>0</v>
      </c>
      <c r="CA170" s="22">
        <f t="shared" si="52"/>
        <v>0</v>
      </c>
    </row>
    <row r="171" ht="14.25" customHeight="1">
      <c r="A171" s="14" t="s">
        <v>857</v>
      </c>
      <c r="B171" s="14" t="s">
        <v>858</v>
      </c>
      <c r="C171" s="14" t="s">
        <v>859</v>
      </c>
      <c r="D171" s="14">
        <v>8.9336472E8</v>
      </c>
      <c r="E171" s="14" t="s">
        <v>312</v>
      </c>
      <c r="F171" s="14" t="s">
        <v>322</v>
      </c>
      <c r="G171" s="14" t="s">
        <v>860</v>
      </c>
      <c r="H171" s="25" t="s">
        <v>96</v>
      </c>
      <c r="I171" s="26">
        <v>896.0</v>
      </c>
      <c r="J171" s="22">
        <v>0.0</v>
      </c>
      <c r="K171" s="22">
        <f t="shared" si="6"/>
        <v>0</v>
      </c>
      <c r="L171" s="22">
        <f t="shared" si="7"/>
        <v>0</v>
      </c>
      <c r="M171" s="22">
        <v>0.0</v>
      </c>
      <c r="N171" s="22">
        <f t="shared" si="8"/>
        <v>0</v>
      </c>
      <c r="O171" s="22">
        <f t="shared" si="9"/>
        <v>0</v>
      </c>
      <c r="P171" s="22">
        <v>22.0</v>
      </c>
      <c r="Q171" s="22">
        <f t="shared" si="10"/>
        <v>0</v>
      </c>
      <c r="R171" s="22">
        <f t="shared" si="11"/>
        <v>22</v>
      </c>
      <c r="S171" s="22">
        <v>100.0</v>
      </c>
      <c r="T171" s="22">
        <f t="shared" si="12"/>
        <v>0</v>
      </c>
      <c r="U171" s="22">
        <f t="shared" si="13"/>
        <v>100</v>
      </c>
      <c r="V171" s="22">
        <f t="shared" si="14"/>
        <v>774</v>
      </c>
      <c r="W171" s="22">
        <v>13.9</v>
      </c>
      <c r="X171" s="22">
        <f t="shared" si="15"/>
        <v>0</v>
      </c>
      <c r="Y171" s="22">
        <f t="shared" si="16"/>
        <v>13.9</v>
      </c>
      <c r="Z171" s="22">
        <v>0.39</v>
      </c>
      <c r="AA171" s="22">
        <f t="shared" si="17"/>
        <v>0</v>
      </c>
      <c r="AB171" s="22">
        <f t="shared" si="18"/>
        <v>0.39</v>
      </c>
      <c r="AC171" s="22">
        <v>68.87</v>
      </c>
      <c r="AD171" s="22">
        <f t="shared" si="19"/>
        <v>0</v>
      </c>
      <c r="AE171" s="22">
        <f t="shared" si="20"/>
        <v>68.87</v>
      </c>
      <c r="AF171" s="22">
        <v>1.37</v>
      </c>
      <c r="AG171" s="22">
        <f t="shared" si="21"/>
        <v>0</v>
      </c>
      <c r="AH171" s="22">
        <f t="shared" si="22"/>
        <v>1.37</v>
      </c>
      <c r="AI171" s="22">
        <v>60.86</v>
      </c>
      <c r="AJ171" s="22">
        <f t="shared" si="23"/>
        <v>0</v>
      </c>
      <c r="AK171" s="22">
        <f t="shared" si="24"/>
        <v>60.86</v>
      </c>
      <c r="AL171" s="22">
        <f t="shared" ref="AL171:AN171" si="725">AF171+AI171</f>
        <v>62.23</v>
      </c>
      <c r="AM171" s="22">
        <f t="shared" si="725"/>
        <v>0</v>
      </c>
      <c r="AN171" s="22">
        <f t="shared" si="725"/>
        <v>62.23</v>
      </c>
      <c r="AO171" s="22">
        <f t="shared" ref="AO171:AQ171" si="726">SUM(J171+M171+P171+S171+W171+Z171+AC171+AF171+AI171)</f>
        <v>267.39</v>
      </c>
      <c r="AP171" s="22">
        <f t="shared" si="726"/>
        <v>0</v>
      </c>
      <c r="AQ171" s="22">
        <f t="shared" si="726"/>
        <v>267.39</v>
      </c>
      <c r="AR171" s="22">
        <v>21.789749891960426</v>
      </c>
      <c r="AS171" s="22">
        <f t="shared" si="27"/>
        <v>289.1797499</v>
      </c>
      <c r="AT171" s="22">
        <f t="shared" si="28"/>
        <v>289.1797499</v>
      </c>
      <c r="AU171" s="22">
        <f t="shared" si="29"/>
        <v>606.8202501</v>
      </c>
      <c r="AV171" s="22">
        <f t="shared" si="722"/>
        <v>4554</v>
      </c>
      <c r="AW171" s="22">
        <f t="shared" si="31"/>
        <v>3947.17975</v>
      </c>
      <c r="AX171" s="22">
        <f t="shared" si="32"/>
        <v>606.8202501</v>
      </c>
      <c r="AY171" s="22">
        <v>70.73</v>
      </c>
      <c r="AZ171" s="22">
        <f t="shared" si="33"/>
        <v>70.73</v>
      </c>
      <c r="BA171" s="22">
        <f t="shared" si="34"/>
        <v>0</v>
      </c>
      <c r="BB171" s="22">
        <f t="shared" si="35"/>
        <v>4624.73</v>
      </c>
      <c r="BC171" s="22">
        <f t="shared" ref="BC171:BD171" si="727">SUM(AW171+AZ171)</f>
        <v>4017.90975</v>
      </c>
      <c r="BD171" s="22">
        <f t="shared" si="727"/>
        <v>606.8202501</v>
      </c>
      <c r="BE171" s="22">
        <f t="shared" si="37"/>
        <v>0</v>
      </c>
      <c r="BF171" s="27">
        <v>0.0</v>
      </c>
      <c r="BG171" s="22">
        <f t="shared" si="38"/>
        <v>0</v>
      </c>
      <c r="BH171" s="22">
        <f t="shared" si="39"/>
        <v>0</v>
      </c>
      <c r="BI171" s="22">
        <v>530.0899999999999</v>
      </c>
      <c r="BJ171" s="22">
        <f t="shared" si="40"/>
        <v>530.09</v>
      </c>
      <c r="BK171" s="22">
        <f t="shared" si="41"/>
        <v>0</v>
      </c>
      <c r="BL171" s="22"/>
      <c r="BM171" s="22">
        <f t="shared" si="42"/>
        <v>0</v>
      </c>
      <c r="BN171" s="22" t="str">
        <f t="shared" si="43"/>
        <v/>
      </c>
      <c r="BO171" s="22">
        <f t="shared" ref="BO171:BQ171" si="728">BF171+BI171+BL171</f>
        <v>530.09</v>
      </c>
      <c r="BP171" s="22">
        <f t="shared" si="728"/>
        <v>530.09</v>
      </c>
      <c r="BQ171" s="22">
        <f t="shared" si="728"/>
        <v>0</v>
      </c>
      <c r="BR171" s="22">
        <f t="shared" si="45"/>
        <v>0</v>
      </c>
      <c r="BS171" s="22">
        <v>0.0</v>
      </c>
      <c r="BT171" s="22">
        <f t="shared" si="46"/>
        <v>0</v>
      </c>
      <c r="BU171" s="22">
        <f t="shared" si="47"/>
        <v>0</v>
      </c>
      <c r="BV171" s="22">
        <f t="shared" si="48"/>
        <v>0</v>
      </c>
      <c r="BW171" s="27">
        <v>978.98</v>
      </c>
      <c r="BX171" s="22">
        <f t="shared" si="49"/>
        <v>978.98</v>
      </c>
      <c r="BY171" s="22">
        <f t="shared" si="50"/>
        <v>0</v>
      </c>
      <c r="BZ171" s="22">
        <f t="shared" si="51"/>
        <v>0</v>
      </c>
      <c r="CA171" s="22">
        <f t="shared" si="52"/>
        <v>0</v>
      </c>
    </row>
    <row r="172" ht="14.25" customHeight="1">
      <c r="A172" s="14" t="s">
        <v>861</v>
      </c>
      <c r="B172" s="14" t="s">
        <v>862</v>
      </c>
      <c r="C172" s="14" t="s">
        <v>863</v>
      </c>
      <c r="D172" s="14">
        <v>7.31866142E8</v>
      </c>
      <c r="E172" s="14" t="s">
        <v>864</v>
      </c>
      <c r="F172" s="14" t="s">
        <v>627</v>
      </c>
      <c r="G172" s="14" t="s">
        <v>865</v>
      </c>
      <c r="H172" s="25" t="s">
        <v>96</v>
      </c>
      <c r="I172" s="26">
        <v>3600.0</v>
      </c>
      <c r="J172" s="22">
        <v>0.0</v>
      </c>
      <c r="K172" s="22">
        <f t="shared" si="6"/>
        <v>0</v>
      </c>
      <c r="L172" s="22">
        <f t="shared" si="7"/>
        <v>0</v>
      </c>
      <c r="M172" s="22">
        <v>0.0</v>
      </c>
      <c r="N172" s="22">
        <f t="shared" si="8"/>
        <v>0</v>
      </c>
      <c r="O172" s="22">
        <f t="shared" si="9"/>
        <v>0</v>
      </c>
      <c r="P172" s="22">
        <v>10.0</v>
      </c>
      <c r="Q172" s="22">
        <f t="shared" si="10"/>
        <v>0</v>
      </c>
      <c r="R172" s="22">
        <f t="shared" si="11"/>
        <v>10</v>
      </c>
      <c r="S172" s="22">
        <v>100.0</v>
      </c>
      <c r="T172" s="22">
        <f t="shared" si="12"/>
        <v>0</v>
      </c>
      <c r="U172" s="22">
        <f t="shared" si="13"/>
        <v>100</v>
      </c>
      <c r="V172" s="22">
        <f t="shared" si="14"/>
        <v>3490</v>
      </c>
      <c r="W172" s="22">
        <v>13.9</v>
      </c>
      <c r="X172" s="22">
        <f t="shared" si="15"/>
        <v>0</v>
      </c>
      <c r="Y172" s="22">
        <f t="shared" si="16"/>
        <v>13.9</v>
      </c>
      <c r="Z172" s="22">
        <v>0.39</v>
      </c>
      <c r="AA172" s="22">
        <f t="shared" si="17"/>
        <v>0</v>
      </c>
      <c r="AB172" s="22">
        <f t="shared" si="18"/>
        <v>0.39</v>
      </c>
      <c r="AC172" s="22">
        <v>68.87</v>
      </c>
      <c r="AD172" s="22">
        <f t="shared" si="19"/>
        <v>0</v>
      </c>
      <c r="AE172" s="22">
        <f t="shared" si="20"/>
        <v>68.87</v>
      </c>
      <c r="AF172" s="22">
        <v>1.37</v>
      </c>
      <c r="AG172" s="22">
        <f t="shared" si="21"/>
        <v>0</v>
      </c>
      <c r="AH172" s="22">
        <f t="shared" si="22"/>
        <v>1.37</v>
      </c>
      <c r="AI172" s="22">
        <v>60.86</v>
      </c>
      <c r="AJ172" s="22">
        <f t="shared" si="23"/>
        <v>0</v>
      </c>
      <c r="AK172" s="22">
        <f t="shared" si="24"/>
        <v>60.86</v>
      </c>
      <c r="AL172" s="22">
        <f t="shared" ref="AL172:AN172" si="729">AF172+AI172</f>
        <v>62.23</v>
      </c>
      <c r="AM172" s="22">
        <f t="shared" si="729"/>
        <v>0</v>
      </c>
      <c r="AN172" s="22">
        <f t="shared" si="729"/>
        <v>62.23</v>
      </c>
      <c r="AO172" s="22">
        <f t="shared" ref="AO172:AQ172" si="730">SUM(J172+M172+P172+S172+W172+Z172+AC172+AF172+AI172)</f>
        <v>255.39</v>
      </c>
      <c r="AP172" s="22">
        <f t="shared" si="730"/>
        <v>0</v>
      </c>
      <c r="AQ172" s="22">
        <f t="shared" si="730"/>
        <v>255.39</v>
      </c>
      <c r="AR172" s="22">
        <v>115.93550116312143</v>
      </c>
      <c r="AS172" s="22">
        <f t="shared" si="27"/>
        <v>371.3255012</v>
      </c>
      <c r="AT172" s="22">
        <f t="shared" si="28"/>
        <v>371.3255012</v>
      </c>
      <c r="AU172" s="22">
        <f t="shared" si="29"/>
        <v>3228.674499</v>
      </c>
      <c r="AV172" s="22">
        <f t="shared" ref="AV172:AV173" si="735">82.93*120</f>
        <v>9951.6</v>
      </c>
      <c r="AW172" s="22">
        <f t="shared" si="31"/>
        <v>6722.925501</v>
      </c>
      <c r="AX172" s="22">
        <f t="shared" si="32"/>
        <v>3228.674499</v>
      </c>
      <c r="AY172" s="22">
        <v>175.06</v>
      </c>
      <c r="AZ172" s="22">
        <f t="shared" si="33"/>
        <v>175.06</v>
      </c>
      <c r="BA172" s="22">
        <f t="shared" si="34"/>
        <v>0</v>
      </c>
      <c r="BB172" s="22">
        <f t="shared" si="35"/>
        <v>10126.66</v>
      </c>
      <c r="BC172" s="22">
        <f t="shared" ref="BC172:BD172" si="731">SUM(AW172+AZ172)</f>
        <v>6897.985501</v>
      </c>
      <c r="BD172" s="22">
        <f t="shared" si="731"/>
        <v>3228.674499</v>
      </c>
      <c r="BE172" s="22">
        <f t="shared" si="37"/>
        <v>0</v>
      </c>
      <c r="BF172" s="27">
        <v>0.0</v>
      </c>
      <c r="BG172" s="22">
        <f t="shared" si="38"/>
        <v>0</v>
      </c>
      <c r="BH172" s="22">
        <f t="shared" si="39"/>
        <v>0</v>
      </c>
      <c r="BI172" s="22">
        <v>536.37</v>
      </c>
      <c r="BJ172" s="22">
        <f t="shared" si="40"/>
        <v>536.37</v>
      </c>
      <c r="BK172" s="22">
        <f t="shared" si="41"/>
        <v>0</v>
      </c>
      <c r="BL172" s="22"/>
      <c r="BM172" s="22">
        <f t="shared" si="42"/>
        <v>0</v>
      </c>
      <c r="BN172" s="22" t="str">
        <f t="shared" si="43"/>
        <v/>
      </c>
      <c r="BO172" s="22">
        <f t="shared" ref="BO172:BQ172" si="732">BF172+BI172+BL172</f>
        <v>536.37</v>
      </c>
      <c r="BP172" s="22">
        <f t="shared" si="732"/>
        <v>536.37</v>
      </c>
      <c r="BQ172" s="22">
        <f t="shared" si="732"/>
        <v>0</v>
      </c>
      <c r="BR172" s="22">
        <f t="shared" si="45"/>
        <v>0</v>
      </c>
      <c r="BS172" s="22">
        <v>0.0</v>
      </c>
      <c r="BT172" s="22">
        <f t="shared" si="46"/>
        <v>0</v>
      </c>
      <c r="BU172" s="22">
        <f t="shared" si="47"/>
        <v>0</v>
      </c>
      <c r="BV172" s="22">
        <f t="shared" si="48"/>
        <v>0</v>
      </c>
      <c r="BW172" s="27">
        <v>734.23</v>
      </c>
      <c r="BX172" s="22">
        <f t="shared" si="49"/>
        <v>734.23</v>
      </c>
      <c r="BY172" s="22">
        <f t="shared" si="50"/>
        <v>0</v>
      </c>
      <c r="BZ172" s="22">
        <f t="shared" si="51"/>
        <v>0</v>
      </c>
      <c r="CA172" s="22">
        <f t="shared" si="52"/>
        <v>0</v>
      </c>
    </row>
    <row r="173" ht="14.25" customHeight="1">
      <c r="A173" s="14" t="s">
        <v>866</v>
      </c>
      <c r="B173" s="14" t="s">
        <v>867</v>
      </c>
      <c r="C173" s="14" t="s">
        <v>868</v>
      </c>
      <c r="D173" s="14">
        <v>8.62315026E8</v>
      </c>
      <c r="E173" s="14" t="s">
        <v>869</v>
      </c>
      <c r="F173" s="14" t="s">
        <v>293</v>
      </c>
      <c r="G173" s="14" t="s">
        <v>870</v>
      </c>
      <c r="H173" s="25" t="s">
        <v>96</v>
      </c>
      <c r="I173" s="26">
        <v>17510.0</v>
      </c>
      <c r="J173" s="22">
        <v>0.0</v>
      </c>
      <c r="K173" s="22">
        <f t="shared" si="6"/>
        <v>0</v>
      </c>
      <c r="L173" s="22">
        <f t="shared" si="7"/>
        <v>0</v>
      </c>
      <c r="M173" s="22">
        <v>0.0</v>
      </c>
      <c r="N173" s="22">
        <f t="shared" si="8"/>
        <v>0</v>
      </c>
      <c r="O173" s="22">
        <f t="shared" si="9"/>
        <v>0</v>
      </c>
      <c r="P173" s="22">
        <v>10.0</v>
      </c>
      <c r="Q173" s="22">
        <f t="shared" si="10"/>
        <v>0</v>
      </c>
      <c r="R173" s="22">
        <f t="shared" si="11"/>
        <v>10</v>
      </c>
      <c r="S173" s="22">
        <v>100.0</v>
      </c>
      <c r="T173" s="22">
        <f t="shared" si="12"/>
        <v>0</v>
      </c>
      <c r="U173" s="22">
        <f t="shared" si="13"/>
        <v>100</v>
      </c>
      <c r="V173" s="22">
        <f t="shared" si="14"/>
        <v>17400</v>
      </c>
      <c r="W173" s="22">
        <v>13.9</v>
      </c>
      <c r="X173" s="22">
        <f t="shared" si="15"/>
        <v>0</v>
      </c>
      <c r="Y173" s="22">
        <f t="shared" si="16"/>
        <v>13.9</v>
      </c>
      <c r="Z173" s="22">
        <v>0.39</v>
      </c>
      <c r="AA173" s="22">
        <f t="shared" si="17"/>
        <v>0</v>
      </c>
      <c r="AB173" s="22">
        <f t="shared" si="18"/>
        <v>0.39</v>
      </c>
      <c r="AC173" s="22">
        <v>68.87</v>
      </c>
      <c r="AD173" s="22">
        <f t="shared" si="19"/>
        <v>0</v>
      </c>
      <c r="AE173" s="22">
        <f t="shared" si="20"/>
        <v>68.87</v>
      </c>
      <c r="AF173" s="22">
        <v>1.37</v>
      </c>
      <c r="AG173" s="22">
        <f t="shared" si="21"/>
        <v>0</v>
      </c>
      <c r="AH173" s="22">
        <f t="shared" si="22"/>
        <v>1.37</v>
      </c>
      <c r="AI173" s="22">
        <v>60.86</v>
      </c>
      <c r="AJ173" s="22">
        <f t="shared" si="23"/>
        <v>0</v>
      </c>
      <c r="AK173" s="22">
        <f t="shared" si="24"/>
        <v>60.86</v>
      </c>
      <c r="AL173" s="22">
        <f t="shared" ref="AL173:AN173" si="733">AF173+AI173</f>
        <v>62.23</v>
      </c>
      <c r="AM173" s="22">
        <f t="shared" si="733"/>
        <v>0</v>
      </c>
      <c r="AN173" s="22">
        <f t="shared" si="733"/>
        <v>62.23</v>
      </c>
      <c r="AO173" s="22">
        <f t="shared" ref="AO173:AQ173" si="734">SUM(J173+M173+P173+S173+W173+Z173+AC173+AF173+AI173)</f>
        <v>255.39</v>
      </c>
      <c r="AP173" s="22">
        <f t="shared" si="734"/>
        <v>0</v>
      </c>
      <c r="AQ173" s="22">
        <f t="shared" si="734"/>
        <v>255.39</v>
      </c>
      <c r="AR173" s="22">
        <v>598.1031742786772</v>
      </c>
      <c r="AS173" s="22">
        <f t="shared" si="27"/>
        <v>853.4931743</v>
      </c>
      <c r="AT173" s="22">
        <f t="shared" si="28"/>
        <v>853.4931743</v>
      </c>
      <c r="AU173" s="22">
        <f t="shared" si="29"/>
        <v>16656.50683</v>
      </c>
      <c r="AV173" s="22">
        <f t="shared" si="735"/>
        <v>9951.6</v>
      </c>
      <c r="AW173" s="22">
        <f t="shared" si="31"/>
        <v>0</v>
      </c>
      <c r="AX173" s="22">
        <f t="shared" si="32"/>
        <v>9951.6</v>
      </c>
      <c r="AY173" s="22">
        <v>175.06</v>
      </c>
      <c r="AZ173" s="22">
        <f t="shared" si="33"/>
        <v>0</v>
      </c>
      <c r="BA173" s="22">
        <f t="shared" si="34"/>
        <v>175.06</v>
      </c>
      <c r="BB173" s="22">
        <f t="shared" si="35"/>
        <v>10126.66</v>
      </c>
      <c r="BC173" s="22">
        <f t="shared" ref="BC173:BD173" si="736">SUM(AW173+AZ173)</f>
        <v>0</v>
      </c>
      <c r="BD173" s="22">
        <f t="shared" si="736"/>
        <v>10126.66</v>
      </c>
      <c r="BE173" s="22">
        <f t="shared" si="37"/>
        <v>6529.846826</v>
      </c>
      <c r="BF173" s="27">
        <v>6155.68</v>
      </c>
      <c r="BG173" s="22">
        <f t="shared" si="38"/>
        <v>0</v>
      </c>
      <c r="BH173" s="22">
        <f t="shared" si="39"/>
        <v>6155.68</v>
      </c>
      <c r="BI173" s="22">
        <v>1438.47</v>
      </c>
      <c r="BJ173" s="22">
        <f t="shared" si="40"/>
        <v>1064.303174</v>
      </c>
      <c r="BK173" s="22">
        <f t="shared" si="41"/>
        <v>374.1668257</v>
      </c>
      <c r="BL173" s="22"/>
      <c r="BM173" s="22">
        <f t="shared" si="42"/>
        <v>0</v>
      </c>
      <c r="BN173" s="22" t="str">
        <f t="shared" si="43"/>
        <v/>
      </c>
      <c r="BO173" s="22">
        <f t="shared" ref="BO173:BQ173" si="737">BF173+BI173+BL173</f>
        <v>7594.15</v>
      </c>
      <c r="BP173" s="22">
        <f t="shared" si="737"/>
        <v>1064.303174</v>
      </c>
      <c r="BQ173" s="22">
        <f t="shared" si="737"/>
        <v>6529.846826</v>
      </c>
      <c r="BR173" s="22">
        <f t="shared" si="45"/>
        <v>0</v>
      </c>
      <c r="BS173" s="22">
        <v>0.0</v>
      </c>
      <c r="BT173" s="22">
        <f t="shared" si="46"/>
        <v>0</v>
      </c>
      <c r="BU173" s="22">
        <f t="shared" si="47"/>
        <v>0</v>
      </c>
      <c r="BV173" s="22">
        <f t="shared" si="48"/>
        <v>0</v>
      </c>
      <c r="BW173" s="27">
        <v>723.6</v>
      </c>
      <c r="BX173" s="22">
        <f t="shared" si="49"/>
        <v>723.6</v>
      </c>
      <c r="BY173" s="22">
        <f t="shared" si="50"/>
        <v>0</v>
      </c>
      <c r="BZ173" s="22">
        <f t="shared" si="51"/>
        <v>0</v>
      </c>
      <c r="CA173" s="22">
        <f t="shared" si="52"/>
        <v>0</v>
      </c>
    </row>
    <row r="174" ht="14.25" customHeight="1">
      <c r="A174" s="14" t="s">
        <v>871</v>
      </c>
      <c r="B174" s="14" t="s">
        <v>872</v>
      </c>
      <c r="C174" s="14" t="s">
        <v>873</v>
      </c>
      <c r="D174" s="14">
        <v>1.57794318E8</v>
      </c>
      <c r="E174" s="14" t="s">
        <v>533</v>
      </c>
      <c r="F174" s="14" t="s">
        <v>236</v>
      </c>
      <c r="G174" s="14" t="s">
        <v>874</v>
      </c>
      <c r="H174" s="25" t="s">
        <v>96</v>
      </c>
      <c r="I174" s="26">
        <v>1500.0</v>
      </c>
      <c r="J174" s="22">
        <v>0.0</v>
      </c>
      <c r="K174" s="22">
        <f t="shared" si="6"/>
        <v>0</v>
      </c>
      <c r="L174" s="22">
        <f t="shared" si="7"/>
        <v>0</v>
      </c>
      <c r="M174" s="22">
        <v>0.0</v>
      </c>
      <c r="N174" s="22">
        <f t="shared" si="8"/>
        <v>0</v>
      </c>
      <c r="O174" s="22">
        <f t="shared" si="9"/>
        <v>0</v>
      </c>
      <c r="P174" s="22">
        <v>10.0</v>
      </c>
      <c r="Q174" s="22">
        <f t="shared" si="10"/>
        <v>0</v>
      </c>
      <c r="R174" s="22">
        <f t="shared" si="11"/>
        <v>10</v>
      </c>
      <c r="S174" s="22">
        <v>100.0</v>
      </c>
      <c r="T174" s="22">
        <f t="shared" si="12"/>
        <v>0</v>
      </c>
      <c r="U174" s="22">
        <f t="shared" si="13"/>
        <v>100</v>
      </c>
      <c r="V174" s="22">
        <f t="shared" si="14"/>
        <v>1390</v>
      </c>
      <c r="W174" s="22">
        <v>13.9</v>
      </c>
      <c r="X174" s="22">
        <f t="shared" si="15"/>
        <v>0</v>
      </c>
      <c r="Y174" s="22">
        <f t="shared" si="16"/>
        <v>13.9</v>
      </c>
      <c r="Z174" s="22">
        <v>0.39</v>
      </c>
      <c r="AA174" s="22">
        <f t="shared" si="17"/>
        <v>0</v>
      </c>
      <c r="AB174" s="22">
        <f t="shared" si="18"/>
        <v>0.39</v>
      </c>
      <c r="AC174" s="22">
        <v>68.87</v>
      </c>
      <c r="AD174" s="22">
        <f t="shared" si="19"/>
        <v>0</v>
      </c>
      <c r="AE174" s="22">
        <f t="shared" si="20"/>
        <v>68.87</v>
      </c>
      <c r="AF174" s="22">
        <v>1.37</v>
      </c>
      <c r="AG174" s="22">
        <f t="shared" si="21"/>
        <v>0</v>
      </c>
      <c r="AH174" s="22">
        <f t="shared" si="22"/>
        <v>1.37</v>
      </c>
      <c r="AI174" s="22">
        <v>60.86</v>
      </c>
      <c r="AJ174" s="22">
        <f t="shared" si="23"/>
        <v>0</v>
      </c>
      <c r="AK174" s="22">
        <f t="shared" si="24"/>
        <v>60.86</v>
      </c>
      <c r="AL174" s="22">
        <f t="shared" ref="AL174:AN174" si="738">AF174+AI174</f>
        <v>62.23</v>
      </c>
      <c r="AM174" s="22">
        <f t="shared" si="738"/>
        <v>0</v>
      </c>
      <c r="AN174" s="22">
        <f t="shared" si="738"/>
        <v>62.23</v>
      </c>
      <c r="AO174" s="22">
        <f t="shared" ref="AO174:AQ174" si="739">SUM(J174+M174+P174+S174+W174+Z174+AC174+AF174+AI174)</f>
        <v>255.39</v>
      </c>
      <c r="AP174" s="22">
        <f t="shared" si="739"/>
        <v>0</v>
      </c>
      <c r="AQ174" s="22">
        <f t="shared" si="739"/>
        <v>255.39</v>
      </c>
      <c r="AR174" s="22">
        <v>43.142394510161886</v>
      </c>
      <c r="AS174" s="22">
        <f t="shared" si="27"/>
        <v>298.5323945</v>
      </c>
      <c r="AT174" s="22">
        <f t="shared" si="28"/>
        <v>298.5323945</v>
      </c>
      <c r="AU174" s="22">
        <f t="shared" si="29"/>
        <v>1201.467605</v>
      </c>
      <c r="AV174" s="22">
        <f t="shared" ref="AV174:AV193" si="744">37.95*120</f>
        <v>4554</v>
      </c>
      <c r="AW174" s="22">
        <f t="shared" si="31"/>
        <v>3352.532395</v>
      </c>
      <c r="AX174" s="22">
        <f t="shared" si="32"/>
        <v>1201.467605</v>
      </c>
      <c r="AY174" s="22">
        <v>70.73</v>
      </c>
      <c r="AZ174" s="22">
        <f t="shared" si="33"/>
        <v>70.73</v>
      </c>
      <c r="BA174" s="22">
        <f t="shared" si="34"/>
        <v>0</v>
      </c>
      <c r="BB174" s="22">
        <f t="shared" si="35"/>
        <v>4624.73</v>
      </c>
      <c r="BC174" s="22">
        <f t="shared" ref="BC174:BD174" si="740">SUM(AW174+AZ174)</f>
        <v>3423.262395</v>
      </c>
      <c r="BD174" s="22">
        <f t="shared" si="740"/>
        <v>1201.467605</v>
      </c>
      <c r="BE174" s="22">
        <f t="shared" si="37"/>
        <v>0</v>
      </c>
      <c r="BF174" s="27">
        <v>0.0</v>
      </c>
      <c r="BG174" s="22">
        <f t="shared" si="38"/>
        <v>0</v>
      </c>
      <c r="BH174" s="22">
        <f t="shared" si="39"/>
        <v>0</v>
      </c>
      <c r="BI174" s="22">
        <v>532.33</v>
      </c>
      <c r="BJ174" s="22">
        <f t="shared" si="40"/>
        <v>532.33</v>
      </c>
      <c r="BK174" s="22">
        <f t="shared" si="41"/>
        <v>0</v>
      </c>
      <c r="BL174" s="22"/>
      <c r="BM174" s="22">
        <f t="shared" si="42"/>
        <v>0</v>
      </c>
      <c r="BN174" s="22" t="str">
        <f t="shared" si="43"/>
        <v/>
      </c>
      <c r="BO174" s="22">
        <f t="shared" ref="BO174:BQ174" si="741">BF174+BI174+BL174</f>
        <v>532.33</v>
      </c>
      <c r="BP174" s="22">
        <f t="shared" si="741"/>
        <v>532.33</v>
      </c>
      <c r="BQ174" s="22">
        <f t="shared" si="741"/>
        <v>0</v>
      </c>
      <c r="BR174" s="22">
        <f t="shared" si="45"/>
        <v>0</v>
      </c>
      <c r="BS174" s="22">
        <v>0.0</v>
      </c>
      <c r="BT174" s="22">
        <f t="shared" si="46"/>
        <v>0</v>
      </c>
      <c r="BU174" s="22">
        <f t="shared" si="47"/>
        <v>0</v>
      </c>
      <c r="BV174" s="22">
        <f t="shared" si="48"/>
        <v>0</v>
      </c>
      <c r="BW174" s="27">
        <v>659.75</v>
      </c>
      <c r="BX174" s="22">
        <f t="shared" si="49"/>
        <v>659.75</v>
      </c>
      <c r="BY174" s="22">
        <f t="shared" si="50"/>
        <v>0</v>
      </c>
      <c r="BZ174" s="22">
        <f t="shared" si="51"/>
        <v>0</v>
      </c>
      <c r="CA174" s="22">
        <f t="shared" si="52"/>
        <v>0</v>
      </c>
    </row>
    <row r="175" ht="14.25" customHeight="1">
      <c r="A175" s="14" t="s">
        <v>875</v>
      </c>
      <c r="B175" s="14" t="s">
        <v>244</v>
      </c>
      <c r="C175" s="14" t="s">
        <v>876</v>
      </c>
      <c r="D175" s="14"/>
      <c r="E175" s="14" t="s">
        <v>877</v>
      </c>
      <c r="F175" s="14" t="s">
        <v>878</v>
      </c>
      <c r="G175" s="14" t="s">
        <v>879</v>
      </c>
      <c r="H175" s="25" t="s">
        <v>96</v>
      </c>
      <c r="I175" s="26">
        <v>315.0</v>
      </c>
      <c r="J175" s="22">
        <v>0.0</v>
      </c>
      <c r="K175" s="22">
        <f t="shared" si="6"/>
        <v>0</v>
      </c>
      <c r="L175" s="22">
        <f t="shared" si="7"/>
        <v>0</v>
      </c>
      <c r="M175" s="22">
        <v>0.0</v>
      </c>
      <c r="N175" s="22">
        <f t="shared" si="8"/>
        <v>0</v>
      </c>
      <c r="O175" s="22">
        <f t="shared" si="9"/>
        <v>0</v>
      </c>
      <c r="P175" s="22">
        <v>10.0</v>
      </c>
      <c r="Q175" s="22">
        <f t="shared" si="10"/>
        <v>0</v>
      </c>
      <c r="R175" s="22">
        <f t="shared" si="11"/>
        <v>10</v>
      </c>
      <c r="S175" s="22">
        <v>100.0</v>
      </c>
      <c r="T175" s="22">
        <f t="shared" si="12"/>
        <v>0</v>
      </c>
      <c r="U175" s="22">
        <f t="shared" si="13"/>
        <v>100</v>
      </c>
      <c r="V175" s="22">
        <f t="shared" si="14"/>
        <v>205</v>
      </c>
      <c r="W175" s="22">
        <v>13.9</v>
      </c>
      <c r="X175" s="22">
        <f t="shared" si="15"/>
        <v>0</v>
      </c>
      <c r="Y175" s="22">
        <f t="shared" si="16"/>
        <v>13.9</v>
      </c>
      <c r="Z175" s="22">
        <v>0.39</v>
      </c>
      <c r="AA175" s="22">
        <f t="shared" si="17"/>
        <v>0</v>
      </c>
      <c r="AB175" s="22">
        <f t="shared" si="18"/>
        <v>0.39</v>
      </c>
      <c r="AC175" s="22">
        <v>68.87</v>
      </c>
      <c r="AD175" s="22">
        <f t="shared" si="19"/>
        <v>0</v>
      </c>
      <c r="AE175" s="22">
        <f t="shared" si="20"/>
        <v>68.87</v>
      </c>
      <c r="AF175" s="22">
        <v>1.37</v>
      </c>
      <c r="AG175" s="22">
        <f t="shared" si="21"/>
        <v>0</v>
      </c>
      <c r="AH175" s="22">
        <f t="shared" si="22"/>
        <v>1.37</v>
      </c>
      <c r="AI175" s="22">
        <v>60.86</v>
      </c>
      <c r="AJ175" s="22">
        <f t="shared" si="23"/>
        <v>0</v>
      </c>
      <c r="AK175" s="22">
        <f t="shared" si="24"/>
        <v>60.86</v>
      </c>
      <c r="AL175" s="22">
        <f t="shared" ref="AL175:AN175" si="742">AF175+AI175</f>
        <v>62.23</v>
      </c>
      <c r="AM175" s="22">
        <f t="shared" si="742"/>
        <v>0</v>
      </c>
      <c r="AN175" s="22">
        <f t="shared" si="742"/>
        <v>62.23</v>
      </c>
      <c r="AO175" s="22">
        <f t="shared" ref="AO175:AQ175" si="743">SUM(J175+M175+P175+S175+W175+Z175+AC175+AF175+AI175)</f>
        <v>255.39</v>
      </c>
      <c r="AP175" s="22">
        <f t="shared" si="743"/>
        <v>0</v>
      </c>
      <c r="AQ175" s="22">
        <f t="shared" si="743"/>
        <v>255.39</v>
      </c>
      <c r="AR175" s="22">
        <v>2.0662843274204357</v>
      </c>
      <c r="AS175" s="22">
        <f t="shared" si="27"/>
        <v>257.4562843</v>
      </c>
      <c r="AT175" s="22">
        <f t="shared" si="28"/>
        <v>257.4562843</v>
      </c>
      <c r="AU175" s="22">
        <f t="shared" si="29"/>
        <v>57.54371567</v>
      </c>
      <c r="AV175" s="22">
        <f t="shared" si="744"/>
        <v>4554</v>
      </c>
      <c r="AW175" s="22">
        <f t="shared" si="31"/>
        <v>4496.456284</v>
      </c>
      <c r="AX175" s="22">
        <f t="shared" si="32"/>
        <v>57.54371567</v>
      </c>
      <c r="AY175" s="22">
        <v>70.73</v>
      </c>
      <c r="AZ175" s="22">
        <f t="shared" si="33"/>
        <v>70.73</v>
      </c>
      <c r="BA175" s="22">
        <f t="shared" si="34"/>
        <v>0</v>
      </c>
      <c r="BB175" s="22">
        <f t="shared" si="35"/>
        <v>4624.73</v>
      </c>
      <c r="BC175" s="22">
        <f t="shared" ref="BC175:BD175" si="745">SUM(AW175+AZ175)</f>
        <v>4567.186284</v>
      </c>
      <c r="BD175" s="22">
        <f t="shared" si="745"/>
        <v>57.54371567</v>
      </c>
      <c r="BE175" s="22">
        <f t="shared" si="37"/>
        <v>0</v>
      </c>
      <c r="BF175" s="27">
        <v>0.0</v>
      </c>
      <c r="BG175" s="22">
        <f t="shared" si="38"/>
        <v>0</v>
      </c>
      <c r="BH175" s="22">
        <f t="shared" si="39"/>
        <v>0</v>
      </c>
      <c r="BI175" s="22">
        <v>0.0</v>
      </c>
      <c r="BJ175" s="22">
        <f t="shared" si="40"/>
        <v>0</v>
      </c>
      <c r="BK175" s="22">
        <f t="shared" si="41"/>
        <v>0</v>
      </c>
      <c r="BL175" s="22"/>
      <c r="BM175" s="22">
        <f t="shared" si="42"/>
        <v>0</v>
      </c>
      <c r="BN175" s="22" t="str">
        <f t="shared" si="43"/>
        <v/>
      </c>
      <c r="BO175" s="22">
        <f t="shared" ref="BO175:BQ175" si="746">BF175+BI175+BL175</f>
        <v>0</v>
      </c>
      <c r="BP175" s="22">
        <f t="shared" si="746"/>
        <v>0</v>
      </c>
      <c r="BQ175" s="22">
        <f t="shared" si="746"/>
        <v>0</v>
      </c>
      <c r="BR175" s="22">
        <f t="shared" si="45"/>
        <v>0</v>
      </c>
      <c r="BS175" s="22">
        <v>0.0</v>
      </c>
      <c r="BT175" s="22">
        <f t="shared" si="46"/>
        <v>0</v>
      </c>
      <c r="BU175" s="22">
        <f t="shared" si="47"/>
        <v>0</v>
      </c>
      <c r="BV175" s="22">
        <f t="shared" si="48"/>
        <v>0</v>
      </c>
      <c r="BW175" s="27">
        <v>0.0</v>
      </c>
      <c r="BX175" s="22">
        <f t="shared" si="49"/>
        <v>0</v>
      </c>
      <c r="BY175" s="22">
        <f t="shared" si="50"/>
        <v>0</v>
      </c>
      <c r="BZ175" s="22">
        <f t="shared" si="51"/>
        <v>0</v>
      </c>
      <c r="CA175" s="22">
        <f t="shared" si="52"/>
        <v>0</v>
      </c>
    </row>
    <row r="176" ht="14.25" customHeight="1">
      <c r="A176" s="14" t="s">
        <v>880</v>
      </c>
      <c r="B176" s="14" t="s">
        <v>881</v>
      </c>
      <c r="C176" s="14" t="s">
        <v>882</v>
      </c>
      <c r="D176" s="14">
        <v>7.59454388E8</v>
      </c>
      <c r="E176" s="14" t="s">
        <v>758</v>
      </c>
      <c r="F176" s="14" t="s">
        <v>247</v>
      </c>
      <c r="G176" s="14" t="s">
        <v>883</v>
      </c>
      <c r="H176" s="25" t="s">
        <v>96</v>
      </c>
      <c r="I176" s="26">
        <v>1050.0</v>
      </c>
      <c r="J176" s="22">
        <v>0.0</v>
      </c>
      <c r="K176" s="22">
        <f t="shared" si="6"/>
        <v>0</v>
      </c>
      <c r="L176" s="22">
        <f t="shared" si="7"/>
        <v>0</v>
      </c>
      <c r="M176" s="22">
        <v>0.0</v>
      </c>
      <c r="N176" s="22">
        <f t="shared" si="8"/>
        <v>0</v>
      </c>
      <c r="O176" s="22">
        <f t="shared" si="9"/>
        <v>0</v>
      </c>
      <c r="P176" s="22">
        <v>10.0</v>
      </c>
      <c r="Q176" s="22">
        <f t="shared" si="10"/>
        <v>0</v>
      </c>
      <c r="R176" s="22">
        <f t="shared" si="11"/>
        <v>10</v>
      </c>
      <c r="S176" s="22">
        <v>100.0</v>
      </c>
      <c r="T176" s="22">
        <f t="shared" si="12"/>
        <v>0</v>
      </c>
      <c r="U176" s="22">
        <f t="shared" si="13"/>
        <v>100</v>
      </c>
      <c r="V176" s="22">
        <f t="shared" si="14"/>
        <v>940</v>
      </c>
      <c r="W176" s="22">
        <v>13.9</v>
      </c>
      <c r="X176" s="22">
        <f t="shared" si="15"/>
        <v>0</v>
      </c>
      <c r="Y176" s="22">
        <f t="shared" si="16"/>
        <v>13.9</v>
      </c>
      <c r="Z176" s="22">
        <v>0.39</v>
      </c>
      <c r="AA176" s="22">
        <f t="shared" si="17"/>
        <v>0</v>
      </c>
      <c r="AB176" s="22">
        <f t="shared" si="18"/>
        <v>0.39</v>
      </c>
      <c r="AC176" s="22">
        <v>68.87</v>
      </c>
      <c r="AD176" s="22">
        <f t="shared" si="19"/>
        <v>0</v>
      </c>
      <c r="AE176" s="22">
        <f t="shared" si="20"/>
        <v>68.87</v>
      </c>
      <c r="AF176" s="22">
        <v>1.37</v>
      </c>
      <c r="AG176" s="22">
        <f t="shared" si="21"/>
        <v>0</v>
      </c>
      <c r="AH176" s="22">
        <f t="shared" si="22"/>
        <v>1.37</v>
      </c>
      <c r="AI176" s="22">
        <v>60.86</v>
      </c>
      <c r="AJ176" s="22">
        <f t="shared" si="23"/>
        <v>0</v>
      </c>
      <c r="AK176" s="22">
        <f t="shared" si="24"/>
        <v>60.86</v>
      </c>
      <c r="AL176" s="22">
        <f t="shared" ref="AL176:AN176" si="747">AF176+AI176</f>
        <v>62.23</v>
      </c>
      <c r="AM176" s="22">
        <f t="shared" si="747"/>
        <v>0</v>
      </c>
      <c r="AN176" s="22">
        <f t="shared" si="747"/>
        <v>62.23</v>
      </c>
      <c r="AO176" s="22">
        <f t="shared" ref="AO176:AQ176" si="748">SUM(J176+M176+P176+S176+W176+Z176+AC176+AF176+AI176)</f>
        <v>255.39</v>
      </c>
      <c r="AP176" s="22">
        <f t="shared" si="748"/>
        <v>0</v>
      </c>
      <c r="AQ176" s="22">
        <f t="shared" si="748"/>
        <v>255.39</v>
      </c>
      <c r="AR176" s="22">
        <v>27.54387165595627</v>
      </c>
      <c r="AS176" s="22">
        <f t="shared" si="27"/>
        <v>282.9338717</v>
      </c>
      <c r="AT176" s="22">
        <f t="shared" si="28"/>
        <v>282.9338717</v>
      </c>
      <c r="AU176" s="22">
        <f t="shared" si="29"/>
        <v>767.0661283</v>
      </c>
      <c r="AV176" s="22">
        <f t="shared" si="744"/>
        <v>4554</v>
      </c>
      <c r="AW176" s="22">
        <f t="shared" si="31"/>
        <v>3786.933872</v>
      </c>
      <c r="AX176" s="22">
        <f t="shared" si="32"/>
        <v>767.0661283</v>
      </c>
      <c r="AY176" s="22">
        <v>70.73</v>
      </c>
      <c r="AZ176" s="22">
        <f t="shared" si="33"/>
        <v>70.73</v>
      </c>
      <c r="BA176" s="22">
        <f t="shared" si="34"/>
        <v>0</v>
      </c>
      <c r="BB176" s="22">
        <f t="shared" si="35"/>
        <v>4624.73</v>
      </c>
      <c r="BC176" s="22">
        <f t="shared" ref="BC176:BD176" si="749">SUM(AW176+AZ176)</f>
        <v>3857.663872</v>
      </c>
      <c r="BD176" s="22">
        <f t="shared" si="749"/>
        <v>767.0661283</v>
      </c>
      <c r="BE176" s="22">
        <f t="shared" si="37"/>
        <v>0</v>
      </c>
      <c r="BF176" s="27">
        <v>0.0</v>
      </c>
      <c r="BG176" s="22">
        <f t="shared" si="38"/>
        <v>0</v>
      </c>
      <c r="BH176" s="22">
        <f t="shared" si="39"/>
        <v>0</v>
      </c>
      <c r="BI176" s="22">
        <v>435.14</v>
      </c>
      <c r="BJ176" s="22">
        <f t="shared" si="40"/>
        <v>435.14</v>
      </c>
      <c r="BK176" s="22">
        <f t="shared" si="41"/>
        <v>0</v>
      </c>
      <c r="BL176" s="22"/>
      <c r="BM176" s="22">
        <f t="shared" si="42"/>
        <v>0</v>
      </c>
      <c r="BN176" s="22" t="str">
        <f t="shared" si="43"/>
        <v/>
      </c>
      <c r="BO176" s="22">
        <f t="shared" ref="BO176:BQ176" si="750">BF176+BI176+BL176</f>
        <v>435.14</v>
      </c>
      <c r="BP176" s="22">
        <f t="shared" si="750"/>
        <v>435.14</v>
      </c>
      <c r="BQ176" s="22">
        <f t="shared" si="750"/>
        <v>0</v>
      </c>
      <c r="BR176" s="22">
        <f t="shared" si="45"/>
        <v>0</v>
      </c>
      <c r="BS176" s="22">
        <v>0.0</v>
      </c>
      <c r="BT176" s="22">
        <f t="shared" si="46"/>
        <v>0</v>
      </c>
      <c r="BU176" s="22">
        <f t="shared" si="47"/>
        <v>0</v>
      </c>
      <c r="BV176" s="22">
        <f t="shared" si="48"/>
        <v>0</v>
      </c>
      <c r="BW176" s="27">
        <v>191.54</v>
      </c>
      <c r="BX176" s="22">
        <f t="shared" si="49"/>
        <v>191.54</v>
      </c>
      <c r="BY176" s="22">
        <f t="shared" si="50"/>
        <v>0</v>
      </c>
      <c r="BZ176" s="22">
        <f t="shared" si="51"/>
        <v>0</v>
      </c>
      <c r="CA176" s="22">
        <f t="shared" si="52"/>
        <v>0</v>
      </c>
    </row>
    <row r="177" ht="14.25" customHeight="1">
      <c r="A177" s="14" t="s">
        <v>884</v>
      </c>
      <c r="B177" s="14" t="s">
        <v>885</v>
      </c>
      <c r="C177" s="14" t="s">
        <v>886</v>
      </c>
      <c r="D177" s="14">
        <v>7.64392158E8</v>
      </c>
      <c r="E177" s="14" t="s">
        <v>887</v>
      </c>
      <c r="F177" s="14" t="s">
        <v>247</v>
      </c>
      <c r="G177" s="14" t="s">
        <v>888</v>
      </c>
      <c r="H177" s="25" t="s">
        <v>96</v>
      </c>
      <c r="I177" s="26">
        <v>659.0</v>
      </c>
      <c r="J177" s="22">
        <v>0.0</v>
      </c>
      <c r="K177" s="22">
        <f t="shared" si="6"/>
        <v>0</v>
      </c>
      <c r="L177" s="22">
        <f t="shared" si="7"/>
        <v>0</v>
      </c>
      <c r="M177" s="22">
        <v>0.0</v>
      </c>
      <c r="N177" s="22">
        <f t="shared" si="8"/>
        <v>0</v>
      </c>
      <c r="O177" s="22">
        <f t="shared" si="9"/>
        <v>0</v>
      </c>
      <c r="P177" s="22">
        <v>10.0</v>
      </c>
      <c r="Q177" s="22">
        <f t="shared" si="10"/>
        <v>0</v>
      </c>
      <c r="R177" s="22">
        <f t="shared" si="11"/>
        <v>10</v>
      </c>
      <c r="S177" s="22">
        <v>100.0</v>
      </c>
      <c r="T177" s="22">
        <f t="shared" si="12"/>
        <v>0</v>
      </c>
      <c r="U177" s="22">
        <f t="shared" si="13"/>
        <v>100</v>
      </c>
      <c r="V177" s="22">
        <f t="shared" si="14"/>
        <v>549</v>
      </c>
      <c r="W177" s="22">
        <v>13.9</v>
      </c>
      <c r="X177" s="22">
        <f t="shared" si="15"/>
        <v>0</v>
      </c>
      <c r="Y177" s="22">
        <f t="shared" si="16"/>
        <v>13.9</v>
      </c>
      <c r="Z177" s="22">
        <v>0.39</v>
      </c>
      <c r="AA177" s="22">
        <f t="shared" si="17"/>
        <v>0</v>
      </c>
      <c r="AB177" s="22">
        <f t="shared" si="18"/>
        <v>0.39</v>
      </c>
      <c r="AC177" s="22">
        <v>68.87</v>
      </c>
      <c r="AD177" s="22">
        <f t="shared" si="19"/>
        <v>0</v>
      </c>
      <c r="AE177" s="22">
        <f t="shared" si="20"/>
        <v>68.87</v>
      </c>
      <c r="AF177" s="22">
        <v>1.37</v>
      </c>
      <c r="AG177" s="22">
        <f t="shared" si="21"/>
        <v>0</v>
      </c>
      <c r="AH177" s="22">
        <f t="shared" si="22"/>
        <v>1.37</v>
      </c>
      <c r="AI177" s="22">
        <v>60.86</v>
      </c>
      <c r="AJ177" s="22">
        <f t="shared" si="23"/>
        <v>0</v>
      </c>
      <c r="AK177" s="22">
        <f t="shared" si="24"/>
        <v>60.86</v>
      </c>
      <c r="AL177" s="22">
        <f t="shared" ref="AL177:AN177" si="751">AF177+AI177</f>
        <v>62.23</v>
      </c>
      <c r="AM177" s="22">
        <f t="shared" si="751"/>
        <v>0</v>
      </c>
      <c r="AN177" s="22">
        <f t="shared" si="751"/>
        <v>62.23</v>
      </c>
      <c r="AO177" s="22">
        <f t="shared" ref="AO177:AQ177" si="752">SUM(J177+M177+P177+S177+W177+Z177+AC177+AF177+AI177)</f>
        <v>255.39</v>
      </c>
      <c r="AP177" s="22">
        <f t="shared" si="752"/>
        <v>0</v>
      </c>
      <c r="AQ177" s="22">
        <f t="shared" si="752"/>
        <v>255.39</v>
      </c>
      <c r="AR177" s="22">
        <v>13.990488464857618</v>
      </c>
      <c r="AS177" s="22">
        <f t="shared" si="27"/>
        <v>269.3804885</v>
      </c>
      <c r="AT177" s="22">
        <f t="shared" si="28"/>
        <v>269.3804885</v>
      </c>
      <c r="AU177" s="22">
        <f t="shared" si="29"/>
        <v>389.6195115</v>
      </c>
      <c r="AV177" s="22">
        <f t="shared" si="744"/>
        <v>4554</v>
      </c>
      <c r="AW177" s="22">
        <f t="shared" si="31"/>
        <v>4164.380488</v>
      </c>
      <c r="AX177" s="22">
        <f t="shared" si="32"/>
        <v>389.6195115</v>
      </c>
      <c r="AY177" s="22">
        <v>0.0</v>
      </c>
      <c r="AZ177" s="22">
        <f t="shared" si="33"/>
        <v>0</v>
      </c>
      <c r="BA177" s="22">
        <f t="shared" si="34"/>
        <v>0</v>
      </c>
      <c r="BB177" s="22">
        <f t="shared" si="35"/>
        <v>4554</v>
      </c>
      <c r="BC177" s="22">
        <f t="shared" ref="BC177:BD177" si="753">SUM(AW177+AZ177)</f>
        <v>4164.380488</v>
      </c>
      <c r="BD177" s="22">
        <f t="shared" si="753"/>
        <v>389.6195115</v>
      </c>
      <c r="BE177" s="22">
        <f t="shared" si="37"/>
        <v>0</v>
      </c>
      <c r="BF177" s="27">
        <v>0.0</v>
      </c>
      <c r="BG177" s="22">
        <f t="shared" si="38"/>
        <v>0</v>
      </c>
      <c r="BH177" s="22">
        <f t="shared" si="39"/>
        <v>0</v>
      </c>
      <c r="BI177" s="22">
        <v>443.58</v>
      </c>
      <c r="BJ177" s="22">
        <f t="shared" si="40"/>
        <v>443.58</v>
      </c>
      <c r="BK177" s="22">
        <f t="shared" si="41"/>
        <v>0</v>
      </c>
      <c r="BL177" s="22"/>
      <c r="BM177" s="22">
        <f t="shared" si="42"/>
        <v>0</v>
      </c>
      <c r="BN177" s="22" t="str">
        <f t="shared" si="43"/>
        <v/>
      </c>
      <c r="BO177" s="22">
        <f t="shared" ref="BO177:BQ177" si="754">BF177+BI177+BL177</f>
        <v>443.58</v>
      </c>
      <c r="BP177" s="22">
        <f t="shared" si="754"/>
        <v>443.58</v>
      </c>
      <c r="BQ177" s="22">
        <f t="shared" si="754"/>
        <v>0</v>
      </c>
      <c r="BR177" s="22">
        <f t="shared" si="45"/>
        <v>0</v>
      </c>
      <c r="BS177" s="22">
        <v>0.0</v>
      </c>
      <c r="BT177" s="22">
        <f t="shared" si="46"/>
        <v>0</v>
      </c>
      <c r="BU177" s="22">
        <f t="shared" si="47"/>
        <v>0</v>
      </c>
      <c r="BV177" s="22">
        <f t="shared" si="48"/>
        <v>0</v>
      </c>
      <c r="BW177" s="27">
        <v>0.0</v>
      </c>
      <c r="BX177" s="22">
        <f t="shared" si="49"/>
        <v>0</v>
      </c>
      <c r="BY177" s="22">
        <f t="shared" si="50"/>
        <v>0</v>
      </c>
      <c r="BZ177" s="22">
        <f t="shared" si="51"/>
        <v>0</v>
      </c>
      <c r="CA177" s="22">
        <f t="shared" si="52"/>
        <v>0</v>
      </c>
    </row>
    <row r="178" ht="14.25" customHeight="1">
      <c r="A178" s="14" t="s">
        <v>889</v>
      </c>
      <c r="B178" s="14" t="s">
        <v>890</v>
      </c>
      <c r="C178" s="14" t="s">
        <v>891</v>
      </c>
      <c r="D178" s="14">
        <v>4.7250298E8</v>
      </c>
      <c r="E178" s="14" t="s">
        <v>821</v>
      </c>
      <c r="F178" s="14" t="s">
        <v>124</v>
      </c>
      <c r="G178" s="14" t="s">
        <v>892</v>
      </c>
      <c r="H178" s="25" t="s">
        <v>96</v>
      </c>
      <c r="I178" s="26">
        <v>4284.0</v>
      </c>
      <c r="J178" s="22">
        <v>0.0</v>
      </c>
      <c r="K178" s="22">
        <f t="shared" si="6"/>
        <v>0</v>
      </c>
      <c r="L178" s="22">
        <f t="shared" si="7"/>
        <v>0</v>
      </c>
      <c r="M178" s="22">
        <v>0.0</v>
      </c>
      <c r="N178" s="22">
        <f t="shared" si="8"/>
        <v>0</v>
      </c>
      <c r="O178" s="22">
        <f t="shared" si="9"/>
        <v>0</v>
      </c>
      <c r="P178" s="22">
        <v>10.0</v>
      </c>
      <c r="Q178" s="22">
        <f t="shared" si="10"/>
        <v>0</v>
      </c>
      <c r="R178" s="22">
        <f t="shared" si="11"/>
        <v>10</v>
      </c>
      <c r="S178" s="22">
        <v>100.0</v>
      </c>
      <c r="T178" s="22">
        <f t="shared" si="12"/>
        <v>0</v>
      </c>
      <c r="U178" s="22">
        <f t="shared" si="13"/>
        <v>100</v>
      </c>
      <c r="V178" s="22">
        <f t="shared" si="14"/>
        <v>4174</v>
      </c>
      <c r="W178" s="22">
        <v>27.8</v>
      </c>
      <c r="X178" s="22">
        <f t="shared" si="15"/>
        <v>0</v>
      </c>
      <c r="Y178" s="22">
        <f t="shared" si="16"/>
        <v>27.8</v>
      </c>
      <c r="Z178" s="22">
        <v>0.39</v>
      </c>
      <c r="AA178" s="22">
        <f t="shared" si="17"/>
        <v>0</v>
      </c>
      <c r="AB178" s="22">
        <f t="shared" si="18"/>
        <v>0.39</v>
      </c>
      <c r="AC178" s="22">
        <v>68.87</v>
      </c>
      <c r="AD178" s="22">
        <f t="shared" si="19"/>
        <v>0</v>
      </c>
      <c r="AE178" s="22">
        <f t="shared" si="20"/>
        <v>68.87</v>
      </c>
      <c r="AF178" s="22">
        <v>1.37</v>
      </c>
      <c r="AG178" s="22">
        <f t="shared" si="21"/>
        <v>0</v>
      </c>
      <c r="AH178" s="22">
        <f t="shared" si="22"/>
        <v>1.37</v>
      </c>
      <c r="AI178" s="22">
        <v>60.86</v>
      </c>
      <c r="AJ178" s="22">
        <f t="shared" si="23"/>
        <v>0</v>
      </c>
      <c r="AK178" s="22">
        <f t="shared" si="24"/>
        <v>60.86</v>
      </c>
      <c r="AL178" s="22">
        <f t="shared" ref="AL178:AN178" si="755">AF178+AI178</f>
        <v>62.23</v>
      </c>
      <c r="AM178" s="22">
        <f t="shared" si="755"/>
        <v>0</v>
      </c>
      <c r="AN178" s="22">
        <f t="shared" si="755"/>
        <v>62.23</v>
      </c>
      <c r="AO178" s="22">
        <f t="shared" ref="AO178:AQ178" si="756">SUM(J178+M178+P178+S178+W178+Z178+AC178+AF178+AI178)</f>
        <v>269.29</v>
      </c>
      <c r="AP178" s="22">
        <f t="shared" si="756"/>
        <v>0</v>
      </c>
      <c r="AQ178" s="22">
        <f t="shared" si="756"/>
        <v>269.29</v>
      </c>
      <c r="AR178" s="22">
        <v>139.1634348622396</v>
      </c>
      <c r="AS178" s="22">
        <f t="shared" si="27"/>
        <v>408.4534349</v>
      </c>
      <c r="AT178" s="22">
        <f t="shared" si="28"/>
        <v>408.4534349</v>
      </c>
      <c r="AU178" s="22">
        <f t="shared" si="29"/>
        <v>3875.546565</v>
      </c>
      <c r="AV178" s="22">
        <f t="shared" si="744"/>
        <v>4554</v>
      </c>
      <c r="AW178" s="22">
        <f t="shared" si="31"/>
        <v>678.4534349</v>
      </c>
      <c r="AX178" s="22">
        <f t="shared" si="32"/>
        <v>3875.546565</v>
      </c>
      <c r="AY178" s="22">
        <v>70.73</v>
      </c>
      <c r="AZ178" s="22">
        <f t="shared" si="33"/>
        <v>70.73</v>
      </c>
      <c r="BA178" s="22">
        <f t="shared" si="34"/>
        <v>0</v>
      </c>
      <c r="BB178" s="22">
        <f t="shared" si="35"/>
        <v>4624.73</v>
      </c>
      <c r="BC178" s="22">
        <f t="shared" ref="BC178:BD178" si="757">SUM(AW178+AZ178)</f>
        <v>749.1834349</v>
      </c>
      <c r="BD178" s="22">
        <f t="shared" si="757"/>
        <v>3875.546565</v>
      </c>
      <c r="BE178" s="22">
        <f t="shared" si="37"/>
        <v>0</v>
      </c>
      <c r="BF178" s="27">
        <v>0.0</v>
      </c>
      <c r="BG178" s="22">
        <f t="shared" si="38"/>
        <v>0</v>
      </c>
      <c r="BH178" s="22">
        <f t="shared" si="39"/>
        <v>0</v>
      </c>
      <c r="BI178" s="22">
        <v>632.45</v>
      </c>
      <c r="BJ178" s="22">
        <f t="shared" si="40"/>
        <v>632.45</v>
      </c>
      <c r="BK178" s="22">
        <f t="shared" si="41"/>
        <v>0</v>
      </c>
      <c r="BL178" s="22"/>
      <c r="BM178" s="22">
        <f t="shared" si="42"/>
        <v>0</v>
      </c>
      <c r="BN178" s="22" t="str">
        <f t="shared" si="43"/>
        <v/>
      </c>
      <c r="BO178" s="22">
        <f t="shared" ref="BO178:BQ178" si="758">BF178+BI178+BL178</f>
        <v>632.45</v>
      </c>
      <c r="BP178" s="22">
        <f t="shared" si="758"/>
        <v>632.45</v>
      </c>
      <c r="BQ178" s="22">
        <f t="shared" si="758"/>
        <v>0</v>
      </c>
      <c r="BR178" s="22">
        <f t="shared" si="45"/>
        <v>0</v>
      </c>
      <c r="BS178" s="22">
        <v>0.0</v>
      </c>
      <c r="BT178" s="22">
        <f t="shared" si="46"/>
        <v>0</v>
      </c>
      <c r="BU178" s="22">
        <f t="shared" si="47"/>
        <v>0</v>
      </c>
      <c r="BV178" s="22">
        <f t="shared" si="48"/>
        <v>0</v>
      </c>
      <c r="BW178" s="27">
        <v>276.67</v>
      </c>
      <c r="BX178" s="22">
        <f t="shared" si="49"/>
        <v>276.67</v>
      </c>
      <c r="BY178" s="22">
        <f t="shared" si="50"/>
        <v>0</v>
      </c>
      <c r="BZ178" s="22">
        <f t="shared" si="51"/>
        <v>0</v>
      </c>
      <c r="CA178" s="22">
        <f t="shared" si="52"/>
        <v>0</v>
      </c>
    </row>
    <row r="179" ht="14.25" customHeight="1">
      <c r="A179" s="14" t="s">
        <v>893</v>
      </c>
      <c r="B179" s="14" t="s">
        <v>894</v>
      </c>
      <c r="C179" s="14" t="s">
        <v>895</v>
      </c>
      <c r="D179" s="14">
        <v>9.7496808E8</v>
      </c>
      <c r="E179" s="14" t="s">
        <v>715</v>
      </c>
      <c r="F179" s="14" t="s">
        <v>209</v>
      </c>
      <c r="G179" s="14" t="s">
        <v>896</v>
      </c>
      <c r="H179" s="25" t="s">
        <v>96</v>
      </c>
      <c r="I179" s="26">
        <v>1500.0</v>
      </c>
      <c r="J179" s="22">
        <v>0.0</v>
      </c>
      <c r="K179" s="22">
        <f t="shared" si="6"/>
        <v>0</v>
      </c>
      <c r="L179" s="22">
        <f t="shared" si="7"/>
        <v>0</v>
      </c>
      <c r="M179" s="22">
        <v>0.0</v>
      </c>
      <c r="N179" s="22">
        <f t="shared" si="8"/>
        <v>0</v>
      </c>
      <c r="O179" s="22">
        <f t="shared" si="9"/>
        <v>0</v>
      </c>
      <c r="P179" s="22">
        <v>10.0</v>
      </c>
      <c r="Q179" s="22">
        <f t="shared" si="10"/>
        <v>0</v>
      </c>
      <c r="R179" s="22">
        <f t="shared" si="11"/>
        <v>10</v>
      </c>
      <c r="S179" s="22">
        <v>100.0</v>
      </c>
      <c r="T179" s="22">
        <f t="shared" si="12"/>
        <v>0</v>
      </c>
      <c r="U179" s="22">
        <f t="shared" si="13"/>
        <v>100</v>
      </c>
      <c r="V179" s="22">
        <f t="shared" si="14"/>
        <v>1390</v>
      </c>
      <c r="W179" s="22">
        <v>13.9</v>
      </c>
      <c r="X179" s="22">
        <f t="shared" si="15"/>
        <v>0</v>
      </c>
      <c r="Y179" s="22">
        <f t="shared" si="16"/>
        <v>13.9</v>
      </c>
      <c r="Z179" s="22">
        <v>0.39</v>
      </c>
      <c r="AA179" s="22">
        <f t="shared" si="17"/>
        <v>0</v>
      </c>
      <c r="AB179" s="22">
        <f t="shared" si="18"/>
        <v>0.39</v>
      </c>
      <c r="AC179" s="22">
        <v>68.87</v>
      </c>
      <c r="AD179" s="22">
        <f t="shared" si="19"/>
        <v>0</v>
      </c>
      <c r="AE179" s="22">
        <f t="shared" si="20"/>
        <v>68.87</v>
      </c>
      <c r="AF179" s="22">
        <v>1.37</v>
      </c>
      <c r="AG179" s="22">
        <f t="shared" si="21"/>
        <v>0</v>
      </c>
      <c r="AH179" s="22">
        <f t="shared" si="22"/>
        <v>1.37</v>
      </c>
      <c r="AI179" s="22">
        <v>60.86</v>
      </c>
      <c r="AJ179" s="22">
        <f t="shared" si="23"/>
        <v>0</v>
      </c>
      <c r="AK179" s="22">
        <f t="shared" si="24"/>
        <v>60.86</v>
      </c>
      <c r="AL179" s="22">
        <f t="shared" ref="AL179:AN179" si="759">AF179+AI179</f>
        <v>62.23</v>
      </c>
      <c r="AM179" s="22">
        <f t="shared" si="759"/>
        <v>0</v>
      </c>
      <c r="AN179" s="22">
        <f t="shared" si="759"/>
        <v>62.23</v>
      </c>
      <c r="AO179" s="22">
        <f t="shared" ref="AO179:AQ179" si="760">SUM(J179+M179+P179+S179+W179+Z179+AC179+AF179+AI179)</f>
        <v>255.39</v>
      </c>
      <c r="AP179" s="22">
        <f t="shared" si="760"/>
        <v>0</v>
      </c>
      <c r="AQ179" s="22">
        <f t="shared" si="760"/>
        <v>255.39</v>
      </c>
      <c r="AR179" s="22">
        <v>43.142394510161886</v>
      </c>
      <c r="AS179" s="22">
        <f t="shared" si="27"/>
        <v>298.5323945</v>
      </c>
      <c r="AT179" s="22">
        <f t="shared" si="28"/>
        <v>298.5323945</v>
      </c>
      <c r="AU179" s="22">
        <f t="shared" si="29"/>
        <v>1201.467605</v>
      </c>
      <c r="AV179" s="22">
        <f t="shared" si="744"/>
        <v>4554</v>
      </c>
      <c r="AW179" s="22">
        <f t="shared" si="31"/>
        <v>3352.532395</v>
      </c>
      <c r="AX179" s="22">
        <f t="shared" si="32"/>
        <v>1201.467605</v>
      </c>
      <c r="AY179" s="22">
        <v>70.73</v>
      </c>
      <c r="AZ179" s="22">
        <f t="shared" si="33"/>
        <v>70.73</v>
      </c>
      <c r="BA179" s="22">
        <f t="shared" si="34"/>
        <v>0</v>
      </c>
      <c r="BB179" s="22">
        <f t="shared" si="35"/>
        <v>4624.73</v>
      </c>
      <c r="BC179" s="22">
        <f t="shared" ref="BC179:BD179" si="761">SUM(AW179+AZ179)</f>
        <v>3423.262395</v>
      </c>
      <c r="BD179" s="22">
        <f t="shared" si="761"/>
        <v>1201.467605</v>
      </c>
      <c r="BE179" s="22">
        <f t="shared" si="37"/>
        <v>0</v>
      </c>
      <c r="BF179" s="27">
        <v>0.0</v>
      </c>
      <c r="BG179" s="22">
        <f t="shared" si="38"/>
        <v>0</v>
      </c>
      <c r="BH179" s="22">
        <f t="shared" si="39"/>
        <v>0</v>
      </c>
      <c r="BI179" s="22">
        <v>646.1700000000001</v>
      </c>
      <c r="BJ179" s="22">
        <f t="shared" si="40"/>
        <v>646.17</v>
      </c>
      <c r="BK179" s="22">
        <f t="shared" si="41"/>
        <v>0</v>
      </c>
      <c r="BL179" s="22"/>
      <c r="BM179" s="22">
        <f t="shared" si="42"/>
        <v>0</v>
      </c>
      <c r="BN179" s="22" t="str">
        <f t="shared" si="43"/>
        <v/>
      </c>
      <c r="BO179" s="22">
        <f t="shared" ref="BO179:BQ179" si="762">BF179+BI179+BL179</f>
        <v>646.17</v>
      </c>
      <c r="BP179" s="22">
        <f t="shared" si="762"/>
        <v>646.17</v>
      </c>
      <c r="BQ179" s="22">
        <f t="shared" si="762"/>
        <v>0</v>
      </c>
      <c r="BR179" s="22">
        <f t="shared" si="45"/>
        <v>0</v>
      </c>
      <c r="BS179" s="22">
        <v>0.0</v>
      </c>
      <c r="BT179" s="22">
        <f t="shared" si="46"/>
        <v>0</v>
      </c>
      <c r="BU179" s="22">
        <f t="shared" si="47"/>
        <v>0</v>
      </c>
      <c r="BV179" s="22">
        <f t="shared" si="48"/>
        <v>0</v>
      </c>
      <c r="BW179" s="27">
        <v>904.49</v>
      </c>
      <c r="BX179" s="22">
        <f t="shared" si="49"/>
        <v>904.49</v>
      </c>
      <c r="BY179" s="22">
        <f t="shared" si="50"/>
        <v>0</v>
      </c>
      <c r="BZ179" s="22">
        <f t="shared" si="51"/>
        <v>0</v>
      </c>
      <c r="CA179" s="22">
        <f t="shared" si="52"/>
        <v>0</v>
      </c>
    </row>
    <row r="180" ht="14.25" customHeight="1">
      <c r="A180" s="14" t="s">
        <v>897</v>
      </c>
      <c r="B180" s="14" t="s">
        <v>898</v>
      </c>
      <c r="C180" s="14" t="s">
        <v>899</v>
      </c>
      <c r="D180" s="14">
        <v>5.0971232E8</v>
      </c>
      <c r="E180" s="14" t="s">
        <v>220</v>
      </c>
      <c r="F180" s="14" t="s">
        <v>94</v>
      </c>
      <c r="G180" s="14" t="s">
        <v>900</v>
      </c>
      <c r="H180" s="25" t="s">
        <v>96</v>
      </c>
      <c r="I180" s="26">
        <v>1850.0</v>
      </c>
      <c r="J180" s="22">
        <v>0.0</v>
      </c>
      <c r="K180" s="22">
        <f t="shared" si="6"/>
        <v>0</v>
      </c>
      <c r="L180" s="22">
        <f t="shared" si="7"/>
        <v>0</v>
      </c>
      <c r="M180" s="22">
        <v>0.0</v>
      </c>
      <c r="N180" s="22">
        <f t="shared" si="8"/>
        <v>0</v>
      </c>
      <c r="O180" s="22">
        <f t="shared" si="9"/>
        <v>0</v>
      </c>
      <c r="P180" s="22">
        <v>10.0</v>
      </c>
      <c r="Q180" s="22">
        <f t="shared" si="10"/>
        <v>0</v>
      </c>
      <c r="R180" s="22">
        <f t="shared" si="11"/>
        <v>10</v>
      </c>
      <c r="S180" s="22">
        <v>100.0</v>
      </c>
      <c r="T180" s="22">
        <f t="shared" si="12"/>
        <v>0</v>
      </c>
      <c r="U180" s="22">
        <f t="shared" si="13"/>
        <v>100</v>
      </c>
      <c r="V180" s="22">
        <f t="shared" si="14"/>
        <v>1740</v>
      </c>
      <c r="W180" s="22">
        <v>13.9</v>
      </c>
      <c r="X180" s="22">
        <f t="shared" si="15"/>
        <v>0</v>
      </c>
      <c r="Y180" s="22">
        <f t="shared" si="16"/>
        <v>13.9</v>
      </c>
      <c r="Z180" s="22">
        <v>0.39</v>
      </c>
      <c r="AA180" s="22">
        <f t="shared" si="17"/>
        <v>0</v>
      </c>
      <c r="AB180" s="22">
        <f t="shared" si="18"/>
        <v>0.39</v>
      </c>
      <c r="AC180" s="22">
        <v>68.87</v>
      </c>
      <c r="AD180" s="22">
        <f t="shared" si="19"/>
        <v>0</v>
      </c>
      <c r="AE180" s="22">
        <f t="shared" si="20"/>
        <v>68.87</v>
      </c>
      <c r="AF180" s="22">
        <v>1.37</v>
      </c>
      <c r="AG180" s="22">
        <f t="shared" si="21"/>
        <v>0</v>
      </c>
      <c r="AH180" s="22">
        <f t="shared" si="22"/>
        <v>1.37</v>
      </c>
      <c r="AI180" s="22">
        <v>60.86</v>
      </c>
      <c r="AJ180" s="22">
        <f t="shared" si="23"/>
        <v>0</v>
      </c>
      <c r="AK180" s="22">
        <f t="shared" si="24"/>
        <v>60.86</v>
      </c>
      <c r="AL180" s="22">
        <f t="shared" ref="AL180:AN180" si="763">AF180+AI180</f>
        <v>62.23</v>
      </c>
      <c r="AM180" s="22">
        <f t="shared" si="763"/>
        <v>0</v>
      </c>
      <c r="AN180" s="22">
        <f t="shared" si="763"/>
        <v>62.23</v>
      </c>
      <c r="AO180" s="22">
        <f t="shared" ref="AO180:AQ180" si="764">SUM(J180+M180+P180+S180+W180+Z180+AC180+AF180+AI180)</f>
        <v>255.39</v>
      </c>
      <c r="AP180" s="22">
        <f t="shared" si="764"/>
        <v>0</v>
      </c>
      <c r="AQ180" s="22">
        <f t="shared" si="764"/>
        <v>255.39</v>
      </c>
      <c r="AR180" s="22">
        <v>55.27457895232181</v>
      </c>
      <c r="AS180" s="22">
        <f t="shared" si="27"/>
        <v>310.664579</v>
      </c>
      <c r="AT180" s="22">
        <f t="shared" si="28"/>
        <v>310.664579</v>
      </c>
      <c r="AU180" s="22">
        <f t="shared" si="29"/>
        <v>1539.335421</v>
      </c>
      <c r="AV180" s="22">
        <f t="shared" si="744"/>
        <v>4554</v>
      </c>
      <c r="AW180" s="22">
        <f t="shared" si="31"/>
        <v>3014.664579</v>
      </c>
      <c r="AX180" s="22">
        <f t="shared" si="32"/>
        <v>1539.335421</v>
      </c>
      <c r="AY180" s="22">
        <v>70.73</v>
      </c>
      <c r="AZ180" s="22">
        <f t="shared" si="33"/>
        <v>70.73</v>
      </c>
      <c r="BA180" s="22">
        <f t="shared" si="34"/>
        <v>0</v>
      </c>
      <c r="BB180" s="22">
        <f t="shared" si="35"/>
        <v>4624.73</v>
      </c>
      <c r="BC180" s="22">
        <f t="shared" ref="BC180:BD180" si="765">SUM(AW180+AZ180)</f>
        <v>3085.394579</v>
      </c>
      <c r="BD180" s="22">
        <f t="shared" si="765"/>
        <v>1539.335421</v>
      </c>
      <c r="BE180" s="22">
        <f t="shared" si="37"/>
        <v>0</v>
      </c>
      <c r="BF180" s="27">
        <v>0.0</v>
      </c>
      <c r="BG180" s="22">
        <f t="shared" si="38"/>
        <v>0</v>
      </c>
      <c r="BH180" s="22">
        <f t="shared" si="39"/>
        <v>0</v>
      </c>
      <c r="BI180" s="22">
        <v>322.78999999999996</v>
      </c>
      <c r="BJ180" s="22">
        <f t="shared" si="40"/>
        <v>322.79</v>
      </c>
      <c r="BK180" s="22">
        <f t="shared" si="41"/>
        <v>0</v>
      </c>
      <c r="BL180" s="22"/>
      <c r="BM180" s="22">
        <f t="shared" si="42"/>
        <v>0</v>
      </c>
      <c r="BN180" s="22" t="str">
        <f t="shared" si="43"/>
        <v/>
      </c>
      <c r="BO180" s="22">
        <f t="shared" ref="BO180:BQ180" si="766">BF180+BI180+BL180</f>
        <v>322.79</v>
      </c>
      <c r="BP180" s="22">
        <f t="shared" si="766"/>
        <v>322.79</v>
      </c>
      <c r="BQ180" s="22">
        <f t="shared" si="766"/>
        <v>0</v>
      </c>
      <c r="BR180" s="22">
        <f t="shared" si="45"/>
        <v>0</v>
      </c>
      <c r="BS180" s="22">
        <v>0.0</v>
      </c>
      <c r="BT180" s="22">
        <f t="shared" si="46"/>
        <v>0</v>
      </c>
      <c r="BU180" s="22">
        <f t="shared" si="47"/>
        <v>0</v>
      </c>
      <c r="BV180" s="22">
        <f t="shared" si="48"/>
        <v>0</v>
      </c>
      <c r="BW180" s="27">
        <v>1532.32</v>
      </c>
      <c r="BX180" s="22">
        <f t="shared" si="49"/>
        <v>1532.32</v>
      </c>
      <c r="BY180" s="22">
        <f t="shared" si="50"/>
        <v>0</v>
      </c>
      <c r="BZ180" s="22">
        <f t="shared" si="51"/>
        <v>0</v>
      </c>
      <c r="CA180" s="22">
        <f t="shared" si="52"/>
        <v>0</v>
      </c>
    </row>
    <row r="181" ht="14.25" customHeight="1">
      <c r="A181" s="14" t="s">
        <v>901</v>
      </c>
      <c r="B181" s="14" t="s">
        <v>244</v>
      </c>
      <c r="C181" s="14" t="s">
        <v>902</v>
      </c>
      <c r="D181" s="14"/>
      <c r="E181" s="14" t="s">
        <v>564</v>
      </c>
      <c r="F181" s="14" t="s">
        <v>241</v>
      </c>
      <c r="G181" s="14" t="s">
        <v>903</v>
      </c>
      <c r="H181" s="25" t="s">
        <v>96</v>
      </c>
      <c r="I181" s="26">
        <v>1300.0</v>
      </c>
      <c r="J181" s="22">
        <v>0.0</v>
      </c>
      <c r="K181" s="22">
        <f t="shared" si="6"/>
        <v>0</v>
      </c>
      <c r="L181" s="22">
        <f t="shared" si="7"/>
        <v>0</v>
      </c>
      <c r="M181" s="22">
        <v>0.0</v>
      </c>
      <c r="N181" s="22">
        <f t="shared" si="8"/>
        <v>0</v>
      </c>
      <c r="O181" s="22">
        <f t="shared" si="9"/>
        <v>0</v>
      </c>
      <c r="P181" s="22">
        <v>10.0</v>
      </c>
      <c r="Q181" s="22">
        <f t="shared" si="10"/>
        <v>0</v>
      </c>
      <c r="R181" s="22">
        <f t="shared" si="11"/>
        <v>10</v>
      </c>
      <c r="S181" s="22">
        <v>100.0</v>
      </c>
      <c r="T181" s="22">
        <f t="shared" si="12"/>
        <v>0</v>
      </c>
      <c r="U181" s="22">
        <f t="shared" si="13"/>
        <v>100</v>
      </c>
      <c r="V181" s="22">
        <f t="shared" si="14"/>
        <v>1190</v>
      </c>
      <c r="W181" s="22">
        <v>13.9</v>
      </c>
      <c r="X181" s="22">
        <f t="shared" si="15"/>
        <v>0</v>
      </c>
      <c r="Y181" s="22">
        <f t="shared" si="16"/>
        <v>13.9</v>
      </c>
      <c r="Z181" s="22">
        <v>0.39</v>
      </c>
      <c r="AA181" s="22">
        <f t="shared" si="17"/>
        <v>0</v>
      </c>
      <c r="AB181" s="22">
        <f t="shared" si="18"/>
        <v>0.39</v>
      </c>
      <c r="AC181" s="22">
        <v>68.87</v>
      </c>
      <c r="AD181" s="22">
        <f t="shared" si="19"/>
        <v>0</v>
      </c>
      <c r="AE181" s="22">
        <f t="shared" si="20"/>
        <v>68.87</v>
      </c>
      <c r="AF181" s="22">
        <v>1.37</v>
      </c>
      <c r="AG181" s="22">
        <f t="shared" si="21"/>
        <v>0</v>
      </c>
      <c r="AH181" s="22">
        <f t="shared" si="22"/>
        <v>1.37</v>
      </c>
      <c r="AI181" s="22">
        <v>60.86</v>
      </c>
      <c r="AJ181" s="22">
        <f t="shared" si="23"/>
        <v>0</v>
      </c>
      <c r="AK181" s="22">
        <f t="shared" si="24"/>
        <v>60.86</v>
      </c>
      <c r="AL181" s="22">
        <f t="shared" ref="AL181:AN181" si="767">AF181+AI181</f>
        <v>62.23</v>
      </c>
      <c r="AM181" s="22">
        <f t="shared" si="767"/>
        <v>0</v>
      </c>
      <c r="AN181" s="22">
        <f t="shared" si="767"/>
        <v>62.23</v>
      </c>
      <c r="AO181" s="22">
        <f t="shared" ref="AO181:AQ181" si="768">SUM(J181+M181+P181+S181+W181+Z181+AC181+AF181+AI181)</f>
        <v>255.39</v>
      </c>
      <c r="AP181" s="22">
        <f t="shared" si="768"/>
        <v>0</v>
      </c>
      <c r="AQ181" s="22">
        <f t="shared" si="768"/>
        <v>255.39</v>
      </c>
      <c r="AR181" s="22">
        <v>36.209717686070505</v>
      </c>
      <c r="AS181" s="22">
        <f t="shared" si="27"/>
        <v>291.5997177</v>
      </c>
      <c r="AT181" s="22">
        <f t="shared" si="28"/>
        <v>291.5997177</v>
      </c>
      <c r="AU181" s="22">
        <f t="shared" si="29"/>
        <v>1008.400282</v>
      </c>
      <c r="AV181" s="22">
        <f t="shared" si="744"/>
        <v>4554</v>
      </c>
      <c r="AW181" s="22">
        <f t="shared" si="31"/>
        <v>3545.599718</v>
      </c>
      <c r="AX181" s="22">
        <f t="shared" si="32"/>
        <v>1008.400282</v>
      </c>
      <c r="AY181" s="22">
        <v>0.0</v>
      </c>
      <c r="AZ181" s="22">
        <f t="shared" si="33"/>
        <v>0</v>
      </c>
      <c r="BA181" s="22">
        <f t="shared" si="34"/>
        <v>0</v>
      </c>
      <c r="BB181" s="22">
        <f t="shared" si="35"/>
        <v>4554</v>
      </c>
      <c r="BC181" s="22">
        <f t="shared" ref="BC181:BD181" si="769">SUM(AW181+AZ181)</f>
        <v>3545.599718</v>
      </c>
      <c r="BD181" s="22">
        <f t="shared" si="769"/>
        <v>1008.400282</v>
      </c>
      <c r="BE181" s="22">
        <f t="shared" si="37"/>
        <v>0</v>
      </c>
      <c r="BF181" s="27">
        <v>0.0</v>
      </c>
      <c r="BG181" s="22">
        <f t="shared" si="38"/>
        <v>0</v>
      </c>
      <c r="BH181" s="22">
        <f t="shared" si="39"/>
        <v>0</v>
      </c>
      <c r="BI181" s="22">
        <v>0.0</v>
      </c>
      <c r="BJ181" s="22">
        <f t="shared" si="40"/>
        <v>0</v>
      </c>
      <c r="BK181" s="22">
        <f t="shared" si="41"/>
        <v>0</v>
      </c>
      <c r="BL181" s="22"/>
      <c r="BM181" s="22">
        <f t="shared" si="42"/>
        <v>0</v>
      </c>
      <c r="BN181" s="22" t="str">
        <f t="shared" si="43"/>
        <v/>
      </c>
      <c r="BO181" s="22">
        <f t="shared" ref="BO181:BQ181" si="770">BF181+BI181+BL181</f>
        <v>0</v>
      </c>
      <c r="BP181" s="22">
        <f t="shared" si="770"/>
        <v>0</v>
      </c>
      <c r="BQ181" s="22">
        <f t="shared" si="770"/>
        <v>0</v>
      </c>
      <c r="BR181" s="22">
        <f t="shared" si="45"/>
        <v>0</v>
      </c>
      <c r="BS181" s="22">
        <v>0.0</v>
      </c>
      <c r="BT181" s="22">
        <f t="shared" si="46"/>
        <v>0</v>
      </c>
      <c r="BU181" s="22">
        <f t="shared" si="47"/>
        <v>0</v>
      </c>
      <c r="BV181" s="22">
        <f t="shared" si="48"/>
        <v>0</v>
      </c>
      <c r="BW181" s="27">
        <v>0.0</v>
      </c>
      <c r="BX181" s="22">
        <f t="shared" si="49"/>
        <v>0</v>
      </c>
      <c r="BY181" s="22">
        <f t="shared" si="50"/>
        <v>0</v>
      </c>
      <c r="BZ181" s="22">
        <f t="shared" si="51"/>
        <v>0</v>
      </c>
      <c r="CA181" s="22">
        <f t="shared" si="52"/>
        <v>0</v>
      </c>
    </row>
    <row r="182" ht="14.25" customHeight="1">
      <c r="A182" s="14" t="s">
        <v>904</v>
      </c>
      <c r="B182" s="14" t="s">
        <v>905</v>
      </c>
      <c r="C182" s="14" t="s">
        <v>906</v>
      </c>
      <c r="D182" s="14">
        <v>8.85551451E8</v>
      </c>
      <c r="E182" s="14" t="s">
        <v>388</v>
      </c>
      <c r="F182" s="14" t="s">
        <v>293</v>
      </c>
      <c r="G182" s="14" t="s">
        <v>907</v>
      </c>
      <c r="H182" s="25" t="s">
        <v>96</v>
      </c>
      <c r="I182" s="26">
        <v>950.0</v>
      </c>
      <c r="J182" s="22">
        <v>0.0</v>
      </c>
      <c r="K182" s="22">
        <f t="shared" si="6"/>
        <v>0</v>
      </c>
      <c r="L182" s="22">
        <f t="shared" si="7"/>
        <v>0</v>
      </c>
      <c r="M182" s="22">
        <v>0.0</v>
      </c>
      <c r="N182" s="22">
        <f t="shared" si="8"/>
        <v>0</v>
      </c>
      <c r="O182" s="22">
        <f t="shared" si="9"/>
        <v>0</v>
      </c>
      <c r="P182" s="22">
        <v>22.0</v>
      </c>
      <c r="Q182" s="22">
        <f t="shared" si="10"/>
        <v>0</v>
      </c>
      <c r="R182" s="22">
        <f t="shared" si="11"/>
        <v>22</v>
      </c>
      <c r="S182" s="22">
        <v>100.0</v>
      </c>
      <c r="T182" s="22">
        <f t="shared" si="12"/>
        <v>0</v>
      </c>
      <c r="U182" s="22">
        <f t="shared" si="13"/>
        <v>100</v>
      </c>
      <c r="V182" s="22">
        <f t="shared" si="14"/>
        <v>828</v>
      </c>
      <c r="W182" s="22">
        <v>13.9</v>
      </c>
      <c r="X182" s="22">
        <f t="shared" si="15"/>
        <v>0</v>
      </c>
      <c r="Y182" s="22">
        <f t="shared" si="16"/>
        <v>13.9</v>
      </c>
      <c r="Z182" s="22">
        <v>0.39</v>
      </c>
      <c r="AA182" s="22">
        <f t="shared" si="17"/>
        <v>0</v>
      </c>
      <c r="AB182" s="22">
        <f t="shared" si="18"/>
        <v>0.39</v>
      </c>
      <c r="AC182" s="22">
        <v>68.87</v>
      </c>
      <c r="AD182" s="22">
        <f t="shared" si="19"/>
        <v>0</v>
      </c>
      <c r="AE182" s="22">
        <f t="shared" si="20"/>
        <v>68.87</v>
      </c>
      <c r="AF182" s="22">
        <v>1.37</v>
      </c>
      <c r="AG182" s="22">
        <f t="shared" si="21"/>
        <v>0</v>
      </c>
      <c r="AH182" s="22">
        <f t="shared" si="22"/>
        <v>1.37</v>
      </c>
      <c r="AI182" s="22">
        <v>60.86</v>
      </c>
      <c r="AJ182" s="22">
        <f t="shared" si="23"/>
        <v>0</v>
      </c>
      <c r="AK182" s="22">
        <f t="shared" si="24"/>
        <v>60.86</v>
      </c>
      <c r="AL182" s="22">
        <f t="shared" ref="AL182:AN182" si="771">AF182+AI182</f>
        <v>62.23</v>
      </c>
      <c r="AM182" s="22">
        <f t="shared" si="771"/>
        <v>0</v>
      </c>
      <c r="AN182" s="22">
        <f t="shared" si="771"/>
        <v>62.23</v>
      </c>
      <c r="AO182" s="22">
        <f t="shared" ref="AO182:AQ182" si="772">SUM(J182+M182+P182+S182+W182+Z182+AC182+AF182+AI182)</f>
        <v>267.39</v>
      </c>
      <c r="AP182" s="22">
        <f t="shared" si="772"/>
        <v>0</v>
      </c>
      <c r="AQ182" s="22">
        <f t="shared" si="772"/>
        <v>267.39</v>
      </c>
      <c r="AR182" s="22">
        <v>23.6615726344651</v>
      </c>
      <c r="AS182" s="22">
        <f t="shared" si="27"/>
        <v>291.0515726</v>
      </c>
      <c r="AT182" s="22">
        <f t="shared" si="28"/>
        <v>291.0515726</v>
      </c>
      <c r="AU182" s="22">
        <f t="shared" si="29"/>
        <v>658.9484274</v>
      </c>
      <c r="AV182" s="22">
        <f t="shared" si="744"/>
        <v>4554</v>
      </c>
      <c r="AW182" s="22">
        <f t="shared" si="31"/>
        <v>3895.051573</v>
      </c>
      <c r="AX182" s="22">
        <f t="shared" si="32"/>
        <v>658.9484274</v>
      </c>
      <c r="AY182" s="22">
        <v>70.73</v>
      </c>
      <c r="AZ182" s="22">
        <f t="shared" si="33"/>
        <v>70.73</v>
      </c>
      <c r="BA182" s="22">
        <f t="shared" si="34"/>
        <v>0</v>
      </c>
      <c r="BB182" s="22">
        <f t="shared" si="35"/>
        <v>4624.73</v>
      </c>
      <c r="BC182" s="22">
        <f t="shared" ref="BC182:BD182" si="773">SUM(AW182+AZ182)</f>
        <v>3965.781573</v>
      </c>
      <c r="BD182" s="22">
        <f t="shared" si="773"/>
        <v>658.9484274</v>
      </c>
      <c r="BE182" s="22">
        <f t="shared" si="37"/>
        <v>0</v>
      </c>
      <c r="BF182" s="27">
        <v>0.0</v>
      </c>
      <c r="BG182" s="22">
        <f t="shared" si="38"/>
        <v>0</v>
      </c>
      <c r="BH182" s="22">
        <f t="shared" si="39"/>
        <v>0</v>
      </c>
      <c r="BI182" s="22">
        <v>323.2</v>
      </c>
      <c r="BJ182" s="22">
        <f t="shared" si="40"/>
        <v>323.2</v>
      </c>
      <c r="BK182" s="22">
        <f t="shared" si="41"/>
        <v>0</v>
      </c>
      <c r="BL182" s="22"/>
      <c r="BM182" s="22">
        <f t="shared" si="42"/>
        <v>0</v>
      </c>
      <c r="BN182" s="22" t="str">
        <f t="shared" si="43"/>
        <v/>
      </c>
      <c r="BO182" s="22">
        <f t="shared" ref="BO182:BQ182" si="774">BF182+BI182+BL182</f>
        <v>323.2</v>
      </c>
      <c r="BP182" s="22">
        <f t="shared" si="774"/>
        <v>323.2</v>
      </c>
      <c r="BQ182" s="22">
        <f t="shared" si="774"/>
        <v>0</v>
      </c>
      <c r="BR182" s="22">
        <f t="shared" si="45"/>
        <v>0</v>
      </c>
      <c r="BS182" s="22">
        <v>0.0</v>
      </c>
      <c r="BT182" s="22">
        <f t="shared" si="46"/>
        <v>0</v>
      </c>
      <c r="BU182" s="22">
        <f t="shared" si="47"/>
        <v>0</v>
      </c>
      <c r="BV182" s="22">
        <f t="shared" si="48"/>
        <v>0</v>
      </c>
      <c r="BW182" s="27">
        <v>436.28</v>
      </c>
      <c r="BX182" s="22">
        <f t="shared" si="49"/>
        <v>436.28</v>
      </c>
      <c r="BY182" s="22">
        <f t="shared" si="50"/>
        <v>0</v>
      </c>
      <c r="BZ182" s="22">
        <f t="shared" si="51"/>
        <v>0</v>
      </c>
      <c r="CA182" s="22">
        <f t="shared" si="52"/>
        <v>0</v>
      </c>
    </row>
    <row r="183" ht="14.25" customHeight="1">
      <c r="A183" s="14" t="s">
        <v>908</v>
      </c>
      <c r="B183" s="14" t="s">
        <v>909</v>
      </c>
      <c r="C183" s="14" t="s">
        <v>910</v>
      </c>
      <c r="D183" s="14">
        <v>2.24541749E8</v>
      </c>
      <c r="E183" s="14" t="s">
        <v>546</v>
      </c>
      <c r="F183" s="14" t="s">
        <v>282</v>
      </c>
      <c r="G183" s="14" t="s">
        <v>911</v>
      </c>
      <c r="H183" s="25" t="s">
        <v>96</v>
      </c>
      <c r="I183" s="26">
        <v>1700.0</v>
      </c>
      <c r="J183" s="22">
        <v>0.0</v>
      </c>
      <c r="K183" s="22">
        <f t="shared" si="6"/>
        <v>0</v>
      </c>
      <c r="L183" s="22">
        <f t="shared" si="7"/>
        <v>0</v>
      </c>
      <c r="M183" s="22">
        <v>0.0</v>
      </c>
      <c r="N183" s="22">
        <f t="shared" si="8"/>
        <v>0</v>
      </c>
      <c r="O183" s="22">
        <f t="shared" si="9"/>
        <v>0</v>
      </c>
      <c r="P183" s="22">
        <v>10.0</v>
      </c>
      <c r="Q183" s="22">
        <f t="shared" si="10"/>
        <v>0</v>
      </c>
      <c r="R183" s="22">
        <f t="shared" si="11"/>
        <v>10</v>
      </c>
      <c r="S183" s="22">
        <v>100.0</v>
      </c>
      <c r="T183" s="22">
        <f t="shared" si="12"/>
        <v>0</v>
      </c>
      <c r="U183" s="22">
        <f t="shared" si="13"/>
        <v>100</v>
      </c>
      <c r="V183" s="22">
        <f t="shared" si="14"/>
        <v>1590</v>
      </c>
      <c r="W183" s="22">
        <v>13.9</v>
      </c>
      <c r="X183" s="22">
        <f t="shared" si="15"/>
        <v>0</v>
      </c>
      <c r="Y183" s="22">
        <f t="shared" si="16"/>
        <v>13.9</v>
      </c>
      <c r="Z183" s="22">
        <v>0.39</v>
      </c>
      <c r="AA183" s="22">
        <f t="shared" si="17"/>
        <v>0</v>
      </c>
      <c r="AB183" s="22">
        <f t="shared" si="18"/>
        <v>0.39</v>
      </c>
      <c r="AC183" s="22">
        <v>68.87</v>
      </c>
      <c r="AD183" s="22">
        <f t="shared" si="19"/>
        <v>0</v>
      </c>
      <c r="AE183" s="22">
        <f t="shared" si="20"/>
        <v>68.87</v>
      </c>
      <c r="AF183" s="22">
        <v>1.37</v>
      </c>
      <c r="AG183" s="22">
        <f t="shared" si="21"/>
        <v>0</v>
      </c>
      <c r="AH183" s="22">
        <f t="shared" si="22"/>
        <v>1.37</v>
      </c>
      <c r="AI183" s="22">
        <v>60.86</v>
      </c>
      <c r="AJ183" s="22">
        <f t="shared" si="23"/>
        <v>0</v>
      </c>
      <c r="AK183" s="22">
        <f t="shared" si="24"/>
        <v>60.86</v>
      </c>
      <c r="AL183" s="22">
        <f t="shared" ref="AL183:AN183" si="775">AF183+AI183</f>
        <v>62.23</v>
      </c>
      <c r="AM183" s="22">
        <f t="shared" si="775"/>
        <v>0</v>
      </c>
      <c r="AN183" s="22">
        <f t="shared" si="775"/>
        <v>62.23</v>
      </c>
      <c r="AO183" s="22">
        <f t="shared" ref="AO183:AQ183" si="776">SUM(J183+M183+P183+S183+W183+Z183+AC183+AF183+AI183)</f>
        <v>255.39</v>
      </c>
      <c r="AP183" s="22">
        <f t="shared" si="776"/>
        <v>0</v>
      </c>
      <c r="AQ183" s="22">
        <f t="shared" si="776"/>
        <v>255.39</v>
      </c>
      <c r="AR183" s="22">
        <v>50.07507133425327</v>
      </c>
      <c r="AS183" s="22">
        <f t="shared" si="27"/>
        <v>305.4650713</v>
      </c>
      <c r="AT183" s="22">
        <f t="shared" si="28"/>
        <v>305.4650713</v>
      </c>
      <c r="AU183" s="22">
        <f t="shared" si="29"/>
        <v>1394.534929</v>
      </c>
      <c r="AV183" s="22">
        <f t="shared" si="744"/>
        <v>4554</v>
      </c>
      <c r="AW183" s="22">
        <f t="shared" si="31"/>
        <v>3159.465071</v>
      </c>
      <c r="AX183" s="22">
        <f t="shared" si="32"/>
        <v>1394.534929</v>
      </c>
      <c r="AY183" s="22">
        <v>0.0</v>
      </c>
      <c r="AZ183" s="22">
        <f t="shared" si="33"/>
        <v>0</v>
      </c>
      <c r="BA183" s="22">
        <f t="shared" si="34"/>
        <v>0</v>
      </c>
      <c r="BB183" s="22">
        <f t="shared" si="35"/>
        <v>4554</v>
      </c>
      <c r="BC183" s="22">
        <f t="shared" ref="BC183:BD183" si="777">SUM(AW183+AZ183)</f>
        <v>3159.465071</v>
      </c>
      <c r="BD183" s="22">
        <f t="shared" si="777"/>
        <v>1394.534929</v>
      </c>
      <c r="BE183" s="22">
        <f t="shared" si="37"/>
        <v>0</v>
      </c>
      <c r="BF183" s="27">
        <v>0.0</v>
      </c>
      <c r="BG183" s="22">
        <f t="shared" si="38"/>
        <v>0</v>
      </c>
      <c r="BH183" s="22">
        <f t="shared" si="39"/>
        <v>0</v>
      </c>
      <c r="BI183" s="22">
        <v>421.29999999999995</v>
      </c>
      <c r="BJ183" s="22">
        <f t="shared" si="40"/>
        <v>421.3</v>
      </c>
      <c r="BK183" s="22">
        <f t="shared" si="41"/>
        <v>0</v>
      </c>
      <c r="BL183" s="22"/>
      <c r="BM183" s="22">
        <f t="shared" si="42"/>
        <v>0</v>
      </c>
      <c r="BN183" s="22" t="str">
        <f t="shared" si="43"/>
        <v/>
      </c>
      <c r="BO183" s="22">
        <f t="shared" ref="BO183:BQ183" si="778">BF183+BI183+BL183</f>
        <v>421.3</v>
      </c>
      <c r="BP183" s="22">
        <f t="shared" si="778"/>
        <v>421.3</v>
      </c>
      <c r="BQ183" s="22">
        <f t="shared" si="778"/>
        <v>0</v>
      </c>
      <c r="BR183" s="22">
        <f t="shared" si="45"/>
        <v>0</v>
      </c>
      <c r="BS183" s="22">
        <v>0.0</v>
      </c>
      <c r="BT183" s="22">
        <f t="shared" si="46"/>
        <v>0</v>
      </c>
      <c r="BU183" s="22">
        <f t="shared" si="47"/>
        <v>0</v>
      </c>
      <c r="BV183" s="22">
        <f t="shared" si="48"/>
        <v>0</v>
      </c>
      <c r="BW183" s="27">
        <v>1276.93</v>
      </c>
      <c r="BX183" s="22">
        <f t="shared" si="49"/>
        <v>1276.93</v>
      </c>
      <c r="BY183" s="22">
        <f t="shared" si="50"/>
        <v>0</v>
      </c>
      <c r="BZ183" s="22">
        <f t="shared" si="51"/>
        <v>0</v>
      </c>
      <c r="CA183" s="22">
        <f t="shared" si="52"/>
        <v>0</v>
      </c>
    </row>
    <row r="184" ht="14.25" customHeight="1">
      <c r="A184" s="14" t="s">
        <v>912</v>
      </c>
      <c r="B184" s="14" t="s">
        <v>244</v>
      </c>
      <c r="C184" s="14" t="s">
        <v>913</v>
      </c>
      <c r="D184" s="14"/>
      <c r="E184" s="14" t="s">
        <v>422</v>
      </c>
      <c r="F184" s="14" t="s">
        <v>130</v>
      </c>
      <c r="G184" s="14" t="s">
        <v>914</v>
      </c>
      <c r="H184" s="25" t="s">
        <v>96</v>
      </c>
      <c r="I184" s="26">
        <v>1322.0</v>
      </c>
      <c r="J184" s="22">
        <v>0.0</v>
      </c>
      <c r="K184" s="22">
        <f t="shared" si="6"/>
        <v>0</v>
      </c>
      <c r="L184" s="22">
        <f t="shared" si="7"/>
        <v>0</v>
      </c>
      <c r="M184" s="22">
        <v>0.0</v>
      </c>
      <c r="N184" s="22">
        <f t="shared" si="8"/>
        <v>0</v>
      </c>
      <c r="O184" s="22">
        <f t="shared" si="9"/>
        <v>0</v>
      </c>
      <c r="P184" s="22">
        <v>10.0</v>
      </c>
      <c r="Q184" s="22">
        <f t="shared" si="10"/>
        <v>0</v>
      </c>
      <c r="R184" s="22">
        <f t="shared" si="11"/>
        <v>10</v>
      </c>
      <c r="S184" s="22">
        <v>100.0</v>
      </c>
      <c r="T184" s="22">
        <f t="shared" si="12"/>
        <v>0</v>
      </c>
      <c r="U184" s="22">
        <f t="shared" si="13"/>
        <v>100</v>
      </c>
      <c r="V184" s="22">
        <f t="shared" si="14"/>
        <v>1212</v>
      </c>
      <c r="W184" s="22">
        <v>13.9</v>
      </c>
      <c r="X184" s="22">
        <f t="shared" si="15"/>
        <v>0</v>
      </c>
      <c r="Y184" s="22">
        <f t="shared" si="16"/>
        <v>13.9</v>
      </c>
      <c r="Z184" s="22">
        <v>0.39</v>
      </c>
      <c r="AA184" s="22">
        <f t="shared" si="17"/>
        <v>0</v>
      </c>
      <c r="AB184" s="22">
        <f t="shared" si="18"/>
        <v>0.39</v>
      </c>
      <c r="AC184" s="22">
        <v>68.87</v>
      </c>
      <c r="AD184" s="22">
        <f t="shared" si="19"/>
        <v>0</v>
      </c>
      <c r="AE184" s="22">
        <f t="shared" si="20"/>
        <v>68.87</v>
      </c>
      <c r="AF184" s="22">
        <v>1.37</v>
      </c>
      <c r="AG184" s="22">
        <f t="shared" si="21"/>
        <v>0</v>
      </c>
      <c r="AH184" s="22">
        <f t="shared" si="22"/>
        <v>1.37</v>
      </c>
      <c r="AI184" s="22">
        <v>60.86</v>
      </c>
      <c r="AJ184" s="22">
        <f t="shared" si="23"/>
        <v>0</v>
      </c>
      <c r="AK184" s="22">
        <f t="shared" si="24"/>
        <v>60.86</v>
      </c>
      <c r="AL184" s="22">
        <f t="shared" ref="AL184:AN184" si="779">AF184+AI184</f>
        <v>62.23</v>
      </c>
      <c r="AM184" s="22">
        <f t="shared" si="779"/>
        <v>0</v>
      </c>
      <c r="AN184" s="22">
        <f t="shared" si="779"/>
        <v>62.23</v>
      </c>
      <c r="AO184" s="22">
        <f t="shared" ref="AO184:AQ184" si="780">SUM(J184+M184+P184+S184+W184+Z184+AC184+AF184+AI184)</f>
        <v>255.39</v>
      </c>
      <c r="AP184" s="22">
        <f t="shared" si="780"/>
        <v>0</v>
      </c>
      <c r="AQ184" s="22">
        <f t="shared" si="780"/>
        <v>255.39</v>
      </c>
      <c r="AR184" s="22">
        <v>36.972312136720554</v>
      </c>
      <c r="AS184" s="22">
        <f t="shared" si="27"/>
        <v>292.3623121</v>
      </c>
      <c r="AT184" s="22">
        <f t="shared" si="28"/>
        <v>292.3623121</v>
      </c>
      <c r="AU184" s="22">
        <f t="shared" si="29"/>
        <v>1029.637688</v>
      </c>
      <c r="AV184" s="22">
        <f t="shared" si="744"/>
        <v>4554</v>
      </c>
      <c r="AW184" s="22">
        <f t="shared" si="31"/>
        <v>3524.362312</v>
      </c>
      <c r="AX184" s="22">
        <f t="shared" si="32"/>
        <v>1029.637688</v>
      </c>
      <c r="AY184" s="22">
        <v>70.73</v>
      </c>
      <c r="AZ184" s="22">
        <f t="shared" si="33"/>
        <v>70.73</v>
      </c>
      <c r="BA184" s="22">
        <f t="shared" si="34"/>
        <v>0</v>
      </c>
      <c r="BB184" s="22">
        <f t="shared" si="35"/>
        <v>4624.73</v>
      </c>
      <c r="BC184" s="22">
        <f t="shared" ref="BC184:BD184" si="781">SUM(AW184+AZ184)</f>
        <v>3595.092312</v>
      </c>
      <c r="BD184" s="22">
        <f t="shared" si="781"/>
        <v>1029.637688</v>
      </c>
      <c r="BE184" s="22">
        <f t="shared" si="37"/>
        <v>0</v>
      </c>
      <c r="BF184" s="27">
        <v>0.0</v>
      </c>
      <c r="BG184" s="22">
        <f t="shared" si="38"/>
        <v>0</v>
      </c>
      <c r="BH184" s="22">
        <f t="shared" si="39"/>
        <v>0</v>
      </c>
      <c r="BI184" s="22">
        <v>0.0</v>
      </c>
      <c r="BJ184" s="22">
        <f t="shared" si="40"/>
        <v>0</v>
      </c>
      <c r="BK184" s="22">
        <f t="shared" si="41"/>
        <v>0</v>
      </c>
      <c r="BL184" s="22"/>
      <c r="BM184" s="22">
        <f t="shared" si="42"/>
        <v>0</v>
      </c>
      <c r="BN184" s="22" t="str">
        <f t="shared" si="43"/>
        <v/>
      </c>
      <c r="BO184" s="22">
        <f t="shared" ref="BO184:BQ184" si="782">BF184+BI184+BL184</f>
        <v>0</v>
      </c>
      <c r="BP184" s="22">
        <f t="shared" si="782"/>
        <v>0</v>
      </c>
      <c r="BQ184" s="22">
        <f t="shared" si="782"/>
        <v>0</v>
      </c>
      <c r="BR184" s="22">
        <f t="shared" si="45"/>
        <v>0</v>
      </c>
      <c r="BS184" s="22">
        <v>0.0</v>
      </c>
      <c r="BT184" s="22">
        <f t="shared" si="46"/>
        <v>0</v>
      </c>
      <c r="BU184" s="22">
        <f t="shared" si="47"/>
        <v>0</v>
      </c>
      <c r="BV184" s="22">
        <f t="shared" si="48"/>
        <v>0</v>
      </c>
      <c r="BW184" s="27">
        <v>0.0</v>
      </c>
      <c r="BX184" s="22">
        <f t="shared" si="49"/>
        <v>0</v>
      </c>
      <c r="BY184" s="22">
        <f t="shared" si="50"/>
        <v>0</v>
      </c>
      <c r="BZ184" s="22">
        <f t="shared" si="51"/>
        <v>0</v>
      </c>
      <c r="CA184" s="22">
        <f t="shared" si="52"/>
        <v>0</v>
      </c>
    </row>
    <row r="185" ht="14.25" customHeight="1">
      <c r="A185" s="14" t="s">
        <v>915</v>
      </c>
      <c r="B185" s="14" t="s">
        <v>916</v>
      </c>
      <c r="C185" s="14" t="s">
        <v>917</v>
      </c>
      <c r="D185" s="14">
        <v>9.44467296E8</v>
      </c>
      <c r="E185" s="14" t="s">
        <v>327</v>
      </c>
      <c r="F185" s="14" t="s">
        <v>267</v>
      </c>
      <c r="G185" s="14" t="s">
        <v>918</v>
      </c>
      <c r="H185" s="25" t="s">
        <v>96</v>
      </c>
      <c r="I185" s="26">
        <v>900.0</v>
      </c>
      <c r="J185" s="22">
        <v>0.0</v>
      </c>
      <c r="K185" s="22">
        <f t="shared" si="6"/>
        <v>0</v>
      </c>
      <c r="L185" s="22">
        <f t="shared" si="7"/>
        <v>0</v>
      </c>
      <c r="M185" s="22">
        <v>0.0</v>
      </c>
      <c r="N185" s="22">
        <f t="shared" si="8"/>
        <v>0</v>
      </c>
      <c r="O185" s="22">
        <f t="shared" si="9"/>
        <v>0</v>
      </c>
      <c r="P185" s="22">
        <v>10.0</v>
      </c>
      <c r="Q185" s="22">
        <f t="shared" si="10"/>
        <v>0</v>
      </c>
      <c r="R185" s="22">
        <f t="shared" si="11"/>
        <v>10</v>
      </c>
      <c r="S185" s="22">
        <v>100.0</v>
      </c>
      <c r="T185" s="22">
        <f t="shared" si="12"/>
        <v>0</v>
      </c>
      <c r="U185" s="22">
        <f t="shared" si="13"/>
        <v>100</v>
      </c>
      <c r="V185" s="22">
        <f t="shared" si="14"/>
        <v>790</v>
      </c>
      <c r="W185" s="22">
        <v>13.9</v>
      </c>
      <c r="X185" s="22">
        <f t="shared" si="15"/>
        <v>0</v>
      </c>
      <c r="Y185" s="22">
        <f t="shared" si="16"/>
        <v>13.9</v>
      </c>
      <c r="Z185" s="22">
        <v>0.39</v>
      </c>
      <c r="AA185" s="22">
        <f t="shared" si="17"/>
        <v>0</v>
      </c>
      <c r="AB185" s="22">
        <f t="shared" si="18"/>
        <v>0.39</v>
      </c>
      <c r="AC185" s="22">
        <v>68.87</v>
      </c>
      <c r="AD185" s="22">
        <f t="shared" si="19"/>
        <v>0</v>
      </c>
      <c r="AE185" s="22">
        <f t="shared" si="20"/>
        <v>68.87</v>
      </c>
      <c r="AF185" s="22">
        <v>1.37</v>
      </c>
      <c r="AG185" s="22">
        <f t="shared" si="21"/>
        <v>0</v>
      </c>
      <c r="AH185" s="22">
        <f t="shared" si="22"/>
        <v>1.37</v>
      </c>
      <c r="AI185" s="22">
        <v>60.86</v>
      </c>
      <c r="AJ185" s="22">
        <f t="shared" si="23"/>
        <v>0</v>
      </c>
      <c r="AK185" s="22">
        <f t="shared" si="24"/>
        <v>60.86</v>
      </c>
      <c r="AL185" s="22">
        <f t="shared" ref="AL185:AN185" si="783">AF185+AI185</f>
        <v>62.23</v>
      </c>
      <c r="AM185" s="22">
        <f t="shared" si="783"/>
        <v>0</v>
      </c>
      <c r="AN185" s="22">
        <f t="shared" si="783"/>
        <v>62.23</v>
      </c>
      <c r="AO185" s="22">
        <f t="shared" ref="AO185:AQ185" si="784">SUM(J185+M185+P185+S185+W185+Z185+AC185+AF185+AI185)</f>
        <v>255.39</v>
      </c>
      <c r="AP185" s="22">
        <f t="shared" si="784"/>
        <v>0</v>
      </c>
      <c r="AQ185" s="22">
        <f t="shared" si="784"/>
        <v>255.39</v>
      </c>
      <c r="AR185" s="22">
        <v>22.344364037887733</v>
      </c>
      <c r="AS185" s="22">
        <f t="shared" si="27"/>
        <v>277.734364</v>
      </c>
      <c r="AT185" s="22">
        <f t="shared" si="28"/>
        <v>277.734364</v>
      </c>
      <c r="AU185" s="22">
        <f t="shared" si="29"/>
        <v>622.265636</v>
      </c>
      <c r="AV185" s="22">
        <f t="shared" si="744"/>
        <v>4554</v>
      </c>
      <c r="AW185" s="22">
        <f t="shared" si="31"/>
        <v>3931.734364</v>
      </c>
      <c r="AX185" s="22">
        <f t="shared" si="32"/>
        <v>622.265636</v>
      </c>
      <c r="AY185" s="22">
        <v>70.73</v>
      </c>
      <c r="AZ185" s="22">
        <f t="shared" si="33"/>
        <v>70.73</v>
      </c>
      <c r="BA185" s="22">
        <f t="shared" si="34"/>
        <v>0</v>
      </c>
      <c r="BB185" s="22">
        <f t="shared" si="35"/>
        <v>4624.73</v>
      </c>
      <c r="BC185" s="22">
        <f t="shared" ref="BC185:BD185" si="785">SUM(AW185+AZ185)</f>
        <v>4002.464364</v>
      </c>
      <c r="BD185" s="22">
        <f t="shared" si="785"/>
        <v>622.265636</v>
      </c>
      <c r="BE185" s="22">
        <f t="shared" si="37"/>
        <v>0</v>
      </c>
      <c r="BF185" s="27">
        <v>0.0</v>
      </c>
      <c r="BG185" s="22">
        <f t="shared" si="38"/>
        <v>0</v>
      </c>
      <c r="BH185" s="22">
        <f t="shared" si="39"/>
        <v>0</v>
      </c>
      <c r="BI185" s="22">
        <v>535.07</v>
      </c>
      <c r="BJ185" s="22">
        <f t="shared" si="40"/>
        <v>535.07</v>
      </c>
      <c r="BK185" s="22">
        <f t="shared" si="41"/>
        <v>0</v>
      </c>
      <c r="BL185" s="22"/>
      <c r="BM185" s="22">
        <f t="shared" si="42"/>
        <v>0</v>
      </c>
      <c r="BN185" s="22" t="str">
        <f t="shared" si="43"/>
        <v/>
      </c>
      <c r="BO185" s="22">
        <f t="shared" ref="BO185:BQ185" si="786">BF185+BI185+BL185</f>
        <v>535.07</v>
      </c>
      <c r="BP185" s="22">
        <f t="shared" si="786"/>
        <v>535.07</v>
      </c>
      <c r="BQ185" s="22">
        <f t="shared" si="786"/>
        <v>0</v>
      </c>
      <c r="BR185" s="22">
        <f t="shared" si="45"/>
        <v>0</v>
      </c>
      <c r="BS185" s="22">
        <v>0.0</v>
      </c>
      <c r="BT185" s="22">
        <f t="shared" si="46"/>
        <v>0</v>
      </c>
      <c r="BU185" s="22">
        <f t="shared" si="47"/>
        <v>0</v>
      </c>
      <c r="BV185" s="22">
        <f t="shared" si="48"/>
        <v>0</v>
      </c>
      <c r="BW185" s="27">
        <v>787.44</v>
      </c>
      <c r="BX185" s="22">
        <f t="shared" si="49"/>
        <v>787.44</v>
      </c>
      <c r="BY185" s="22">
        <f t="shared" si="50"/>
        <v>0</v>
      </c>
      <c r="BZ185" s="22">
        <f t="shared" si="51"/>
        <v>0</v>
      </c>
      <c r="CA185" s="22">
        <f t="shared" si="52"/>
        <v>0</v>
      </c>
    </row>
    <row r="186" ht="14.25" customHeight="1">
      <c r="A186" s="14" t="s">
        <v>919</v>
      </c>
      <c r="B186" s="14" t="s">
        <v>920</v>
      </c>
      <c r="C186" s="14" t="s">
        <v>921</v>
      </c>
      <c r="D186" s="14">
        <v>8.47316947E8</v>
      </c>
      <c r="E186" s="14" t="s">
        <v>252</v>
      </c>
      <c r="F186" s="14" t="s">
        <v>745</v>
      </c>
      <c r="G186" s="14" t="s">
        <v>922</v>
      </c>
      <c r="H186" s="25" t="s">
        <v>96</v>
      </c>
      <c r="I186" s="26">
        <v>1400.0</v>
      </c>
      <c r="J186" s="22">
        <v>0.0</v>
      </c>
      <c r="K186" s="22">
        <f t="shared" si="6"/>
        <v>0</v>
      </c>
      <c r="L186" s="22">
        <f t="shared" si="7"/>
        <v>0</v>
      </c>
      <c r="M186" s="22">
        <v>0.0</v>
      </c>
      <c r="N186" s="22">
        <f t="shared" si="8"/>
        <v>0</v>
      </c>
      <c r="O186" s="22">
        <f t="shared" si="9"/>
        <v>0</v>
      </c>
      <c r="P186" s="22">
        <v>22.0</v>
      </c>
      <c r="Q186" s="22">
        <f t="shared" si="10"/>
        <v>0</v>
      </c>
      <c r="R186" s="22">
        <f t="shared" si="11"/>
        <v>22</v>
      </c>
      <c r="S186" s="22">
        <v>100.0</v>
      </c>
      <c r="T186" s="22">
        <f t="shared" si="12"/>
        <v>0</v>
      </c>
      <c r="U186" s="22">
        <f t="shared" si="13"/>
        <v>100</v>
      </c>
      <c r="V186" s="22">
        <f t="shared" si="14"/>
        <v>1278</v>
      </c>
      <c r="W186" s="22">
        <v>13.9</v>
      </c>
      <c r="X186" s="22">
        <f t="shared" si="15"/>
        <v>0</v>
      </c>
      <c r="Y186" s="22">
        <f t="shared" si="16"/>
        <v>13.9</v>
      </c>
      <c r="Z186" s="22">
        <v>0.39</v>
      </c>
      <c r="AA186" s="22">
        <f t="shared" si="17"/>
        <v>0</v>
      </c>
      <c r="AB186" s="22">
        <f t="shared" si="18"/>
        <v>0.39</v>
      </c>
      <c r="AC186" s="22">
        <v>68.87</v>
      </c>
      <c r="AD186" s="22">
        <f t="shared" si="19"/>
        <v>0</v>
      </c>
      <c r="AE186" s="22">
        <f t="shared" si="20"/>
        <v>68.87</v>
      </c>
      <c r="AF186" s="22">
        <v>1.37</v>
      </c>
      <c r="AG186" s="22">
        <f t="shared" si="21"/>
        <v>0</v>
      </c>
      <c r="AH186" s="22">
        <f t="shared" si="22"/>
        <v>1.37</v>
      </c>
      <c r="AI186" s="22">
        <v>60.86</v>
      </c>
      <c r="AJ186" s="22">
        <f t="shared" si="23"/>
        <v>0</v>
      </c>
      <c r="AK186" s="22">
        <f t="shared" si="24"/>
        <v>60.86</v>
      </c>
      <c r="AL186" s="22">
        <f t="shared" ref="AL186:AN186" si="787">AF186+AI186</f>
        <v>62.23</v>
      </c>
      <c r="AM186" s="22">
        <f t="shared" si="787"/>
        <v>0</v>
      </c>
      <c r="AN186" s="22">
        <f t="shared" si="787"/>
        <v>62.23</v>
      </c>
      <c r="AO186" s="22">
        <f t="shared" ref="AO186:AQ186" si="788">SUM(J186+M186+P186+S186+W186+Z186+AC186+AF186+AI186)</f>
        <v>267.39</v>
      </c>
      <c r="AP186" s="22">
        <f t="shared" si="788"/>
        <v>0</v>
      </c>
      <c r="AQ186" s="22">
        <f t="shared" si="788"/>
        <v>267.39</v>
      </c>
      <c r="AR186" s="22">
        <v>39.26009548867072</v>
      </c>
      <c r="AS186" s="22">
        <f t="shared" si="27"/>
        <v>306.6500955</v>
      </c>
      <c r="AT186" s="22">
        <f t="shared" si="28"/>
        <v>306.6500955</v>
      </c>
      <c r="AU186" s="22">
        <f t="shared" si="29"/>
        <v>1093.349905</v>
      </c>
      <c r="AV186" s="22">
        <f t="shared" si="744"/>
        <v>4554</v>
      </c>
      <c r="AW186" s="22">
        <f t="shared" si="31"/>
        <v>3460.650095</v>
      </c>
      <c r="AX186" s="22">
        <f t="shared" si="32"/>
        <v>1093.349905</v>
      </c>
      <c r="AY186" s="22">
        <v>70.73</v>
      </c>
      <c r="AZ186" s="22">
        <f t="shared" si="33"/>
        <v>70.73</v>
      </c>
      <c r="BA186" s="22">
        <f t="shared" si="34"/>
        <v>0</v>
      </c>
      <c r="BB186" s="22">
        <f t="shared" si="35"/>
        <v>4624.73</v>
      </c>
      <c r="BC186" s="22">
        <f t="shared" ref="BC186:BD186" si="789">SUM(AW186+AZ186)</f>
        <v>3531.380095</v>
      </c>
      <c r="BD186" s="22">
        <f t="shared" si="789"/>
        <v>1093.349905</v>
      </c>
      <c r="BE186" s="22">
        <f t="shared" si="37"/>
        <v>0</v>
      </c>
      <c r="BF186" s="27">
        <v>0.0</v>
      </c>
      <c r="BG186" s="22">
        <f t="shared" si="38"/>
        <v>0</v>
      </c>
      <c r="BH186" s="22">
        <f t="shared" si="39"/>
        <v>0</v>
      </c>
      <c r="BI186" s="22">
        <v>562.79</v>
      </c>
      <c r="BJ186" s="22">
        <f t="shared" si="40"/>
        <v>562.79</v>
      </c>
      <c r="BK186" s="22">
        <f t="shared" si="41"/>
        <v>0</v>
      </c>
      <c r="BL186" s="22"/>
      <c r="BM186" s="22">
        <f t="shared" si="42"/>
        <v>0</v>
      </c>
      <c r="BN186" s="22" t="str">
        <f t="shared" si="43"/>
        <v/>
      </c>
      <c r="BO186" s="22">
        <f t="shared" ref="BO186:BQ186" si="790">BF186+BI186+BL186</f>
        <v>562.79</v>
      </c>
      <c r="BP186" s="22">
        <f t="shared" si="790"/>
        <v>562.79</v>
      </c>
      <c r="BQ186" s="22">
        <f t="shared" si="790"/>
        <v>0</v>
      </c>
      <c r="BR186" s="22">
        <f t="shared" si="45"/>
        <v>0</v>
      </c>
      <c r="BS186" s="22">
        <v>0.0</v>
      </c>
      <c r="BT186" s="22">
        <f t="shared" si="46"/>
        <v>0</v>
      </c>
      <c r="BU186" s="22">
        <f t="shared" si="47"/>
        <v>0</v>
      </c>
      <c r="BV186" s="22">
        <f t="shared" si="48"/>
        <v>0</v>
      </c>
      <c r="BW186" s="27">
        <v>42.56</v>
      </c>
      <c r="BX186" s="22">
        <f t="shared" si="49"/>
        <v>42.56</v>
      </c>
      <c r="BY186" s="22">
        <f t="shared" si="50"/>
        <v>0</v>
      </c>
      <c r="BZ186" s="22">
        <f t="shared" si="51"/>
        <v>0</v>
      </c>
      <c r="CA186" s="22">
        <f t="shared" si="52"/>
        <v>0</v>
      </c>
    </row>
    <row r="187" ht="14.25" customHeight="1">
      <c r="A187" s="14" t="s">
        <v>923</v>
      </c>
      <c r="B187" s="14" t="s">
        <v>244</v>
      </c>
      <c r="C187" s="14" t="s">
        <v>924</v>
      </c>
      <c r="D187" s="14"/>
      <c r="E187" s="14" t="s">
        <v>925</v>
      </c>
      <c r="F187" s="14" t="s">
        <v>130</v>
      </c>
      <c r="G187" s="14" t="s">
        <v>926</v>
      </c>
      <c r="H187" s="25" t="s">
        <v>96</v>
      </c>
      <c r="I187" s="26">
        <v>1235.0</v>
      </c>
      <c r="J187" s="22">
        <v>0.0</v>
      </c>
      <c r="K187" s="22">
        <f t="shared" si="6"/>
        <v>0</v>
      </c>
      <c r="L187" s="22">
        <f t="shared" si="7"/>
        <v>0</v>
      </c>
      <c r="M187" s="22">
        <v>0.0</v>
      </c>
      <c r="N187" s="22">
        <f t="shared" si="8"/>
        <v>0</v>
      </c>
      <c r="O187" s="22">
        <f t="shared" si="9"/>
        <v>0</v>
      </c>
      <c r="P187" s="22">
        <v>10.0</v>
      </c>
      <c r="Q187" s="22">
        <f t="shared" si="10"/>
        <v>0</v>
      </c>
      <c r="R187" s="22">
        <f t="shared" si="11"/>
        <v>10</v>
      </c>
      <c r="S187" s="22">
        <v>100.0</v>
      </c>
      <c r="T187" s="22">
        <f t="shared" si="12"/>
        <v>0</v>
      </c>
      <c r="U187" s="22">
        <f t="shared" si="13"/>
        <v>100</v>
      </c>
      <c r="V187" s="22">
        <f t="shared" si="14"/>
        <v>1125</v>
      </c>
      <c r="W187" s="22">
        <v>13.9</v>
      </c>
      <c r="X187" s="22">
        <f t="shared" si="15"/>
        <v>0</v>
      </c>
      <c r="Y187" s="22">
        <f t="shared" si="16"/>
        <v>13.9</v>
      </c>
      <c r="Z187" s="22">
        <v>0.39</v>
      </c>
      <c r="AA187" s="22">
        <f t="shared" si="17"/>
        <v>0</v>
      </c>
      <c r="AB187" s="22">
        <f t="shared" si="18"/>
        <v>0.39</v>
      </c>
      <c r="AC187" s="22">
        <v>68.87</v>
      </c>
      <c r="AD187" s="22">
        <f t="shared" si="19"/>
        <v>0</v>
      </c>
      <c r="AE187" s="22">
        <f t="shared" si="20"/>
        <v>68.87</v>
      </c>
      <c r="AF187" s="22">
        <v>1.37</v>
      </c>
      <c r="AG187" s="22">
        <f t="shared" si="21"/>
        <v>0</v>
      </c>
      <c r="AH187" s="22">
        <f t="shared" si="22"/>
        <v>1.37</v>
      </c>
      <c r="AI187" s="22">
        <v>60.86</v>
      </c>
      <c r="AJ187" s="22">
        <f t="shared" si="23"/>
        <v>0</v>
      </c>
      <c r="AK187" s="22">
        <f t="shared" si="24"/>
        <v>60.86</v>
      </c>
      <c r="AL187" s="22">
        <f t="shared" ref="AL187:AN187" si="791">AF187+AI187</f>
        <v>62.23</v>
      </c>
      <c r="AM187" s="22">
        <f t="shared" si="791"/>
        <v>0</v>
      </c>
      <c r="AN187" s="22">
        <f t="shared" si="791"/>
        <v>62.23</v>
      </c>
      <c r="AO187" s="22">
        <f t="shared" ref="AO187:AQ187" si="792">SUM(J187+M187+P187+S187+W187+Z187+AC187+AF187+AI187)</f>
        <v>255.39</v>
      </c>
      <c r="AP187" s="22">
        <f t="shared" si="792"/>
        <v>0</v>
      </c>
      <c r="AQ187" s="22">
        <f t="shared" si="792"/>
        <v>255.39</v>
      </c>
      <c r="AR187" s="22">
        <v>33.9565977182408</v>
      </c>
      <c r="AS187" s="22">
        <f t="shared" si="27"/>
        <v>289.3465977</v>
      </c>
      <c r="AT187" s="22">
        <f t="shared" si="28"/>
        <v>289.3465977</v>
      </c>
      <c r="AU187" s="22">
        <f t="shared" si="29"/>
        <v>945.6534023</v>
      </c>
      <c r="AV187" s="22">
        <f t="shared" si="744"/>
        <v>4554</v>
      </c>
      <c r="AW187" s="22">
        <f t="shared" si="31"/>
        <v>3608.346598</v>
      </c>
      <c r="AX187" s="22">
        <f t="shared" si="32"/>
        <v>945.6534023</v>
      </c>
      <c r="AY187" s="22">
        <v>70.73</v>
      </c>
      <c r="AZ187" s="22">
        <f t="shared" si="33"/>
        <v>70.73</v>
      </c>
      <c r="BA187" s="22">
        <f t="shared" si="34"/>
        <v>0</v>
      </c>
      <c r="BB187" s="22">
        <f t="shared" si="35"/>
        <v>4624.73</v>
      </c>
      <c r="BC187" s="22">
        <f t="shared" ref="BC187:BD187" si="793">SUM(AW187+AZ187)</f>
        <v>3679.076598</v>
      </c>
      <c r="BD187" s="22">
        <f t="shared" si="793"/>
        <v>945.6534023</v>
      </c>
      <c r="BE187" s="22">
        <f t="shared" si="37"/>
        <v>0</v>
      </c>
      <c r="BF187" s="27">
        <v>0.0</v>
      </c>
      <c r="BG187" s="22">
        <f t="shared" si="38"/>
        <v>0</v>
      </c>
      <c r="BH187" s="22">
        <f t="shared" si="39"/>
        <v>0</v>
      </c>
      <c r="BI187" s="22">
        <v>0.0</v>
      </c>
      <c r="BJ187" s="22">
        <f t="shared" si="40"/>
        <v>0</v>
      </c>
      <c r="BK187" s="22">
        <f t="shared" si="41"/>
        <v>0</v>
      </c>
      <c r="BL187" s="22"/>
      <c r="BM187" s="22">
        <f t="shared" si="42"/>
        <v>0</v>
      </c>
      <c r="BN187" s="22" t="str">
        <f t="shared" si="43"/>
        <v/>
      </c>
      <c r="BO187" s="22">
        <f t="shared" ref="BO187:BQ187" si="794">BF187+BI187+BL187</f>
        <v>0</v>
      </c>
      <c r="BP187" s="22">
        <f t="shared" si="794"/>
        <v>0</v>
      </c>
      <c r="BQ187" s="22">
        <f t="shared" si="794"/>
        <v>0</v>
      </c>
      <c r="BR187" s="22">
        <f t="shared" si="45"/>
        <v>0</v>
      </c>
      <c r="BS187" s="22">
        <v>0.0</v>
      </c>
      <c r="BT187" s="22">
        <f t="shared" si="46"/>
        <v>0</v>
      </c>
      <c r="BU187" s="22">
        <f t="shared" si="47"/>
        <v>0</v>
      </c>
      <c r="BV187" s="22">
        <f t="shared" si="48"/>
        <v>0</v>
      </c>
      <c r="BW187" s="27">
        <v>0.0</v>
      </c>
      <c r="BX187" s="22">
        <f t="shared" si="49"/>
        <v>0</v>
      </c>
      <c r="BY187" s="22">
        <f t="shared" si="50"/>
        <v>0</v>
      </c>
      <c r="BZ187" s="22">
        <f t="shared" si="51"/>
        <v>0</v>
      </c>
      <c r="CA187" s="22">
        <f t="shared" si="52"/>
        <v>0</v>
      </c>
    </row>
    <row r="188" ht="14.25" customHeight="1">
      <c r="A188" s="14" t="s">
        <v>927</v>
      </c>
      <c r="B188" s="14" t="s">
        <v>244</v>
      </c>
      <c r="C188" s="14" t="s">
        <v>928</v>
      </c>
      <c r="D188" s="14"/>
      <c r="E188" s="14" t="s">
        <v>694</v>
      </c>
      <c r="F188" s="14" t="s">
        <v>107</v>
      </c>
      <c r="G188" s="14" t="s">
        <v>929</v>
      </c>
      <c r="H188" s="25" t="s">
        <v>96</v>
      </c>
      <c r="I188" s="26">
        <v>597.0</v>
      </c>
      <c r="J188" s="22">
        <v>0.0</v>
      </c>
      <c r="K188" s="22">
        <f t="shared" si="6"/>
        <v>0</v>
      </c>
      <c r="L188" s="22">
        <f t="shared" si="7"/>
        <v>0</v>
      </c>
      <c r="M188" s="22">
        <v>0.0</v>
      </c>
      <c r="N188" s="22">
        <f t="shared" si="8"/>
        <v>0</v>
      </c>
      <c r="O188" s="22">
        <f t="shared" si="9"/>
        <v>0</v>
      </c>
      <c r="P188" s="22">
        <v>10.0</v>
      </c>
      <c r="Q188" s="22">
        <f t="shared" si="10"/>
        <v>0</v>
      </c>
      <c r="R188" s="22">
        <f t="shared" si="11"/>
        <v>10</v>
      </c>
      <c r="S188" s="22">
        <v>100.0</v>
      </c>
      <c r="T188" s="22">
        <f t="shared" si="12"/>
        <v>0</v>
      </c>
      <c r="U188" s="22">
        <f t="shared" si="13"/>
        <v>100</v>
      </c>
      <c r="V188" s="22">
        <f t="shared" si="14"/>
        <v>487</v>
      </c>
      <c r="W188" s="22">
        <v>13.9</v>
      </c>
      <c r="X188" s="22">
        <f t="shared" si="15"/>
        <v>0</v>
      </c>
      <c r="Y188" s="22">
        <f t="shared" si="16"/>
        <v>13.9</v>
      </c>
      <c r="Z188" s="22">
        <v>0.39</v>
      </c>
      <c r="AA188" s="22">
        <f t="shared" si="17"/>
        <v>0</v>
      </c>
      <c r="AB188" s="22">
        <f t="shared" si="18"/>
        <v>0.39</v>
      </c>
      <c r="AC188" s="22">
        <v>68.87</v>
      </c>
      <c r="AD188" s="22">
        <f t="shared" si="19"/>
        <v>0</v>
      </c>
      <c r="AE188" s="22">
        <f t="shared" si="20"/>
        <v>68.87</v>
      </c>
      <c r="AF188" s="22">
        <v>1.37</v>
      </c>
      <c r="AG188" s="22">
        <f t="shared" si="21"/>
        <v>0</v>
      </c>
      <c r="AH188" s="22">
        <f t="shared" si="22"/>
        <v>1.37</v>
      </c>
      <c r="AI188" s="22">
        <v>60.86</v>
      </c>
      <c r="AJ188" s="22">
        <f t="shared" si="23"/>
        <v>0</v>
      </c>
      <c r="AK188" s="22">
        <f t="shared" si="24"/>
        <v>60.86</v>
      </c>
      <c r="AL188" s="22">
        <f t="shared" ref="AL188:AN188" si="795">AF188+AI188</f>
        <v>62.23</v>
      </c>
      <c r="AM188" s="22">
        <f t="shared" si="795"/>
        <v>0</v>
      </c>
      <c r="AN188" s="22">
        <f t="shared" si="795"/>
        <v>62.23</v>
      </c>
      <c r="AO188" s="22">
        <f t="shared" ref="AO188:AQ188" si="796">SUM(J188+M188+P188+S188+W188+Z188+AC188+AF188+AI188)</f>
        <v>255.39</v>
      </c>
      <c r="AP188" s="22">
        <f t="shared" si="796"/>
        <v>0</v>
      </c>
      <c r="AQ188" s="22">
        <f t="shared" si="796"/>
        <v>255.39</v>
      </c>
      <c r="AR188" s="22">
        <v>11.841358649389289</v>
      </c>
      <c r="AS188" s="22">
        <f t="shared" si="27"/>
        <v>267.2313586</v>
      </c>
      <c r="AT188" s="22">
        <f t="shared" si="28"/>
        <v>267.2313586</v>
      </c>
      <c r="AU188" s="22">
        <f t="shared" si="29"/>
        <v>329.7686414</v>
      </c>
      <c r="AV188" s="22">
        <f t="shared" si="744"/>
        <v>4554</v>
      </c>
      <c r="AW188" s="22">
        <f t="shared" si="31"/>
        <v>4224.231359</v>
      </c>
      <c r="AX188" s="22">
        <f t="shared" si="32"/>
        <v>329.7686414</v>
      </c>
      <c r="AY188" s="22">
        <v>70.73</v>
      </c>
      <c r="AZ188" s="22">
        <f t="shared" si="33"/>
        <v>70.73</v>
      </c>
      <c r="BA188" s="22">
        <f t="shared" si="34"/>
        <v>0</v>
      </c>
      <c r="BB188" s="22">
        <f t="shared" si="35"/>
        <v>4624.73</v>
      </c>
      <c r="BC188" s="22">
        <f t="shared" ref="BC188:BD188" si="797">SUM(AW188+AZ188)</f>
        <v>4294.961359</v>
      </c>
      <c r="BD188" s="22">
        <f t="shared" si="797"/>
        <v>329.7686414</v>
      </c>
      <c r="BE188" s="22">
        <f t="shared" si="37"/>
        <v>0</v>
      </c>
      <c r="BF188" s="27">
        <v>0.0</v>
      </c>
      <c r="BG188" s="22">
        <f t="shared" si="38"/>
        <v>0</v>
      </c>
      <c r="BH188" s="22">
        <f t="shared" si="39"/>
        <v>0</v>
      </c>
      <c r="BI188" s="22">
        <v>0.0</v>
      </c>
      <c r="BJ188" s="22">
        <f t="shared" si="40"/>
        <v>0</v>
      </c>
      <c r="BK188" s="22">
        <f t="shared" si="41"/>
        <v>0</v>
      </c>
      <c r="BL188" s="22"/>
      <c r="BM188" s="22">
        <f t="shared" si="42"/>
        <v>0</v>
      </c>
      <c r="BN188" s="22" t="str">
        <f t="shared" si="43"/>
        <v/>
      </c>
      <c r="BO188" s="22">
        <f t="shared" ref="BO188:BQ188" si="798">BF188+BI188+BL188</f>
        <v>0</v>
      </c>
      <c r="BP188" s="22">
        <f t="shared" si="798"/>
        <v>0</v>
      </c>
      <c r="BQ188" s="22">
        <f t="shared" si="798"/>
        <v>0</v>
      </c>
      <c r="BR188" s="22">
        <f t="shared" si="45"/>
        <v>0</v>
      </c>
      <c r="BS188" s="22">
        <v>0.0</v>
      </c>
      <c r="BT188" s="22">
        <f t="shared" si="46"/>
        <v>0</v>
      </c>
      <c r="BU188" s="22">
        <f t="shared" si="47"/>
        <v>0</v>
      </c>
      <c r="BV188" s="22">
        <f t="shared" si="48"/>
        <v>0</v>
      </c>
      <c r="BW188" s="27">
        <v>0.0</v>
      </c>
      <c r="BX188" s="22">
        <f t="shared" si="49"/>
        <v>0</v>
      </c>
      <c r="BY188" s="22">
        <f t="shared" si="50"/>
        <v>0</v>
      </c>
      <c r="BZ188" s="22">
        <f t="shared" si="51"/>
        <v>0</v>
      </c>
      <c r="CA188" s="22">
        <f t="shared" si="52"/>
        <v>0</v>
      </c>
    </row>
    <row r="189" ht="14.25" customHeight="1">
      <c r="A189" s="14" t="s">
        <v>930</v>
      </c>
      <c r="B189" s="14" t="s">
        <v>931</v>
      </c>
      <c r="C189" s="14" t="s">
        <v>932</v>
      </c>
      <c r="D189" s="14">
        <v>1.57172074E8</v>
      </c>
      <c r="E189" s="14" t="s">
        <v>786</v>
      </c>
      <c r="F189" s="14" t="s">
        <v>236</v>
      </c>
      <c r="G189" s="14" t="s">
        <v>933</v>
      </c>
      <c r="H189" s="25" t="s">
        <v>96</v>
      </c>
      <c r="I189" s="26">
        <v>2077.0</v>
      </c>
      <c r="J189" s="22">
        <v>0.0</v>
      </c>
      <c r="K189" s="22">
        <f t="shared" si="6"/>
        <v>0</v>
      </c>
      <c r="L189" s="22">
        <f t="shared" si="7"/>
        <v>0</v>
      </c>
      <c r="M189" s="22">
        <v>0.0</v>
      </c>
      <c r="N189" s="22">
        <f t="shared" si="8"/>
        <v>0</v>
      </c>
      <c r="O189" s="22">
        <f t="shared" si="9"/>
        <v>0</v>
      </c>
      <c r="P189" s="22">
        <v>10.0</v>
      </c>
      <c r="Q189" s="22">
        <f t="shared" si="10"/>
        <v>0</v>
      </c>
      <c r="R189" s="22">
        <f t="shared" si="11"/>
        <v>10</v>
      </c>
      <c r="S189" s="22">
        <v>100.0</v>
      </c>
      <c r="T189" s="22">
        <f t="shared" si="12"/>
        <v>0</v>
      </c>
      <c r="U189" s="22">
        <f t="shared" si="13"/>
        <v>100</v>
      </c>
      <c r="V189" s="22">
        <f t="shared" si="14"/>
        <v>1967</v>
      </c>
      <c r="W189" s="22">
        <v>13.9</v>
      </c>
      <c r="X189" s="22">
        <f t="shared" si="15"/>
        <v>0</v>
      </c>
      <c r="Y189" s="22">
        <f t="shared" si="16"/>
        <v>13.9</v>
      </c>
      <c r="Z189" s="22">
        <v>0.39</v>
      </c>
      <c r="AA189" s="22">
        <f t="shared" si="17"/>
        <v>0</v>
      </c>
      <c r="AB189" s="22">
        <f t="shared" si="18"/>
        <v>0.39</v>
      </c>
      <c r="AC189" s="22">
        <v>68.87</v>
      </c>
      <c r="AD189" s="22">
        <f t="shared" si="19"/>
        <v>0</v>
      </c>
      <c r="AE189" s="22">
        <f t="shared" si="20"/>
        <v>68.87</v>
      </c>
      <c r="AF189" s="22">
        <v>1.37</v>
      </c>
      <c r="AG189" s="22">
        <f t="shared" si="21"/>
        <v>0</v>
      </c>
      <c r="AH189" s="22">
        <f t="shared" si="22"/>
        <v>1.37</v>
      </c>
      <c r="AI189" s="22">
        <v>60.86</v>
      </c>
      <c r="AJ189" s="22">
        <f t="shared" si="23"/>
        <v>0</v>
      </c>
      <c r="AK189" s="22">
        <f t="shared" si="24"/>
        <v>60.86</v>
      </c>
      <c r="AL189" s="22">
        <f t="shared" ref="AL189:AN189" si="799">AF189+AI189</f>
        <v>62.23</v>
      </c>
      <c r="AM189" s="22">
        <f t="shared" si="799"/>
        <v>0</v>
      </c>
      <c r="AN189" s="22">
        <f t="shared" si="799"/>
        <v>62.23</v>
      </c>
      <c r="AO189" s="22">
        <f t="shared" ref="AO189:AQ189" si="800">SUM(J189+M189+P189+S189+W189+Z189+AC189+AF189+AI189)</f>
        <v>255.39</v>
      </c>
      <c r="AP189" s="22">
        <f t="shared" si="800"/>
        <v>0</v>
      </c>
      <c r="AQ189" s="22">
        <f t="shared" si="800"/>
        <v>255.39</v>
      </c>
      <c r="AR189" s="22">
        <v>63.14316714766553</v>
      </c>
      <c r="AS189" s="22">
        <f t="shared" si="27"/>
        <v>318.5331671</v>
      </c>
      <c r="AT189" s="22">
        <f t="shared" si="28"/>
        <v>318.5331671</v>
      </c>
      <c r="AU189" s="22">
        <f t="shared" si="29"/>
        <v>1758.466833</v>
      </c>
      <c r="AV189" s="22">
        <f t="shared" si="744"/>
        <v>4554</v>
      </c>
      <c r="AW189" s="22">
        <f t="shared" si="31"/>
        <v>2795.533167</v>
      </c>
      <c r="AX189" s="22">
        <f t="shared" si="32"/>
        <v>1758.466833</v>
      </c>
      <c r="AY189" s="22">
        <v>70.73</v>
      </c>
      <c r="AZ189" s="22">
        <f t="shared" si="33"/>
        <v>70.73</v>
      </c>
      <c r="BA189" s="22">
        <f t="shared" si="34"/>
        <v>0</v>
      </c>
      <c r="BB189" s="22">
        <f t="shared" si="35"/>
        <v>4624.73</v>
      </c>
      <c r="BC189" s="22">
        <f t="shared" ref="BC189:BD189" si="801">SUM(AW189+AZ189)</f>
        <v>2866.263167</v>
      </c>
      <c r="BD189" s="22">
        <f t="shared" si="801"/>
        <v>1758.466833</v>
      </c>
      <c r="BE189" s="22">
        <f t="shared" si="37"/>
        <v>0</v>
      </c>
      <c r="BF189" s="27">
        <v>0.0</v>
      </c>
      <c r="BG189" s="22">
        <f t="shared" si="38"/>
        <v>0</v>
      </c>
      <c r="BH189" s="22">
        <f t="shared" si="39"/>
        <v>0</v>
      </c>
      <c r="BI189" s="22">
        <v>292.62</v>
      </c>
      <c r="BJ189" s="22">
        <f t="shared" si="40"/>
        <v>292.62</v>
      </c>
      <c r="BK189" s="22">
        <f t="shared" si="41"/>
        <v>0</v>
      </c>
      <c r="BL189" s="22"/>
      <c r="BM189" s="22">
        <f t="shared" si="42"/>
        <v>0</v>
      </c>
      <c r="BN189" s="22" t="str">
        <f t="shared" si="43"/>
        <v/>
      </c>
      <c r="BO189" s="22">
        <f t="shared" ref="BO189:BQ189" si="802">BF189+BI189+BL189</f>
        <v>292.62</v>
      </c>
      <c r="BP189" s="22">
        <f t="shared" si="802"/>
        <v>292.62</v>
      </c>
      <c r="BQ189" s="22">
        <f t="shared" si="802"/>
        <v>0</v>
      </c>
      <c r="BR189" s="22">
        <f t="shared" si="45"/>
        <v>0</v>
      </c>
      <c r="BS189" s="22">
        <v>0.0</v>
      </c>
      <c r="BT189" s="22">
        <f t="shared" si="46"/>
        <v>0</v>
      </c>
      <c r="BU189" s="22">
        <f t="shared" si="47"/>
        <v>0</v>
      </c>
      <c r="BV189" s="22">
        <f t="shared" si="48"/>
        <v>0</v>
      </c>
      <c r="BW189" s="27">
        <v>1532.31</v>
      </c>
      <c r="BX189" s="22">
        <f t="shared" si="49"/>
        <v>1532.31</v>
      </c>
      <c r="BY189" s="22">
        <f t="shared" si="50"/>
        <v>0</v>
      </c>
      <c r="BZ189" s="22">
        <f t="shared" si="51"/>
        <v>0</v>
      </c>
      <c r="CA189" s="22">
        <f t="shared" si="52"/>
        <v>0</v>
      </c>
    </row>
    <row r="190" ht="14.25" customHeight="1">
      <c r="A190" s="14" t="s">
        <v>934</v>
      </c>
      <c r="B190" s="14" t="s">
        <v>935</v>
      </c>
      <c r="C190" s="14" t="s">
        <v>936</v>
      </c>
      <c r="D190" s="14">
        <v>8.3846341E8</v>
      </c>
      <c r="E190" s="14" t="s">
        <v>266</v>
      </c>
      <c r="F190" s="14" t="s">
        <v>191</v>
      </c>
      <c r="G190" s="14" t="s">
        <v>937</v>
      </c>
      <c r="H190" s="25" t="s">
        <v>96</v>
      </c>
      <c r="I190" s="26">
        <v>454.0</v>
      </c>
      <c r="J190" s="22">
        <v>0.0</v>
      </c>
      <c r="K190" s="22">
        <f t="shared" si="6"/>
        <v>0</v>
      </c>
      <c r="L190" s="22">
        <f t="shared" si="7"/>
        <v>0</v>
      </c>
      <c r="M190" s="22">
        <v>0.0</v>
      </c>
      <c r="N190" s="22">
        <f t="shared" si="8"/>
        <v>0</v>
      </c>
      <c r="O190" s="22">
        <f t="shared" si="9"/>
        <v>0</v>
      </c>
      <c r="P190" s="22">
        <v>10.0</v>
      </c>
      <c r="Q190" s="22">
        <f t="shared" si="10"/>
        <v>0</v>
      </c>
      <c r="R190" s="22">
        <f t="shared" si="11"/>
        <v>10</v>
      </c>
      <c r="S190" s="22">
        <v>100.0</v>
      </c>
      <c r="T190" s="22">
        <f t="shared" si="12"/>
        <v>0</v>
      </c>
      <c r="U190" s="22">
        <f t="shared" si="13"/>
        <v>100</v>
      </c>
      <c r="V190" s="22">
        <f t="shared" si="14"/>
        <v>344</v>
      </c>
      <c r="W190" s="22">
        <v>13.9</v>
      </c>
      <c r="X190" s="22">
        <f t="shared" si="15"/>
        <v>0</v>
      </c>
      <c r="Y190" s="22">
        <f t="shared" si="16"/>
        <v>13.9</v>
      </c>
      <c r="Z190" s="22">
        <v>0.39</v>
      </c>
      <c r="AA190" s="22">
        <f t="shared" si="17"/>
        <v>0</v>
      </c>
      <c r="AB190" s="22">
        <f t="shared" si="18"/>
        <v>0.39</v>
      </c>
      <c r="AC190" s="22">
        <v>68.87</v>
      </c>
      <c r="AD190" s="22">
        <f t="shared" si="19"/>
        <v>0</v>
      </c>
      <c r="AE190" s="22">
        <f t="shared" si="20"/>
        <v>68.87</v>
      </c>
      <c r="AF190" s="22">
        <v>1.37</v>
      </c>
      <c r="AG190" s="22">
        <f t="shared" si="21"/>
        <v>0</v>
      </c>
      <c r="AH190" s="22">
        <f t="shared" si="22"/>
        <v>1.37</v>
      </c>
      <c r="AI190" s="22">
        <v>60.86</v>
      </c>
      <c r="AJ190" s="22">
        <f t="shared" si="23"/>
        <v>0</v>
      </c>
      <c r="AK190" s="22">
        <f t="shared" si="24"/>
        <v>60.86</v>
      </c>
      <c r="AL190" s="22">
        <f t="shared" ref="AL190:AN190" si="803">AF190+AI190</f>
        <v>62.23</v>
      </c>
      <c r="AM190" s="22">
        <f t="shared" si="803"/>
        <v>0</v>
      </c>
      <c r="AN190" s="22">
        <f t="shared" si="803"/>
        <v>62.23</v>
      </c>
      <c r="AO190" s="22">
        <f t="shared" ref="AO190:AQ190" si="804">SUM(J190+M190+P190+S190+W190+Z190+AC190+AF190+AI190)</f>
        <v>255.39</v>
      </c>
      <c r="AP190" s="22">
        <f t="shared" si="804"/>
        <v>0</v>
      </c>
      <c r="AQ190" s="22">
        <f t="shared" si="804"/>
        <v>255.39</v>
      </c>
      <c r="AR190" s="22">
        <v>6.884494720163947</v>
      </c>
      <c r="AS190" s="22">
        <f t="shared" si="27"/>
        <v>262.2744947</v>
      </c>
      <c r="AT190" s="22">
        <f t="shared" si="28"/>
        <v>262.2744947</v>
      </c>
      <c r="AU190" s="22">
        <f t="shared" si="29"/>
        <v>191.7255053</v>
      </c>
      <c r="AV190" s="22">
        <f t="shared" si="744"/>
        <v>4554</v>
      </c>
      <c r="AW190" s="22">
        <f t="shared" si="31"/>
        <v>4362.274495</v>
      </c>
      <c r="AX190" s="22">
        <f t="shared" si="32"/>
        <v>191.7255053</v>
      </c>
      <c r="AY190" s="22">
        <v>70.73</v>
      </c>
      <c r="AZ190" s="22">
        <f t="shared" si="33"/>
        <v>70.73</v>
      </c>
      <c r="BA190" s="22">
        <f t="shared" si="34"/>
        <v>0</v>
      </c>
      <c r="BB190" s="22">
        <f t="shared" si="35"/>
        <v>4624.73</v>
      </c>
      <c r="BC190" s="22">
        <f t="shared" ref="BC190:BD190" si="805">SUM(AW190+AZ190)</f>
        <v>4433.004495</v>
      </c>
      <c r="BD190" s="22">
        <f t="shared" si="805"/>
        <v>191.7255053</v>
      </c>
      <c r="BE190" s="22">
        <f t="shared" si="37"/>
        <v>0</v>
      </c>
      <c r="BF190" s="27">
        <v>0.0</v>
      </c>
      <c r="BG190" s="22">
        <f t="shared" si="38"/>
        <v>0</v>
      </c>
      <c r="BH190" s="22">
        <f t="shared" si="39"/>
        <v>0</v>
      </c>
      <c r="BI190" s="22">
        <v>76.97</v>
      </c>
      <c r="BJ190" s="22">
        <f t="shared" si="40"/>
        <v>76.97</v>
      </c>
      <c r="BK190" s="22">
        <f t="shared" si="41"/>
        <v>0</v>
      </c>
      <c r="BL190" s="22"/>
      <c r="BM190" s="22">
        <f t="shared" si="42"/>
        <v>0</v>
      </c>
      <c r="BN190" s="22" t="str">
        <f t="shared" si="43"/>
        <v/>
      </c>
      <c r="BO190" s="22">
        <f t="shared" ref="BO190:BQ190" si="806">BF190+BI190+BL190</f>
        <v>76.97</v>
      </c>
      <c r="BP190" s="22">
        <f t="shared" si="806"/>
        <v>76.97</v>
      </c>
      <c r="BQ190" s="22">
        <f t="shared" si="806"/>
        <v>0</v>
      </c>
      <c r="BR190" s="22">
        <f t="shared" si="45"/>
        <v>0</v>
      </c>
      <c r="BS190" s="22">
        <v>0.0</v>
      </c>
      <c r="BT190" s="22">
        <f t="shared" si="46"/>
        <v>0</v>
      </c>
      <c r="BU190" s="22">
        <f t="shared" si="47"/>
        <v>0</v>
      </c>
      <c r="BV190" s="22">
        <f t="shared" si="48"/>
        <v>0</v>
      </c>
      <c r="BW190" s="27">
        <v>0.0</v>
      </c>
      <c r="BX190" s="22">
        <f t="shared" si="49"/>
        <v>0</v>
      </c>
      <c r="BY190" s="22">
        <f t="shared" si="50"/>
        <v>0</v>
      </c>
      <c r="BZ190" s="22">
        <f t="shared" si="51"/>
        <v>0</v>
      </c>
      <c r="CA190" s="22">
        <f t="shared" si="52"/>
        <v>0</v>
      </c>
    </row>
    <row r="191" ht="14.25" customHeight="1">
      <c r="A191" s="14" t="s">
        <v>938</v>
      </c>
      <c r="B191" s="14" t="s">
        <v>939</v>
      </c>
      <c r="C191" s="14" t="s">
        <v>940</v>
      </c>
      <c r="D191" s="14">
        <v>9.26456792E8</v>
      </c>
      <c r="E191" s="14" t="s">
        <v>312</v>
      </c>
      <c r="F191" s="14" t="s">
        <v>508</v>
      </c>
      <c r="G191" s="14" t="s">
        <v>941</v>
      </c>
      <c r="H191" s="25" t="s">
        <v>96</v>
      </c>
      <c r="I191" s="26">
        <v>647.0</v>
      </c>
      <c r="J191" s="22">
        <v>0.0</v>
      </c>
      <c r="K191" s="22">
        <f t="shared" si="6"/>
        <v>0</v>
      </c>
      <c r="L191" s="22">
        <f t="shared" si="7"/>
        <v>0</v>
      </c>
      <c r="M191" s="22">
        <v>0.0</v>
      </c>
      <c r="N191" s="22">
        <f t="shared" si="8"/>
        <v>0</v>
      </c>
      <c r="O191" s="22">
        <f t="shared" si="9"/>
        <v>0</v>
      </c>
      <c r="P191" s="22">
        <v>22.0</v>
      </c>
      <c r="Q191" s="22">
        <f t="shared" si="10"/>
        <v>0</v>
      </c>
      <c r="R191" s="22">
        <f t="shared" si="11"/>
        <v>22</v>
      </c>
      <c r="S191" s="22">
        <v>100.0</v>
      </c>
      <c r="T191" s="22">
        <f t="shared" si="12"/>
        <v>0</v>
      </c>
      <c r="U191" s="22">
        <f t="shared" si="13"/>
        <v>100</v>
      </c>
      <c r="V191" s="22">
        <f t="shared" si="14"/>
        <v>525</v>
      </c>
      <c r="W191" s="22">
        <v>13.9</v>
      </c>
      <c r="X191" s="22">
        <f t="shared" si="15"/>
        <v>0</v>
      </c>
      <c r="Y191" s="22">
        <f t="shared" si="16"/>
        <v>13.9</v>
      </c>
      <c r="Z191" s="22">
        <v>0.39</v>
      </c>
      <c r="AA191" s="22">
        <f t="shared" si="17"/>
        <v>0</v>
      </c>
      <c r="AB191" s="22">
        <f t="shared" si="18"/>
        <v>0.39</v>
      </c>
      <c r="AC191" s="22">
        <v>68.87</v>
      </c>
      <c r="AD191" s="22">
        <f t="shared" si="19"/>
        <v>0</v>
      </c>
      <c r="AE191" s="22">
        <f t="shared" si="20"/>
        <v>68.87</v>
      </c>
      <c r="AF191" s="22">
        <v>1.37</v>
      </c>
      <c r="AG191" s="22">
        <f t="shared" si="21"/>
        <v>0</v>
      </c>
      <c r="AH191" s="22">
        <f t="shared" si="22"/>
        <v>1.37</v>
      </c>
      <c r="AI191" s="22">
        <v>60.86</v>
      </c>
      <c r="AJ191" s="22">
        <f t="shared" si="23"/>
        <v>0</v>
      </c>
      <c r="AK191" s="22">
        <f t="shared" si="24"/>
        <v>60.86</v>
      </c>
      <c r="AL191" s="22">
        <f t="shared" ref="AL191:AN191" si="807">AF191+AI191</f>
        <v>62.23</v>
      </c>
      <c r="AM191" s="22">
        <f t="shared" si="807"/>
        <v>0</v>
      </c>
      <c r="AN191" s="22">
        <f t="shared" si="807"/>
        <v>62.23</v>
      </c>
      <c r="AO191" s="22">
        <f t="shared" ref="AO191:AQ191" si="808">SUM(J191+M191+P191+S191+W191+Z191+AC191+AF191+AI191)</f>
        <v>267.39</v>
      </c>
      <c r="AP191" s="22">
        <f t="shared" si="808"/>
        <v>0</v>
      </c>
      <c r="AQ191" s="22">
        <f t="shared" si="808"/>
        <v>267.39</v>
      </c>
      <c r="AR191" s="22">
        <v>13.158567245966653</v>
      </c>
      <c r="AS191" s="22">
        <f t="shared" si="27"/>
        <v>280.5485672</v>
      </c>
      <c r="AT191" s="22">
        <f t="shared" si="28"/>
        <v>280.5485672</v>
      </c>
      <c r="AU191" s="22">
        <f t="shared" si="29"/>
        <v>366.4514328</v>
      </c>
      <c r="AV191" s="22">
        <f t="shared" si="744"/>
        <v>4554</v>
      </c>
      <c r="AW191" s="22">
        <f t="shared" si="31"/>
        <v>4187.548567</v>
      </c>
      <c r="AX191" s="22">
        <f t="shared" si="32"/>
        <v>366.4514328</v>
      </c>
      <c r="AY191" s="22">
        <v>70.73</v>
      </c>
      <c r="AZ191" s="22">
        <f t="shared" si="33"/>
        <v>70.73</v>
      </c>
      <c r="BA191" s="22">
        <f t="shared" si="34"/>
        <v>0</v>
      </c>
      <c r="BB191" s="22">
        <f t="shared" si="35"/>
        <v>4624.73</v>
      </c>
      <c r="BC191" s="22">
        <f t="shared" ref="BC191:BD191" si="809">SUM(AW191+AZ191)</f>
        <v>4258.278567</v>
      </c>
      <c r="BD191" s="22">
        <f t="shared" si="809"/>
        <v>366.4514328</v>
      </c>
      <c r="BE191" s="22">
        <f t="shared" si="37"/>
        <v>0</v>
      </c>
      <c r="BF191" s="27">
        <v>0.0</v>
      </c>
      <c r="BG191" s="22">
        <f t="shared" si="38"/>
        <v>0</v>
      </c>
      <c r="BH191" s="22">
        <f t="shared" si="39"/>
        <v>0</v>
      </c>
      <c r="BI191" s="22">
        <v>564.05</v>
      </c>
      <c r="BJ191" s="22">
        <f t="shared" si="40"/>
        <v>564.05</v>
      </c>
      <c r="BK191" s="22">
        <f t="shared" si="41"/>
        <v>0</v>
      </c>
      <c r="BL191" s="22"/>
      <c r="BM191" s="22">
        <f t="shared" si="42"/>
        <v>0</v>
      </c>
      <c r="BN191" s="22" t="str">
        <f t="shared" si="43"/>
        <v/>
      </c>
      <c r="BO191" s="22">
        <f t="shared" ref="BO191:BQ191" si="810">BF191+BI191+BL191</f>
        <v>564.05</v>
      </c>
      <c r="BP191" s="22">
        <f t="shared" si="810"/>
        <v>564.05</v>
      </c>
      <c r="BQ191" s="22">
        <f t="shared" si="810"/>
        <v>0</v>
      </c>
      <c r="BR191" s="22">
        <f t="shared" si="45"/>
        <v>0</v>
      </c>
      <c r="BS191" s="22">
        <v>0.0</v>
      </c>
      <c r="BT191" s="22">
        <f t="shared" si="46"/>
        <v>0</v>
      </c>
      <c r="BU191" s="22">
        <f t="shared" si="47"/>
        <v>0</v>
      </c>
      <c r="BV191" s="22">
        <f t="shared" si="48"/>
        <v>0</v>
      </c>
      <c r="BW191" s="27">
        <v>383.08</v>
      </c>
      <c r="BX191" s="22">
        <f t="shared" si="49"/>
        <v>383.08</v>
      </c>
      <c r="BY191" s="22">
        <f t="shared" si="50"/>
        <v>0</v>
      </c>
      <c r="BZ191" s="22">
        <f t="shared" si="51"/>
        <v>0</v>
      </c>
      <c r="CA191" s="22">
        <f t="shared" si="52"/>
        <v>0</v>
      </c>
    </row>
    <row r="192" ht="14.25" customHeight="1">
      <c r="A192" s="14" t="s">
        <v>942</v>
      </c>
      <c r="B192" s="14" t="s">
        <v>943</v>
      </c>
      <c r="C192" s="14" t="s">
        <v>944</v>
      </c>
      <c r="D192" s="14">
        <v>3.25813108E8</v>
      </c>
      <c r="E192" s="14" t="s">
        <v>379</v>
      </c>
      <c r="F192" s="14" t="s">
        <v>204</v>
      </c>
      <c r="G192" s="14" t="s">
        <v>945</v>
      </c>
      <c r="H192" s="25" t="s">
        <v>96</v>
      </c>
      <c r="I192" s="26">
        <v>2000.0</v>
      </c>
      <c r="J192" s="22">
        <v>0.0</v>
      </c>
      <c r="K192" s="22">
        <f t="shared" si="6"/>
        <v>0</v>
      </c>
      <c r="L192" s="22">
        <f t="shared" si="7"/>
        <v>0</v>
      </c>
      <c r="M192" s="22">
        <v>0.0</v>
      </c>
      <c r="N192" s="22">
        <f t="shared" si="8"/>
        <v>0</v>
      </c>
      <c r="O192" s="22">
        <f t="shared" si="9"/>
        <v>0</v>
      </c>
      <c r="P192" s="22">
        <v>10.0</v>
      </c>
      <c r="Q192" s="22">
        <f t="shared" si="10"/>
        <v>0</v>
      </c>
      <c r="R192" s="22">
        <f t="shared" si="11"/>
        <v>10</v>
      </c>
      <c r="S192" s="22">
        <v>100.0</v>
      </c>
      <c r="T192" s="22">
        <f t="shared" si="12"/>
        <v>0</v>
      </c>
      <c r="U192" s="22">
        <f t="shared" si="13"/>
        <v>100</v>
      </c>
      <c r="V192" s="22">
        <f t="shared" si="14"/>
        <v>1890</v>
      </c>
      <c r="W192" s="22">
        <v>27.8</v>
      </c>
      <c r="X192" s="22">
        <f t="shared" si="15"/>
        <v>0</v>
      </c>
      <c r="Y192" s="22">
        <f t="shared" si="16"/>
        <v>27.8</v>
      </c>
      <c r="Z192" s="22">
        <v>0.39</v>
      </c>
      <c r="AA192" s="22">
        <f t="shared" si="17"/>
        <v>0</v>
      </c>
      <c r="AB192" s="22">
        <f t="shared" si="18"/>
        <v>0.39</v>
      </c>
      <c r="AC192" s="22">
        <v>68.87</v>
      </c>
      <c r="AD192" s="22">
        <f t="shared" si="19"/>
        <v>0</v>
      </c>
      <c r="AE192" s="22">
        <f t="shared" si="20"/>
        <v>68.87</v>
      </c>
      <c r="AF192" s="22">
        <v>1.37</v>
      </c>
      <c r="AG192" s="22">
        <f t="shared" si="21"/>
        <v>0</v>
      </c>
      <c r="AH192" s="22">
        <f t="shared" si="22"/>
        <v>1.37</v>
      </c>
      <c r="AI192" s="22">
        <v>60.86</v>
      </c>
      <c r="AJ192" s="22">
        <f t="shared" si="23"/>
        <v>0</v>
      </c>
      <c r="AK192" s="22">
        <f t="shared" si="24"/>
        <v>60.86</v>
      </c>
      <c r="AL192" s="22">
        <f t="shared" ref="AL192:AN192" si="811">AF192+AI192</f>
        <v>62.23</v>
      </c>
      <c r="AM192" s="22">
        <f t="shared" si="811"/>
        <v>0</v>
      </c>
      <c r="AN192" s="22">
        <f t="shared" si="811"/>
        <v>62.23</v>
      </c>
      <c r="AO192" s="22">
        <f t="shared" ref="AO192:AQ192" si="812">SUM(J192+M192+P192+S192+W192+Z192+AC192+AF192+AI192)</f>
        <v>269.29</v>
      </c>
      <c r="AP192" s="22">
        <f t="shared" si="812"/>
        <v>0</v>
      </c>
      <c r="AQ192" s="22">
        <f t="shared" si="812"/>
        <v>269.29</v>
      </c>
      <c r="AR192" s="22">
        <v>59.992265531116004</v>
      </c>
      <c r="AS192" s="22">
        <f t="shared" si="27"/>
        <v>329.2822655</v>
      </c>
      <c r="AT192" s="22">
        <f t="shared" si="28"/>
        <v>329.2822655</v>
      </c>
      <c r="AU192" s="22">
        <f t="shared" si="29"/>
        <v>1670.717734</v>
      </c>
      <c r="AV192" s="22">
        <f t="shared" si="744"/>
        <v>4554</v>
      </c>
      <c r="AW192" s="22">
        <f t="shared" si="31"/>
        <v>2883.282266</v>
      </c>
      <c r="AX192" s="22">
        <f t="shared" si="32"/>
        <v>1670.717734</v>
      </c>
      <c r="AY192" s="22">
        <v>70.73</v>
      </c>
      <c r="AZ192" s="22">
        <f t="shared" si="33"/>
        <v>70.73</v>
      </c>
      <c r="BA192" s="22">
        <f t="shared" si="34"/>
        <v>0</v>
      </c>
      <c r="BB192" s="22">
        <f t="shared" si="35"/>
        <v>4624.73</v>
      </c>
      <c r="BC192" s="22">
        <f t="shared" ref="BC192:BD192" si="813">SUM(AW192+AZ192)</f>
        <v>2954.012266</v>
      </c>
      <c r="BD192" s="22">
        <f t="shared" si="813"/>
        <v>1670.717734</v>
      </c>
      <c r="BE192" s="22">
        <f t="shared" si="37"/>
        <v>0</v>
      </c>
      <c r="BF192" s="27">
        <v>0.0</v>
      </c>
      <c r="BG192" s="22">
        <f t="shared" si="38"/>
        <v>0</v>
      </c>
      <c r="BH192" s="22">
        <f t="shared" si="39"/>
        <v>0</v>
      </c>
      <c r="BI192" s="22">
        <v>634.24</v>
      </c>
      <c r="BJ192" s="22">
        <f t="shared" si="40"/>
        <v>634.24</v>
      </c>
      <c r="BK192" s="22">
        <f t="shared" si="41"/>
        <v>0</v>
      </c>
      <c r="BL192" s="22"/>
      <c r="BM192" s="22">
        <f t="shared" si="42"/>
        <v>0</v>
      </c>
      <c r="BN192" s="22" t="str">
        <f t="shared" si="43"/>
        <v/>
      </c>
      <c r="BO192" s="22">
        <f t="shared" ref="BO192:BQ192" si="814">BF192+BI192+BL192</f>
        <v>634.24</v>
      </c>
      <c r="BP192" s="22">
        <f t="shared" si="814"/>
        <v>634.24</v>
      </c>
      <c r="BQ192" s="22">
        <f t="shared" si="814"/>
        <v>0</v>
      </c>
      <c r="BR192" s="22">
        <f t="shared" si="45"/>
        <v>0</v>
      </c>
      <c r="BS192" s="22">
        <v>0.0</v>
      </c>
      <c r="BT192" s="22">
        <f t="shared" si="46"/>
        <v>0</v>
      </c>
      <c r="BU192" s="22">
        <f t="shared" si="47"/>
        <v>0</v>
      </c>
      <c r="BV192" s="22">
        <f t="shared" si="48"/>
        <v>0</v>
      </c>
      <c r="BW192" s="27">
        <v>53.2</v>
      </c>
      <c r="BX192" s="22">
        <f t="shared" si="49"/>
        <v>53.2</v>
      </c>
      <c r="BY192" s="22">
        <f t="shared" si="50"/>
        <v>0</v>
      </c>
      <c r="BZ192" s="22">
        <f t="shared" si="51"/>
        <v>0</v>
      </c>
      <c r="CA192" s="22">
        <f t="shared" si="52"/>
        <v>0</v>
      </c>
    </row>
    <row r="193" ht="14.25" customHeight="1">
      <c r="A193" s="14" t="s">
        <v>947</v>
      </c>
      <c r="B193" s="14" t="s">
        <v>948</v>
      </c>
      <c r="C193" s="14" t="s">
        <v>949</v>
      </c>
      <c r="D193" s="14">
        <v>9.24924934E8</v>
      </c>
      <c r="E193" s="14" t="s">
        <v>312</v>
      </c>
      <c r="F193" s="14" t="s">
        <v>508</v>
      </c>
      <c r="G193" s="14" t="s">
        <v>950</v>
      </c>
      <c r="H193" s="25" t="s">
        <v>96</v>
      </c>
      <c r="I193" s="26">
        <v>800.0</v>
      </c>
      <c r="J193" s="22">
        <v>0.0</v>
      </c>
      <c r="K193" s="22">
        <f t="shared" si="6"/>
        <v>0</v>
      </c>
      <c r="L193" s="22">
        <f t="shared" si="7"/>
        <v>0</v>
      </c>
      <c r="M193" s="22">
        <v>0.0</v>
      </c>
      <c r="N193" s="22">
        <f t="shared" si="8"/>
        <v>0</v>
      </c>
      <c r="O193" s="22">
        <f t="shared" si="9"/>
        <v>0</v>
      </c>
      <c r="P193" s="22">
        <v>10.0</v>
      </c>
      <c r="Q193" s="22">
        <f t="shared" si="10"/>
        <v>0</v>
      </c>
      <c r="R193" s="22">
        <f t="shared" si="11"/>
        <v>10</v>
      </c>
      <c r="S193" s="22">
        <v>100.0</v>
      </c>
      <c r="T193" s="22">
        <f t="shared" si="12"/>
        <v>0</v>
      </c>
      <c r="U193" s="22">
        <f t="shared" si="13"/>
        <v>100</v>
      </c>
      <c r="V193" s="22">
        <f t="shared" si="14"/>
        <v>690</v>
      </c>
      <c r="W193" s="22">
        <v>13.9</v>
      </c>
      <c r="X193" s="22">
        <f t="shared" si="15"/>
        <v>0</v>
      </c>
      <c r="Y193" s="22">
        <f t="shared" si="16"/>
        <v>13.9</v>
      </c>
      <c r="Z193" s="22">
        <v>0.39</v>
      </c>
      <c r="AA193" s="22">
        <f t="shared" si="17"/>
        <v>0</v>
      </c>
      <c r="AB193" s="22">
        <f t="shared" si="18"/>
        <v>0.39</v>
      </c>
      <c r="AC193" s="22">
        <v>68.87</v>
      </c>
      <c r="AD193" s="22">
        <f t="shared" si="19"/>
        <v>0</v>
      </c>
      <c r="AE193" s="22">
        <f t="shared" si="20"/>
        <v>68.87</v>
      </c>
      <c r="AF193" s="22">
        <v>1.37</v>
      </c>
      <c r="AG193" s="22">
        <f t="shared" si="21"/>
        <v>0</v>
      </c>
      <c r="AH193" s="22">
        <f t="shared" si="22"/>
        <v>1.37</v>
      </c>
      <c r="AI193" s="22">
        <v>60.86</v>
      </c>
      <c r="AJ193" s="22">
        <f t="shared" si="23"/>
        <v>0</v>
      </c>
      <c r="AK193" s="22">
        <f t="shared" si="24"/>
        <v>60.86</v>
      </c>
      <c r="AL193" s="22">
        <f t="shared" ref="AL193:AN193" si="815">AF193+AI193</f>
        <v>62.23</v>
      </c>
      <c r="AM193" s="22">
        <f t="shared" si="815"/>
        <v>0</v>
      </c>
      <c r="AN193" s="22">
        <f t="shared" si="815"/>
        <v>62.23</v>
      </c>
      <c r="AO193" s="22">
        <f t="shared" ref="AO193:AQ193" si="816">SUM(J193+M193+P193+S193+W193+Z193+AC193+AF193+AI193)</f>
        <v>255.39</v>
      </c>
      <c r="AP193" s="22">
        <f t="shared" si="816"/>
        <v>0</v>
      </c>
      <c r="AQ193" s="22">
        <f t="shared" si="816"/>
        <v>255.39</v>
      </c>
      <c r="AR193" s="22">
        <v>18.87802562584204</v>
      </c>
      <c r="AS193" s="22">
        <f t="shared" si="27"/>
        <v>274.2680256</v>
      </c>
      <c r="AT193" s="22">
        <f t="shared" si="28"/>
        <v>274.2680256</v>
      </c>
      <c r="AU193" s="22">
        <f t="shared" si="29"/>
        <v>525.7319744</v>
      </c>
      <c r="AV193" s="22">
        <f t="shared" si="744"/>
        <v>4554</v>
      </c>
      <c r="AW193" s="22">
        <f t="shared" si="31"/>
        <v>4028.268026</v>
      </c>
      <c r="AX193" s="22">
        <f t="shared" si="32"/>
        <v>525.7319744</v>
      </c>
      <c r="AY193" s="22">
        <v>70.73</v>
      </c>
      <c r="AZ193" s="22">
        <f t="shared" si="33"/>
        <v>70.73</v>
      </c>
      <c r="BA193" s="22">
        <f t="shared" si="34"/>
        <v>0</v>
      </c>
      <c r="BB193" s="22">
        <f t="shared" si="35"/>
        <v>4624.73</v>
      </c>
      <c r="BC193" s="22">
        <f t="shared" ref="BC193:BD193" si="817">SUM(AW193+AZ193)</f>
        <v>4098.998026</v>
      </c>
      <c r="BD193" s="22">
        <f t="shared" si="817"/>
        <v>525.7319744</v>
      </c>
      <c r="BE193" s="22">
        <f t="shared" si="37"/>
        <v>0</v>
      </c>
      <c r="BF193" s="27">
        <v>0.0</v>
      </c>
      <c r="BG193" s="22">
        <f t="shared" si="38"/>
        <v>0</v>
      </c>
      <c r="BH193" s="22">
        <f t="shared" si="39"/>
        <v>0</v>
      </c>
      <c r="BI193" s="22">
        <v>344.26</v>
      </c>
      <c r="BJ193" s="22">
        <f t="shared" si="40"/>
        <v>344.26</v>
      </c>
      <c r="BK193" s="22">
        <f t="shared" si="41"/>
        <v>0</v>
      </c>
      <c r="BL193" s="22"/>
      <c r="BM193" s="22">
        <f t="shared" si="42"/>
        <v>0</v>
      </c>
      <c r="BN193" s="22" t="str">
        <f t="shared" si="43"/>
        <v/>
      </c>
      <c r="BO193" s="22">
        <f t="shared" ref="BO193:BQ193" si="818">BF193+BI193+BL193</f>
        <v>344.26</v>
      </c>
      <c r="BP193" s="22">
        <f t="shared" si="818"/>
        <v>344.26</v>
      </c>
      <c r="BQ193" s="22">
        <f t="shared" si="818"/>
        <v>0</v>
      </c>
      <c r="BR193" s="22">
        <f t="shared" si="45"/>
        <v>0</v>
      </c>
      <c r="BS193" s="22">
        <v>0.0</v>
      </c>
      <c r="BT193" s="22">
        <f t="shared" si="46"/>
        <v>0</v>
      </c>
      <c r="BU193" s="22">
        <f t="shared" si="47"/>
        <v>0</v>
      </c>
      <c r="BV193" s="22">
        <f t="shared" si="48"/>
        <v>0</v>
      </c>
      <c r="BW193" s="27">
        <v>383.08</v>
      </c>
      <c r="BX193" s="22">
        <f t="shared" si="49"/>
        <v>383.08</v>
      </c>
      <c r="BY193" s="22">
        <f t="shared" si="50"/>
        <v>0</v>
      </c>
      <c r="BZ193" s="22">
        <f t="shared" si="51"/>
        <v>0</v>
      </c>
      <c r="CA193" s="22">
        <f t="shared" si="52"/>
        <v>0</v>
      </c>
    </row>
    <row r="194" ht="14.25" customHeight="1">
      <c r="A194" s="14" t="s">
        <v>951</v>
      </c>
      <c r="B194" s="14" t="s">
        <v>952</v>
      </c>
      <c r="C194" s="14" t="s">
        <v>953</v>
      </c>
      <c r="D194" s="14">
        <v>1.88060359E8</v>
      </c>
      <c r="E194" s="14" t="s">
        <v>954</v>
      </c>
      <c r="F194" s="14" t="s">
        <v>113</v>
      </c>
      <c r="G194" s="14" t="s">
        <v>955</v>
      </c>
      <c r="H194" s="25" t="s">
        <v>96</v>
      </c>
      <c r="I194" s="26">
        <v>21500.0</v>
      </c>
      <c r="J194" s="22">
        <v>0.0</v>
      </c>
      <c r="K194" s="22">
        <f t="shared" si="6"/>
        <v>0</v>
      </c>
      <c r="L194" s="22">
        <f t="shared" si="7"/>
        <v>0</v>
      </c>
      <c r="M194" s="22">
        <v>0.0</v>
      </c>
      <c r="N194" s="22">
        <f t="shared" si="8"/>
        <v>0</v>
      </c>
      <c r="O194" s="22">
        <f t="shared" si="9"/>
        <v>0</v>
      </c>
      <c r="P194" s="22">
        <v>10.0</v>
      </c>
      <c r="Q194" s="22">
        <f t="shared" si="10"/>
        <v>0</v>
      </c>
      <c r="R194" s="22">
        <f t="shared" si="11"/>
        <v>10</v>
      </c>
      <c r="S194" s="22">
        <v>100.0</v>
      </c>
      <c r="T194" s="22">
        <f t="shared" si="12"/>
        <v>0</v>
      </c>
      <c r="U194" s="22">
        <f t="shared" si="13"/>
        <v>100</v>
      </c>
      <c r="V194" s="22">
        <f t="shared" si="14"/>
        <v>21390</v>
      </c>
      <c r="W194" s="22">
        <v>27.8</v>
      </c>
      <c r="X194" s="22">
        <f t="shared" si="15"/>
        <v>0</v>
      </c>
      <c r="Y194" s="22">
        <f t="shared" si="16"/>
        <v>27.8</v>
      </c>
      <c r="Z194" s="22">
        <v>0.39</v>
      </c>
      <c r="AA194" s="22">
        <f t="shared" si="17"/>
        <v>0</v>
      </c>
      <c r="AB194" s="22">
        <f t="shared" si="18"/>
        <v>0.39</v>
      </c>
      <c r="AC194" s="22">
        <v>68.87</v>
      </c>
      <c r="AD194" s="22">
        <f t="shared" si="19"/>
        <v>0</v>
      </c>
      <c r="AE194" s="22">
        <f t="shared" si="20"/>
        <v>68.87</v>
      </c>
      <c r="AF194" s="22">
        <v>1.37</v>
      </c>
      <c r="AG194" s="22">
        <f t="shared" si="21"/>
        <v>0</v>
      </c>
      <c r="AH194" s="22">
        <f t="shared" si="22"/>
        <v>1.37</v>
      </c>
      <c r="AI194" s="22">
        <v>60.86</v>
      </c>
      <c r="AJ194" s="22">
        <f t="shared" si="23"/>
        <v>0</v>
      </c>
      <c r="AK194" s="22">
        <f t="shared" si="24"/>
        <v>60.86</v>
      </c>
      <c r="AL194" s="22">
        <f t="shared" ref="AL194:AN194" si="819">AF194+AI194</f>
        <v>62.23</v>
      </c>
      <c r="AM194" s="22">
        <f t="shared" si="819"/>
        <v>0</v>
      </c>
      <c r="AN194" s="22">
        <f t="shared" si="819"/>
        <v>62.23</v>
      </c>
      <c r="AO194" s="22">
        <f t="shared" ref="AO194:AQ194" si="820">SUM(J194+M194+P194+S194+W194+Z194+AC194+AF194+AI194)</f>
        <v>269.29</v>
      </c>
      <c r="AP194" s="22">
        <f t="shared" si="820"/>
        <v>0</v>
      </c>
      <c r="AQ194" s="22">
        <f t="shared" si="820"/>
        <v>269.29</v>
      </c>
      <c r="AR194" s="22">
        <v>735.928255880026</v>
      </c>
      <c r="AS194" s="22">
        <f t="shared" si="27"/>
        <v>1005.218256</v>
      </c>
      <c r="AT194" s="22">
        <f t="shared" si="28"/>
        <v>1005.218256</v>
      </c>
      <c r="AU194" s="22">
        <f t="shared" si="29"/>
        <v>20494.78174</v>
      </c>
      <c r="AV194" s="22">
        <f>82.93*120</f>
        <v>9951.6</v>
      </c>
      <c r="AW194" s="22">
        <f t="shared" si="31"/>
        <v>0</v>
      </c>
      <c r="AX194" s="22">
        <f t="shared" si="32"/>
        <v>9951.6</v>
      </c>
      <c r="AY194" s="22">
        <v>175.06</v>
      </c>
      <c r="AZ194" s="22">
        <f t="shared" si="33"/>
        <v>0</v>
      </c>
      <c r="BA194" s="22">
        <f t="shared" si="34"/>
        <v>175.06</v>
      </c>
      <c r="BB194" s="22">
        <f t="shared" si="35"/>
        <v>10126.66</v>
      </c>
      <c r="BC194" s="22">
        <f t="shared" ref="BC194:BD194" si="821">SUM(AW194+AZ194)</f>
        <v>0</v>
      </c>
      <c r="BD194" s="22">
        <f t="shared" si="821"/>
        <v>10126.66</v>
      </c>
      <c r="BE194" s="22">
        <f t="shared" si="37"/>
        <v>10368.12174</v>
      </c>
      <c r="BF194" s="27">
        <v>9498.65</v>
      </c>
      <c r="BG194" s="22">
        <f t="shared" si="38"/>
        <v>0</v>
      </c>
      <c r="BH194" s="22">
        <f t="shared" si="39"/>
        <v>9498.65</v>
      </c>
      <c r="BI194" s="22">
        <v>2476.9100000000003</v>
      </c>
      <c r="BJ194" s="22">
        <f t="shared" si="40"/>
        <v>1607.438256</v>
      </c>
      <c r="BK194" s="22">
        <f t="shared" si="41"/>
        <v>869.4717441</v>
      </c>
      <c r="BL194" s="22"/>
      <c r="BM194" s="22">
        <f t="shared" si="42"/>
        <v>0</v>
      </c>
      <c r="BN194" s="22" t="str">
        <f t="shared" si="43"/>
        <v/>
      </c>
      <c r="BO194" s="22">
        <f t="shared" ref="BO194:BQ194" si="822">BF194+BI194+BL194</f>
        <v>11975.56</v>
      </c>
      <c r="BP194" s="22">
        <f t="shared" si="822"/>
        <v>1607.438256</v>
      </c>
      <c r="BQ194" s="22">
        <f t="shared" si="822"/>
        <v>10368.12174</v>
      </c>
      <c r="BR194" s="22">
        <f t="shared" si="45"/>
        <v>0</v>
      </c>
      <c r="BS194" s="22">
        <v>0.0</v>
      </c>
      <c r="BT194" s="22">
        <f t="shared" si="46"/>
        <v>0</v>
      </c>
      <c r="BU194" s="22">
        <f t="shared" si="47"/>
        <v>0</v>
      </c>
      <c r="BV194" s="22">
        <f t="shared" si="48"/>
        <v>0</v>
      </c>
      <c r="BW194" s="27">
        <v>2585.8</v>
      </c>
      <c r="BX194" s="22">
        <f t="shared" si="49"/>
        <v>2585.8</v>
      </c>
      <c r="BY194" s="22">
        <f t="shared" si="50"/>
        <v>0</v>
      </c>
      <c r="BZ194" s="22">
        <f t="shared" si="51"/>
        <v>0</v>
      </c>
      <c r="CA194" s="22">
        <f t="shared" si="52"/>
        <v>0</v>
      </c>
    </row>
    <row r="195" ht="14.25" customHeight="1">
      <c r="A195" s="14" t="s">
        <v>956</v>
      </c>
      <c r="B195" s="14" t="s">
        <v>957</v>
      </c>
      <c r="C195" s="14" t="s">
        <v>958</v>
      </c>
      <c r="D195" s="14">
        <v>9.64690748E8</v>
      </c>
      <c r="E195" s="14" t="s">
        <v>327</v>
      </c>
      <c r="F195" s="14" t="s">
        <v>209</v>
      </c>
      <c r="G195" s="14" t="s">
        <v>959</v>
      </c>
      <c r="H195" s="25" t="s">
        <v>96</v>
      </c>
      <c r="I195" s="26">
        <v>1010.0</v>
      </c>
      <c r="J195" s="22">
        <v>0.0</v>
      </c>
      <c r="K195" s="22">
        <f t="shared" si="6"/>
        <v>0</v>
      </c>
      <c r="L195" s="22">
        <f t="shared" si="7"/>
        <v>0</v>
      </c>
      <c r="M195" s="22">
        <v>0.0</v>
      </c>
      <c r="N195" s="22">
        <f t="shared" si="8"/>
        <v>0</v>
      </c>
      <c r="O195" s="22">
        <f t="shared" si="9"/>
        <v>0</v>
      </c>
      <c r="P195" s="22">
        <v>22.0</v>
      </c>
      <c r="Q195" s="22">
        <f t="shared" si="10"/>
        <v>0</v>
      </c>
      <c r="R195" s="22">
        <f t="shared" si="11"/>
        <v>22</v>
      </c>
      <c r="S195" s="22">
        <v>100.0</v>
      </c>
      <c r="T195" s="22">
        <f t="shared" si="12"/>
        <v>0</v>
      </c>
      <c r="U195" s="22">
        <f t="shared" si="13"/>
        <v>100</v>
      </c>
      <c r="V195" s="22">
        <f t="shared" si="14"/>
        <v>888</v>
      </c>
      <c r="W195" s="22">
        <v>13.9</v>
      </c>
      <c r="X195" s="22">
        <f t="shared" si="15"/>
        <v>0</v>
      </c>
      <c r="Y195" s="22">
        <f t="shared" si="16"/>
        <v>13.9</v>
      </c>
      <c r="Z195" s="22">
        <v>0.39</v>
      </c>
      <c r="AA195" s="22">
        <f t="shared" si="17"/>
        <v>0</v>
      </c>
      <c r="AB195" s="22">
        <f t="shared" si="18"/>
        <v>0.39</v>
      </c>
      <c r="AC195" s="22">
        <v>68.87</v>
      </c>
      <c r="AD195" s="22">
        <f t="shared" si="19"/>
        <v>0</v>
      </c>
      <c r="AE195" s="22">
        <f t="shared" si="20"/>
        <v>68.87</v>
      </c>
      <c r="AF195" s="22">
        <v>1.37</v>
      </c>
      <c r="AG195" s="22">
        <f t="shared" si="21"/>
        <v>0</v>
      </c>
      <c r="AH195" s="22">
        <f t="shared" si="22"/>
        <v>1.37</v>
      </c>
      <c r="AI195" s="22">
        <v>60.86</v>
      </c>
      <c r="AJ195" s="22">
        <f t="shared" si="23"/>
        <v>0</v>
      </c>
      <c r="AK195" s="22">
        <f t="shared" si="24"/>
        <v>60.86</v>
      </c>
      <c r="AL195" s="22">
        <f t="shared" ref="AL195:AN195" si="823">AF195+AI195</f>
        <v>62.23</v>
      </c>
      <c r="AM195" s="22">
        <f t="shared" si="823"/>
        <v>0</v>
      </c>
      <c r="AN195" s="22">
        <f t="shared" si="823"/>
        <v>62.23</v>
      </c>
      <c r="AO195" s="22">
        <f t="shared" ref="AO195:AQ195" si="824">SUM(J195+M195+P195+S195+W195+Z195+AC195+AF195+AI195)</f>
        <v>267.39</v>
      </c>
      <c r="AP195" s="22">
        <f t="shared" si="824"/>
        <v>0</v>
      </c>
      <c r="AQ195" s="22">
        <f t="shared" si="824"/>
        <v>267.39</v>
      </c>
      <c r="AR195" s="22">
        <v>25.741375681692517</v>
      </c>
      <c r="AS195" s="22">
        <f t="shared" si="27"/>
        <v>293.1313757</v>
      </c>
      <c r="AT195" s="22">
        <f t="shared" si="28"/>
        <v>293.1313757</v>
      </c>
      <c r="AU195" s="22">
        <f t="shared" si="29"/>
        <v>716.8686243</v>
      </c>
      <c r="AV195" s="22">
        <f t="shared" ref="AV195:AV202" si="829">37.95*120</f>
        <v>4554</v>
      </c>
      <c r="AW195" s="22">
        <f t="shared" si="31"/>
        <v>3837.131376</v>
      </c>
      <c r="AX195" s="22">
        <f t="shared" si="32"/>
        <v>716.8686243</v>
      </c>
      <c r="AY195" s="22">
        <v>70.73</v>
      </c>
      <c r="AZ195" s="22">
        <f t="shared" si="33"/>
        <v>70.73</v>
      </c>
      <c r="BA195" s="22">
        <f t="shared" si="34"/>
        <v>0</v>
      </c>
      <c r="BB195" s="22">
        <f t="shared" si="35"/>
        <v>4624.73</v>
      </c>
      <c r="BC195" s="22">
        <f t="shared" ref="BC195:BD195" si="825">SUM(AW195+AZ195)</f>
        <v>3907.861376</v>
      </c>
      <c r="BD195" s="22">
        <f t="shared" si="825"/>
        <v>716.8686243</v>
      </c>
      <c r="BE195" s="22">
        <f t="shared" si="37"/>
        <v>0</v>
      </c>
      <c r="BF195" s="27">
        <v>0.0</v>
      </c>
      <c r="BG195" s="22">
        <f t="shared" si="38"/>
        <v>0</v>
      </c>
      <c r="BH195" s="22">
        <f t="shared" si="39"/>
        <v>0</v>
      </c>
      <c r="BI195" s="22">
        <v>438.41999999999996</v>
      </c>
      <c r="BJ195" s="22">
        <f t="shared" si="40"/>
        <v>438.42</v>
      </c>
      <c r="BK195" s="22">
        <f t="shared" si="41"/>
        <v>0</v>
      </c>
      <c r="BL195" s="22"/>
      <c r="BM195" s="22">
        <f t="shared" si="42"/>
        <v>0</v>
      </c>
      <c r="BN195" s="22" t="str">
        <f t="shared" si="43"/>
        <v/>
      </c>
      <c r="BO195" s="22">
        <f t="shared" ref="BO195:BQ195" si="826">BF195+BI195+BL195</f>
        <v>438.42</v>
      </c>
      <c r="BP195" s="22">
        <f t="shared" si="826"/>
        <v>438.42</v>
      </c>
      <c r="BQ195" s="22">
        <f t="shared" si="826"/>
        <v>0</v>
      </c>
      <c r="BR195" s="22">
        <f t="shared" si="45"/>
        <v>0</v>
      </c>
      <c r="BS195" s="22">
        <v>0.0</v>
      </c>
      <c r="BT195" s="22">
        <f t="shared" si="46"/>
        <v>0</v>
      </c>
      <c r="BU195" s="22">
        <f t="shared" si="47"/>
        <v>0</v>
      </c>
      <c r="BV195" s="22">
        <f t="shared" si="48"/>
        <v>0</v>
      </c>
      <c r="BW195" s="27">
        <v>191.54</v>
      </c>
      <c r="BX195" s="22">
        <f t="shared" si="49"/>
        <v>191.54</v>
      </c>
      <c r="BY195" s="22">
        <f t="shared" si="50"/>
        <v>0</v>
      </c>
      <c r="BZ195" s="22">
        <f t="shared" si="51"/>
        <v>0</v>
      </c>
      <c r="CA195" s="22">
        <f t="shared" si="52"/>
        <v>0</v>
      </c>
    </row>
    <row r="196" ht="14.25" customHeight="1">
      <c r="A196" s="14" t="s">
        <v>960</v>
      </c>
      <c r="B196" s="14" t="s">
        <v>961</v>
      </c>
      <c r="C196" s="14" t="s">
        <v>962</v>
      </c>
      <c r="D196" s="14">
        <v>9.76588307E8</v>
      </c>
      <c r="E196" s="14" t="s">
        <v>963</v>
      </c>
      <c r="F196" s="14" t="s">
        <v>209</v>
      </c>
      <c r="G196" s="14" t="s">
        <v>964</v>
      </c>
      <c r="H196" s="25" t="s">
        <v>96</v>
      </c>
      <c r="I196" s="26">
        <v>664.0</v>
      </c>
      <c r="J196" s="22">
        <v>0.0</v>
      </c>
      <c r="K196" s="22">
        <f t="shared" si="6"/>
        <v>0</v>
      </c>
      <c r="L196" s="22">
        <f t="shared" si="7"/>
        <v>0</v>
      </c>
      <c r="M196" s="22">
        <v>0.0</v>
      </c>
      <c r="N196" s="22">
        <f t="shared" si="8"/>
        <v>0</v>
      </c>
      <c r="O196" s="22">
        <f t="shared" si="9"/>
        <v>0</v>
      </c>
      <c r="P196" s="22">
        <v>10.0</v>
      </c>
      <c r="Q196" s="22">
        <f t="shared" si="10"/>
        <v>0</v>
      </c>
      <c r="R196" s="22">
        <f t="shared" si="11"/>
        <v>10</v>
      </c>
      <c r="S196" s="22">
        <v>100.0</v>
      </c>
      <c r="T196" s="22">
        <f t="shared" si="12"/>
        <v>0</v>
      </c>
      <c r="U196" s="22">
        <f t="shared" si="13"/>
        <v>100</v>
      </c>
      <c r="V196" s="22">
        <f t="shared" si="14"/>
        <v>554</v>
      </c>
      <c r="W196" s="22">
        <v>27.8</v>
      </c>
      <c r="X196" s="22">
        <f t="shared" si="15"/>
        <v>0</v>
      </c>
      <c r="Y196" s="22">
        <f t="shared" si="16"/>
        <v>27.8</v>
      </c>
      <c r="Z196" s="22">
        <v>0.39</v>
      </c>
      <c r="AA196" s="22">
        <f t="shared" si="17"/>
        <v>0</v>
      </c>
      <c r="AB196" s="22">
        <f t="shared" si="18"/>
        <v>0.39</v>
      </c>
      <c r="AC196" s="22">
        <v>68.87</v>
      </c>
      <c r="AD196" s="22">
        <f t="shared" si="19"/>
        <v>0</v>
      </c>
      <c r="AE196" s="22">
        <f t="shared" si="20"/>
        <v>68.87</v>
      </c>
      <c r="AF196" s="22">
        <v>1.37</v>
      </c>
      <c r="AG196" s="22">
        <f t="shared" si="21"/>
        <v>0</v>
      </c>
      <c r="AH196" s="22">
        <f t="shared" si="22"/>
        <v>1.37</v>
      </c>
      <c r="AI196" s="22">
        <v>60.86</v>
      </c>
      <c r="AJ196" s="22">
        <f t="shared" si="23"/>
        <v>0</v>
      </c>
      <c r="AK196" s="22">
        <f t="shared" si="24"/>
        <v>60.86</v>
      </c>
      <c r="AL196" s="22">
        <f t="shared" ref="AL196:AN196" si="827">AF196+AI196</f>
        <v>62.23</v>
      </c>
      <c r="AM196" s="22">
        <f t="shared" si="827"/>
        <v>0</v>
      </c>
      <c r="AN196" s="22">
        <f t="shared" si="827"/>
        <v>62.23</v>
      </c>
      <c r="AO196" s="22">
        <f t="shared" ref="AO196:AQ196" si="828">SUM(J196+M196+P196+S196+W196+Z196+AC196+AF196+AI196)</f>
        <v>269.29</v>
      </c>
      <c r="AP196" s="22">
        <f t="shared" si="828"/>
        <v>0</v>
      </c>
      <c r="AQ196" s="22">
        <f t="shared" si="828"/>
        <v>269.29</v>
      </c>
      <c r="AR196" s="22">
        <v>13.681984346185551</v>
      </c>
      <c r="AS196" s="22">
        <f t="shared" si="27"/>
        <v>282.9719843</v>
      </c>
      <c r="AT196" s="22">
        <f t="shared" si="28"/>
        <v>282.9719843</v>
      </c>
      <c r="AU196" s="22">
        <f t="shared" si="29"/>
        <v>381.0280157</v>
      </c>
      <c r="AV196" s="22">
        <f t="shared" si="829"/>
        <v>4554</v>
      </c>
      <c r="AW196" s="22">
        <f t="shared" si="31"/>
        <v>4172.971984</v>
      </c>
      <c r="AX196" s="22">
        <f t="shared" si="32"/>
        <v>381.0280157</v>
      </c>
      <c r="AY196" s="22">
        <v>0.0</v>
      </c>
      <c r="AZ196" s="22">
        <f t="shared" si="33"/>
        <v>0</v>
      </c>
      <c r="BA196" s="22">
        <f t="shared" si="34"/>
        <v>0</v>
      </c>
      <c r="BB196" s="22">
        <f t="shared" si="35"/>
        <v>4554</v>
      </c>
      <c r="BC196" s="22">
        <f t="shared" ref="BC196:BD196" si="830">SUM(AW196+AZ196)</f>
        <v>4172.971984</v>
      </c>
      <c r="BD196" s="22">
        <f t="shared" si="830"/>
        <v>381.0280157</v>
      </c>
      <c r="BE196" s="22">
        <f t="shared" si="37"/>
        <v>0</v>
      </c>
      <c r="BF196" s="27">
        <v>0.0</v>
      </c>
      <c r="BG196" s="22">
        <f t="shared" si="38"/>
        <v>0</v>
      </c>
      <c r="BH196" s="22">
        <f t="shared" si="39"/>
        <v>0</v>
      </c>
      <c r="BI196" s="22">
        <v>548.49</v>
      </c>
      <c r="BJ196" s="22">
        <f t="shared" si="40"/>
        <v>548.49</v>
      </c>
      <c r="BK196" s="22">
        <f t="shared" si="41"/>
        <v>0</v>
      </c>
      <c r="BL196" s="22"/>
      <c r="BM196" s="22">
        <f t="shared" si="42"/>
        <v>0</v>
      </c>
      <c r="BN196" s="22" t="str">
        <f t="shared" si="43"/>
        <v/>
      </c>
      <c r="BO196" s="22">
        <f t="shared" ref="BO196:BQ196" si="831">BF196+BI196+BL196</f>
        <v>548.49</v>
      </c>
      <c r="BP196" s="22">
        <f t="shared" si="831"/>
        <v>548.49</v>
      </c>
      <c r="BQ196" s="22">
        <f t="shared" si="831"/>
        <v>0</v>
      </c>
      <c r="BR196" s="22">
        <f t="shared" si="45"/>
        <v>0</v>
      </c>
      <c r="BS196" s="22">
        <v>0.0</v>
      </c>
      <c r="BT196" s="22">
        <f t="shared" si="46"/>
        <v>0</v>
      </c>
      <c r="BU196" s="22">
        <f t="shared" si="47"/>
        <v>0</v>
      </c>
      <c r="BV196" s="22">
        <f t="shared" si="48"/>
        <v>0</v>
      </c>
      <c r="BW196" s="27">
        <v>170.26</v>
      </c>
      <c r="BX196" s="22">
        <f t="shared" si="49"/>
        <v>170.26</v>
      </c>
      <c r="BY196" s="22">
        <f t="shared" si="50"/>
        <v>0</v>
      </c>
      <c r="BZ196" s="22">
        <f t="shared" si="51"/>
        <v>0</v>
      </c>
      <c r="CA196" s="22">
        <f t="shared" si="52"/>
        <v>0</v>
      </c>
    </row>
    <row r="197" ht="14.25" customHeight="1">
      <c r="A197" s="14" t="s">
        <v>965</v>
      </c>
      <c r="B197" s="14" t="s">
        <v>966</v>
      </c>
      <c r="C197" s="14" t="s">
        <v>967</v>
      </c>
      <c r="D197" s="14">
        <v>7.43905946E8</v>
      </c>
      <c r="E197" s="14" t="s">
        <v>374</v>
      </c>
      <c r="F197" s="14" t="s">
        <v>627</v>
      </c>
      <c r="G197" s="14" t="s">
        <v>968</v>
      </c>
      <c r="H197" s="25" t="s">
        <v>96</v>
      </c>
      <c r="I197" s="26">
        <v>550.0</v>
      </c>
      <c r="J197" s="22">
        <v>0.0</v>
      </c>
      <c r="K197" s="22">
        <f t="shared" si="6"/>
        <v>0</v>
      </c>
      <c r="L197" s="22">
        <f t="shared" si="7"/>
        <v>0</v>
      </c>
      <c r="M197" s="22">
        <v>0.0</v>
      </c>
      <c r="N197" s="22">
        <f t="shared" si="8"/>
        <v>0</v>
      </c>
      <c r="O197" s="22">
        <f t="shared" si="9"/>
        <v>0</v>
      </c>
      <c r="P197" s="22">
        <v>22.0</v>
      </c>
      <c r="Q197" s="22">
        <f t="shared" si="10"/>
        <v>0</v>
      </c>
      <c r="R197" s="22">
        <f t="shared" si="11"/>
        <v>22</v>
      </c>
      <c r="S197" s="22">
        <v>100.0</v>
      </c>
      <c r="T197" s="22">
        <f t="shared" si="12"/>
        <v>0</v>
      </c>
      <c r="U197" s="22">
        <f t="shared" si="13"/>
        <v>100</v>
      </c>
      <c r="V197" s="22">
        <f t="shared" si="14"/>
        <v>428</v>
      </c>
      <c r="W197" s="22">
        <v>27.8</v>
      </c>
      <c r="X197" s="22">
        <f t="shared" si="15"/>
        <v>0</v>
      </c>
      <c r="Y197" s="22">
        <f t="shared" si="16"/>
        <v>27.8</v>
      </c>
      <c r="Z197" s="22">
        <v>0.39</v>
      </c>
      <c r="AA197" s="22">
        <f t="shared" si="17"/>
        <v>0</v>
      </c>
      <c r="AB197" s="22">
        <f t="shared" si="18"/>
        <v>0.39</v>
      </c>
      <c r="AC197" s="22">
        <v>68.87</v>
      </c>
      <c r="AD197" s="22">
        <f t="shared" si="19"/>
        <v>0</v>
      </c>
      <c r="AE197" s="22">
        <f t="shared" si="20"/>
        <v>68.87</v>
      </c>
      <c r="AF197" s="22">
        <v>1.37</v>
      </c>
      <c r="AG197" s="22">
        <f t="shared" si="21"/>
        <v>0</v>
      </c>
      <c r="AH197" s="22">
        <f t="shared" si="22"/>
        <v>1.37</v>
      </c>
      <c r="AI197" s="22">
        <v>60.86</v>
      </c>
      <c r="AJ197" s="22">
        <f t="shared" si="23"/>
        <v>0</v>
      </c>
      <c r="AK197" s="22">
        <f t="shared" si="24"/>
        <v>60.86</v>
      </c>
      <c r="AL197" s="22">
        <f t="shared" ref="AL197:AN197" si="832">AF197+AI197</f>
        <v>62.23</v>
      </c>
      <c r="AM197" s="22">
        <f t="shared" si="832"/>
        <v>0</v>
      </c>
      <c r="AN197" s="22">
        <f t="shared" si="832"/>
        <v>62.23</v>
      </c>
      <c r="AO197" s="22">
        <f t="shared" ref="AO197:AQ197" si="833">SUM(J197+M197+P197+S197+W197+Z197+AC197+AF197+AI197)</f>
        <v>281.29</v>
      </c>
      <c r="AP197" s="22">
        <f t="shared" si="833"/>
        <v>0</v>
      </c>
      <c r="AQ197" s="22">
        <f t="shared" si="833"/>
        <v>281.29</v>
      </c>
      <c r="AR197" s="22">
        <v>9.31439794700798</v>
      </c>
      <c r="AS197" s="22">
        <f t="shared" si="27"/>
        <v>290.6043979</v>
      </c>
      <c r="AT197" s="22">
        <f t="shared" si="28"/>
        <v>290.6043979</v>
      </c>
      <c r="AU197" s="22">
        <f t="shared" si="29"/>
        <v>259.3956021</v>
      </c>
      <c r="AV197" s="22">
        <f t="shared" si="829"/>
        <v>4554</v>
      </c>
      <c r="AW197" s="22">
        <f t="shared" si="31"/>
        <v>4294.604398</v>
      </c>
      <c r="AX197" s="22">
        <f t="shared" si="32"/>
        <v>259.3956021</v>
      </c>
      <c r="AY197" s="22">
        <v>70.73</v>
      </c>
      <c r="AZ197" s="22">
        <f t="shared" si="33"/>
        <v>70.73</v>
      </c>
      <c r="BA197" s="22">
        <f t="shared" si="34"/>
        <v>0</v>
      </c>
      <c r="BB197" s="22">
        <f t="shared" si="35"/>
        <v>4624.73</v>
      </c>
      <c r="BC197" s="22">
        <f t="shared" ref="BC197:BD197" si="834">SUM(AW197+AZ197)</f>
        <v>4365.334398</v>
      </c>
      <c r="BD197" s="22">
        <f t="shared" si="834"/>
        <v>259.3956021</v>
      </c>
      <c r="BE197" s="22">
        <f t="shared" si="37"/>
        <v>0</v>
      </c>
      <c r="BF197" s="27">
        <v>0.0</v>
      </c>
      <c r="BG197" s="22">
        <f t="shared" si="38"/>
        <v>0</v>
      </c>
      <c r="BH197" s="22">
        <f t="shared" si="39"/>
        <v>0</v>
      </c>
      <c r="BI197" s="22">
        <v>454.62</v>
      </c>
      <c r="BJ197" s="22">
        <f t="shared" si="40"/>
        <v>454.62</v>
      </c>
      <c r="BK197" s="22">
        <f t="shared" si="41"/>
        <v>0</v>
      </c>
      <c r="BL197" s="22"/>
      <c r="BM197" s="22">
        <f t="shared" si="42"/>
        <v>0</v>
      </c>
      <c r="BN197" s="22" t="str">
        <f t="shared" si="43"/>
        <v/>
      </c>
      <c r="BO197" s="22">
        <f t="shared" ref="BO197:BQ197" si="835">BF197+BI197+BL197</f>
        <v>454.62</v>
      </c>
      <c r="BP197" s="22">
        <f t="shared" si="835"/>
        <v>454.62</v>
      </c>
      <c r="BQ197" s="22">
        <f t="shared" si="835"/>
        <v>0</v>
      </c>
      <c r="BR197" s="22">
        <f t="shared" si="45"/>
        <v>0</v>
      </c>
      <c r="BS197" s="22">
        <v>0.0</v>
      </c>
      <c r="BT197" s="22">
        <f t="shared" si="46"/>
        <v>0</v>
      </c>
      <c r="BU197" s="22">
        <f t="shared" si="47"/>
        <v>0</v>
      </c>
      <c r="BV197" s="22">
        <f t="shared" si="48"/>
        <v>0</v>
      </c>
      <c r="BW197" s="27">
        <v>978.99</v>
      </c>
      <c r="BX197" s="22">
        <f t="shared" si="49"/>
        <v>978.99</v>
      </c>
      <c r="BY197" s="22">
        <f t="shared" si="50"/>
        <v>0</v>
      </c>
      <c r="BZ197" s="22">
        <f t="shared" si="51"/>
        <v>0</v>
      </c>
      <c r="CA197" s="22">
        <f t="shared" si="52"/>
        <v>0</v>
      </c>
    </row>
    <row r="198" ht="14.25" customHeight="1">
      <c r="A198" s="14" t="s">
        <v>969</v>
      </c>
      <c r="B198" s="14" t="s">
        <v>970</v>
      </c>
      <c r="C198" s="14" t="s">
        <v>971</v>
      </c>
      <c r="D198" s="14">
        <v>9.63608924E8</v>
      </c>
      <c r="E198" s="14" t="s">
        <v>298</v>
      </c>
      <c r="F198" s="14" t="s">
        <v>209</v>
      </c>
      <c r="G198" s="14" t="s">
        <v>972</v>
      </c>
      <c r="H198" s="25" t="s">
        <v>96</v>
      </c>
      <c r="I198" s="26">
        <v>3550.0</v>
      </c>
      <c r="J198" s="22">
        <v>0.0</v>
      </c>
      <c r="K198" s="22">
        <f t="shared" si="6"/>
        <v>0</v>
      </c>
      <c r="L198" s="22">
        <f t="shared" si="7"/>
        <v>0</v>
      </c>
      <c r="M198" s="22">
        <v>0.0</v>
      </c>
      <c r="N198" s="22">
        <f t="shared" si="8"/>
        <v>0</v>
      </c>
      <c r="O198" s="22">
        <f t="shared" si="9"/>
        <v>0</v>
      </c>
      <c r="P198" s="22">
        <v>22.0</v>
      </c>
      <c r="Q198" s="22">
        <f t="shared" si="10"/>
        <v>0</v>
      </c>
      <c r="R198" s="22">
        <f t="shared" si="11"/>
        <v>22</v>
      </c>
      <c r="S198" s="22">
        <v>100.0</v>
      </c>
      <c r="T198" s="22">
        <f t="shared" si="12"/>
        <v>0</v>
      </c>
      <c r="U198" s="22">
        <f t="shared" si="13"/>
        <v>100</v>
      </c>
      <c r="V198" s="22">
        <f t="shared" si="14"/>
        <v>3428</v>
      </c>
      <c r="W198" s="22">
        <v>27.8</v>
      </c>
      <c r="X198" s="22">
        <f t="shared" si="15"/>
        <v>0</v>
      </c>
      <c r="Y198" s="22">
        <f t="shared" si="16"/>
        <v>27.8</v>
      </c>
      <c r="Z198" s="22">
        <v>0.39</v>
      </c>
      <c r="AA198" s="22">
        <f t="shared" si="17"/>
        <v>0</v>
      </c>
      <c r="AB198" s="22">
        <f t="shared" si="18"/>
        <v>0.39</v>
      </c>
      <c r="AC198" s="22">
        <v>68.87</v>
      </c>
      <c r="AD198" s="22">
        <f t="shared" si="19"/>
        <v>0</v>
      </c>
      <c r="AE198" s="22">
        <f t="shared" si="20"/>
        <v>68.87</v>
      </c>
      <c r="AF198" s="22">
        <v>1.37</v>
      </c>
      <c r="AG198" s="22">
        <f t="shared" si="21"/>
        <v>0</v>
      </c>
      <c r="AH198" s="22">
        <f t="shared" si="22"/>
        <v>1.37</v>
      </c>
      <c r="AI198" s="22">
        <v>60.86</v>
      </c>
      <c r="AJ198" s="22">
        <f t="shared" si="23"/>
        <v>0</v>
      </c>
      <c r="AK198" s="22">
        <f t="shared" si="24"/>
        <v>60.86</v>
      </c>
      <c r="AL198" s="22">
        <f t="shared" ref="AL198:AN198" si="836">AF198+AI198</f>
        <v>62.23</v>
      </c>
      <c r="AM198" s="22">
        <f t="shared" si="836"/>
        <v>0</v>
      </c>
      <c r="AN198" s="22">
        <f t="shared" si="836"/>
        <v>62.23</v>
      </c>
      <c r="AO198" s="22">
        <f t="shared" ref="AO198:AQ198" si="837">SUM(J198+M198+P198+S198+W198+Z198+AC198+AF198+AI198)</f>
        <v>281.29</v>
      </c>
      <c r="AP198" s="22">
        <f t="shared" si="837"/>
        <v>0</v>
      </c>
      <c r="AQ198" s="22">
        <f t="shared" si="837"/>
        <v>281.29</v>
      </c>
      <c r="AR198" s="22">
        <v>113.30455030837875</v>
      </c>
      <c r="AS198" s="22">
        <f t="shared" si="27"/>
        <v>394.5945503</v>
      </c>
      <c r="AT198" s="22">
        <f t="shared" si="28"/>
        <v>394.5945503</v>
      </c>
      <c r="AU198" s="22">
        <f t="shared" si="29"/>
        <v>3155.40545</v>
      </c>
      <c r="AV198" s="22">
        <f t="shared" si="829"/>
        <v>4554</v>
      </c>
      <c r="AW198" s="22">
        <f t="shared" si="31"/>
        <v>1398.59455</v>
      </c>
      <c r="AX198" s="22">
        <f t="shared" si="32"/>
        <v>3155.40545</v>
      </c>
      <c r="AY198" s="22">
        <v>70.73</v>
      </c>
      <c r="AZ198" s="22">
        <f t="shared" si="33"/>
        <v>70.73</v>
      </c>
      <c r="BA198" s="22">
        <f t="shared" si="34"/>
        <v>0</v>
      </c>
      <c r="BB198" s="22">
        <f t="shared" si="35"/>
        <v>4624.73</v>
      </c>
      <c r="BC198" s="22">
        <f t="shared" ref="BC198:BD198" si="838">SUM(AW198+AZ198)</f>
        <v>1469.32455</v>
      </c>
      <c r="BD198" s="22">
        <f t="shared" si="838"/>
        <v>3155.40545</v>
      </c>
      <c r="BE198" s="22">
        <f t="shared" si="37"/>
        <v>0</v>
      </c>
      <c r="BF198" s="27">
        <v>0.0</v>
      </c>
      <c r="BG198" s="22">
        <f t="shared" si="38"/>
        <v>0</v>
      </c>
      <c r="BH198" s="22">
        <f t="shared" si="39"/>
        <v>0</v>
      </c>
      <c r="BI198" s="22">
        <v>0.0</v>
      </c>
      <c r="BJ198" s="22">
        <f t="shared" si="40"/>
        <v>0</v>
      </c>
      <c r="BK198" s="22">
        <f t="shared" si="41"/>
        <v>0</v>
      </c>
      <c r="BL198" s="22"/>
      <c r="BM198" s="22">
        <f t="shared" si="42"/>
        <v>0</v>
      </c>
      <c r="BN198" s="22" t="str">
        <f t="shared" si="43"/>
        <v/>
      </c>
      <c r="BO198" s="22">
        <f t="shared" ref="BO198:BQ198" si="839">BF198+BI198+BL198</f>
        <v>0</v>
      </c>
      <c r="BP198" s="22">
        <f t="shared" si="839"/>
        <v>0</v>
      </c>
      <c r="BQ198" s="22">
        <f t="shared" si="839"/>
        <v>0</v>
      </c>
      <c r="BR198" s="22">
        <f t="shared" si="45"/>
        <v>0</v>
      </c>
      <c r="BS198" s="22">
        <v>0.0</v>
      </c>
      <c r="BT198" s="22">
        <f t="shared" si="46"/>
        <v>0</v>
      </c>
      <c r="BU198" s="22">
        <f t="shared" si="47"/>
        <v>0</v>
      </c>
      <c r="BV198" s="22">
        <f t="shared" si="48"/>
        <v>0</v>
      </c>
      <c r="BW198" s="27">
        <v>191.54</v>
      </c>
      <c r="BX198" s="22">
        <f t="shared" si="49"/>
        <v>191.54</v>
      </c>
      <c r="BY198" s="22">
        <f t="shared" si="50"/>
        <v>0</v>
      </c>
      <c r="BZ198" s="22">
        <f t="shared" si="51"/>
        <v>0</v>
      </c>
      <c r="CA198" s="22">
        <f t="shared" si="52"/>
        <v>0</v>
      </c>
    </row>
    <row r="199" ht="14.25" customHeight="1">
      <c r="A199" s="14" t="s">
        <v>973</v>
      </c>
      <c r="B199" s="14" t="s">
        <v>974</v>
      </c>
      <c r="C199" s="14" t="s">
        <v>975</v>
      </c>
      <c r="D199" s="14">
        <v>8.54534938E8</v>
      </c>
      <c r="E199" s="14" t="s">
        <v>266</v>
      </c>
      <c r="F199" s="14" t="s">
        <v>293</v>
      </c>
      <c r="G199" s="14" t="s">
        <v>976</v>
      </c>
      <c r="H199" s="25" t="s">
        <v>96</v>
      </c>
      <c r="I199" s="26">
        <v>1038.0</v>
      </c>
      <c r="J199" s="22">
        <v>0.0</v>
      </c>
      <c r="K199" s="22">
        <f t="shared" si="6"/>
        <v>0</v>
      </c>
      <c r="L199" s="22">
        <f t="shared" si="7"/>
        <v>0</v>
      </c>
      <c r="M199" s="22">
        <v>0.0</v>
      </c>
      <c r="N199" s="22">
        <f t="shared" si="8"/>
        <v>0</v>
      </c>
      <c r="O199" s="22">
        <f t="shared" si="9"/>
        <v>0</v>
      </c>
      <c r="P199" s="22">
        <v>22.0</v>
      </c>
      <c r="Q199" s="22">
        <f t="shared" si="10"/>
        <v>0</v>
      </c>
      <c r="R199" s="22">
        <f t="shared" si="11"/>
        <v>22</v>
      </c>
      <c r="S199" s="22">
        <v>100.0</v>
      </c>
      <c r="T199" s="22">
        <f t="shared" si="12"/>
        <v>0</v>
      </c>
      <c r="U199" s="22">
        <f t="shared" si="13"/>
        <v>100</v>
      </c>
      <c r="V199" s="22">
        <f t="shared" si="14"/>
        <v>916</v>
      </c>
      <c r="W199" s="22">
        <v>13.9</v>
      </c>
      <c r="X199" s="22">
        <f t="shared" si="15"/>
        <v>0</v>
      </c>
      <c r="Y199" s="22">
        <f t="shared" si="16"/>
        <v>13.9</v>
      </c>
      <c r="Z199" s="22">
        <v>0.39</v>
      </c>
      <c r="AA199" s="22">
        <f t="shared" si="17"/>
        <v>0</v>
      </c>
      <c r="AB199" s="22">
        <f t="shared" si="18"/>
        <v>0.39</v>
      </c>
      <c r="AC199" s="22">
        <v>68.87</v>
      </c>
      <c r="AD199" s="22">
        <f t="shared" si="19"/>
        <v>0</v>
      </c>
      <c r="AE199" s="22">
        <f t="shared" si="20"/>
        <v>68.87</v>
      </c>
      <c r="AF199" s="22">
        <v>1.37</v>
      </c>
      <c r="AG199" s="22">
        <f t="shared" si="21"/>
        <v>0</v>
      </c>
      <c r="AH199" s="22">
        <f t="shared" si="22"/>
        <v>1.37</v>
      </c>
      <c r="AI199" s="22">
        <v>60.86</v>
      </c>
      <c r="AJ199" s="22">
        <f t="shared" si="23"/>
        <v>0</v>
      </c>
      <c r="AK199" s="22">
        <f t="shared" si="24"/>
        <v>60.86</v>
      </c>
      <c r="AL199" s="22">
        <f t="shared" ref="AL199:AN199" si="840">AF199+AI199</f>
        <v>62.23</v>
      </c>
      <c r="AM199" s="22">
        <f t="shared" si="840"/>
        <v>0</v>
      </c>
      <c r="AN199" s="22">
        <f t="shared" si="840"/>
        <v>62.23</v>
      </c>
      <c r="AO199" s="22">
        <f t="shared" ref="AO199:AQ199" si="841">SUM(J199+M199+P199+S199+W199+Z199+AC199+AF199+AI199)</f>
        <v>267.39</v>
      </c>
      <c r="AP199" s="22">
        <f t="shared" si="841"/>
        <v>0</v>
      </c>
      <c r="AQ199" s="22">
        <f t="shared" si="841"/>
        <v>267.39</v>
      </c>
      <c r="AR199" s="22">
        <v>26.71195043706531</v>
      </c>
      <c r="AS199" s="22">
        <f t="shared" si="27"/>
        <v>294.1019504</v>
      </c>
      <c r="AT199" s="22">
        <f t="shared" si="28"/>
        <v>294.1019504</v>
      </c>
      <c r="AU199" s="22">
        <f t="shared" si="29"/>
        <v>743.8980496</v>
      </c>
      <c r="AV199" s="22">
        <f t="shared" si="829"/>
        <v>4554</v>
      </c>
      <c r="AW199" s="22">
        <f t="shared" si="31"/>
        <v>3810.10195</v>
      </c>
      <c r="AX199" s="22">
        <f t="shared" si="32"/>
        <v>743.8980496</v>
      </c>
      <c r="AY199" s="22">
        <v>70.73</v>
      </c>
      <c r="AZ199" s="22">
        <f t="shared" si="33"/>
        <v>70.73</v>
      </c>
      <c r="BA199" s="22">
        <f t="shared" si="34"/>
        <v>0</v>
      </c>
      <c r="BB199" s="22">
        <f t="shared" si="35"/>
        <v>4624.73</v>
      </c>
      <c r="BC199" s="22">
        <f t="shared" ref="BC199:BD199" si="842">SUM(AW199+AZ199)</f>
        <v>3880.83195</v>
      </c>
      <c r="BD199" s="22">
        <f t="shared" si="842"/>
        <v>743.8980496</v>
      </c>
      <c r="BE199" s="22">
        <f t="shared" si="37"/>
        <v>0</v>
      </c>
      <c r="BF199" s="27">
        <v>0.0</v>
      </c>
      <c r="BG199" s="22">
        <f t="shared" si="38"/>
        <v>0</v>
      </c>
      <c r="BH199" s="22">
        <f t="shared" si="39"/>
        <v>0</v>
      </c>
      <c r="BI199" s="22">
        <v>550.96</v>
      </c>
      <c r="BJ199" s="22">
        <f t="shared" si="40"/>
        <v>550.96</v>
      </c>
      <c r="BK199" s="22">
        <f t="shared" si="41"/>
        <v>0</v>
      </c>
      <c r="BL199" s="22"/>
      <c r="BM199" s="22">
        <f t="shared" si="42"/>
        <v>0</v>
      </c>
      <c r="BN199" s="22" t="str">
        <f t="shared" si="43"/>
        <v/>
      </c>
      <c r="BO199" s="22">
        <f t="shared" ref="BO199:BQ199" si="843">BF199+BI199+BL199</f>
        <v>550.96</v>
      </c>
      <c r="BP199" s="22">
        <f t="shared" si="843"/>
        <v>550.96</v>
      </c>
      <c r="BQ199" s="22">
        <f t="shared" si="843"/>
        <v>0</v>
      </c>
      <c r="BR199" s="22">
        <f t="shared" si="45"/>
        <v>0</v>
      </c>
      <c r="BS199" s="22">
        <v>0.0</v>
      </c>
      <c r="BT199" s="22">
        <f t="shared" si="46"/>
        <v>0</v>
      </c>
      <c r="BU199" s="22">
        <f t="shared" si="47"/>
        <v>0</v>
      </c>
      <c r="BV199" s="22">
        <f t="shared" si="48"/>
        <v>0</v>
      </c>
      <c r="BW199" s="27">
        <v>2298.48</v>
      </c>
      <c r="BX199" s="22">
        <f t="shared" si="49"/>
        <v>2298.48</v>
      </c>
      <c r="BY199" s="22">
        <f t="shared" si="50"/>
        <v>0</v>
      </c>
      <c r="BZ199" s="22">
        <f t="shared" si="51"/>
        <v>0</v>
      </c>
      <c r="CA199" s="22">
        <f t="shared" si="52"/>
        <v>0</v>
      </c>
    </row>
    <row r="200" ht="14.25" customHeight="1">
      <c r="A200" s="14" t="s">
        <v>977</v>
      </c>
      <c r="B200" s="14" t="s">
        <v>978</v>
      </c>
      <c r="C200" s="14" t="s">
        <v>979</v>
      </c>
      <c r="D200" s="14">
        <v>2.58972327E8</v>
      </c>
      <c r="E200" s="14" t="s">
        <v>533</v>
      </c>
      <c r="F200" s="14" t="s">
        <v>282</v>
      </c>
      <c r="G200" s="14" t="s">
        <v>980</v>
      </c>
      <c r="H200" s="25" t="s">
        <v>96</v>
      </c>
      <c r="I200" s="26">
        <v>1400.0</v>
      </c>
      <c r="J200" s="22">
        <v>0.0</v>
      </c>
      <c r="K200" s="22">
        <f t="shared" si="6"/>
        <v>0</v>
      </c>
      <c r="L200" s="22">
        <f t="shared" si="7"/>
        <v>0</v>
      </c>
      <c r="M200" s="22">
        <v>0.0</v>
      </c>
      <c r="N200" s="22">
        <f t="shared" si="8"/>
        <v>0</v>
      </c>
      <c r="O200" s="22">
        <f t="shared" si="9"/>
        <v>0</v>
      </c>
      <c r="P200" s="22">
        <v>10.0</v>
      </c>
      <c r="Q200" s="22">
        <f t="shared" si="10"/>
        <v>0</v>
      </c>
      <c r="R200" s="22">
        <f t="shared" si="11"/>
        <v>10</v>
      </c>
      <c r="S200" s="22">
        <v>100.0</v>
      </c>
      <c r="T200" s="22">
        <f t="shared" si="12"/>
        <v>0</v>
      </c>
      <c r="U200" s="22">
        <f t="shared" si="13"/>
        <v>100</v>
      </c>
      <c r="V200" s="22">
        <f t="shared" si="14"/>
        <v>1290</v>
      </c>
      <c r="W200" s="22">
        <v>13.9</v>
      </c>
      <c r="X200" s="22">
        <f t="shared" si="15"/>
        <v>0</v>
      </c>
      <c r="Y200" s="22">
        <f t="shared" si="16"/>
        <v>13.9</v>
      </c>
      <c r="Z200" s="22">
        <v>0.39</v>
      </c>
      <c r="AA200" s="22">
        <f t="shared" si="17"/>
        <v>0</v>
      </c>
      <c r="AB200" s="22">
        <f t="shared" si="18"/>
        <v>0.39</v>
      </c>
      <c r="AC200" s="22">
        <v>68.87</v>
      </c>
      <c r="AD200" s="22">
        <f t="shared" si="19"/>
        <v>0</v>
      </c>
      <c r="AE200" s="22">
        <f t="shared" si="20"/>
        <v>68.87</v>
      </c>
      <c r="AF200" s="22">
        <v>1.37</v>
      </c>
      <c r="AG200" s="22">
        <f t="shared" si="21"/>
        <v>0</v>
      </c>
      <c r="AH200" s="22">
        <f t="shared" si="22"/>
        <v>1.37</v>
      </c>
      <c r="AI200" s="22">
        <v>60.86</v>
      </c>
      <c r="AJ200" s="22">
        <f t="shared" si="23"/>
        <v>0</v>
      </c>
      <c r="AK200" s="22">
        <f t="shared" si="24"/>
        <v>60.86</v>
      </c>
      <c r="AL200" s="22">
        <f t="shared" ref="AL200:AN200" si="844">AF200+AI200</f>
        <v>62.23</v>
      </c>
      <c r="AM200" s="22">
        <f t="shared" si="844"/>
        <v>0</v>
      </c>
      <c r="AN200" s="22">
        <f t="shared" si="844"/>
        <v>62.23</v>
      </c>
      <c r="AO200" s="22">
        <f t="shared" ref="AO200:AQ200" si="845">SUM(J200+M200+P200+S200+W200+Z200+AC200+AF200+AI200)</f>
        <v>255.39</v>
      </c>
      <c r="AP200" s="22">
        <f t="shared" si="845"/>
        <v>0</v>
      </c>
      <c r="AQ200" s="22">
        <f t="shared" si="845"/>
        <v>255.39</v>
      </c>
      <c r="AR200" s="22">
        <v>39.67605609811619</v>
      </c>
      <c r="AS200" s="22">
        <f t="shared" si="27"/>
        <v>295.0660561</v>
      </c>
      <c r="AT200" s="22">
        <f t="shared" si="28"/>
        <v>295.0660561</v>
      </c>
      <c r="AU200" s="22">
        <f t="shared" si="29"/>
        <v>1104.933944</v>
      </c>
      <c r="AV200" s="22">
        <f t="shared" si="829"/>
        <v>4554</v>
      </c>
      <c r="AW200" s="22">
        <f t="shared" si="31"/>
        <v>3449.066056</v>
      </c>
      <c r="AX200" s="22">
        <f t="shared" si="32"/>
        <v>1104.933944</v>
      </c>
      <c r="AY200" s="22">
        <v>70.73</v>
      </c>
      <c r="AZ200" s="22">
        <f t="shared" si="33"/>
        <v>70.73</v>
      </c>
      <c r="BA200" s="22">
        <f t="shared" si="34"/>
        <v>0</v>
      </c>
      <c r="BB200" s="22">
        <f t="shared" si="35"/>
        <v>4624.73</v>
      </c>
      <c r="BC200" s="22">
        <f t="shared" ref="BC200:BD200" si="846">SUM(AW200+AZ200)</f>
        <v>3519.796056</v>
      </c>
      <c r="BD200" s="22">
        <f t="shared" si="846"/>
        <v>1104.933944</v>
      </c>
      <c r="BE200" s="22">
        <f t="shared" si="37"/>
        <v>0</v>
      </c>
      <c r="BF200" s="27">
        <v>0.0</v>
      </c>
      <c r="BG200" s="22">
        <f t="shared" si="38"/>
        <v>0</v>
      </c>
      <c r="BH200" s="22">
        <f t="shared" si="39"/>
        <v>0</v>
      </c>
      <c r="BI200" s="22">
        <v>0.0</v>
      </c>
      <c r="BJ200" s="22">
        <f t="shared" si="40"/>
        <v>0</v>
      </c>
      <c r="BK200" s="22">
        <f t="shared" si="41"/>
        <v>0</v>
      </c>
      <c r="BL200" s="22"/>
      <c r="BM200" s="22">
        <f t="shared" si="42"/>
        <v>0</v>
      </c>
      <c r="BN200" s="22" t="str">
        <f t="shared" si="43"/>
        <v/>
      </c>
      <c r="BO200" s="22">
        <f t="shared" ref="BO200:BQ200" si="847">BF200+BI200+BL200</f>
        <v>0</v>
      </c>
      <c r="BP200" s="22">
        <f t="shared" si="847"/>
        <v>0</v>
      </c>
      <c r="BQ200" s="22">
        <f t="shared" si="847"/>
        <v>0</v>
      </c>
      <c r="BR200" s="22">
        <f t="shared" si="45"/>
        <v>0</v>
      </c>
      <c r="BS200" s="22">
        <v>0.0</v>
      </c>
      <c r="BT200" s="22">
        <f t="shared" si="46"/>
        <v>0</v>
      </c>
      <c r="BU200" s="22">
        <f t="shared" si="47"/>
        <v>0</v>
      </c>
      <c r="BV200" s="22">
        <f t="shared" si="48"/>
        <v>0</v>
      </c>
      <c r="BW200" s="27">
        <v>0.0</v>
      </c>
      <c r="BX200" s="22">
        <f t="shared" si="49"/>
        <v>0</v>
      </c>
      <c r="BY200" s="22">
        <f t="shared" si="50"/>
        <v>0</v>
      </c>
      <c r="BZ200" s="22">
        <f t="shared" si="51"/>
        <v>0</v>
      </c>
      <c r="CA200" s="22">
        <f t="shared" si="52"/>
        <v>0</v>
      </c>
    </row>
    <row r="201" ht="14.25" customHeight="1">
      <c r="A201" s="14" t="s">
        <v>981</v>
      </c>
      <c r="B201" s="14" t="s">
        <v>982</v>
      </c>
      <c r="C201" s="14" t="s">
        <v>983</v>
      </c>
      <c r="D201" s="14">
        <v>9.58967741E8</v>
      </c>
      <c r="E201" s="14" t="s">
        <v>984</v>
      </c>
      <c r="F201" s="14" t="s">
        <v>209</v>
      </c>
      <c r="G201" s="14" t="s">
        <v>985</v>
      </c>
      <c r="H201" s="25" t="s">
        <v>96</v>
      </c>
      <c r="I201" s="26">
        <v>910.0</v>
      </c>
      <c r="J201" s="22">
        <v>0.0</v>
      </c>
      <c r="K201" s="22">
        <f t="shared" si="6"/>
        <v>0</v>
      </c>
      <c r="L201" s="22">
        <f t="shared" si="7"/>
        <v>0</v>
      </c>
      <c r="M201" s="22">
        <v>0.0</v>
      </c>
      <c r="N201" s="22">
        <f t="shared" si="8"/>
        <v>0</v>
      </c>
      <c r="O201" s="22">
        <f t="shared" si="9"/>
        <v>0</v>
      </c>
      <c r="P201" s="22">
        <v>10.0</v>
      </c>
      <c r="Q201" s="22">
        <f t="shared" si="10"/>
        <v>0</v>
      </c>
      <c r="R201" s="22">
        <f t="shared" si="11"/>
        <v>10</v>
      </c>
      <c r="S201" s="22">
        <v>100.0</v>
      </c>
      <c r="T201" s="22">
        <f t="shared" si="12"/>
        <v>0</v>
      </c>
      <c r="U201" s="22">
        <f t="shared" si="13"/>
        <v>100</v>
      </c>
      <c r="V201" s="22">
        <f t="shared" si="14"/>
        <v>800</v>
      </c>
      <c r="W201" s="22">
        <v>27.8</v>
      </c>
      <c r="X201" s="22">
        <f t="shared" si="15"/>
        <v>0</v>
      </c>
      <c r="Y201" s="22">
        <f t="shared" si="16"/>
        <v>27.8</v>
      </c>
      <c r="Z201" s="22">
        <v>0.39</v>
      </c>
      <c r="AA201" s="22">
        <f t="shared" si="17"/>
        <v>0</v>
      </c>
      <c r="AB201" s="22">
        <f t="shared" si="18"/>
        <v>0.39</v>
      </c>
      <c r="AC201" s="22">
        <v>68.87</v>
      </c>
      <c r="AD201" s="22">
        <f t="shared" si="19"/>
        <v>0</v>
      </c>
      <c r="AE201" s="22">
        <f t="shared" si="20"/>
        <v>68.87</v>
      </c>
      <c r="AF201" s="22">
        <v>1.37</v>
      </c>
      <c r="AG201" s="22">
        <f t="shared" si="21"/>
        <v>0</v>
      </c>
      <c r="AH201" s="22">
        <f t="shared" si="22"/>
        <v>1.37</v>
      </c>
      <c r="AI201" s="22">
        <v>60.86</v>
      </c>
      <c r="AJ201" s="22">
        <f t="shared" si="23"/>
        <v>0</v>
      </c>
      <c r="AK201" s="22">
        <f t="shared" si="24"/>
        <v>60.86</v>
      </c>
      <c r="AL201" s="22">
        <f t="shared" ref="AL201:AN201" si="848">AF201+AI201</f>
        <v>62.23</v>
      </c>
      <c r="AM201" s="22">
        <f t="shared" si="848"/>
        <v>0</v>
      </c>
      <c r="AN201" s="22">
        <f t="shared" si="848"/>
        <v>62.23</v>
      </c>
      <c r="AO201" s="22">
        <f t="shared" ref="AO201:AQ201" si="849">SUM(J201+M201+P201+S201+W201+Z201+AC201+AF201+AI201)</f>
        <v>269.29</v>
      </c>
      <c r="AP201" s="22">
        <f t="shared" si="849"/>
        <v>0</v>
      </c>
      <c r="AQ201" s="22">
        <f t="shared" si="849"/>
        <v>269.29</v>
      </c>
      <c r="AR201" s="22">
        <v>22.209176839817957</v>
      </c>
      <c r="AS201" s="22">
        <f t="shared" si="27"/>
        <v>291.4991768</v>
      </c>
      <c r="AT201" s="22">
        <f t="shared" si="28"/>
        <v>291.4991768</v>
      </c>
      <c r="AU201" s="22">
        <f t="shared" si="29"/>
        <v>618.5008232</v>
      </c>
      <c r="AV201" s="22">
        <f t="shared" si="829"/>
        <v>4554</v>
      </c>
      <c r="AW201" s="22">
        <f t="shared" si="31"/>
        <v>3935.499177</v>
      </c>
      <c r="AX201" s="22">
        <f t="shared" si="32"/>
        <v>618.5008232</v>
      </c>
      <c r="AY201" s="22">
        <v>70.73</v>
      </c>
      <c r="AZ201" s="22">
        <f t="shared" si="33"/>
        <v>70.73</v>
      </c>
      <c r="BA201" s="22">
        <f t="shared" si="34"/>
        <v>0</v>
      </c>
      <c r="BB201" s="22">
        <f t="shared" si="35"/>
        <v>4624.73</v>
      </c>
      <c r="BC201" s="22">
        <f t="shared" ref="BC201:BD201" si="850">SUM(AW201+AZ201)</f>
        <v>4006.229177</v>
      </c>
      <c r="BD201" s="22">
        <f t="shared" si="850"/>
        <v>618.5008232</v>
      </c>
      <c r="BE201" s="22">
        <f t="shared" si="37"/>
        <v>0</v>
      </c>
      <c r="BF201" s="27">
        <v>0.0</v>
      </c>
      <c r="BG201" s="22">
        <f t="shared" si="38"/>
        <v>0</v>
      </c>
      <c r="BH201" s="22">
        <f t="shared" si="39"/>
        <v>0</v>
      </c>
      <c r="BI201" s="22">
        <v>600.27</v>
      </c>
      <c r="BJ201" s="22">
        <f t="shared" si="40"/>
        <v>600.27</v>
      </c>
      <c r="BK201" s="22">
        <f t="shared" si="41"/>
        <v>0</v>
      </c>
      <c r="BL201" s="22"/>
      <c r="BM201" s="22">
        <f t="shared" si="42"/>
        <v>0</v>
      </c>
      <c r="BN201" s="22" t="str">
        <f t="shared" si="43"/>
        <v/>
      </c>
      <c r="BO201" s="22">
        <f t="shared" ref="BO201:BQ201" si="851">BF201+BI201+BL201</f>
        <v>600.27</v>
      </c>
      <c r="BP201" s="22">
        <f t="shared" si="851"/>
        <v>600.27</v>
      </c>
      <c r="BQ201" s="22">
        <f t="shared" si="851"/>
        <v>0</v>
      </c>
      <c r="BR201" s="22">
        <f t="shared" si="45"/>
        <v>0</v>
      </c>
      <c r="BS201" s="22">
        <v>0.0</v>
      </c>
      <c r="BT201" s="22">
        <f t="shared" si="46"/>
        <v>0</v>
      </c>
      <c r="BU201" s="22">
        <f t="shared" si="47"/>
        <v>0</v>
      </c>
      <c r="BV201" s="22">
        <f t="shared" si="48"/>
        <v>0</v>
      </c>
      <c r="BW201" s="27">
        <v>0.0</v>
      </c>
      <c r="BX201" s="22">
        <f t="shared" si="49"/>
        <v>0</v>
      </c>
      <c r="BY201" s="22">
        <f t="shared" si="50"/>
        <v>0</v>
      </c>
      <c r="BZ201" s="22">
        <f t="shared" si="51"/>
        <v>0</v>
      </c>
      <c r="CA201" s="22">
        <f t="shared" si="52"/>
        <v>0</v>
      </c>
    </row>
    <row r="202" ht="14.25" customHeight="1">
      <c r="A202" s="14" t="s">
        <v>986</v>
      </c>
      <c r="B202" s="14" t="s">
        <v>987</v>
      </c>
      <c r="C202" s="14" t="s">
        <v>988</v>
      </c>
      <c r="D202" s="14">
        <v>9.90289184E8</v>
      </c>
      <c r="E202" s="14" t="s">
        <v>312</v>
      </c>
      <c r="F202" s="14" t="s">
        <v>209</v>
      </c>
      <c r="G202" s="14" t="s">
        <v>989</v>
      </c>
      <c r="H202" s="25" t="s">
        <v>96</v>
      </c>
      <c r="I202" s="26">
        <v>1058.0</v>
      </c>
      <c r="J202" s="22">
        <v>0.0</v>
      </c>
      <c r="K202" s="22">
        <f t="shared" si="6"/>
        <v>0</v>
      </c>
      <c r="L202" s="22">
        <f t="shared" si="7"/>
        <v>0</v>
      </c>
      <c r="M202" s="22">
        <v>0.0</v>
      </c>
      <c r="N202" s="22">
        <f t="shared" si="8"/>
        <v>0</v>
      </c>
      <c r="O202" s="22">
        <f t="shared" si="9"/>
        <v>0</v>
      </c>
      <c r="P202" s="22">
        <v>10.0</v>
      </c>
      <c r="Q202" s="22">
        <f t="shared" si="10"/>
        <v>0</v>
      </c>
      <c r="R202" s="22">
        <f t="shared" si="11"/>
        <v>10</v>
      </c>
      <c r="S202" s="22">
        <v>100.0</v>
      </c>
      <c r="T202" s="22">
        <f t="shared" si="12"/>
        <v>0</v>
      </c>
      <c r="U202" s="22">
        <f t="shared" si="13"/>
        <v>100</v>
      </c>
      <c r="V202" s="22">
        <f t="shared" si="14"/>
        <v>948</v>
      </c>
      <c r="W202" s="22">
        <v>27.8</v>
      </c>
      <c r="X202" s="22">
        <f t="shared" si="15"/>
        <v>0</v>
      </c>
      <c r="Y202" s="22">
        <f t="shared" si="16"/>
        <v>27.8</v>
      </c>
      <c r="Z202" s="22">
        <v>0.39</v>
      </c>
      <c r="AA202" s="22">
        <f t="shared" si="17"/>
        <v>0</v>
      </c>
      <c r="AB202" s="22">
        <f t="shared" si="18"/>
        <v>0.39</v>
      </c>
      <c r="AC202" s="22">
        <v>68.87</v>
      </c>
      <c r="AD202" s="22">
        <f t="shared" si="19"/>
        <v>0</v>
      </c>
      <c r="AE202" s="22">
        <f t="shared" si="20"/>
        <v>68.87</v>
      </c>
      <c r="AF202" s="22">
        <v>1.37</v>
      </c>
      <c r="AG202" s="22">
        <f t="shared" si="21"/>
        <v>0</v>
      </c>
      <c r="AH202" s="22">
        <f t="shared" si="22"/>
        <v>1.37</v>
      </c>
      <c r="AI202" s="22">
        <v>60.86</v>
      </c>
      <c r="AJ202" s="22">
        <f t="shared" si="23"/>
        <v>0</v>
      </c>
      <c r="AK202" s="22">
        <f t="shared" si="24"/>
        <v>60.86</v>
      </c>
      <c r="AL202" s="22">
        <f t="shared" ref="AL202:AN202" si="852">AF202+AI202</f>
        <v>62.23</v>
      </c>
      <c r="AM202" s="22">
        <f t="shared" si="852"/>
        <v>0</v>
      </c>
      <c r="AN202" s="22">
        <f t="shared" si="852"/>
        <v>62.23</v>
      </c>
      <c r="AO202" s="22">
        <f t="shared" ref="AO202:AQ202" si="853">SUM(J202+M202+P202+S202+W202+Z202+AC202+AF202+AI202)</f>
        <v>269.29</v>
      </c>
      <c r="AP202" s="22">
        <f t="shared" si="853"/>
        <v>0</v>
      </c>
      <c r="AQ202" s="22">
        <f t="shared" si="853"/>
        <v>269.29</v>
      </c>
      <c r="AR202" s="22">
        <v>27.33935768964558</v>
      </c>
      <c r="AS202" s="22">
        <f t="shared" si="27"/>
        <v>296.6293577</v>
      </c>
      <c r="AT202" s="22">
        <f t="shared" si="28"/>
        <v>296.6293577</v>
      </c>
      <c r="AU202" s="22">
        <f t="shared" si="29"/>
        <v>761.3706423</v>
      </c>
      <c r="AV202" s="22">
        <f t="shared" si="829"/>
        <v>4554</v>
      </c>
      <c r="AW202" s="22">
        <f t="shared" si="31"/>
        <v>3792.629358</v>
      </c>
      <c r="AX202" s="22">
        <f t="shared" si="32"/>
        <v>761.3706423</v>
      </c>
      <c r="AY202" s="22">
        <v>70.73</v>
      </c>
      <c r="AZ202" s="22">
        <f t="shared" si="33"/>
        <v>70.73</v>
      </c>
      <c r="BA202" s="22">
        <f t="shared" si="34"/>
        <v>0</v>
      </c>
      <c r="BB202" s="22">
        <f t="shared" si="35"/>
        <v>4624.73</v>
      </c>
      <c r="BC202" s="22">
        <f t="shared" ref="BC202:BD202" si="854">SUM(AW202+AZ202)</f>
        <v>3863.359358</v>
      </c>
      <c r="BD202" s="22">
        <f t="shared" si="854"/>
        <v>761.3706423</v>
      </c>
      <c r="BE202" s="22">
        <f t="shared" si="37"/>
        <v>0</v>
      </c>
      <c r="BF202" s="27">
        <v>0.0</v>
      </c>
      <c r="BG202" s="22">
        <f t="shared" si="38"/>
        <v>0</v>
      </c>
      <c r="BH202" s="22">
        <f t="shared" si="39"/>
        <v>0</v>
      </c>
      <c r="BI202" s="22">
        <v>583.84</v>
      </c>
      <c r="BJ202" s="22">
        <f t="shared" si="40"/>
        <v>583.84</v>
      </c>
      <c r="BK202" s="22">
        <f t="shared" si="41"/>
        <v>0</v>
      </c>
      <c r="BL202" s="22"/>
      <c r="BM202" s="22">
        <f t="shared" si="42"/>
        <v>0</v>
      </c>
      <c r="BN202" s="22" t="str">
        <f t="shared" si="43"/>
        <v/>
      </c>
      <c r="BO202" s="22">
        <f t="shared" ref="BO202:BQ202" si="855">BF202+BI202+BL202</f>
        <v>583.84</v>
      </c>
      <c r="BP202" s="22">
        <f t="shared" si="855"/>
        <v>583.84</v>
      </c>
      <c r="BQ202" s="22">
        <f t="shared" si="855"/>
        <v>0</v>
      </c>
      <c r="BR202" s="22">
        <f t="shared" si="45"/>
        <v>0</v>
      </c>
      <c r="BS202" s="22">
        <v>0.0</v>
      </c>
      <c r="BT202" s="22">
        <f t="shared" si="46"/>
        <v>0</v>
      </c>
      <c r="BU202" s="22">
        <f t="shared" si="47"/>
        <v>0</v>
      </c>
      <c r="BV202" s="22">
        <f t="shared" si="48"/>
        <v>0</v>
      </c>
      <c r="BW202" s="27">
        <v>0.0</v>
      </c>
      <c r="BX202" s="22">
        <f t="shared" si="49"/>
        <v>0</v>
      </c>
      <c r="BY202" s="22">
        <f t="shared" si="50"/>
        <v>0</v>
      </c>
      <c r="BZ202" s="22">
        <f t="shared" si="51"/>
        <v>0</v>
      </c>
      <c r="CA202" s="22">
        <f t="shared" si="52"/>
        <v>0</v>
      </c>
    </row>
    <row r="203" ht="14.25" customHeight="1">
      <c r="A203" s="14" t="s">
        <v>990</v>
      </c>
      <c r="B203" s="14" t="s">
        <v>991</v>
      </c>
      <c r="C203" s="14" t="s">
        <v>992</v>
      </c>
      <c r="D203" s="14">
        <v>9.29340396E8</v>
      </c>
      <c r="E203" s="14" t="s">
        <v>993</v>
      </c>
      <c r="F203" s="14" t="s">
        <v>508</v>
      </c>
      <c r="G203" s="14" t="s">
        <v>994</v>
      </c>
      <c r="H203" s="25" t="s">
        <v>96</v>
      </c>
      <c r="I203" s="26">
        <v>9700.0</v>
      </c>
      <c r="J203" s="22">
        <v>0.0</v>
      </c>
      <c r="K203" s="22">
        <f t="shared" si="6"/>
        <v>0</v>
      </c>
      <c r="L203" s="22">
        <f t="shared" si="7"/>
        <v>0</v>
      </c>
      <c r="M203" s="22">
        <v>0.0</v>
      </c>
      <c r="N203" s="22">
        <f t="shared" si="8"/>
        <v>0</v>
      </c>
      <c r="O203" s="22">
        <f t="shared" si="9"/>
        <v>0</v>
      </c>
      <c r="P203" s="22">
        <v>10.0</v>
      </c>
      <c r="Q203" s="22">
        <f t="shared" si="10"/>
        <v>0</v>
      </c>
      <c r="R203" s="22">
        <f t="shared" si="11"/>
        <v>10</v>
      </c>
      <c r="S203" s="22">
        <v>100.0</v>
      </c>
      <c r="T203" s="22">
        <f t="shared" si="12"/>
        <v>0</v>
      </c>
      <c r="U203" s="22">
        <f t="shared" si="13"/>
        <v>100</v>
      </c>
      <c r="V203" s="22">
        <f t="shared" si="14"/>
        <v>9590</v>
      </c>
      <c r="W203" s="22">
        <v>27.8</v>
      </c>
      <c r="X203" s="22">
        <f t="shared" si="15"/>
        <v>0</v>
      </c>
      <c r="Y203" s="22">
        <f t="shared" si="16"/>
        <v>27.8</v>
      </c>
      <c r="Z203" s="22">
        <v>0.39</v>
      </c>
      <c r="AA203" s="22">
        <f t="shared" si="17"/>
        <v>0</v>
      </c>
      <c r="AB203" s="22">
        <f t="shared" si="18"/>
        <v>0.39</v>
      </c>
      <c r="AC203" s="22">
        <v>68.87</v>
      </c>
      <c r="AD203" s="22">
        <f t="shared" si="19"/>
        <v>0</v>
      </c>
      <c r="AE203" s="22">
        <f t="shared" si="20"/>
        <v>68.87</v>
      </c>
      <c r="AF203" s="22">
        <v>1.37</v>
      </c>
      <c r="AG203" s="22">
        <f t="shared" si="21"/>
        <v>0</v>
      </c>
      <c r="AH203" s="22">
        <f t="shared" si="22"/>
        <v>1.37</v>
      </c>
      <c r="AI203" s="22">
        <v>60.86</v>
      </c>
      <c r="AJ203" s="22">
        <f t="shared" si="23"/>
        <v>0</v>
      </c>
      <c r="AK203" s="22">
        <f t="shared" si="24"/>
        <v>60.86</v>
      </c>
      <c r="AL203" s="22">
        <f t="shared" ref="AL203:AN203" si="856">AF203+AI203</f>
        <v>62.23</v>
      </c>
      <c r="AM203" s="22">
        <f t="shared" si="856"/>
        <v>0</v>
      </c>
      <c r="AN203" s="22">
        <f t="shared" si="856"/>
        <v>62.23</v>
      </c>
      <c r="AO203" s="22">
        <f t="shared" ref="AO203:AQ203" si="857">SUM(J203+M203+P203+S203+W203+Z203+AC203+AF203+AI203)</f>
        <v>269.29</v>
      </c>
      <c r="AP203" s="22">
        <f t="shared" si="857"/>
        <v>0</v>
      </c>
      <c r="AQ203" s="22">
        <f t="shared" si="857"/>
        <v>269.29</v>
      </c>
      <c r="AR203" s="22">
        <v>326.9003232586343</v>
      </c>
      <c r="AS203" s="22">
        <f t="shared" si="27"/>
        <v>596.1903233</v>
      </c>
      <c r="AT203" s="22">
        <f t="shared" si="28"/>
        <v>596.1903233</v>
      </c>
      <c r="AU203" s="22">
        <f t="shared" si="29"/>
        <v>9103.809677</v>
      </c>
      <c r="AV203" s="22">
        <f>82.93*120</f>
        <v>9951.6</v>
      </c>
      <c r="AW203" s="22">
        <f t="shared" si="31"/>
        <v>847.7903233</v>
      </c>
      <c r="AX203" s="22">
        <f t="shared" si="32"/>
        <v>9103.809677</v>
      </c>
      <c r="AY203" s="22">
        <v>175.06</v>
      </c>
      <c r="AZ203" s="22">
        <f t="shared" si="33"/>
        <v>175.06</v>
      </c>
      <c r="BA203" s="22">
        <f t="shared" si="34"/>
        <v>0</v>
      </c>
      <c r="BB203" s="22">
        <f t="shared" si="35"/>
        <v>10126.66</v>
      </c>
      <c r="BC203" s="22">
        <f t="shared" ref="BC203:BD203" si="858">SUM(AW203+AZ203)</f>
        <v>1022.850323</v>
      </c>
      <c r="BD203" s="22">
        <f t="shared" si="858"/>
        <v>9103.809677</v>
      </c>
      <c r="BE203" s="22">
        <f t="shared" si="37"/>
        <v>0</v>
      </c>
      <c r="BF203" s="27">
        <v>0.0</v>
      </c>
      <c r="BG203" s="22">
        <f t="shared" si="38"/>
        <v>0</v>
      </c>
      <c r="BH203" s="22">
        <f t="shared" si="39"/>
        <v>0</v>
      </c>
      <c r="BI203" s="22">
        <v>741.74</v>
      </c>
      <c r="BJ203" s="22">
        <f t="shared" si="40"/>
        <v>741.74</v>
      </c>
      <c r="BK203" s="22">
        <f t="shared" si="41"/>
        <v>0</v>
      </c>
      <c r="BL203" s="22"/>
      <c r="BM203" s="22">
        <f t="shared" si="42"/>
        <v>0</v>
      </c>
      <c r="BN203" s="22" t="str">
        <f t="shared" si="43"/>
        <v/>
      </c>
      <c r="BO203" s="22">
        <f t="shared" ref="BO203:BQ203" si="859">BF203+BI203+BL203</f>
        <v>741.74</v>
      </c>
      <c r="BP203" s="22">
        <f t="shared" si="859"/>
        <v>741.74</v>
      </c>
      <c r="BQ203" s="22">
        <f t="shared" si="859"/>
        <v>0</v>
      </c>
      <c r="BR203" s="22">
        <f t="shared" si="45"/>
        <v>0</v>
      </c>
      <c r="BS203" s="22">
        <v>0.0</v>
      </c>
      <c r="BT203" s="22">
        <f t="shared" si="46"/>
        <v>0</v>
      </c>
      <c r="BU203" s="22">
        <f t="shared" si="47"/>
        <v>0</v>
      </c>
      <c r="BV203" s="22">
        <f t="shared" si="48"/>
        <v>0</v>
      </c>
      <c r="BW203" s="27">
        <v>515.02</v>
      </c>
      <c r="BX203" s="22">
        <f t="shared" si="49"/>
        <v>515.02</v>
      </c>
      <c r="BY203" s="22">
        <f t="shared" si="50"/>
        <v>0</v>
      </c>
      <c r="BZ203" s="22">
        <f t="shared" si="51"/>
        <v>0</v>
      </c>
      <c r="CA203" s="22">
        <f t="shared" si="52"/>
        <v>0</v>
      </c>
    </row>
    <row r="204" ht="14.25" customHeight="1">
      <c r="A204" s="14" t="s">
        <v>995</v>
      </c>
      <c r="B204" s="14" t="s">
        <v>996</v>
      </c>
      <c r="C204" s="14" t="s">
        <v>997</v>
      </c>
      <c r="D204" s="14">
        <v>9.07581943E8</v>
      </c>
      <c r="E204" s="14" t="s">
        <v>312</v>
      </c>
      <c r="F204" s="14" t="s">
        <v>176</v>
      </c>
      <c r="G204" s="14" t="s">
        <v>998</v>
      </c>
      <c r="H204" s="25" t="s">
        <v>96</v>
      </c>
      <c r="I204" s="26">
        <v>800.0</v>
      </c>
      <c r="J204" s="22">
        <v>0.0</v>
      </c>
      <c r="K204" s="22">
        <f t="shared" si="6"/>
        <v>0</v>
      </c>
      <c r="L204" s="22">
        <f t="shared" si="7"/>
        <v>0</v>
      </c>
      <c r="M204" s="22">
        <v>0.0</v>
      </c>
      <c r="N204" s="22">
        <f t="shared" si="8"/>
        <v>0</v>
      </c>
      <c r="O204" s="22">
        <f t="shared" si="9"/>
        <v>0</v>
      </c>
      <c r="P204" s="22">
        <v>10.0</v>
      </c>
      <c r="Q204" s="22">
        <f t="shared" si="10"/>
        <v>0</v>
      </c>
      <c r="R204" s="22">
        <f t="shared" si="11"/>
        <v>10</v>
      </c>
      <c r="S204" s="22">
        <v>100.0</v>
      </c>
      <c r="T204" s="22">
        <f t="shared" si="12"/>
        <v>0</v>
      </c>
      <c r="U204" s="22">
        <f t="shared" si="13"/>
        <v>100</v>
      </c>
      <c r="V204" s="22">
        <f t="shared" si="14"/>
        <v>690</v>
      </c>
      <c r="W204" s="22">
        <v>13.9</v>
      </c>
      <c r="X204" s="22">
        <f t="shared" si="15"/>
        <v>0</v>
      </c>
      <c r="Y204" s="22">
        <f t="shared" si="16"/>
        <v>13.9</v>
      </c>
      <c r="Z204" s="22">
        <v>0.39</v>
      </c>
      <c r="AA204" s="22">
        <f t="shared" si="17"/>
        <v>0</v>
      </c>
      <c r="AB204" s="22">
        <f t="shared" si="18"/>
        <v>0.39</v>
      </c>
      <c r="AC204" s="22">
        <v>68.87</v>
      </c>
      <c r="AD204" s="22">
        <f t="shared" si="19"/>
        <v>0</v>
      </c>
      <c r="AE204" s="22">
        <f t="shared" si="20"/>
        <v>68.87</v>
      </c>
      <c r="AF204" s="22">
        <v>1.37</v>
      </c>
      <c r="AG204" s="22">
        <f t="shared" si="21"/>
        <v>0</v>
      </c>
      <c r="AH204" s="22">
        <f t="shared" si="22"/>
        <v>1.37</v>
      </c>
      <c r="AI204" s="22">
        <v>60.86</v>
      </c>
      <c r="AJ204" s="22">
        <f t="shared" si="23"/>
        <v>0</v>
      </c>
      <c r="AK204" s="22">
        <f t="shared" si="24"/>
        <v>60.86</v>
      </c>
      <c r="AL204" s="22">
        <f t="shared" ref="AL204:AN204" si="860">AF204+AI204</f>
        <v>62.23</v>
      </c>
      <c r="AM204" s="22">
        <f t="shared" si="860"/>
        <v>0</v>
      </c>
      <c r="AN204" s="22">
        <f t="shared" si="860"/>
        <v>62.23</v>
      </c>
      <c r="AO204" s="22">
        <f t="shared" ref="AO204:AQ204" si="861">SUM(J204+M204+P204+S204+W204+Z204+AC204+AF204+AI204)</f>
        <v>255.39</v>
      </c>
      <c r="AP204" s="22">
        <f t="shared" si="861"/>
        <v>0</v>
      </c>
      <c r="AQ204" s="22">
        <f t="shared" si="861"/>
        <v>255.39</v>
      </c>
      <c r="AR204" s="22">
        <v>18.87802562584204</v>
      </c>
      <c r="AS204" s="22">
        <f t="shared" si="27"/>
        <v>274.2680256</v>
      </c>
      <c r="AT204" s="22">
        <f t="shared" si="28"/>
        <v>274.2680256</v>
      </c>
      <c r="AU204" s="22">
        <f t="shared" si="29"/>
        <v>525.7319744</v>
      </c>
      <c r="AV204" s="22">
        <f t="shared" ref="AV204:AV206" si="866">37.95*120</f>
        <v>4554</v>
      </c>
      <c r="AW204" s="22">
        <f t="shared" si="31"/>
        <v>4028.268026</v>
      </c>
      <c r="AX204" s="22">
        <f t="shared" si="32"/>
        <v>525.7319744</v>
      </c>
      <c r="AY204" s="22">
        <v>70.73</v>
      </c>
      <c r="AZ204" s="22">
        <f t="shared" si="33"/>
        <v>70.73</v>
      </c>
      <c r="BA204" s="22">
        <f t="shared" si="34"/>
        <v>0</v>
      </c>
      <c r="BB204" s="22">
        <f t="shared" si="35"/>
        <v>4624.73</v>
      </c>
      <c r="BC204" s="22">
        <f t="shared" ref="BC204:BD204" si="862">SUM(AW204+AZ204)</f>
        <v>4098.998026</v>
      </c>
      <c r="BD204" s="22">
        <f t="shared" si="862"/>
        <v>525.7319744</v>
      </c>
      <c r="BE204" s="22">
        <f t="shared" si="37"/>
        <v>0</v>
      </c>
      <c r="BF204" s="27">
        <v>0.0</v>
      </c>
      <c r="BG204" s="22">
        <f t="shared" si="38"/>
        <v>0</v>
      </c>
      <c r="BH204" s="22">
        <f t="shared" si="39"/>
        <v>0</v>
      </c>
      <c r="BI204" s="22">
        <v>329.11</v>
      </c>
      <c r="BJ204" s="22">
        <f t="shared" si="40"/>
        <v>329.11</v>
      </c>
      <c r="BK204" s="22">
        <f t="shared" si="41"/>
        <v>0</v>
      </c>
      <c r="BL204" s="22"/>
      <c r="BM204" s="22">
        <f t="shared" si="42"/>
        <v>0</v>
      </c>
      <c r="BN204" s="22" t="str">
        <f t="shared" si="43"/>
        <v/>
      </c>
      <c r="BO204" s="22">
        <f t="shared" ref="BO204:BQ204" si="863">BF204+BI204+BL204</f>
        <v>329.11</v>
      </c>
      <c r="BP204" s="22">
        <f t="shared" si="863"/>
        <v>329.11</v>
      </c>
      <c r="BQ204" s="22">
        <f t="shared" si="863"/>
        <v>0</v>
      </c>
      <c r="BR204" s="22">
        <f t="shared" si="45"/>
        <v>0</v>
      </c>
      <c r="BS204" s="22">
        <v>0.0</v>
      </c>
      <c r="BT204" s="22">
        <f t="shared" si="46"/>
        <v>0</v>
      </c>
      <c r="BU204" s="22">
        <f t="shared" si="47"/>
        <v>0</v>
      </c>
      <c r="BV204" s="22">
        <f t="shared" si="48"/>
        <v>0</v>
      </c>
      <c r="BW204" s="27">
        <v>2160.14</v>
      </c>
      <c r="BX204" s="22">
        <f t="shared" si="49"/>
        <v>2160.14</v>
      </c>
      <c r="BY204" s="22">
        <f t="shared" si="50"/>
        <v>0</v>
      </c>
      <c r="BZ204" s="22">
        <f t="shared" si="51"/>
        <v>0</v>
      </c>
      <c r="CA204" s="22">
        <f t="shared" si="52"/>
        <v>0</v>
      </c>
    </row>
    <row r="205" ht="14.25" customHeight="1">
      <c r="A205" s="14" t="s">
        <v>999</v>
      </c>
      <c r="B205" s="14" t="s">
        <v>1000</v>
      </c>
      <c r="C205" s="14" t="s">
        <v>1001</v>
      </c>
      <c r="D205" s="14">
        <v>7.70611605E8</v>
      </c>
      <c r="E205" s="14" t="s">
        <v>298</v>
      </c>
      <c r="F205" s="14" t="s">
        <v>878</v>
      </c>
      <c r="G205" s="14" t="s">
        <v>1002</v>
      </c>
      <c r="H205" s="25" t="s">
        <v>96</v>
      </c>
      <c r="I205" s="26">
        <v>2100.0</v>
      </c>
      <c r="J205" s="22">
        <v>0.0</v>
      </c>
      <c r="K205" s="22">
        <f t="shared" si="6"/>
        <v>0</v>
      </c>
      <c r="L205" s="22">
        <f t="shared" si="7"/>
        <v>0</v>
      </c>
      <c r="M205" s="22">
        <v>0.0</v>
      </c>
      <c r="N205" s="22">
        <f t="shared" si="8"/>
        <v>0</v>
      </c>
      <c r="O205" s="22">
        <f t="shared" si="9"/>
        <v>0</v>
      </c>
      <c r="P205" s="22">
        <v>22.0</v>
      </c>
      <c r="Q205" s="22">
        <f t="shared" si="10"/>
        <v>0</v>
      </c>
      <c r="R205" s="22">
        <f t="shared" si="11"/>
        <v>22</v>
      </c>
      <c r="S205" s="22">
        <v>100.0</v>
      </c>
      <c r="T205" s="22">
        <f t="shared" si="12"/>
        <v>0</v>
      </c>
      <c r="U205" s="22">
        <f t="shared" si="13"/>
        <v>100</v>
      </c>
      <c r="V205" s="22">
        <f t="shared" si="14"/>
        <v>1978</v>
      </c>
      <c r="W205" s="22">
        <v>13.9</v>
      </c>
      <c r="X205" s="22">
        <f t="shared" si="15"/>
        <v>0</v>
      </c>
      <c r="Y205" s="22">
        <f t="shared" si="16"/>
        <v>13.9</v>
      </c>
      <c r="Z205" s="22">
        <v>0.39</v>
      </c>
      <c r="AA205" s="22">
        <f t="shared" si="17"/>
        <v>0</v>
      </c>
      <c r="AB205" s="22">
        <f t="shared" si="18"/>
        <v>0.39</v>
      </c>
      <c r="AC205" s="22">
        <v>68.87</v>
      </c>
      <c r="AD205" s="22">
        <f t="shared" si="19"/>
        <v>0</v>
      </c>
      <c r="AE205" s="22">
        <f t="shared" si="20"/>
        <v>68.87</v>
      </c>
      <c r="AF205" s="22">
        <v>1.37</v>
      </c>
      <c r="AG205" s="22">
        <f t="shared" si="21"/>
        <v>0</v>
      </c>
      <c r="AH205" s="22">
        <f t="shared" si="22"/>
        <v>1.37</v>
      </c>
      <c r="AI205" s="22">
        <v>60.86</v>
      </c>
      <c r="AJ205" s="22">
        <f t="shared" si="23"/>
        <v>0</v>
      </c>
      <c r="AK205" s="22">
        <f t="shared" si="24"/>
        <v>60.86</v>
      </c>
      <c r="AL205" s="22">
        <f t="shared" ref="AL205:AN205" si="864">AF205+AI205</f>
        <v>62.23</v>
      </c>
      <c r="AM205" s="22">
        <f t="shared" si="864"/>
        <v>0</v>
      </c>
      <c r="AN205" s="22">
        <f t="shared" si="864"/>
        <v>62.23</v>
      </c>
      <c r="AO205" s="22">
        <f t="shared" ref="AO205:AQ205" si="865">SUM(J205+M205+P205+S205+W205+Z205+AC205+AF205+AI205)</f>
        <v>267.39</v>
      </c>
      <c r="AP205" s="22">
        <f t="shared" si="865"/>
        <v>0</v>
      </c>
      <c r="AQ205" s="22">
        <f t="shared" si="865"/>
        <v>267.39</v>
      </c>
      <c r="AR205" s="22">
        <v>63.524464372990565</v>
      </c>
      <c r="AS205" s="22">
        <f t="shared" si="27"/>
        <v>330.9144644</v>
      </c>
      <c r="AT205" s="22">
        <f t="shared" si="28"/>
        <v>330.9144644</v>
      </c>
      <c r="AU205" s="22">
        <f t="shared" si="29"/>
        <v>1769.085536</v>
      </c>
      <c r="AV205" s="22">
        <f t="shared" si="866"/>
        <v>4554</v>
      </c>
      <c r="AW205" s="22">
        <f t="shared" si="31"/>
        <v>2784.914464</v>
      </c>
      <c r="AX205" s="22">
        <f t="shared" si="32"/>
        <v>1769.085536</v>
      </c>
      <c r="AY205" s="22">
        <v>70.73</v>
      </c>
      <c r="AZ205" s="22">
        <f t="shared" si="33"/>
        <v>70.73</v>
      </c>
      <c r="BA205" s="22">
        <f t="shared" si="34"/>
        <v>0</v>
      </c>
      <c r="BB205" s="22">
        <f t="shared" si="35"/>
        <v>4624.73</v>
      </c>
      <c r="BC205" s="22">
        <f t="shared" ref="BC205:BD205" si="867">SUM(AW205+AZ205)</f>
        <v>2855.644464</v>
      </c>
      <c r="BD205" s="22">
        <f t="shared" si="867"/>
        <v>1769.085536</v>
      </c>
      <c r="BE205" s="22">
        <f t="shared" si="37"/>
        <v>0</v>
      </c>
      <c r="BF205" s="27">
        <v>0.0</v>
      </c>
      <c r="BG205" s="22">
        <f t="shared" si="38"/>
        <v>0</v>
      </c>
      <c r="BH205" s="22">
        <f t="shared" si="39"/>
        <v>0</v>
      </c>
      <c r="BI205" s="22">
        <v>650.36</v>
      </c>
      <c r="BJ205" s="22">
        <f t="shared" si="40"/>
        <v>650.36</v>
      </c>
      <c r="BK205" s="22">
        <f t="shared" si="41"/>
        <v>0</v>
      </c>
      <c r="BL205" s="22"/>
      <c r="BM205" s="22">
        <f t="shared" si="42"/>
        <v>0</v>
      </c>
      <c r="BN205" s="22" t="str">
        <f t="shared" si="43"/>
        <v/>
      </c>
      <c r="BO205" s="22">
        <f t="shared" ref="BO205:BQ205" si="868">BF205+BI205+BL205</f>
        <v>650.36</v>
      </c>
      <c r="BP205" s="22">
        <f t="shared" si="868"/>
        <v>650.36</v>
      </c>
      <c r="BQ205" s="22">
        <f t="shared" si="868"/>
        <v>0</v>
      </c>
      <c r="BR205" s="22">
        <f t="shared" si="45"/>
        <v>0</v>
      </c>
      <c r="BS205" s="22">
        <v>0.0</v>
      </c>
      <c r="BT205" s="22">
        <f t="shared" si="46"/>
        <v>0</v>
      </c>
      <c r="BU205" s="22">
        <f t="shared" si="47"/>
        <v>0</v>
      </c>
      <c r="BV205" s="22">
        <f t="shared" si="48"/>
        <v>0</v>
      </c>
      <c r="BW205" s="27">
        <v>1883.47</v>
      </c>
      <c r="BX205" s="22">
        <f t="shared" si="49"/>
        <v>1883.47</v>
      </c>
      <c r="BY205" s="22">
        <f t="shared" si="50"/>
        <v>0</v>
      </c>
      <c r="BZ205" s="22">
        <f t="shared" si="51"/>
        <v>0</v>
      </c>
      <c r="CA205" s="22">
        <f t="shared" si="52"/>
        <v>0</v>
      </c>
    </row>
    <row r="206" ht="14.25" customHeight="1">
      <c r="A206" s="14" t="s">
        <v>1003</v>
      </c>
      <c r="B206" s="14" t="s">
        <v>1004</v>
      </c>
      <c r="C206" s="14" t="s">
        <v>1005</v>
      </c>
      <c r="D206" s="14">
        <v>9.43382092E8</v>
      </c>
      <c r="E206" s="14" t="s">
        <v>312</v>
      </c>
      <c r="F206" s="14" t="s">
        <v>267</v>
      </c>
      <c r="G206" s="14" t="s">
        <v>1006</v>
      </c>
      <c r="H206" s="25" t="s">
        <v>96</v>
      </c>
      <c r="I206" s="26">
        <v>900.0</v>
      </c>
      <c r="J206" s="22">
        <v>0.0</v>
      </c>
      <c r="K206" s="22">
        <f t="shared" si="6"/>
        <v>0</v>
      </c>
      <c r="L206" s="22">
        <f t="shared" si="7"/>
        <v>0</v>
      </c>
      <c r="M206" s="22">
        <v>0.0</v>
      </c>
      <c r="N206" s="22">
        <f t="shared" si="8"/>
        <v>0</v>
      </c>
      <c r="O206" s="22">
        <f t="shared" si="9"/>
        <v>0</v>
      </c>
      <c r="P206" s="22">
        <v>10.0</v>
      </c>
      <c r="Q206" s="22">
        <f t="shared" si="10"/>
        <v>0</v>
      </c>
      <c r="R206" s="22">
        <f t="shared" si="11"/>
        <v>10</v>
      </c>
      <c r="S206" s="22">
        <v>100.0</v>
      </c>
      <c r="T206" s="22">
        <f t="shared" si="12"/>
        <v>0</v>
      </c>
      <c r="U206" s="22">
        <f t="shared" si="13"/>
        <v>100</v>
      </c>
      <c r="V206" s="22">
        <f t="shared" si="14"/>
        <v>790</v>
      </c>
      <c r="W206" s="22">
        <v>13.9</v>
      </c>
      <c r="X206" s="22">
        <f t="shared" si="15"/>
        <v>0</v>
      </c>
      <c r="Y206" s="22">
        <f t="shared" si="16"/>
        <v>13.9</v>
      </c>
      <c r="Z206" s="22">
        <v>0.39</v>
      </c>
      <c r="AA206" s="22">
        <f t="shared" si="17"/>
        <v>0</v>
      </c>
      <c r="AB206" s="22">
        <f t="shared" si="18"/>
        <v>0.39</v>
      </c>
      <c r="AC206" s="22">
        <v>68.87</v>
      </c>
      <c r="AD206" s="22">
        <f t="shared" si="19"/>
        <v>0</v>
      </c>
      <c r="AE206" s="22">
        <f t="shared" si="20"/>
        <v>68.87</v>
      </c>
      <c r="AF206" s="22">
        <v>1.37</v>
      </c>
      <c r="AG206" s="22">
        <f t="shared" si="21"/>
        <v>0</v>
      </c>
      <c r="AH206" s="22">
        <f t="shared" si="22"/>
        <v>1.37</v>
      </c>
      <c r="AI206" s="22">
        <v>60.86</v>
      </c>
      <c r="AJ206" s="22">
        <f t="shared" si="23"/>
        <v>0</v>
      </c>
      <c r="AK206" s="22">
        <f t="shared" si="24"/>
        <v>60.86</v>
      </c>
      <c r="AL206" s="22">
        <f t="shared" ref="AL206:AN206" si="869">AF206+AI206</f>
        <v>62.23</v>
      </c>
      <c r="AM206" s="22">
        <f t="shared" si="869"/>
        <v>0</v>
      </c>
      <c r="AN206" s="22">
        <f t="shared" si="869"/>
        <v>62.23</v>
      </c>
      <c r="AO206" s="22">
        <f t="shared" ref="AO206:AQ206" si="870">SUM(J206+M206+P206+S206+W206+Z206+AC206+AF206+AI206)</f>
        <v>255.39</v>
      </c>
      <c r="AP206" s="22">
        <f t="shared" si="870"/>
        <v>0</v>
      </c>
      <c r="AQ206" s="22">
        <f t="shared" si="870"/>
        <v>255.39</v>
      </c>
      <c r="AR206" s="22">
        <v>22.344364037887733</v>
      </c>
      <c r="AS206" s="22">
        <f t="shared" si="27"/>
        <v>277.734364</v>
      </c>
      <c r="AT206" s="22">
        <f t="shared" si="28"/>
        <v>277.734364</v>
      </c>
      <c r="AU206" s="22">
        <f t="shared" si="29"/>
        <v>622.265636</v>
      </c>
      <c r="AV206" s="22">
        <f t="shared" si="866"/>
        <v>4554</v>
      </c>
      <c r="AW206" s="22">
        <f t="shared" si="31"/>
        <v>3931.734364</v>
      </c>
      <c r="AX206" s="22">
        <f t="shared" si="32"/>
        <v>622.265636</v>
      </c>
      <c r="AY206" s="22">
        <v>70.73</v>
      </c>
      <c r="AZ206" s="22">
        <f t="shared" si="33"/>
        <v>70.73</v>
      </c>
      <c r="BA206" s="22">
        <f t="shared" si="34"/>
        <v>0</v>
      </c>
      <c r="BB206" s="22">
        <f t="shared" si="35"/>
        <v>4624.73</v>
      </c>
      <c r="BC206" s="22">
        <f t="shared" ref="BC206:BD206" si="871">SUM(AW206+AZ206)</f>
        <v>4002.464364</v>
      </c>
      <c r="BD206" s="22">
        <f t="shared" si="871"/>
        <v>622.265636</v>
      </c>
      <c r="BE206" s="22">
        <f t="shared" si="37"/>
        <v>0</v>
      </c>
      <c r="BF206" s="27">
        <v>0.0</v>
      </c>
      <c r="BG206" s="22">
        <f t="shared" si="38"/>
        <v>0</v>
      </c>
      <c r="BH206" s="22">
        <f t="shared" si="39"/>
        <v>0</v>
      </c>
      <c r="BI206" s="22">
        <v>444.09999999999997</v>
      </c>
      <c r="BJ206" s="22">
        <f t="shared" si="40"/>
        <v>444.1</v>
      </c>
      <c r="BK206" s="22">
        <f t="shared" si="41"/>
        <v>0</v>
      </c>
      <c r="BL206" s="22"/>
      <c r="BM206" s="22">
        <f t="shared" si="42"/>
        <v>0</v>
      </c>
      <c r="BN206" s="22" t="str">
        <f t="shared" si="43"/>
        <v/>
      </c>
      <c r="BO206" s="22">
        <f t="shared" ref="BO206:BQ206" si="872">BF206+BI206+BL206</f>
        <v>444.1</v>
      </c>
      <c r="BP206" s="22">
        <f t="shared" si="872"/>
        <v>444.1</v>
      </c>
      <c r="BQ206" s="22">
        <f t="shared" si="872"/>
        <v>0</v>
      </c>
      <c r="BR206" s="22">
        <f t="shared" si="45"/>
        <v>0</v>
      </c>
      <c r="BS206" s="22">
        <v>0.0</v>
      </c>
      <c r="BT206" s="22">
        <f t="shared" si="46"/>
        <v>0</v>
      </c>
      <c r="BU206" s="22">
        <f t="shared" si="47"/>
        <v>0</v>
      </c>
      <c r="BV206" s="22">
        <f t="shared" si="48"/>
        <v>0</v>
      </c>
      <c r="BW206" s="27">
        <v>574.62</v>
      </c>
      <c r="BX206" s="22">
        <f t="shared" si="49"/>
        <v>574.62</v>
      </c>
      <c r="BY206" s="22">
        <f t="shared" si="50"/>
        <v>0</v>
      </c>
      <c r="BZ206" s="22">
        <f t="shared" si="51"/>
        <v>0</v>
      </c>
      <c r="CA206" s="22">
        <f t="shared" si="52"/>
        <v>0</v>
      </c>
    </row>
    <row r="207" ht="14.25" customHeight="1">
      <c r="A207" s="14" t="s">
        <v>1007</v>
      </c>
      <c r="B207" s="14" t="s">
        <v>1008</v>
      </c>
      <c r="C207" s="14" t="s">
        <v>1009</v>
      </c>
      <c r="D207" s="14">
        <v>2.96307513E8</v>
      </c>
      <c r="E207" s="14" t="s">
        <v>1010</v>
      </c>
      <c r="F207" s="14" t="s">
        <v>107</v>
      </c>
      <c r="G207" s="14" t="s">
        <v>1011</v>
      </c>
      <c r="H207" s="25" t="s">
        <v>96</v>
      </c>
      <c r="I207" s="26">
        <v>12600.0</v>
      </c>
      <c r="J207" s="22">
        <v>0.0</v>
      </c>
      <c r="K207" s="22">
        <f t="shared" si="6"/>
        <v>0</v>
      </c>
      <c r="L207" s="22">
        <f t="shared" si="7"/>
        <v>0</v>
      </c>
      <c r="M207" s="22">
        <v>0.0</v>
      </c>
      <c r="N207" s="22">
        <f t="shared" si="8"/>
        <v>0</v>
      </c>
      <c r="O207" s="22">
        <f t="shared" si="9"/>
        <v>0</v>
      </c>
      <c r="P207" s="22">
        <v>10.0</v>
      </c>
      <c r="Q207" s="22">
        <f t="shared" si="10"/>
        <v>0</v>
      </c>
      <c r="R207" s="22">
        <f t="shared" si="11"/>
        <v>10</v>
      </c>
      <c r="S207" s="22">
        <v>100.0</v>
      </c>
      <c r="T207" s="22">
        <f t="shared" si="12"/>
        <v>0</v>
      </c>
      <c r="U207" s="22">
        <f t="shared" si="13"/>
        <v>100</v>
      </c>
      <c r="V207" s="22">
        <f t="shared" si="14"/>
        <v>12490</v>
      </c>
      <c r="W207" s="22">
        <v>27.8</v>
      </c>
      <c r="X207" s="22">
        <f t="shared" si="15"/>
        <v>0</v>
      </c>
      <c r="Y207" s="22">
        <f t="shared" si="16"/>
        <v>27.8</v>
      </c>
      <c r="Z207" s="22">
        <v>0.39</v>
      </c>
      <c r="AA207" s="22">
        <f t="shared" si="17"/>
        <v>0</v>
      </c>
      <c r="AB207" s="22">
        <f t="shared" si="18"/>
        <v>0.39</v>
      </c>
      <c r="AC207" s="22">
        <v>68.87</v>
      </c>
      <c r="AD207" s="22">
        <f t="shared" si="19"/>
        <v>0</v>
      </c>
      <c r="AE207" s="22">
        <f t="shared" si="20"/>
        <v>68.87</v>
      </c>
      <c r="AF207" s="22">
        <v>1.37</v>
      </c>
      <c r="AG207" s="22">
        <f t="shared" si="21"/>
        <v>0</v>
      </c>
      <c r="AH207" s="22">
        <f t="shared" si="22"/>
        <v>1.37</v>
      </c>
      <c r="AI207" s="22">
        <v>60.86</v>
      </c>
      <c r="AJ207" s="22">
        <f t="shared" si="23"/>
        <v>0</v>
      </c>
      <c r="AK207" s="22">
        <f t="shared" si="24"/>
        <v>60.86</v>
      </c>
      <c r="AL207" s="22">
        <f t="shared" ref="AL207:AN207" si="873">AF207+AI207</f>
        <v>62.23</v>
      </c>
      <c r="AM207" s="22">
        <f t="shared" si="873"/>
        <v>0</v>
      </c>
      <c r="AN207" s="22">
        <f t="shared" si="873"/>
        <v>62.23</v>
      </c>
      <c r="AO207" s="22">
        <f t="shared" ref="AO207:AQ207" si="874">SUM(J207+M207+P207+S207+W207+Z207+AC207+AF207+AI207)</f>
        <v>269.29</v>
      </c>
      <c r="AP207" s="22">
        <f t="shared" si="874"/>
        <v>0</v>
      </c>
      <c r="AQ207" s="22">
        <f t="shared" si="874"/>
        <v>269.29</v>
      </c>
      <c r="AR207" s="22">
        <v>427.42413720795935</v>
      </c>
      <c r="AS207" s="22">
        <f t="shared" si="27"/>
        <v>696.7141372</v>
      </c>
      <c r="AT207" s="22">
        <f t="shared" si="28"/>
        <v>696.7141372</v>
      </c>
      <c r="AU207" s="22">
        <f t="shared" si="29"/>
        <v>11903.28586</v>
      </c>
      <c r="AV207" s="22">
        <f>82.93*120</f>
        <v>9951.6</v>
      </c>
      <c r="AW207" s="22">
        <f t="shared" si="31"/>
        <v>0</v>
      </c>
      <c r="AX207" s="22">
        <f t="shared" si="32"/>
        <v>9951.6</v>
      </c>
      <c r="AY207" s="22">
        <v>175.06</v>
      </c>
      <c r="AZ207" s="22">
        <f t="shared" si="33"/>
        <v>0</v>
      </c>
      <c r="BA207" s="22">
        <f t="shared" si="34"/>
        <v>175.06</v>
      </c>
      <c r="BB207" s="22">
        <f t="shared" si="35"/>
        <v>10126.66</v>
      </c>
      <c r="BC207" s="22">
        <f t="shared" ref="BC207:BD207" si="875">SUM(AW207+AZ207)</f>
        <v>0</v>
      </c>
      <c r="BD207" s="22">
        <f t="shared" si="875"/>
        <v>10126.66</v>
      </c>
      <c r="BE207" s="22">
        <f t="shared" si="37"/>
        <v>1776.625863</v>
      </c>
      <c r="BF207" s="27">
        <v>5514.44</v>
      </c>
      <c r="BG207" s="22">
        <f t="shared" si="38"/>
        <v>3737.814137</v>
      </c>
      <c r="BH207" s="22">
        <f t="shared" si="39"/>
        <v>1776.625863</v>
      </c>
      <c r="BI207" s="22">
        <v>1256.5</v>
      </c>
      <c r="BJ207" s="22">
        <f t="shared" si="40"/>
        <v>1256.5</v>
      </c>
      <c r="BK207" s="22">
        <f t="shared" si="41"/>
        <v>0</v>
      </c>
      <c r="BL207" s="22"/>
      <c r="BM207" s="22">
        <f t="shared" si="42"/>
        <v>0</v>
      </c>
      <c r="BN207" s="22" t="str">
        <f t="shared" si="43"/>
        <v/>
      </c>
      <c r="BO207" s="22">
        <f t="shared" ref="BO207:BQ207" si="876">BF207+BI207+BL207</f>
        <v>6770.94</v>
      </c>
      <c r="BP207" s="22">
        <f t="shared" si="876"/>
        <v>4994.314137</v>
      </c>
      <c r="BQ207" s="22">
        <f t="shared" si="876"/>
        <v>1776.625863</v>
      </c>
      <c r="BR207" s="22">
        <f t="shared" si="45"/>
        <v>0</v>
      </c>
      <c r="BS207" s="22">
        <v>0.0</v>
      </c>
      <c r="BT207" s="22">
        <f t="shared" si="46"/>
        <v>0</v>
      </c>
      <c r="BU207" s="22">
        <f t="shared" si="47"/>
        <v>0</v>
      </c>
      <c r="BV207" s="22">
        <f t="shared" si="48"/>
        <v>0</v>
      </c>
      <c r="BW207" s="27">
        <v>787.43</v>
      </c>
      <c r="BX207" s="22">
        <f t="shared" si="49"/>
        <v>787.43</v>
      </c>
      <c r="BY207" s="22">
        <f t="shared" si="50"/>
        <v>0</v>
      </c>
      <c r="BZ207" s="22">
        <f t="shared" si="51"/>
        <v>0</v>
      </c>
      <c r="CA207" s="22">
        <f t="shared" si="52"/>
        <v>0</v>
      </c>
    </row>
    <row r="208" ht="14.25" customHeight="1">
      <c r="A208" s="14" t="s">
        <v>1012</v>
      </c>
      <c r="B208" s="14" t="s">
        <v>244</v>
      </c>
      <c r="C208" s="14" t="s">
        <v>1013</v>
      </c>
      <c r="D208" s="14"/>
      <c r="E208" s="14" t="s">
        <v>694</v>
      </c>
      <c r="F208" s="14" t="s">
        <v>107</v>
      </c>
      <c r="G208" s="14" t="s">
        <v>1014</v>
      </c>
      <c r="H208" s="25" t="s">
        <v>96</v>
      </c>
      <c r="I208" s="26">
        <v>571.0</v>
      </c>
      <c r="J208" s="22">
        <v>0.0</v>
      </c>
      <c r="K208" s="22">
        <f t="shared" si="6"/>
        <v>0</v>
      </c>
      <c r="L208" s="22">
        <f t="shared" si="7"/>
        <v>0</v>
      </c>
      <c r="M208" s="22">
        <v>0.0</v>
      </c>
      <c r="N208" s="22">
        <f t="shared" si="8"/>
        <v>0</v>
      </c>
      <c r="O208" s="22">
        <f t="shared" si="9"/>
        <v>0</v>
      </c>
      <c r="P208" s="22">
        <v>10.0</v>
      </c>
      <c r="Q208" s="22">
        <f t="shared" si="10"/>
        <v>0</v>
      </c>
      <c r="R208" s="22">
        <f t="shared" si="11"/>
        <v>10</v>
      </c>
      <c r="S208" s="22">
        <v>100.0</v>
      </c>
      <c r="T208" s="22">
        <f t="shared" si="12"/>
        <v>0</v>
      </c>
      <c r="U208" s="22">
        <f t="shared" si="13"/>
        <v>100</v>
      </c>
      <c r="V208" s="22">
        <f t="shared" si="14"/>
        <v>461</v>
      </c>
      <c r="W208" s="22">
        <v>13.9</v>
      </c>
      <c r="X208" s="22">
        <f t="shared" si="15"/>
        <v>0</v>
      </c>
      <c r="Y208" s="22">
        <f t="shared" si="16"/>
        <v>13.9</v>
      </c>
      <c r="Z208" s="22">
        <v>0.39</v>
      </c>
      <c r="AA208" s="22">
        <f t="shared" si="17"/>
        <v>0</v>
      </c>
      <c r="AB208" s="22">
        <f t="shared" si="18"/>
        <v>0.39</v>
      </c>
      <c r="AC208" s="22">
        <v>68.87</v>
      </c>
      <c r="AD208" s="22">
        <f t="shared" si="19"/>
        <v>0</v>
      </c>
      <c r="AE208" s="22">
        <f t="shared" si="20"/>
        <v>68.87</v>
      </c>
      <c r="AF208" s="22">
        <v>1.37</v>
      </c>
      <c r="AG208" s="22">
        <f t="shared" si="21"/>
        <v>0</v>
      </c>
      <c r="AH208" s="22">
        <f t="shared" si="22"/>
        <v>1.37</v>
      </c>
      <c r="AI208" s="22">
        <v>60.86</v>
      </c>
      <c r="AJ208" s="22">
        <f t="shared" si="23"/>
        <v>0</v>
      </c>
      <c r="AK208" s="22">
        <f t="shared" si="24"/>
        <v>60.86</v>
      </c>
      <c r="AL208" s="22">
        <f t="shared" ref="AL208:AN208" si="877">AF208+AI208</f>
        <v>62.23</v>
      </c>
      <c r="AM208" s="22">
        <f t="shared" si="877"/>
        <v>0</v>
      </c>
      <c r="AN208" s="22">
        <f t="shared" si="877"/>
        <v>62.23</v>
      </c>
      <c r="AO208" s="22">
        <f t="shared" ref="AO208:AQ208" si="878">SUM(J208+M208+P208+S208+W208+Z208+AC208+AF208+AI208)</f>
        <v>255.39</v>
      </c>
      <c r="AP208" s="22">
        <f t="shared" si="878"/>
        <v>0</v>
      </c>
      <c r="AQ208" s="22">
        <f t="shared" si="878"/>
        <v>255.39</v>
      </c>
      <c r="AR208" s="22">
        <v>10.940110662257409</v>
      </c>
      <c r="AS208" s="22">
        <f t="shared" si="27"/>
        <v>266.3301107</v>
      </c>
      <c r="AT208" s="22">
        <f t="shared" si="28"/>
        <v>266.3301107</v>
      </c>
      <c r="AU208" s="22">
        <f t="shared" si="29"/>
        <v>304.6698893</v>
      </c>
      <c r="AV208" s="22">
        <f t="shared" ref="AV208:AV214" si="883">37.95*120</f>
        <v>4554</v>
      </c>
      <c r="AW208" s="22">
        <f t="shared" si="31"/>
        <v>4249.330111</v>
      </c>
      <c r="AX208" s="22">
        <f t="shared" si="32"/>
        <v>304.6698893</v>
      </c>
      <c r="AY208" s="22">
        <v>70.73</v>
      </c>
      <c r="AZ208" s="22">
        <f t="shared" si="33"/>
        <v>70.73</v>
      </c>
      <c r="BA208" s="22">
        <f t="shared" si="34"/>
        <v>0</v>
      </c>
      <c r="BB208" s="22">
        <f t="shared" si="35"/>
        <v>4624.73</v>
      </c>
      <c r="BC208" s="22">
        <f t="shared" ref="BC208:BD208" si="879">SUM(AW208+AZ208)</f>
        <v>4320.060111</v>
      </c>
      <c r="BD208" s="22">
        <f t="shared" si="879"/>
        <v>304.6698893</v>
      </c>
      <c r="BE208" s="22">
        <f t="shared" si="37"/>
        <v>0</v>
      </c>
      <c r="BF208" s="27">
        <v>0.0</v>
      </c>
      <c r="BG208" s="22">
        <f t="shared" si="38"/>
        <v>0</v>
      </c>
      <c r="BH208" s="22">
        <f t="shared" si="39"/>
        <v>0</v>
      </c>
      <c r="BI208" s="22">
        <v>0.0</v>
      </c>
      <c r="BJ208" s="22">
        <f t="shared" si="40"/>
        <v>0</v>
      </c>
      <c r="BK208" s="22">
        <f t="shared" si="41"/>
        <v>0</v>
      </c>
      <c r="BL208" s="22"/>
      <c r="BM208" s="22">
        <f t="shared" si="42"/>
        <v>0</v>
      </c>
      <c r="BN208" s="22" t="str">
        <f t="shared" si="43"/>
        <v/>
      </c>
      <c r="BO208" s="22">
        <f t="shared" ref="BO208:BQ208" si="880">BF208+BI208+BL208</f>
        <v>0</v>
      </c>
      <c r="BP208" s="22">
        <f t="shared" si="880"/>
        <v>0</v>
      </c>
      <c r="BQ208" s="22">
        <f t="shared" si="880"/>
        <v>0</v>
      </c>
      <c r="BR208" s="22">
        <f t="shared" si="45"/>
        <v>0</v>
      </c>
      <c r="BS208" s="22">
        <v>0.0</v>
      </c>
      <c r="BT208" s="22">
        <f t="shared" si="46"/>
        <v>0</v>
      </c>
      <c r="BU208" s="22">
        <f t="shared" si="47"/>
        <v>0</v>
      </c>
      <c r="BV208" s="22">
        <f t="shared" si="48"/>
        <v>0</v>
      </c>
      <c r="BW208" s="27">
        <v>0.0</v>
      </c>
      <c r="BX208" s="22">
        <f t="shared" si="49"/>
        <v>0</v>
      </c>
      <c r="BY208" s="22">
        <f t="shared" si="50"/>
        <v>0</v>
      </c>
      <c r="BZ208" s="22">
        <f t="shared" si="51"/>
        <v>0</v>
      </c>
      <c r="CA208" s="22">
        <f t="shared" si="52"/>
        <v>0</v>
      </c>
    </row>
    <row r="209" ht="14.25" customHeight="1">
      <c r="A209" s="14" t="s">
        <v>1015</v>
      </c>
      <c r="B209" s="14" t="s">
        <v>1016</v>
      </c>
      <c r="C209" s="14" t="s">
        <v>1017</v>
      </c>
      <c r="D209" s="14">
        <v>1.15753346E8</v>
      </c>
      <c r="E209" s="14" t="s">
        <v>1018</v>
      </c>
      <c r="F209" s="14" t="s">
        <v>209</v>
      </c>
      <c r="G209" s="14" t="s">
        <v>1019</v>
      </c>
      <c r="H209" s="25" t="s">
        <v>96</v>
      </c>
      <c r="I209" s="26">
        <v>1574.0</v>
      </c>
      <c r="J209" s="22">
        <v>0.0</v>
      </c>
      <c r="K209" s="22">
        <f t="shared" si="6"/>
        <v>0</v>
      </c>
      <c r="L209" s="22">
        <f t="shared" si="7"/>
        <v>0</v>
      </c>
      <c r="M209" s="22">
        <v>0.0</v>
      </c>
      <c r="N209" s="22">
        <f t="shared" si="8"/>
        <v>0</v>
      </c>
      <c r="O209" s="22">
        <f t="shared" si="9"/>
        <v>0</v>
      </c>
      <c r="P209" s="22">
        <v>10.0</v>
      </c>
      <c r="Q209" s="22">
        <f t="shared" si="10"/>
        <v>0</v>
      </c>
      <c r="R209" s="22">
        <f t="shared" si="11"/>
        <v>10</v>
      </c>
      <c r="S209" s="22">
        <v>100.0</v>
      </c>
      <c r="T209" s="22">
        <f t="shared" si="12"/>
        <v>0</v>
      </c>
      <c r="U209" s="22">
        <f t="shared" si="13"/>
        <v>100</v>
      </c>
      <c r="V209" s="22">
        <f t="shared" si="14"/>
        <v>1464</v>
      </c>
      <c r="W209" s="22">
        <v>13.9</v>
      </c>
      <c r="X209" s="22">
        <f t="shared" si="15"/>
        <v>0</v>
      </c>
      <c r="Y209" s="22">
        <f t="shared" si="16"/>
        <v>13.9</v>
      </c>
      <c r="Z209" s="22">
        <v>0.39</v>
      </c>
      <c r="AA209" s="22">
        <f t="shared" si="17"/>
        <v>0</v>
      </c>
      <c r="AB209" s="22">
        <f t="shared" si="18"/>
        <v>0.39</v>
      </c>
      <c r="AC209" s="22">
        <v>68.87</v>
      </c>
      <c r="AD209" s="22">
        <f t="shared" si="19"/>
        <v>0</v>
      </c>
      <c r="AE209" s="22">
        <f t="shared" si="20"/>
        <v>68.87</v>
      </c>
      <c r="AF209" s="22">
        <v>1.37</v>
      </c>
      <c r="AG209" s="22">
        <f t="shared" si="21"/>
        <v>0</v>
      </c>
      <c r="AH209" s="22">
        <f t="shared" si="22"/>
        <v>1.37</v>
      </c>
      <c r="AI209" s="22">
        <v>60.86</v>
      </c>
      <c r="AJ209" s="22">
        <f t="shared" si="23"/>
        <v>0</v>
      </c>
      <c r="AK209" s="22">
        <f t="shared" si="24"/>
        <v>60.86</v>
      </c>
      <c r="AL209" s="22">
        <f t="shared" ref="AL209:AN209" si="881">AF209+AI209</f>
        <v>62.23</v>
      </c>
      <c r="AM209" s="22">
        <f t="shared" si="881"/>
        <v>0</v>
      </c>
      <c r="AN209" s="22">
        <f t="shared" si="881"/>
        <v>62.23</v>
      </c>
      <c r="AO209" s="22">
        <f t="shared" ref="AO209:AQ209" si="882">SUM(J209+M209+P209+S209+W209+Z209+AC209+AF209+AI209)</f>
        <v>255.39</v>
      </c>
      <c r="AP209" s="22">
        <f t="shared" si="882"/>
        <v>0</v>
      </c>
      <c r="AQ209" s="22">
        <f t="shared" si="882"/>
        <v>255.39</v>
      </c>
      <c r="AR209" s="22">
        <v>45.7074849350757</v>
      </c>
      <c r="AS209" s="22">
        <f t="shared" si="27"/>
        <v>301.0974849</v>
      </c>
      <c r="AT209" s="22">
        <f t="shared" si="28"/>
        <v>301.0974849</v>
      </c>
      <c r="AU209" s="22">
        <f t="shared" si="29"/>
        <v>1272.902515</v>
      </c>
      <c r="AV209" s="22">
        <f t="shared" si="883"/>
        <v>4554</v>
      </c>
      <c r="AW209" s="22">
        <f t="shared" si="31"/>
        <v>3281.097485</v>
      </c>
      <c r="AX209" s="22">
        <f t="shared" si="32"/>
        <v>1272.902515</v>
      </c>
      <c r="AY209" s="22">
        <v>70.73</v>
      </c>
      <c r="AZ209" s="22">
        <f t="shared" si="33"/>
        <v>70.73</v>
      </c>
      <c r="BA209" s="22">
        <f t="shared" si="34"/>
        <v>0</v>
      </c>
      <c r="BB209" s="22">
        <f t="shared" si="35"/>
        <v>4624.73</v>
      </c>
      <c r="BC209" s="22">
        <f t="shared" ref="BC209:BD209" si="884">SUM(AW209+AZ209)</f>
        <v>3351.827485</v>
      </c>
      <c r="BD209" s="22">
        <f t="shared" si="884"/>
        <v>1272.902515</v>
      </c>
      <c r="BE209" s="22">
        <f t="shared" si="37"/>
        <v>0</v>
      </c>
      <c r="BF209" s="27">
        <v>0.0</v>
      </c>
      <c r="BG209" s="22">
        <f t="shared" si="38"/>
        <v>0</v>
      </c>
      <c r="BH209" s="22">
        <f t="shared" si="39"/>
        <v>0</v>
      </c>
      <c r="BI209" s="22">
        <v>523.87</v>
      </c>
      <c r="BJ209" s="22">
        <f t="shared" si="40"/>
        <v>523.87</v>
      </c>
      <c r="BK209" s="22">
        <f t="shared" si="41"/>
        <v>0</v>
      </c>
      <c r="BL209" s="22"/>
      <c r="BM209" s="22">
        <f t="shared" si="42"/>
        <v>0</v>
      </c>
      <c r="BN209" s="22" t="str">
        <f t="shared" si="43"/>
        <v/>
      </c>
      <c r="BO209" s="22">
        <f t="shared" ref="BO209:BQ209" si="885">BF209+BI209+BL209</f>
        <v>523.87</v>
      </c>
      <c r="BP209" s="22">
        <f t="shared" si="885"/>
        <v>523.87</v>
      </c>
      <c r="BQ209" s="22">
        <f t="shared" si="885"/>
        <v>0</v>
      </c>
      <c r="BR209" s="22">
        <f t="shared" si="45"/>
        <v>0</v>
      </c>
      <c r="BS209" s="22">
        <v>0.0</v>
      </c>
      <c r="BT209" s="22">
        <f t="shared" si="46"/>
        <v>0</v>
      </c>
      <c r="BU209" s="22">
        <f t="shared" si="47"/>
        <v>0</v>
      </c>
      <c r="BV209" s="22">
        <f t="shared" si="48"/>
        <v>0</v>
      </c>
      <c r="BW209" s="27">
        <v>319.23</v>
      </c>
      <c r="BX209" s="22">
        <f t="shared" si="49"/>
        <v>319.23</v>
      </c>
      <c r="BY209" s="22">
        <f t="shared" si="50"/>
        <v>0</v>
      </c>
      <c r="BZ209" s="22">
        <f t="shared" si="51"/>
        <v>0</v>
      </c>
      <c r="CA209" s="22">
        <f t="shared" si="52"/>
        <v>0</v>
      </c>
    </row>
    <row r="210" ht="14.25" customHeight="1">
      <c r="A210" s="14" t="s">
        <v>1020</v>
      </c>
      <c r="B210" s="14" t="s">
        <v>1021</v>
      </c>
      <c r="C210" s="14" t="s">
        <v>1022</v>
      </c>
      <c r="D210" s="14">
        <v>3.44151719E8</v>
      </c>
      <c r="E210" s="14" t="s">
        <v>220</v>
      </c>
      <c r="F210" s="14" t="s">
        <v>204</v>
      </c>
      <c r="G210" s="14" t="s">
        <v>1023</v>
      </c>
      <c r="H210" s="25" t="s">
        <v>96</v>
      </c>
      <c r="I210" s="26">
        <v>1901.0</v>
      </c>
      <c r="J210" s="22">
        <v>0.0</v>
      </c>
      <c r="K210" s="22">
        <f t="shared" si="6"/>
        <v>0</v>
      </c>
      <c r="L210" s="22">
        <f t="shared" si="7"/>
        <v>0</v>
      </c>
      <c r="M210" s="22">
        <v>0.0</v>
      </c>
      <c r="N210" s="22">
        <f t="shared" si="8"/>
        <v>0</v>
      </c>
      <c r="O210" s="22">
        <f t="shared" si="9"/>
        <v>0</v>
      </c>
      <c r="P210" s="22">
        <v>10.0</v>
      </c>
      <c r="Q210" s="22">
        <f t="shared" si="10"/>
        <v>0</v>
      </c>
      <c r="R210" s="22">
        <f t="shared" si="11"/>
        <v>10</v>
      </c>
      <c r="S210" s="22">
        <v>100.0</v>
      </c>
      <c r="T210" s="22">
        <f t="shared" si="12"/>
        <v>0</v>
      </c>
      <c r="U210" s="22">
        <f t="shared" si="13"/>
        <v>100</v>
      </c>
      <c r="V210" s="22">
        <f t="shared" si="14"/>
        <v>1791</v>
      </c>
      <c r="W210" s="22">
        <v>13.9</v>
      </c>
      <c r="X210" s="22">
        <f t="shared" si="15"/>
        <v>0</v>
      </c>
      <c r="Y210" s="22">
        <f t="shared" si="16"/>
        <v>13.9</v>
      </c>
      <c r="Z210" s="22">
        <v>0.39</v>
      </c>
      <c r="AA210" s="22">
        <f t="shared" si="17"/>
        <v>0</v>
      </c>
      <c r="AB210" s="22">
        <f t="shared" si="18"/>
        <v>0.39</v>
      </c>
      <c r="AC210" s="22">
        <v>68.87</v>
      </c>
      <c r="AD210" s="22">
        <f t="shared" si="19"/>
        <v>0</v>
      </c>
      <c r="AE210" s="22">
        <f t="shared" si="20"/>
        <v>68.87</v>
      </c>
      <c r="AF210" s="22">
        <v>1.37</v>
      </c>
      <c r="AG210" s="22">
        <f t="shared" si="21"/>
        <v>0</v>
      </c>
      <c r="AH210" s="22">
        <f t="shared" si="22"/>
        <v>1.37</v>
      </c>
      <c r="AI210" s="22">
        <v>60.86</v>
      </c>
      <c r="AJ210" s="22">
        <f t="shared" si="23"/>
        <v>0</v>
      </c>
      <c r="AK210" s="22">
        <f t="shared" si="24"/>
        <v>60.86</v>
      </c>
      <c r="AL210" s="22">
        <f t="shared" ref="AL210:AN210" si="886">AF210+AI210</f>
        <v>62.23</v>
      </c>
      <c r="AM210" s="22">
        <f t="shared" si="886"/>
        <v>0</v>
      </c>
      <c r="AN210" s="22">
        <f t="shared" si="886"/>
        <v>62.23</v>
      </c>
      <c r="AO210" s="22">
        <f t="shared" ref="AO210:AQ210" si="887">SUM(J210+M210+P210+S210+W210+Z210+AC210+AF210+AI210)</f>
        <v>255.39</v>
      </c>
      <c r="AP210" s="22">
        <f t="shared" si="887"/>
        <v>0</v>
      </c>
      <c r="AQ210" s="22">
        <f t="shared" si="887"/>
        <v>255.39</v>
      </c>
      <c r="AR210" s="22">
        <v>57.04241154246511</v>
      </c>
      <c r="AS210" s="22">
        <f t="shared" si="27"/>
        <v>312.4324115</v>
      </c>
      <c r="AT210" s="22">
        <f t="shared" si="28"/>
        <v>312.4324115</v>
      </c>
      <c r="AU210" s="22">
        <f t="shared" si="29"/>
        <v>1588.567588</v>
      </c>
      <c r="AV210" s="22">
        <f t="shared" si="883"/>
        <v>4554</v>
      </c>
      <c r="AW210" s="22">
        <f t="shared" si="31"/>
        <v>2965.432412</v>
      </c>
      <c r="AX210" s="22">
        <f t="shared" si="32"/>
        <v>1588.567588</v>
      </c>
      <c r="AY210" s="22">
        <v>70.73</v>
      </c>
      <c r="AZ210" s="22">
        <f t="shared" si="33"/>
        <v>70.73</v>
      </c>
      <c r="BA210" s="22">
        <f t="shared" si="34"/>
        <v>0</v>
      </c>
      <c r="BB210" s="22">
        <f t="shared" si="35"/>
        <v>4624.73</v>
      </c>
      <c r="BC210" s="22">
        <f t="shared" ref="BC210:BD210" si="888">SUM(AW210+AZ210)</f>
        <v>3036.162412</v>
      </c>
      <c r="BD210" s="22">
        <f t="shared" si="888"/>
        <v>1588.567588</v>
      </c>
      <c r="BE210" s="22">
        <f t="shared" si="37"/>
        <v>0</v>
      </c>
      <c r="BF210" s="27">
        <v>0.0</v>
      </c>
      <c r="BG210" s="22">
        <f t="shared" si="38"/>
        <v>0</v>
      </c>
      <c r="BH210" s="22">
        <f t="shared" si="39"/>
        <v>0</v>
      </c>
      <c r="BI210" s="22">
        <v>436.78999999999996</v>
      </c>
      <c r="BJ210" s="22">
        <f t="shared" si="40"/>
        <v>436.79</v>
      </c>
      <c r="BK210" s="22">
        <f t="shared" si="41"/>
        <v>0</v>
      </c>
      <c r="BL210" s="22"/>
      <c r="BM210" s="22">
        <f t="shared" si="42"/>
        <v>0</v>
      </c>
      <c r="BN210" s="22" t="str">
        <f t="shared" si="43"/>
        <v/>
      </c>
      <c r="BO210" s="22">
        <f t="shared" ref="BO210:BQ210" si="889">BF210+BI210+BL210</f>
        <v>436.79</v>
      </c>
      <c r="BP210" s="22">
        <f t="shared" si="889"/>
        <v>436.79</v>
      </c>
      <c r="BQ210" s="22">
        <f t="shared" si="889"/>
        <v>0</v>
      </c>
      <c r="BR210" s="22">
        <f t="shared" si="45"/>
        <v>0</v>
      </c>
      <c r="BS210" s="22">
        <v>0.0</v>
      </c>
      <c r="BT210" s="22">
        <f t="shared" si="46"/>
        <v>0</v>
      </c>
      <c r="BU210" s="22">
        <f t="shared" si="47"/>
        <v>0</v>
      </c>
      <c r="BV210" s="22">
        <f t="shared" si="48"/>
        <v>0</v>
      </c>
      <c r="BW210" s="27">
        <v>957.7</v>
      </c>
      <c r="BX210" s="22">
        <f t="shared" si="49"/>
        <v>957.7</v>
      </c>
      <c r="BY210" s="22">
        <f t="shared" si="50"/>
        <v>0</v>
      </c>
      <c r="BZ210" s="22">
        <f t="shared" si="51"/>
        <v>0</v>
      </c>
      <c r="CA210" s="22">
        <f t="shared" si="52"/>
        <v>0</v>
      </c>
    </row>
    <row r="211" ht="14.25" customHeight="1">
      <c r="A211" s="14" t="s">
        <v>1024</v>
      </c>
      <c r="B211" s="14" t="s">
        <v>1025</v>
      </c>
      <c r="C211" s="14" t="s">
        <v>1026</v>
      </c>
      <c r="D211" s="14">
        <v>7.74433205E8</v>
      </c>
      <c r="E211" s="14" t="s">
        <v>298</v>
      </c>
      <c r="F211" s="14" t="s">
        <v>878</v>
      </c>
      <c r="G211" s="14" t="s">
        <v>1027</v>
      </c>
      <c r="H211" s="25" t="s">
        <v>96</v>
      </c>
      <c r="I211" s="26">
        <v>1900.0</v>
      </c>
      <c r="J211" s="22">
        <v>0.0</v>
      </c>
      <c r="K211" s="22">
        <f t="shared" si="6"/>
        <v>0</v>
      </c>
      <c r="L211" s="22">
        <f t="shared" si="7"/>
        <v>0</v>
      </c>
      <c r="M211" s="22">
        <v>0.0</v>
      </c>
      <c r="N211" s="22">
        <f t="shared" si="8"/>
        <v>0</v>
      </c>
      <c r="O211" s="22">
        <f t="shared" si="9"/>
        <v>0</v>
      </c>
      <c r="P211" s="22">
        <v>22.0</v>
      </c>
      <c r="Q211" s="22">
        <f t="shared" si="10"/>
        <v>0</v>
      </c>
      <c r="R211" s="22">
        <f t="shared" si="11"/>
        <v>22</v>
      </c>
      <c r="S211" s="22">
        <v>100.0</v>
      </c>
      <c r="T211" s="22">
        <f t="shared" si="12"/>
        <v>0</v>
      </c>
      <c r="U211" s="22">
        <f t="shared" si="13"/>
        <v>100</v>
      </c>
      <c r="V211" s="22">
        <f t="shared" si="14"/>
        <v>1778</v>
      </c>
      <c r="W211" s="22">
        <v>13.9</v>
      </c>
      <c r="X211" s="22">
        <f t="shared" si="15"/>
        <v>0</v>
      </c>
      <c r="Y211" s="22">
        <f t="shared" si="16"/>
        <v>13.9</v>
      </c>
      <c r="Z211" s="22">
        <v>0.39</v>
      </c>
      <c r="AA211" s="22">
        <f t="shared" si="17"/>
        <v>0</v>
      </c>
      <c r="AB211" s="22">
        <f t="shared" si="18"/>
        <v>0.39</v>
      </c>
      <c r="AC211" s="22">
        <v>68.87</v>
      </c>
      <c r="AD211" s="22">
        <f t="shared" si="19"/>
        <v>0</v>
      </c>
      <c r="AE211" s="22">
        <f t="shared" si="20"/>
        <v>68.87</v>
      </c>
      <c r="AF211" s="22">
        <v>1.37</v>
      </c>
      <c r="AG211" s="22">
        <f t="shared" si="21"/>
        <v>0</v>
      </c>
      <c r="AH211" s="22">
        <f t="shared" si="22"/>
        <v>1.37</v>
      </c>
      <c r="AI211" s="22">
        <v>60.86</v>
      </c>
      <c r="AJ211" s="22">
        <f t="shared" si="23"/>
        <v>0</v>
      </c>
      <c r="AK211" s="22">
        <f t="shared" si="24"/>
        <v>60.86</v>
      </c>
      <c r="AL211" s="22">
        <f t="shared" ref="AL211:AN211" si="890">AF211+AI211</f>
        <v>62.23</v>
      </c>
      <c r="AM211" s="22">
        <f t="shared" si="890"/>
        <v>0</v>
      </c>
      <c r="AN211" s="22">
        <f t="shared" si="890"/>
        <v>62.23</v>
      </c>
      <c r="AO211" s="22">
        <f t="shared" ref="AO211:AQ211" si="891">SUM(J211+M211+P211+S211+W211+Z211+AC211+AF211+AI211)</f>
        <v>267.39</v>
      </c>
      <c r="AP211" s="22">
        <f t="shared" si="891"/>
        <v>0</v>
      </c>
      <c r="AQ211" s="22">
        <f t="shared" si="891"/>
        <v>267.39</v>
      </c>
      <c r="AR211" s="22">
        <v>56.591787548899184</v>
      </c>
      <c r="AS211" s="22">
        <f t="shared" si="27"/>
        <v>323.9817875</v>
      </c>
      <c r="AT211" s="22">
        <f t="shared" si="28"/>
        <v>323.9817875</v>
      </c>
      <c r="AU211" s="22">
        <f t="shared" si="29"/>
        <v>1576.018212</v>
      </c>
      <c r="AV211" s="22">
        <f t="shared" si="883"/>
        <v>4554</v>
      </c>
      <c r="AW211" s="22">
        <f t="shared" si="31"/>
        <v>2977.981788</v>
      </c>
      <c r="AX211" s="22">
        <f t="shared" si="32"/>
        <v>1576.018212</v>
      </c>
      <c r="AY211" s="22">
        <v>70.73</v>
      </c>
      <c r="AZ211" s="22">
        <f t="shared" si="33"/>
        <v>70.73</v>
      </c>
      <c r="BA211" s="22">
        <f t="shared" si="34"/>
        <v>0</v>
      </c>
      <c r="BB211" s="22">
        <f t="shared" si="35"/>
        <v>4624.73</v>
      </c>
      <c r="BC211" s="22">
        <f t="shared" ref="BC211:BD211" si="892">SUM(AW211+AZ211)</f>
        <v>3048.711788</v>
      </c>
      <c r="BD211" s="22">
        <f t="shared" si="892"/>
        <v>1576.018212</v>
      </c>
      <c r="BE211" s="22">
        <f t="shared" si="37"/>
        <v>0</v>
      </c>
      <c r="BF211" s="27">
        <v>0.0</v>
      </c>
      <c r="BG211" s="22">
        <f t="shared" si="38"/>
        <v>0</v>
      </c>
      <c r="BH211" s="22">
        <f t="shared" si="39"/>
        <v>0</v>
      </c>
      <c r="BI211" s="22">
        <v>436.78999999999996</v>
      </c>
      <c r="BJ211" s="22">
        <f t="shared" si="40"/>
        <v>436.79</v>
      </c>
      <c r="BK211" s="22">
        <f t="shared" si="41"/>
        <v>0</v>
      </c>
      <c r="BL211" s="22"/>
      <c r="BM211" s="22">
        <f t="shared" si="42"/>
        <v>0</v>
      </c>
      <c r="BN211" s="22" t="str">
        <f t="shared" si="43"/>
        <v/>
      </c>
      <c r="BO211" s="22">
        <f t="shared" ref="BO211:BQ211" si="893">BF211+BI211+BL211</f>
        <v>436.79</v>
      </c>
      <c r="BP211" s="22">
        <f t="shared" si="893"/>
        <v>436.79</v>
      </c>
      <c r="BQ211" s="22">
        <f t="shared" si="893"/>
        <v>0</v>
      </c>
      <c r="BR211" s="22">
        <f t="shared" si="45"/>
        <v>0</v>
      </c>
      <c r="BS211" s="22">
        <v>0.0</v>
      </c>
      <c r="BT211" s="22">
        <f t="shared" si="46"/>
        <v>0</v>
      </c>
      <c r="BU211" s="22">
        <f t="shared" si="47"/>
        <v>0</v>
      </c>
      <c r="BV211" s="22">
        <f t="shared" si="48"/>
        <v>0</v>
      </c>
      <c r="BW211" s="27">
        <v>85.13</v>
      </c>
      <c r="BX211" s="22">
        <f t="shared" si="49"/>
        <v>85.13</v>
      </c>
      <c r="BY211" s="22">
        <f t="shared" si="50"/>
        <v>0</v>
      </c>
      <c r="BZ211" s="22">
        <f t="shared" si="51"/>
        <v>0</v>
      </c>
      <c r="CA211" s="22">
        <f t="shared" si="52"/>
        <v>0</v>
      </c>
    </row>
    <row r="212" ht="14.25" customHeight="1">
      <c r="A212" s="14" t="s">
        <v>1028</v>
      </c>
      <c r="B212" s="14" t="s">
        <v>244</v>
      </c>
      <c r="C212" s="14" t="s">
        <v>1029</v>
      </c>
      <c r="D212" s="14"/>
      <c r="E212" s="14" t="s">
        <v>422</v>
      </c>
      <c r="F212" s="14" t="s">
        <v>241</v>
      </c>
      <c r="G212" s="14" t="s">
        <v>1030</v>
      </c>
      <c r="H212" s="25" t="s">
        <v>96</v>
      </c>
      <c r="I212" s="26">
        <v>1343.0</v>
      </c>
      <c r="J212" s="22">
        <v>0.0</v>
      </c>
      <c r="K212" s="22">
        <f t="shared" si="6"/>
        <v>0</v>
      </c>
      <c r="L212" s="22">
        <f t="shared" si="7"/>
        <v>0</v>
      </c>
      <c r="M212" s="22">
        <v>0.0</v>
      </c>
      <c r="N212" s="22">
        <f t="shared" si="8"/>
        <v>0</v>
      </c>
      <c r="O212" s="22">
        <f t="shared" si="9"/>
        <v>0</v>
      </c>
      <c r="P212" s="22">
        <v>10.0</v>
      </c>
      <c r="Q212" s="22">
        <f t="shared" si="10"/>
        <v>0</v>
      </c>
      <c r="R212" s="22">
        <f t="shared" si="11"/>
        <v>10</v>
      </c>
      <c r="S212" s="22">
        <v>100.0</v>
      </c>
      <c r="T212" s="22">
        <f t="shared" si="12"/>
        <v>0</v>
      </c>
      <c r="U212" s="22">
        <f t="shared" si="13"/>
        <v>100</v>
      </c>
      <c r="V212" s="22">
        <f t="shared" si="14"/>
        <v>1233</v>
      </c>
      <c r="W212" s="22">
        <v>13.9</v>
      </c>
      <c r="X212" s="22">
        <f t="shared" si="15"/>
        <v>0</v>
      </c>
      <c r="Y212" s="22">
        <f t="shared" si="16"/>
        <v>13.9</v>
      </c>
      <c r="Z212" s="22">
        <v>0.39</v>
      </c>
      <c r="AA212" s="22">
        <f t="shared" si="17"/>
        <v>0</v>
      </c>
      <c r="AB212" s="22">
        <f t="shared" si="18"/>
        <v>0.39</v>
      </c>
      <c r="AC212" s="22">
        <v>68.87</v>
      </c>
      <c r="AD212" s="22">
        <f t="shared" si="19"/>
        <v>0</v>
      </c>
      <c r="AE212" s="22">
        <f t="shared" si="20"/>
        <v>68.87</v>
      </c>
      <c r="AF212" s="22">
        <v>1.37</v>
      </c>
      <c r="AG212" s="22">
        <f t="shared" si="21"/>
        <v>0</v>
      </c>
      <c r="AH212" s="22">
        <f t="shared" si="22"/>
        <v>1.37</v>
      </c>
      <c r="AI212" s="22">
        <v>60.86</v>
      </c>
      <c r="AJ212" s="22">
        <f t="shared" si="23"/>
        <v>0</v>
      </c>
      <c r="AK212" s="22">
        <f t="shared" si="24"/>
        <v>60.86</v>
      </c>
      <c r="AL212" s="22">
        <f t="shared" ref="AL212:AN212" si="894">AF212+AI212</f>
        <v>62.23</v>
      </c>
      <c r="AM212" s="22">
        <f t="shared" si="894"/>
        <v>0</v>
      </c>
      <c r="AN212" s="22">
        <f t="shared" si="894"/>
        <v>62.23</v>
      </c>
      <c r="AO212" s="22">
        <f t="shared" ref="AO212:AQ212" si="895">SUM(J212+M212+P212+S212+W212+Z212+AC212+AF212+AI212)</f>
        <v>255.39</v>
      </c>
      <c r="AP212" s="22">
        <f t="shared" si="895"/>
        <v>0</v>
      </c>
      <c r="AQ212" s="22">
        <f t="shared" si="895"/>
        <v>255.39</v>
      </c>
      <c r="AR212" s="22">
        <v>37.700243203250146</v>
      </c>
      <c r="AS212" s="22">
        <f t="shared" si="27"/>
        <v>293.0902432</v>
      </c>
      <c r="AT212" s="22">
        <f t="shared" si="28"/>
        <v>293.0902432</v>
      </c>
      <c r="AU212" s="22">
        <f t="shared" si="29"/>
        <v>1049.909757</v>
      </c>
      <c r="AV212" s="22">
        <f t="shared" si="883"/>
        <v>4554</v>
      </c>
      <c r="AW212" s="22">
        <f t="shared" si="31"/>
        <v>3504.090243</v>
      </c>
      <c r="AX212" s="22">
        <f t="shared" si="32"/>
        <v>1049.909757</v>
      </c>
      <c r="AY212" s="22">
        <v>70.73</v>
      </c>
      <c r="AZ212" s="22">
        <f t="shared" si="33"/>
        <v>70.73</v>
      </c>
      <c r="BA212" s="22">
        <f t="shared" si="34"/>
        <v>0</v>
      </c>
      <c r="BB212" s="22">
        <f t="shared" si="35"/>
        <v>4624.73</v>
      </c>
      <c r="BC212" s="22">
        <f t="shared" ref="BC212:BD212" si="896">SUM(AW212+AZ212)</f>
        <v>3574.820243</v>
      </c>
      <c r="BD212" s="22">
        <f t="shared" si="896"/>
        <v>1049.909757</v>
      </c>
      <c r="BE212" s="22">
        <f t="shared" si="37"/>
        <v>0</v>
      </c>
      <c r="BF212" s="27">
        <v>0.0</v>
      </c>
      <c r="BG212" s="22">
        <f t="shared" si="38"/>
        <v>0</v>
      </c>
      <c r="BH212" s="22">
        <f t="shared" si="39"/>
        <v>0</v>
      </c>
      <c r="BI212" s="22">
        <v>0.0</v>
      </c>
      <c r="BJ212" s="22">
        <f t="shared" si="40"/>
        <v>0</v>
      </c>
      <c r="BK212" s="22">
        <f t="shared" si="41"/>
        <v>0</v>
      </c>
      <c r="BL212" s="22"/>
      <c r="BM212" s="22">
        <f t="shared" si="42"/>
        <v>0</v>
      </c>
      <c r="BN212" s="22" t="str">
        <f t="shared" si="43"/>
        <v/>
      </c>
      <c r="BO212" s="22">
        <f t="shared" ref="BO212:BQ212" si="897">BF212+BI212+BL212</f>
        <v>0</v>
      </c>
      <c r="BP212" s="22">
        <f t="shared" si="897"/>
        <v>0</v>
      </c>
      <c r="BQ212" s="22">
        <f t="shared" si="897"/>
        <v>0</v>
      </c>
      <c r="BR212" s="22">
        <f t="shared" si="45"/>
        <v>0</v>
      </c>
      <c r="BS212" s="22">
        <v>0.0</v>
      </c>
      <c r="BT212" s="22">
        <f t="shared" si="46"/>
        <v>0</v>
      </c>
      <c r="BU212" s="22">
        <f t="shared" si="47"/>
        <v>0</v>
      </c>
      <c r="BV212" s="22">
        <f t="shared" si="48"/>
        <v>0</v>
      </c>
      <c r="BW212" s="27">
        <v>0.0</v>
      </c>
      <c r="BX212" s="22">
        <f t="shared" si="49"/>
        <v>0</v>
      </c>
      <c r="BY212" s="22">
        <f t="shared" si="50"/>
        <v>0</v>
      </c>
      <c r="BZ212" s="22">
        <f t="shared" si="51"/>
        <v>0</v>
      </c>
      <c r="CA212" s="22">
        <f t="shared" si="52"/>
        <v>0</v>
      </c>
    </row>
    <row r="213" ht="14.25" customHeight="1">
      <c r="A213" s="14" t="s">
        <v>1031</v>
      </c>
      <c r="B213" s="14" t="s">
        <v>1032</v>
      </c>
      <c r="C213" s="14" t="s">
        <v>1033</v>
      </c>
      <c r="D213" s="14">
        <v>3.08162358E8</v>
      </c>
      <c r="E213" s="14" t="s">
        <v>220</v>
      </c>
      <c r="F213" s="14" t="s">
        <v>282</v>
      </c>
      <c r="G213" s="14" t="s">
        <v>1034</v>
      </c>
      <c r="H213" s="25" t="s">
        <v>96</v>
      </c>
      <c r="I213" s="26">
        <v>2000.0</v>
      </c>
      <c r="J213" s="22">
        <v>0.0</v>
      </c>
      <c r="K213" s="22">
        <f t="shared" si="6"/>
        <v>0</v>
      </c>
      <c r="L213" s="22">
        <f t="shared" si="7"/>
        <v>0</v>
      </c>
      <c r="M213" s="22">
        <v>0.0</v>
      </c>
      <c r="N213" s="22">
        <f t="shared" si="8"/>
        <v>0</v>
      </c>
      <c r="O213" s="22">
        <f t="shared" si="9"/>
        <v>0</v>
      </c>
      <c r="P213" s="22">
        <v>10.0</v>
      </c>
      <c r="Q213" s="22">
        <f t="shared" si="10"/>
        <v>0</v>
      </c>
      <c r="R213" s="22">
        <f t="shared" si="11"/>
        <v>10</v>
      </c>
      <c r="S213" s="22">
        <v>100.0</v>
      </c>
      <c r="T213" s="22">
        <f t="shared" si="12"/>
        <v>0</v>
      </c>
      <c r="U213" s="22">
        <f t="shared" si="13"/>
        <v>100</v>
      </c>
      <c r="V213" s="22">
        <f t="shared" si="14"/>
        <v>1890</v>
      </c>
      <c r="W213" s="22">
        <v>27.8</v>
      </c>
      <c r="X213" s="22">
        <f t="shared" si="15"/>
        <v>0</v>
      </c>
      <c r="Y213" s="22">
        <f t="shared" si="16"/>
        <v>27.8</v>
      </c>
      <c r="Z213" s="22">
        <v>0.39</v>
      </c>
      <c r="AA213" s="22">
        <f t="shared" si="17"/>
        <v>0</v>
      </c>
      <c r="AB213" s="22">
        <f t="shared" si="18"/>
        <v>0.39</v>
      </c>
      <c r="AC213" s="22">
        <v>68.87</v>
      </c>
      <c r="AD213" s="22">
        <f t="shared" si="19"/>
        <v>0</v>
      </c>
      <c r="AE213" s="22">
        <f t="shared" si="20"/>
        <v>68.87</v>
      </c>
      <c r="AF213" s="22">
        <v>1.37</v>
      </c>
      <c r="AG213" s="22">
        <f t="shared" si="21"/>
        <v>0</v>
      </c>
      <c r="AH213" s="22">
        <f t="shared" si="22"/>
        <v>1.37</v>
      </c>
      <c r="AI213" s="22">
        <v>60.86</v>
      </c>
      <c r="AJ213" s="22">
        <f t="shared" si="23"/>
        <v>0</v>
      </c>
      <c r="AK213" s="22">
        <f t="shared" si="24"/>
        <v>60.86</v>
      </c>
      <c r="AL213" s="22">
        <f t="shared" ref="AL213:AN213" si="898">AF213+AI213</f>
        <v>62.23</v>
      </c>
      <c r="AM213" s="22">
        <f t="shared" si="898"/>
        <v>0</v>
      </c>
      <c r="AN213" s="22">
        <f t="shared" si="898"/>
        <v>62.23</v>
      </c>
      <c r="AO213" s="22">
        <f t="shared" ref="AO213:AQ213" si="899">SUM(J213+M213+P213+S213+W213+Z213+AC213+AF213+AI213)</f>
        <v>269.29</v>
      </c>
      <c r="AP213" s="22">
        <f t="shared" si="899"/>
        <v>0</v>
      </c>
      <c r="AQ213" s="22">
        <f t="shared" si="899"/>
        <v>269.29</v>
      </c>
      <c r="AR213" s="22">
        <v>59.992265531116004</v>
      </c>
      <c r="AS213" s="22">
        <f t="shared" si="27"/>
        <v>329.2822655</v>
      </c>
      <c r="AT213" s="22">
        <f t="shared" si="28"/>
        <v>329.2822655</v>
      </c>
      <c r="AU213" s="22">
        <f t="shared" si="29"/>
        <v>1670.717734</v>
      </c>
      <c r="AV213" s="22">
        <f t="shared" si="883"/>
        <v>4554</v>
      </c>
      <c r="AW213" s="22">
        <f t="shared" si="31"/>
        <v>2883.282266</v>
      </c>
      <c r="AX213" s="22">
        <f t="shared" si="32"/>
        <v>1670.717734</v>
      </c>
      <c r="AY213" s="22">
        <v>70.73</v>
      </c>
      <c r="AZ213" s="22">
        <f t="shared" si="33"/>
        <v>70.73</v>
      </c>
      <c r="BA213" s="22">
        <f t="shared" si="34"/>
        <v>0</v>
      </c>
      <c r="BB213" s="22">
        <f t="shared" si="35"/>
        <v>4624.73</v>
      </c>
      <c r="BC213" s="22">
        <f t="shared" ref="BC213:BD213" si="900">SUM(AW213+AZ213)</f>
        <v>2954.012266</v>
      </c>
      <c r="BD213" s="22">
        <f t="shared" si="900"/>
        <v>1670.717734</v>
      </c>
      <c r="BE213" s="22">
        <f t="shared" si="37"/>
        <v>0</v>
      </c>
      <c r="BF213" s="27">
        <v>0.0</v>
      </c>
      <c r="BG213" s="22">
        <f t="shared" si="38"/>
        <v>0</v>
      </c>
      <c r="BH213" s="22">
        <f t="shared" si="39"/>
        <v>0</v>
      </c>
      <c r="BI213" s="22">
        <v>403.35</v>
      </c>
      <c r="BJ213" s="22">
        <f t="shared" si="40"/>
        <v>403.35</v>
      </c>
      <c r="BK213" s="22">
        <f t="shared" si="41"/>
        <v>0</v>
      </c>
      <c r="BL213" s="22"/>
      <c r="BM213" s="22">
        <f t="shared" si="42"/>
        <v>0</v>
      </c>
      <c r="BN213" s="22" t="str">
        <f t="shared" si="43"/>
        <v/>
      </c>
      <c r="BO213" s="22">
        <f t="shared" ref="BO213:BQ213" si="901">BF213+BI213+BL213</f>
        <v>403.35</v>
      </c>
      <c r="BP213" s="22">
        <f t="shared" si="901"/>
        <v>403.35</v>
      </c>
      <c r="BQ213" s="22">
        <f t="shared" si="901"/>
        <v>0</v>
      </c>
      <c r="BR213" s="22">
        <f t="shared" si="45"/>
        <v>0</v>
      </c>
      <c r="BS213" s="22">
        <v>0.0</v>
      </c>
      <c r="BT213" s="22">
        <f t="shared" si="46"/>
        <v>0</v>
      </c>
      <c r="BU213" s="22">
        <f t="shared" si="47"/>
        <v>0</v>
      </c>
      <c r="BV213" s="22">
        <f t="shared" si="48"/>
        <v>0</v>
      </c>
      <c r="BW213" s="27">
        <v>0.0</v>
      </c>
      <c r="BX213" s="22">
        <f t="shared" si="49"/>
        <v>0</v>
      </c>
      <c r="BY213" s="22">
        <f t="shared" si="50"/>
        <v>0</v>
      </c>
      <c r="BZ213" s="22">
        <f t="shared" si="51"/>
        <v>0</v>
      </c>
      <c r="CA213" s="22">
        <f t="shared" si="52"/>
        <v>0</v>
      </c>
    </row>
    <row r="214" ht="14.25" customHeight="1">
      <c r="A214" s="14" t="s">
        <v>1035</v>
      </c>
      <c r="B214" s="14" t="s">
        <v>1036</v>
      </c>
      <c r="C214" s="14" t="s">
        <v>1037</v>
      </c>
      <c r="D214" s="14">
        <v>9.06927447E8</v>
      </c>
      <c r="E214" s="14" t="s">
        <v>287</v>
      </c>
      <c r="F214" s="14" t="s">
        <v>176</v>
      </c>
      <c r="G214" s="14" t="s">
        <v>1038</v>
      </c>
      <c r="H214" s="25" t="s">
        <v>96</v>
      </c>
      <c r="I214" s="26">
        <v>552.0</v>
      </c>
      <c r="J214" s="22">
        <v>0.0</v>
      </c>
      <c r="K214" s="22">
        <f t="shared" si="6"/>
        <v>0</v>
      </c>
      <c r="L214" s="22">
        <f t="shared" si="7"/>
        <v>0</v>
      </c>
      <c r="M214" s="22">
        <v>0.0</v>
      </c>
      <c r="N214" s="22">
        <f t="shared" si="8"/>
        <v>0</v>
      </c>
      <c r="O214" s="22">
        <f t="shared" si="9"/>
        <v>0</v>
      </c>
      <c r="P214" s="22">
        <v>22.0</v>
      </c>
      <c r="Q214" s="22">
        <f t="shared" si="10"/>
        <v>0</v>
      </c>
      <c r="R214" s="22">
        <f t="shared" si="11"/>
        <v>22</v>
      </c>
      <c r="S214" s="22">
        <v>100.0</v>
      </c>
      <c r="T214" s="22">
        <f t="shared" si="12"/>
        <v>0</v>
      </c>
      <c r="U214" s="22">
        <f t="shared" si="13"/>
        <v>100</v>
      </c>
      <c r="V214" s="22">
        <f t="shared" si="14"/>
        <v>430</v>
      </c>
      <c r="W214" s="22">
        <v>13.9</v>
      </c>
      <c r="X214" s="22">
        <f t="shared" si="15"/>
        <v>0</v>
      </c>
      <c r="Y214" s="22">
        <f t="shared" si="16"/>
        <v>13.9</v>
      </c>
      <c r="Z214" s="22">
        <v>0.39</v>
      </c>
      <c r="AA214" s="22">
        <f t="shared" si="17"/>
        <v>0</v>
      </c>
      <c r="AB214" s="22">
        <f t="shared" si="18"/>
        <v>0.39</v>
      </c>
      <c r="AC214" s="22">
        <v>68.87</v>
      </c>
      <c r="AD214" s="22">
        <f t="shared" si="19"/>
        <v>0</v>
      </c>
      <c r="AE214" s="22">
        <f t="shared" si="20"/>
        <v>68.87</v>
      </c>
      <c r="AF214" s="22">
        <v>1.37</v>
      </c>
      <c r="AG214" s="22">
        <f t="shared" si="21"/>
        <v>0</v>
      </c>
      <c r="AH214" s="22">
        <f t="shared" si="22"/>
        <v>1.37</v>
      </c>
      <c r="AI214" s="22">
        <v>60.86</v>
      </c>
      <c r="AJ214" s="22">
        <f t="shared" si="23"/>
        <v>0</v>
      </c>
      <c r="AK214" s="22">
        <f t="shared" si="24"/>
        <v>60.86</v>
      </c>
      <c r="AL214" s="22">
        <f t="shared" ref="AL214:AN214" si="902">AF214+AI214</f>
        <v>62.23</v>
      </c>
      <c r="AM214" s="22">
        <f t="shared" si="902"/>
        <v>0</v>
      </c>
      <c r="AN214" s="22">
        <f t="shared" si="902"/>
        <v>62.23</v>
      </c>
      <c r="AO214" s="22">
        <f t="shared" ref="AO214:AQ214" si="903">SUM(J214+M214+P214+S214+W214+Z214+AC214+AF214+AI214)</f>
        <v>267.39</v>
      </c>
      <c r="AP214" s="22">
        <f t="shared" si="903"/>
        <v>0</v>
      </c>
      <c r="AQ214" s="22">
        <f t="shared" si="903"/>
        <v>267.39</v>
      </c>
      <c r="AR214" s="22">
        <v>9.865545754523245</v>
      </c>
      <c r="AS214" s="22">
        <f t="shared" si="27"/>
        <v>277.2555458</v>
      </c>
      <c r="AT214" s="22">
        <f t="shared" si="28"/>
        <v>277.2555458</v>
      </c>
      <c r="AU214" s="22">
        <f t="shared" si="29"/>
        <v>274.7444542</v>
      </c>
      <c r="AV214" s="22">
        <f t="shared" si="883"/>
        <v>4554</v>
      </c>
      <c r="AW214" s="22">
        <f t="shared" si="31"/>
        <v>4279.255546</v>
      </c>
      <c r="AX214" s="22">
        <f t="shared" si="32"/>
        <v>274.7444542</v>
      </c>
      <c r="AY214" s="22">
        <v>70.73</v>
      </c>
      <c r="AZ214" s="22">
        <f t="shared" si="33"/>
        <v>70.73</v>
      </c>
      <c r="BA214" s="22">
        <f t="shared" si="34"/>
        <v>0</v>
      </c>
      <c r="BB214" s="22">
        <f t="shared" si="35"/>
        <v>4624.73</v>
      </c>
      <c r="BC214" s="22">
        <f t="shared" ref="BC214:BD214" si="904">SUM(AW214+AZ214)</f>
        <v>4349.985546</v>
      </c>
      <c r="BD214" s="22">
        <f t="shared" si="904"/>
        <v>274.7444542</v>
      </c>
      <c r="BE214" s="22">
        <f t="shared" si="37"/>
        <v>0</v>
      </c>
      <c r="BF214" s="27">
        <v>0.0</v>
      </c>
      <c r="BG214" s="22">
        <f t="shared" si="38"/>
        <v>0</v>
      </c>
      <c r="BH214" s="22">
        <f t="shared" si="39"/>
        <v>0</v>
      </c>
      <c r="BI214" s="22">
        <v>602.96</v>
      </c>
      <c r="BJ214" s="22">
        <f t="shared" si="40"/>
        <v>602.96</v>
      </c>
      <c r="BK214" s="22">
        <f t="shared" si="41"/>
        <v>0</v>
      </c>
      <c r="BL214" s="22"/>
      <c r="BM214" s="22">
        <f t="shared" si="42"/>
        <v>0</v>
      </c>
      <c r="BN214" s="22" t="str">
        <f t="shared" si="43"/>
        <v/>
      </c>
      <c r="BO214" s="22">
        <f t="shared" ref="BO214:BQ214" si="905">BF214+BI214+BL214</f>
        <v>602.96</v>
      </c>
      <c r="BP214" s="22">
        <f t="shared" si="905"/>
        <v>602.96</v>
      </c>
      <c r="BQ214" s="22">
        <f t="shared" si="905"/>
        <v>0</v>
      </c>
      <c r="BR214" s="22">
        <f t="shared" si="45"/>
        <v>0</v>
      </c>
      <c r="BS214" s="22">
        <v>0.0</v>
      </c>
      <c r="BT214" s="22">
        <f t="shared" si="46"/>
        <v>0</v>
      </c>
      <c r="BU214" s="22">
        <f t="shared" si="47"/>
        <v>0</v>
      </c>
      <c r="BV214" s="22">
        <f t="shared" si="48"/>
        <v>0</v>
      </c>
      <c r="BW214" s="27">
        <v>2734.76</v>
      </c>
      <c r="BX214" s="22">
        <f t="shared" si="49"/>
        <v>2734.76</v>
      </c>
      <c r="BY214" s="22">
        <f t="shared" si="50"/>
        <v>0</v>
      </c>
      <c r="BZ214" s="22">
        <f t="shared" si="51"/>
        <v>0</v>
      </c>
      <c r="CA214" s="22">
        <f t="shared" si="52"/>
        <v>0</v>
      </c>
    </row>
    <row r="215" ht="14.25" customHeight="1">
      <c r="A215" s="14" t="s">
        <v>1039</v>
      </c>
      <c r="B215" s="14" t="s">
        <v>1040</v>
      </c>
      <c r="C215" s="14" t="s">
        <v>1041</v>
      </c>
      <c r="D215" s="14">
        <v>7.68832551E8</v>
      </c>
      <c r="E215" s="14" t="s">
        <v>1042</v>
      </c>
      <c r="F215" s="14" t="s">
        <v>247</v>
      </c>
      <c r="G215" s="14" t="s">
        <v>1043</v>
      </c>
      <c r="H215" s="25" t="s">
        <v>96</v>
      </c>
      <c r="I215" s="26">
        <v>2523.0</v>
      </c>
      <c r="J215" s="22">
        <v>0.0</v>
      </c>
      <c r="K215" s="22">
        <f t="shared" si="6"/>
        <v>0</v>
      </c>
      <c r="L215" s="22">
        <f t="shared" si="7"/>
        <v>0</v>
      </c>
      <c r="M215" s="22">
        <v>0.0</v>
      </c>
      <c r="N215" s="22">
        <f t="shared" si="8"/>
        <v>0</v>
      </c>
      <c r="O215" s="22">
        <f t="shared" si="9"/>
        <v>0</v>
      </c>
      <c r="P215" s="22">
        <v>22.0</v>
      </c>
      <c r="Q215" s="22">
        <f t="shared" si="10"/>
        <v>0</v>
      </c>
      <c r="R215" s="22">
        <f t="shared" si="11"/>
        <v>22</v>
      </c>
      <c r="S215" s="22">
        <v>100.0</v>
      </c>
      <c r="T215" s="22">
        <f t="shared" si="12"/>
        <v>0</v>
      </c>
      <c r="U215" s="22">
        <f t="shared" si="13"/>
        <v>100</v>
      </c>
      <c r="V215" s="22">
        <f t="shared" si="14"/>
        <v>2401</v>
      </c>
      <c r="W215" s="22">
        <v>13.9</v>
      </c>
      <c r="X215" s="22">
        <f t="shared" si="15"/>
        <v>0</v>
      </c>
      <c r="Y215" s="22">
        <f t="shared" si="16"/>
        <v>13.9</v>
      </c>
      <c r="Z215" s="22">
        <v>0.39</v>
      </c>
      <c r="AA215" s="22">
        <f t="shared" si="17"/>
        <v>0</v>
      </c>
      <c r="AB215" s="22">
        <f t="shared" si="18"/>
        <v>0.39</v>
      </c>
      <c r="AC215" s="22">
        <v>68.87</v>
      </c>
      <c r="AD215" s="22">
        <f t="shared" si="19"/>
        <v>0</v>
      </c>
      <c r="AE215" s="22">
        <f t="shared" si="20"/>
        <v>68.87</v>
      </c>
      <c r="AF215" s="22">
        <v>1.37</v>
      </c>
      <c r="AG215" s="22">
        <f t="shared" si="21"/>
        <v>0</v>
      </c>
      <c r="AH215" s="22">
        <f t="shared" si="22"/>
        <v>1.37</v>
      </c>
      <c r="AI215" s="22">
        <v>60.86</v>
      </c>
      <c r="AJ215" s="22">
        <f t="shared" si="23"/>
        <v>0</v>
      </c>
      <c r="AK215" s="22">
        <f t="shared" si="24"/>
        <v>60.86</v>
      </c>
      <c r="AL215" s="22">
        <f t="shared" ref="AL215:AN215" si="906">AF215+AI215</f>
        <v>62.23</v>
      </c>
      <c r="AM215" s="22">
        <f t="shared" si="906"/>
        <v>0</v>
      </c>
      <c r="AN215" s="22">
        <f t="shared" si="906"/>
        <v>62.23</v>
      </c>
      <c r="AO215" s="22">
        <f t="shared" ref="AO215:AQ215" si="907">SUM(J215+M215+P215+S215+W215+Z215+AC215+AF215+AI215)</f>
        <v>267.39</v>
      </c>
      <c r="AP215" s="22">
        <f t="shared" si="907"/>
        <v>0</v>
      </c>
      <c r="AQ215" s="22">
        <f t="shared" si="907"/>
        <v>267.39</v>
      </c>
      <c r="AR215" s="22">
        <v>78.18707585594385</v>
      </c>
      <c r="AS215" s="22">
        <f t="shared" si="27"/>
        <v>345.5770759</v>
      </c>
      <c r="AT215" s="22">
        <f t="shared" si="28"/>
        <v>345.5770759</v>
      </c>
      <c r="AU215" s="22">
        <f t="shared" si="29"/>
        <v>2177.422924</v>
      </c>
      <c r="AV215" s="22">
        <f>82.93*120</f>
        <v>9951.6</v>
      </c>
      <c r="AW215" s="22">
        <f t="shared" si="31"/>
        <v>7774.177076</v>
      </c>
      <c r="AX215" s="22">
        <f t="shared" si="32"/>
        <v>2177.422924</v>
      </c>
      <c r="AY215" s="22">
        <v>175.06</v>
      </c>
      <c r="AZ215" s="22">
        <f t="shared" si="33"/>
        <v>175.06</v>
      </c>
      <c r="BA215" s="22">
        <f t="shared" si="34"/>
        <v>0</v>
      </c>
      <c r="BB215" s="22">
        <f t="shared" si="35"/>
        <v>10126.66</v>
      </c>
      <c r="BC215" s="22">
        <f t="shared" ref="BC215:BD215" si="908">SUM(AW215+AZ215)</f>
        <v>7949.237076</v>
      </c>
      <c r="BD215" s="22">
        <f t="shared" si="908"/>
        <v>2177.422924</v>
      </c>
      <c r="BE215" s="22">
        <f t="shared" si="37"/>
        <v>0</v>
      </c>
      <c r="BF215" s="27">
        <v>0.0</v>
      </c>
      <c r="BG215" s="22">
        <f t="shared" si="38"/>
        <v>0</v>
      </c>
      <c r="BH215" s="22">
        <f t="shared" si="39"/>
        <v>0</v>
      </c>
      <c r="BI215" s="22">
        <v>989.3800000000001</v>
      </c>
      <c r="BJ215" s="22">
        <f t="shared" si="40"/>
        <v>989.38</v>
      </c>
      <c r="BK215" s="22">
        <f t="shared" si="41"/>
        <v>0</v>
      </c>
      <c r="BL215" s="22"/>
      <c r="BM215" s="22">
        <f t="shared" si="42"/>
        <v>0</v>
      </c>
      <c r="BN215" s="22" t="str">
        <f t="shared" si="43"/>
        <v/>
      </c>
      <c r="BO215" s="22">
        <f t="shared" ref="BO215:BQ215" si="909">BF215+BI215+BL215</f>
        <v>989.38</v>
      </c>
      <c r="BP215" s="22">
        <f t="shared" si="909"/>
        <v>989.38</v>
      </c>
      <c r="BQ215" s="22">
        <f t="shared" si="909"/>
        <v>0</v>
      </c>
      <c r="BR215" s="22">
        <f t="shared" si="45"/>
        <v>0</v>
      </c>
      <c r="BS215" s="22">
        <v>0.0</v>
      </c>
      <c r="BT215" s="22">
        <f t="shared" si="46"/>
        <v>0</v>
      </c>
      <c r="BU215" s="22">
        <f t="shared" si="47"/>
        <v>0</v>
      </c>
      <c r="BV215" s="22">
        <f t="shared" si="48"/>
        <v>0</v>
      </c>
      <c r="BW215" s="27">
        <v>3107.21</v>
      </c>
      <c r="BX215" s="22">
        <f t="shared" si="49"/>
        <v>3107.21</v>
      </c>
      <c r="BY215" s="22">
        <f t="shared" si="50"/>
        <v>0</v>
      </c>
      <c r="BZ215" s="22">
        <f t="shared" si="51"/>
        <v>0</v>
      </c>
      <c r="CA215" s="22">
        <f t="shared" si="52"/>
        <v>0</v>
      </c>
    </row>
    <row r="216" ht="14.25" customHeight="1">
      <c r="A216" s="14" t="s">
        <v>1044</v>
      </c>
      <c r="B216" s="14" t="s">
        <v>244</v>
      </c>
      <c r="C216" s="14" t="s">
        <v>1045</v>
      </c>
      <c r="D216" s="14"/>
      <c r="E216" s="14" t="s">
        <v>1046</v>
      </c>
      <c r="F216" s="14" t="s">
        <v>627</v>
      </c>
      <c r="G216" s="14" t="s">
        <v>1047</v>
      </c>
      <c r="H216" s="25" t="s">
        <v>96</v>
      </c>
      <c r="I216" s="26">
        <v>750.0</v>
      </c>
      <c r="J216" s="22">
        <v>0.0</v>
      </c>
      <c r="K216" s="22">
        <f t="shared" si="6"/>
        <v>0</v>
      </c>
      <c r="L216" s="22">
        <f t="shared" si="7"/>
        <v>0</v>
      </c>
      <c r="M216" s="22">
        <v>0.0</v>
      </c>
      <c r="N216" s="22">
        <f t="shared" si="8"/>
        <v>0</v>
      </c>
      <c r="O216" s="22">
        <f t="shared" si="9"/>
        <v>0</v>
      </c>
      <c r="P216" s="22">
        <v>10.0</v>
      </c>
      <c r="Q216" s="22">
        <f t="shared" si="10"/>
        <v>0</v>
      </c>
      <c r="R216" s="22">
        <f t="shared" si="11"/>
        <v>10</v>
      </c>
      <c r="S216" s="22">
        <v>100.0</v>
      </c>
      <c r="T216" s="22">
        <f t="shared" si="12"/>
        <v>0</v>
      </c>
      <c r="U216" s="22">
        <f t="shared" si="13"/>
        <v>100</v>
      </c>
      <c r="V216" s="22">
        <f t="shared" si="14"/>
        <v>640</v>
      </c>
      <c r="W216" s="22">
        <v>13.9</v>
      </c>
      <c r="X216" s="22">
        <f t="shared" si="15"/>
        <v>0</v>
      </c>
      <c r="Y216" s="22">
        <f t="shared" si="16"/>
        <v>13.9</v>
      </c>
      <c r="Z216" s="22">
        <v>0.39</v>
      </c>
      <c r="AA216" s="22">
        <f t="shared" si="17"/>
        <v>0</v>
      </c>
      <c r="AB216" s="22">
        <f t="shared" si="18"/>
        <v>0.39</v>
      </c>
      <c r="AC216" s="22">
        <v>68.87</v>
      </c>
      <c r="AD216" s="22">
        <f t="shared" si="19"/>
        <v>0</v>
      </c>
      <c r="AE216" s="22">
        <f t="shared" si="20"/>
        <v>68.87</v>
      </c>
      <c r="AF216" s="22">
        <v>1.37</v>
      </c>
      <c r="AG216" s="22">
        <f t="shared" si="21"/>
        <v>0</v>
      </c>
      <c r="AH216" s="22">
        <f t="shared" si="22"/>
        <v>1.37</v>
      </c>
      <c r="AI216" s="22">
        <v>60.86</v>
      </c>
      <c r="AJ216" s="22">
        <f t="shared" si="23"/>
        <v>0</v>
      </c>
      <c r="AK216" s="22">
        <f t="shared" si="24"/>
        <v>60.86</v>
      </c>
      <c r="AL216" s="22">
        <f t="shared" ref="AL216:AN216" si="910">AF216+AI216</f>
        <v>62.23</v>
      </c>
      <c r="AM216" s="22">
        <f t="shared" si="910"/>
        <v>0</v>
      </c>
      <c r="AN216" s="22">
        <f t="shared" si="910"/>
        <v>62.23</v>
      </c>
      <c r="AO216" s="22">
        <f t="shared" ref="AO216:AQ216" si="911">SUM(J216+M216+P216+S216+W216+Z216+AC216+AF216+AI216)</f>
        <v>255.39</v>
      </c>
      <c r="AP216" s="22">
        <f t="shared" si="911"/>
        <v>0</v>
      </c>
      <c r="AQ216" s="22">
        <f t="shared" si="911"/>
        <v>255.39</v>
      </c>
      <c r="AR216" s="22">
        <v>17.144856419819195</v>
      </c>
      <c r="AS216" s="22">
        <f t="shared" si="27"/>
        <v>272.5348564</v>
      </c>
      <c r="AT216" s="22">
        <f t="shared" si="28"/>
        <v>272.5348564</v>
      </c>
      <c r="AU216" s="22">
        <f t="shared" si="29"/>
        <v>477.4651436</v>
      </c>
      <c r="AV216" s="22">
        <f t="shared" ref="AV216:AV225" si="916">37.95*120</f>
        <v>4554</v>
      </c>
      <c r="AW216" s="22">
        <f t="shared" si="31"/>
        <v>4076.534856</v>
      </c>
      <c r="AX216" s="22">
        <f t="shared" si="32"/>
        <v>477.4651436</v>
      </c>
      <c r="AY216" s="22">
        <v>70.73</v>
      </c>
      <c r="AZ216" s="22">
        <f t="shared" si="33"/>
        <v>70.73</v>
      </c>
      <c r="BA216" s="22">
        <f t="shared" si="34"/>
        <v>0</v>
      </c>
      <c r="BB216" s="22">
        <f t="shared" si="35"/>
        <v>4624.73</v>
      </c>
      <c r="BC216" s="22">
        <f t="shared" ref="BC216:BD216" si="912">SUM(AW216+AZ216)</f>
        <v>4147.264856</v>
      </c>
      <c r="BD216" s="22">
        <f t="shared" si="912"/>
        <v>477.4651436</v>
      </c>
      <c r="BE216" s="22">
        <f t="shared" si="37"/>
        <v>0</v>
      </c>
      <c r="BF216" s="27">
        <v>0.0</v>
      </c>
      <c r="BG216" s="22">
        <f t="shared" si="38"/>
        <v>0</v>
      </c>
      <c r="BH216" s="22">
        <f t="shared" si="39"/>
        <v>0</v>
      </c>
      <c r="BI216" s="22">
        <v>0.0</v>
      </c>
      <c r="BJ216" s="22">
        <f t="shared" si="40"/>
        <v>0</v>
      </c>
      <c r="BK216" s="22">
        <f t="shared" si="41"/>
        <v>0</v>
      </c>
      <c r="BL216" s="22"/>
      <c r="BM216" s="22">
        <f t="shared" si="42"/>
        <v>0</v>
      </c>
      <c r="BN216" s="22" t="str">
        <f t="shared" si="43"/>
        <v/>
      </c>
      <c r="BO216" s="22">
        <f t="shared" ref="BO216:BQ216" si="913">BF216+BI216+BL216</f>
        <v>0</v>
      </c>
      <c r="BP216" s="22">
        <f t="shared" si="913"/>
        <v>0</v>
      </c>
      <c r="BQ216" s="22">
        <f t="shared" si="913"/>
        <v>0</v>
      </c>
      <c r="BR216" s="22">
        <f t="shared" si="45"/>
        <v>0</v>
      </c>
      <c r="BS216" s="22">
        <v>0.0</v>
      </c>
      <c r="BT216" s="22">
        <f t="shared" si="46"/>
        <v>0</v>
      </c>
      <c r="BU216" s="22">
        <f t="shared" si="47"/>
        <v>0</v>
      </c>
      <c r="BV216" s="22">
        <f t="shared" si="48"/>
        <v>0</v>
      </c>
      <c r="BW216" s="27">
        <v>0.0</v>
      </c>
      <c r="BX216" s="22">
        <f t="shared" si="49"/>
        <v>0</v>
      </c>
      <c r="BY216" s="22">
        <f t="shared" si="50"/>
        <v>0</v>
      </c>
      <c r="BZ216" s="22">
        <f t="shared" si="51"/>
        <v>0</v>
      </c>
      <c r="CA216" s="22">
        <f t="shared" si="52"/>
        <v>0</v>
      </c>
    </row>
    <row r="217" ht="14.25" customHeight="1">
      <c r="A217" s="14" t="s">
        <v>1048</v>
      </c>
      <c r="B217" s="14" t="s">
        <v>1049</v>
      </c>
      <c r="C217" s="14" t="s">
        <v>1050</v>
      </c>
      <c r="D217" s="14">
        <v>7.5288767E8</v>
      </c>
      <c r="E217" s="14" t="s">
        <v>368</v>
      </c>
      <c r="F217" s="14" t="s">
        <v>247</v>
      </c>
      <c r="G217" s="14" t="s">
        <v>1051</v>
      </c>
      <c r="H217" s="25" t="s">
        <v>96</v>
      </c>
      <c r="I217" s="26">
        <v>749.0</v>
      </c>
      <c r="J217" s="22">
        <v>0.0</v>
      </c>
      <c r="K217" s="22">
        <f t="shared" si="6"/>
        <v>0</v>
      </c>
      <c r="L217" s="22">
        <f t="shared" si="7"/>
        <v>0</v>
      </c>
      <c r="M217" s="22">
        <v>0.0</v>
      </c>
      <c r="N217" s="22">
        <f t="shared" si="8"/>
        <v>0</v>
      </c>
      <c r="O217" s="22">
        <f t="shared" si="9"/>
        <v>0</v>
      </c>
      <c r="P217" s="22">
        <v>22.0</v>
      </c>
      <c r="Q217" s="22">
        <f t="shared" si="10"/>
        <v>0</v>
      </c>
      <c r="R217" s="22">
        <f t="shared" si="11"/>
        <v>22</v>
      </c>
      <c r="S217" s="22">
        <v>100.0</v>
      </c>
      <c r="T217" s="22">
        <f t="shared" si="12"/>
        <v>0</v>
      </c>
      <c r="U217" s="22">
        <f t="shared" si="13"/>
        <v>100</v>
      </c>
      <c r="V217" s="22">
        <f t="shared" si="14"/>
        <v>627</v>
      </c>
      <c r="W217" s="22">
        <v>13.9</v>
      </c>
      <c r="X217" s="22">
        <f t="shared" si="15"/>
        <v>0</v>
      </c>
      <c r="Y217" s="22">
        <f t="shared" si="16"/>
        <v>13.9</v>
      </c>
      <c r="Z217" s="22">
        <v>0.39</v>
      </c>
      <c r="AA217" s="22">
        <f t="shared" si="17"/>
        <v>0</v>
      </c>
      <c r="AB217" s="22">
        <f t="shared" si="18"/>
        <v>0.39</v>
      </c>
      <c r="AC217" s="22">
        <v>68.87</v>
      </c>
      <c r="AD217" s="22">
        <f t="shared" si="19"/>
        <v>0</v>
      </c>
      <c r="AE217" s="22">
        <f t="shared" si="20"/>
        <v>68.87</v>
      </c>
      <c r="AF217" s="22">
        <v>1.37</v>
      </c>
      <c r="AG217" s="22">
        <f t="shared" si="21"/>
        <v>0</v>
      </c>
      <c r="AH217" s="22">
        <f t="shared" si="22"/>
        <v>1.37</v>
      </c>
      <c r="AI217" s="22">
        <v>60.86</v>
      </c>
      <c r="AJ217" s="22">
        <f t="shared" si="23"/>
        <v>0</v>
      </c>
      <c r="AK217" s="22">
        <f t="shared" si="24"/>
        <v>60.86</v>
      </c>
      <c r="AL217" s="22">
        <f t="shared" ref="AL217:AN217" si="914">AF217+AI217</f>
        <v>62.23</v>
      </c>
      <c r="AM217" s="22">
        <f t="shared" si="914"/>
        <v>0</v>
      </c>
      <c r="AN217" s="22">
        <f t="shared" si="914"/>
        <v>62.23</v>
      </c>
      <c r="AO217" s="22">
        <f t="shared" ref="AO217:AQ217" si="915">SUM(J217+M217+P217+S217+W217+Z217+AC217+AF217+AI217)</f>
        <v>267.39</v>
      </c>
      <c r="AP217" s="22">
        <f t="shared" si="915"/>
        <v>0</v>
      </c>
      <c r="AQ217" s="22">
        <f t="shared" si="915"/>
        <v>267.39</v>
      </c>
      <c r="AR217" s="22">
        <v>16.694232426253258</v>
      </c>
      <c r="AS217" s="22">
        <f t="shared" si="27"/>
        <v>284.0842324</v>
      </c>
      <c r="AT217" s="22">
        <f t="shared" si="28"/>
        <v>284.0842324</v>
      </c>
      <c r="AU217" s="22">
        <f t="shared" si="29"/>
        <v>464.9157676</v>
      </c>
      <c r="AV217" s="22">
        <f t="shared" si="916"/>
        <v>4554</v>
      </c>
      <c r="AW217" s="22">
        <f t="shared" si="31"/>
        <v>4089.084232</v>
      </c>
      <c r="AX217" s="22">
        <f t="shared" si="32"/>
        <v>464.9157676</v>
      </c>
      <c r="AY217" s="22">
        <v>70.73</v>
      </c>
      <c r="AZ217" s="22">
        <f t="shared" si="33"/>
        <v>70.73</v>
      </c>
      <c r="BA217" s="22">
        <f t="shared" si="34"/>
        <v>0</v>
      </c>
      <c r="BB217" s="22">
        <f t="shared" si="35"/>
        <v>4624.73</v>
      </c>
      <c r="BC217" s="22">
        <f t="shared" ref="BC217:BD217" si="917">SUM(AW217+AZ217)</f>
        <v>4159.814232</v>
      </c>
      <c r="BD217" s="22">
        <f t="shared" si="917"/>
        <v>464.9157676</v>
      </c>
      <c r="BE217" s="22">
        <f t="shared" si="37"/>
        <v>0</v>
      </c>
      <c r="BF217" s="27">
        <v>0.0</v>
      </c>
      <c r="BG217" s="22">
        <f t="shared" si="38"/>
        <v>0</v>
      </c>
      <c r="BH217" s="22">
        <f t="shared" si="39"/>
        <v>0</v>
      </c>
      <c r="BI217" s="22">
        <v>549.74</v>
      </c>
      <c r="BJ217" s="22">
        <f t="shared" si="40"/>
        <v>549.74</v>
      </c>
      <c r="BK217" s="22">
        <f t="shared" si="41"/>
        <v>0</v>
      </c>
      <c r="BL217" s="22"/>
      <c r="BM217" s="22">
        <f t="shared" si="42"/>
        <v>0</v>
      </c>
      <c r="BN217" s="22" t="str">
        <f t="shared" si="43"/>
        <v/>
      </c>
      <c r="BO217" s="22">
        <f t="shared" ref="BO217:BQ217" si="918">BF217+BI217+BL217</f>
        <v>549.74</v>
      </c>
      <c r="BP217" s="22">
        <f t="shared" si="918"/>
        <v>549.74</v>
      </c>
      <c r="BQ217" s="22">
        <f t="shared" si="918"/>
        <v>0</v>
      </c>
      <c r="BR217" s="22">
        <f t="shared" si="45"/>
        <v>0</v>
      </c>
      <c r="BS217" s="22">
        <v>0.0</v>
      </c>
      <c r="BT217" s="22">
        <f t="shared" si="46"/>
        <v>0</v>
      </c>
      <c r="BU217" s="22">
        <f t="shared" si="47"/>
        <v>0</v>
      </c>
      <c r="BV217" s="22">
        <f t="shared" si="48"/>
        <v>0</v>
      </c>
      <c r="BW217" s="27">
        <v>191.54</v>
      </c>
      <c r="BX217" s="22">
        <f t="shared" si="49"/>
        <v>191.54</v>
      </c>
      <c r="BY217" s="22">
        <f t="shared" si="50"/>
        <v>0</v>
      </c>
      <c r="BZ217" s="22">
        <f t="shared" si="51"/>
        <v>0</v>
      </c>
      <c r="CA217" s="22">
        <f t="shared" si="52"/>
        <v>0</v>
      </c>
    </row>
    <row r="218" ht="14.25" customHeight="1">
      <c r="A218" s="14" t="s">
        <v>1052</v>
      </c>
      <c r="B218" s="14" t="s">
        <v>1053</v>
      </c>
      <c r="C218" s="14" t="s">
        <v>1054</v>
      </c>
      <c r="D218" s="14">
        <v>9.7885442E8</v>
      </c>
      <c r="E218" s="14" t="s">
        <v>455</v>
      </c>
      <c r="F218" s="14" t="s">
        <v>209</v>
      </c>
      <c r="G218" s="14" t="s">
        <v>1055</v>
      </c>
      <c r="H218" s="25" t="s">
        <v>96</v>
      </c>
      <c r="I218" s="26">
        <v>952.0</v>
      </c>
      <c r="J218" s="22">
        <v>0.0</v>
      </c>
      <c r="K218" s="22">
        <f t="shared" si="6"/>
        <v>0</v>
      </c>
      <c r="L218" s="22">
        <f t="shared" si="7"/>
        <v>0</v>
      </c>
      <c r="M218" s="22">
        <v>0.0</v>
      </c>
      <c r="N218" s="22">
        <f t="shared" si="8"/>
        <v>0</v>
      </c>
      <c r="O218" s="22">
        <f t="shared" si="9"/>
        <v>0</v>
      </c>
      <c r="P218" s="22">
        <v>22.0</v>
      </c>
      <c r="Q218" s="22">
        <f t="shared" si="10"/>
        <v>0</v>
      </c>
      <c r="R218" s="22">
        <f t="shared" si="11"/>
        <v>22</v>
      </c>
      <c r="S218" s="22">
        <v>100.0</v>
      </c>
      <c r="T218" s="22">
        <f t="shared" si="12"/>
        <v>0</v>
      </c>
      <c r="U218" s="22">
        <f t="shared" si="13"/>
        <v>100</v>
      </c>
      <c r="V218" s="22">
        <f t="shared" si="14"/>
        <v>830</v>
      </c>
      <c r="W218" s="22">
        <v>13.9</v>
      </c>
      <c r="X218" s="22">
        <f t="shared" si="15"/>
        <v>0</v>
      </c>
      <c r="Y218" s="22">
        <f t="shared" si="16"/>
        <v>13.9</v>
      </c>
      <c r="Z218" s="22">
        <v>0.39</v>
      </c>
      <c r="AA218" s="22">
        <f t="shared" si="17"/>
        <v>0</v>
      </c>
      <c r="AB218" s="22">
        <f t="shared" si="18"/>
        <v>0.39</v>
      </c>
      <c r="AC218" s="22">
        <v>68.87</v>
      </c>
      <c r="AD218" s="22">
        <f t="shared" si="19"/>
        <v>0</v>
      </c>
      <c r="AE218" s="22">
        <f t="shared" si="20"/>
        <v>68.87</v>
      </c>
      <c r="AF218" s="22">
        <v>1.37</v>
      </c>
      <c r="AG218" s="22">
        <f t="shared" si="21"/>
        <v>0</v>
      </c>
      <c r="AH218" s="22">
        <f t="shared" si="22"/>
        <v>1.37</v>
      </c>
      <c r="AI218" s="22">
        <v>60.86</v>
      </c>
      <c r="AJ218" s="22">
        <f t="shared" si="23"/>
        <v>0</v>
      </c>
      <c r="AK218" s="22">
        <f t="shared" si="24"/>
        <v>60.86</v>
      </c>
      <c r="AL218" s="22">
        <f t="shared" ref="AL218:AN218" si="919">AF218+AI218</f>
        <v>62.23</v>
      </c>
      <c r="AM218" s="22">
        <f t="shared" si="919"/>
        <v>0</v>
      </c>
      <c r="AN218" s="22">
        <f t="shared" si="919"/>
        <v>62.23</v>
      </c>
      <c r="AO218" s="22">
        <f t="shared" ref="AO218:AQ218" si="920">SUM(J218+M218+P218+S218+W218+Z218+AC218+AF218+AI218)</f>
        <v>267.39</v>
      </c>
      <c r="AP218" s="22">
        <f t="shared" si="920"/>
        <v>0</v>
      </c>
      <c r="AQ218" s="22">
        <f t="shared" si="920"/>
        <v>267.39</v>
      </c>
      <c r="AR218" s="22">
        <v>23.73089940270601</v>
      </c>
      <c r="AS218" s="22">
        <f t="shared" si="27"/>
        <v>291.1208994</v>
      </c>
      <c r="AT218" s="22">
        <f t="shared" si="28"/>
        <v>291.1208994</v>
      </c>
      <c r="AU218" s="22">
        <f t="shared" si="29"/>
        <v>660.8791006</v>
      </c>
      <c r="AV218" s="22">
        <f t="shared" si="916"/>
        <v>4554</v>
      </c>
      <c r="AW218" s="22">
        <f t="shared" si="31"/>
        <v>3893.120899</v>
      </c>
      <c r="AX218" s="22">
        <f t="shared" si="32"/>
        <v>660.8791006</v>
      </c>
      <c r="AY218" s="22">
        <v>70.73</v>
      </c>
      <c r="AZ218" s="22">
        <f t="shared" si="33"/>
        <v>70.73</v>
      </c>
      <c r="BA218" s="22">
        <f t="shared" si="34"/>
        <v>0</v>
      </c>
      <c r="BB218" s="22">
        <f t="shared" si="35"/>
        <v>4624.73</v>
      </c>
      <c r="BC218" s="22">
        <f t="shared" ref="BC218:BD218" si="921">SUM(AW218+AZ218)</f>
        <v>3963.850899</v>
      </c>
      <c r="BD218" s="22">
        <f t="shared" si="921"/>
        <v>660.8791006</v>
      </c>
      <c r="BE218" s="22">
        <f t="shared" si="37"/>
        <v>0</v>
      </c>
      <c r="BF218" s="27">
        <v>0.0</v>
      </c>
      <c r="BG218" s="22">
        <f t="shared" si="38"/>
        <v>0</v>
      </c>
      <c r="BH218" s="22">
        <f t="shared" si="39"/>
        <v>0</v>
      </c>
      <c r="BI218" s="22">
        <v>235.25</v>
      </c>
      <c r="BJ218" s="22">
        <f t="shared" si="40"/>
        <v>235.25</v>
      </c>
      <c r="BK218" s="22">
        <f t="shared" si="41"/>
        <v>0</v>
      </c>
      <c r="BL218" s="22"/>
      <c r="BM218" s="22">
        <f t="shared" si="42"/>
        <v>0</v>
      </c>
      <c r="BN218" s="22" t="str">
        <f t="shared" si="43"/>
        <v/>
      </c>
      <c r="BO218" s="22">
        <f t="shared" ref="BO218:BQ218" si="922">BF218+BI218+BL218</f>
        <v>235.25</v>
      </c>
      <c r="BP218" s="22">
        <f t="shared" si="922"/>
        <v>235.25</v>
      </c>
      <c r="BQ218" s="22">
        <f t="shared" si="922"/>
        <v>0</v>
      </c>
      <c r="BR218" s="22">
        <f t="shared" si="45"/>
        <v>0</v>
      </c>
      <c r="BS218" s="22">
        <v>0.0</v>
      </c>
      <c r="BT218" s="22">
        <f t="shared" si="46"/>
        <v>0</v>
      </c>
      <c r="BU218" s="22">
        <f t="shared" si="47"/>
        <v>0</v>
      </c>
      <c r="BV218" s="22">
        <f t="shared" si="48"/>
        <v>0</v>
      </c>
      <c r="BW218" s="27">
        <v>1010.9</v>
      </c>
      <c r="BX218" s="22">
        <f t="shared" si="49"/>
        <v>1010.9</v>
      </c>
      <c r="BY218" s="22">
        <f t="shared" si="50"/>
        <v>0</v>
      </c>
      <c r="BZ218" s="22">
        <f t="shared" si="51"/>
        <v>0</v>
      </c>
      <c r="CA218" s="22">
        <f t="shared" si="52"/>
        <v>0</v>
      </c>
    </row>
    <row r="219" ht="14.25" customHeight="1">
      <c r="A219" s="14" t="s">
        <v>1056</v>
      </c>
      <c r="B219" s="14" t="s">
        <v>1057</v>
      </c>
      <c r="C219" s="14" t="s">
        <v>1058</v>
      </c>
      <c r="D219" s="14">
        <v>8.26058191E8</v>
      </c>
      <c r="E219" s="14" t="s">
        <v>298</v>
      </c>
      <c r="F219" s="14" t="s">
        <v>191</v>
      </c>
      <c r="G219" s="14" t="s">
        <v>1059</v>
      </c>
      <c r="H219" s="25" t="s">
        <v>96</v>
      </c>
      <c r="I219" s="26">
        <v>1500.0</v>
      </c>
      <c r="J219" s="22">
        <v>0.0</v>
      </c>
      <c r="K219" s="22">
        <f t="shared" si="6"/>
        <v>0</v>
      </c>
      <c r="L219" s="22">
        <f t="shared" si="7"/>
        <v>0</v>
      </c>
      <c r="M219" s="22">
        <v>0.0</v>
      </c>
      <c r="N219" s="22">
        <f t="shared" si="8"/>
        <v>0</v>
      </c>
      <c r="O219" s="22">
        <f t="shared" si="9"/>
        <v>0</v>
      </c>
      <c r="P219" s="22">
        <v>10.0</v>
      </c>
      <c r="Q219" s="22">
        <f t="shared" si="10"/>
        <v>0</v>
      </c>
      <c r="R219" s="22">
        <f t="shared" si="11"/>
        <v>10</v>
      </c>
      <c r="S219" s="22">
        <v>100.0</v>
      </c>
      <c r="T219" s="22">
        <f t="shared" si="12"/>
        <v>0</v>
      </c>
      <c r="U219" s="22">
        <f t="shared" si="13"/>
        <v>100</v>
      </c>
      <c r="V219" s="22">
        <f t="shared" si="14"/>
        <v>1390</v>
      </c>
      <c r="W219" s="22">
        <v>13.9</v>
      </c>
      <c r="X219" s="22">
        <f t="shared" si="15"/>
        <v>0</v>
      </c>
      <c r="Y219" s="22">
        <f t="shared" si="16"/>
        <v>13.9</v>
      </c>
      <c r="Z219" s="22">
        <v>0.39</v>
      </c>
      <c r="AA219" s="22">
        <f t="shared" si="17"/>
        <v>0</v>
      </c>
      <c r="AB219" s="22">
        <f t="shared" si="18"/>
        <v>0.39</v>
      </c>
      <c r="AC219" s="22">
        <v>68.87</v>
      </c>
      <c r="AD219" s="22">
        <f t="shared" si="19"/>
        <v>0</v>
      </c>
      <c r="AE219" s="22">
        <f t="shared" si="20"/>
        <v>68.87</v>
      </c>
      <c r="AF219" s="22">
        <v>1.37</v>
      </c>
      <c r="AG219" s="22">
        <f t="shared" si="21"/>
        <v>0</v>
      </c>
      <c r="AH219" s="22">
        <f t="shared" si="22"/>
        <v>1.37</v>
      </c>
      <c r="AI219" s="22">
        <v>60.86</v>
      </c>
      <c r="AJ219" s="22">
        <f t="shared" si="23"/>
        <v>0</v>
      </c>
      <c r="AK219" s="22">
        <f t="shared" si="24"/>
        <v>60.86</v>
      </c>
      <c r="AL219" s="22">
        <f t="shared" ref="AL219:AN219" si="923">AF219+AI219</f>
        <v>62.23</v>
      </c>
      <c r="AM219" s="22">
        <f t="shared" si="923"/>
        <v>0</v>
      </c>
      <c r="AN219" s="22">
        <f t="shared" si="923"/>
        <v>62.23</v>
      </c>
      <c r="AO219" s="22">
        <f t="shared" ref="AO219:AQ219" si="924">SUM(J219+M219+P219+S219+W219+Z219+AC219+AF219+AI219)</f>
        <v>255.39</v>
      </c>
      <c r="AP219" s="22">
        <f t="shared" si="924"/>
        <v>0</v>
      </c>
      <c r="AQ219" s="22">
        <f t="shared" si="924"/>
        <v>255.39</v>
      </c>
      <c r="AR219" s="22">
        <v>43.142394510161886</v>
      </c>
      <c r="AS219" s="22">
        <f t="shared" si="27"/>
        <v>298.5323945</v>
      </c>
      <c r="AT219" s="22">
        <f t="shared" si="28"/>
        <v>298.5323945</v>
      </c>
      <c r="AU219" s="22">
        <f t="shared" si="29"/>
        <v>1201.467605</v>
      </c>
      <c r="AV219" s="22">
        <f t="shared" si="916"/>
        <v>4554</v>
      </c>
      <c r="AW219" s="22">
        <f t="shared" si="31"/>
        <v>3352.532395</v>
      </c>
      <c r="AX219" s="22">
        <f t="shared" si="32"/>
        <v>1201.467605</v>
      </c>
      <c r="AY219" s="22">
        <v>70.73</v>
      </c>
      <c r="AZ219" s="22">
        <f t="shared" si="33"/>
        <v>70.73</v>
      </c>
      <c r="BA219" s="22">
        <f t="shared" si="34"/>
        <v>0</v>
      </c>
      <c r="BB219" s="22">
        <f t="shared" si="35"/>
        <v>4624.73</v>
      </c>
      <c r="BC219" s="22">
        <f t="shared" ref="BC219:BD219" si="925">SUM(AW219+AZ219)</f>
        <v>3423.262395</v>
      </c>
      <c r="BD219" s="22">
        <f t="shared" si="925"/>
        <v>1201.467605</v>
      </c>
      <c r="BE219" s="22">
        <f t="shared" si="37"/>
        <v>0</v>
      </c>
      <c r="BF219" s="27">
        <v>0.0</v>
      </c>
      <c r="BG219" s="22">
        <f t="shared" si="38"/>
        <v>0</v>
      </c>
      <c r="BH219" s="22">
        <f t="shared" si="39"/>
        <v>0</v>
      </c>
      <c r="BI219" s="22">
        <v>776.51</v>
      </c>
      <c r="BJ219" s="22">
        <f t="shared" si="40"/>
        <v>776.51</v>
      </c>
      <c r="BK219" s="22">
        <f t="shared" si="41"/>
        <v>0</v>
      </c>
      <c r="BL219" s="22"/>
      <c r="BM219" s="22">
        <f t="shared" si="42"/>
        <v>0</v>
      </c>
      <c r="BN219" s="22" t="str">
        <f t="shared" si="43"/>
        <v/>
      </c>
      <c r="BO219" s="22">
        <f t="shared" ref="BO219:BQ219" si="926">BF219+BI219+BL219</f>
        <v>776.51</v>
      </c>
      <c r="BP219" s="22">
        <f t="shared" si="926"/>
        <v>776.51</v>
      </c>
      <c r="BQ219" s="22">
        <f t="shared" si="926"/>
        <v>0</v>
      </c>
      <c r="BR219" s="22">
        <f t="shared" si="45"/>
        <v>0</v>
      </c>
      <c r="BS219" s="22">
        <v>0.0</v>
      </c>
      <c r="BT219" s="22">
        <f t="shared" si="46"/>
        <v>0</v>
      </c>
      <c r="BU219" s="22">
        <f t="shared" si="47"/>
        <v>0</v>
      </c>
      <c r="BV219" s="22">
        <f t="shared" si="48"/>
        <v>0</v>
      </c>
      <c r="BW219" s="27">
        <v>223.46</v>
      </c>
      <c r="BX219" s="22">
        <f t="shared" si="49"/>
        <v>223.46</v>
      </c>
      <c r="BY219" s="22">
        <f t="shared" si="50"/>
        <v>0</v>
      </c>
      <c r="BZ219" s="22">
        <f t="shared" si="51"/>
        <v>0</v>
      </c>
      <c r="CA219" s="22">
        <f t="shared" si="52"/>
        <v>0</v>
      </c>
    </row>
    <row r="220" ht="14.25" customHeight="1">
      <c r="A220" s="14" t="s">
        <v>1060</v>
      </c>
      <c r="B220" s="14" t="s">
        <v>1061</v>
      </c>
      <c r="C220" s="14" t="s">
        <v>1062</v>
      </c>
      <c r="D220" s="14">
        <v>1.15447261E8</v>
      </c>
      <c r="E220" s="14" t="s">
        <v>551</v>
      </c>
      <c r="F220" s="14" t="s">
        <v>456</v>
      </c>
      <c r="G220" s="14" t="s">
        <v>1063</v>
      </c>
      <c r="H220" s="25" t="s">
        <v>96</v>
      </c>
      <c r="I220" s="26">
        <v>1300.0</v>
      </c>
      <c r="J220" s="22">
        <v>0.0</v>
      </c>
      <c r="K220" s="22">
        <f t="shared" si="6"/>
        <v>0</v>
      </c>
      <c r="L220" s="22">
        <f t="shared" si="7"/>
        <v>0</v>
      </c>
      <c r="M220" s="22">
        <v>0.0</v>
      </c>
      <c r="N220" s="22">
        <f t="shared" si="8"/>
        <v>0</v>
      </c>
      <c r="O220" s="22">
        <f t="shared" si="9"/>
        <v>0</v>
      </c>
      <c r="P220" s="22">
        <v>22.0</v>
      </c>
      <c r="Q220" s="22">
        <f t="shared" si="10"/>
        <v>0</v>
      </c>
      <c r="R220" s="22">
        <f t="shared" si="11"/>
        <v>22</v>
      </c>
      <c r="S220" s="22">
        <v>100.0</v>
      </c>
      <c r="T220" s="22">
        <f t="shared" si="12"/>
        <v>0</v>
      </c>
      <c r="U220" s="22">
        <f t="shared" si="13"/>
        <v>100</v>
      </c>
      <c r="V220" s="22">
        <f t="shared" si="14"/>
        <v>1178</v>
      </c>
      <c r="W220" s="22">
        <v>13.9</v>
      </c>
      <c r="X220" s="22">
        <f t="shared" si="15"/>
        <v>0</v>
      </c>
      <c r="Y220" s="22">
        <f t="shared" si="16"/>
        <v>13.9</v>
      </c>
      <c r="Z220" s="22">
        <v>0.39</v>
      </c>
      <c r="AA220" s="22">
        <f t="shared" si="17"/>
        <v>0</v>
      </c>
      <c r="AB220" s="22">
        <f t="shared" si="18"/>
        <v>0.39</v>
      </c>
      <c r="AC220" s="22">
        <v>68.87</v>
      </c>
      <c r="AD220" s="22">
        <f t="shared" si="19"/>
        <v>0</v>
      </c>
      <c r="AE220" s="22">
        <f t="shared" si="20"/>
        <v>68.87</v>
      </c>
      <c r="AF220" s="22">
        <v>1.37</v>
      </c>
      <c r="AG220" s="22">
        <f t="shared" si="21"/>
        <v>0</v>
      </c>
      <c r="AH220" s="22">
        <f t="shared" si="22"/>
        <v>1.37</v>
      </c>
      <c r="AI220" s="22">
        <v>60.86</v>
      </c>
      <c r="AJ220" s="22">
        <f t="shared" si="23"/>
        <v>0</v>
      </c>
      <c r="AK220" s="22">
        <f t="shared" si="24"/>
        <v>60.86</v>
      </c>
      <c r="AL220" s="22">
        <f t="shared" ref="AL220:AN220" si="927">AF220+AI220</f>
        <v>62.23</v>
      </c>
      <c r="AM220" s="22">
        <f t="shared" si="927"/>
        <v>0</v>
      </c>
      <c r="AN220" s="22">
        <f t="shared" si="927"/>
        <v>62.23</v>
      </c>
      <c r="AO220" s="22">
        <f t="shared" ref="AO220:AQ220" si="928">SUM(J220+M220+P220+S220+W220+Z220+AC220+AF220+AI220)</f>
        <v>267.39</v>
      </c>
      <c r="AP220" s="22">
        <f t="shared" si="928"/>
        <v>0</v>
      </c>
      <c r="AQ220" s="22">
        <f t="shared" si="928"/>
        <v>267.39</v>
      </c>
      <c r="AR220" s="22">
        <v>35.79375707662503</v>
      </c>
      <c r="AS220" s="22">
        <f t="shared" si="27"/>
        <v>303.1837571</v>
      </c>
      <c r="AT220" s="22">
        <f t="shared" si="28"/>
        <v>303.1837571</v>
      </c>
      <c r="AU220" s="22">
        <f t="shared" si="29"/>
        <v>996.8162429</v>
      </c>
      <c r="AV220" s="22">
        <f t="shared" si="916"/>
        <v>4554</v>
      </c>
      <c r="AW220" s="22">
        <f t="shared" si="31"/>
        <v>3557.183757</v>
      </c>
      <c r="AX220" s="22">
        <f t="shared" si="32"/>
        <v>996.8162429</v>
      </c>
      <c r="AY220" s="22">
        <v>70.73</v>
      </c>
      <c r="AZ220" s="22">
        <f t="shared" si="33"/>
        <v>70.73</v>
      </c>
      <c r="BA220" s="22">
        <f t="shared" si="34"/>
        <v>0</v>
      </c>
      <c r="BB220" s="22">
        <f t="shared" si="35"/>
        <v>4624.73</v>
      </c>
      <c r="BC220" s="22">
        <f t="shared" ref="BC220:BD220" si="929">SUM(AW220+AZ220)</f>
        <v>3627.913757</v>
      </c>
      <c r="BD220" s="22">
        <f t="shared" si="929"/>
        <v>996.8162429</v>
      </c>
      <c r="BE220" s="22">
        <f t="shared" si="37"/>
        <v>0</v>
      </c>
      <c r="BF220" s="27">
        <v>0.0</v>
      </c>
      <c r="BG220" s="22">
        <f t="shared" si="38"/>
        <v>0</v>
      </c>
      <c r="BH220" s="22">
        <f t="shared" si="39"/>
        <v>0</v>
      </c>
      <c r="BI220" s="22">
        <v>587.4</v>
      </c>
      <c r="BJ220" s="22">
        <f t="shared" si="40"/>
        <v>587.4</v>
      </c>
      <c r="BK220" s="22">
        <f t="shared" si="41"/>
        <v>0</v>
      </c>
      <c r="BL220" s="22"/>
      <c r="BM220" s="22">
        <f t="shared" si="42"/>
        <v>0</v>
      </c>
      <c r="BN220" s="22" t="str">
        <f t="shared" si="43"/>
        <v/>
      </c>
      <c r="BO220" s="22">
        <f t="shared" ref="BO220:BQ220" si="930">BF220+BI220+BL220</f>
        <v>587.4</v>
      </c>
      <c r="BP220" s="22">
        <f t="shared" si="930"/>
        <v>587.4</v>
      </c>
      <c r="BQ220" s="22">
        <f t="shared" si="930"/>
        <v>0</v>
      </c>
      <c r="BR220" s="22">
        <f t="shared" si="45"/>
        <v>0</v>
      </c>
      <c r="BS220" s="22">
        <v>0.0</v>
      </c>
      <c r="BT220" s="22">
        <f t="shared" si="46"/>
        <v>0</v>
      </c>
      <c r="BU220" s="22">
        <f t="shared" si="47"/>
        <v>0</v>
      </c>
      <c r="BV220" s="22">
        <f t="shared" si="48"/>
        <v>0</v>
      </c>
      <c r="BW220" s="27">
        <v>0.0</v>
      </c>
      <c r="BX220" s="22">
        <f t="shared" si="49"/>
        <v>0</v>
      </c>
      <c r="BY220" s="22">
        <f t="shared" si="50"/>
        <v>0</v>
      </c>
      <c r="BZ220" s="22">
        <f t="shared" si="51"/>
        <v>0</v>
      </c>
      <c r="CA220" s="22">
        <f t="shared" si="52"/>
        <v>0</v>
      </c>
    </row>
    <row r="221" ht="14.25" customHeight="1">
      <c r="A221" s="14" t="s">
        <v>1064</v>
      </c>
      <c r="B221" s="14" t="s">
        <v>244</v>
      </c>
      <c r="C221" s="14" t="s">
        <v>1065</v>
      </c>
      <c r="D221" s="14"/>
      <c r="E221" s="14" t="s">
        <v>925</v>
      </c>
      <c r="F221" s="14" t="s">
        <v>124</v>
      </c>
      <c r="G221" s="14" t="s">
        <v>1066</v>
      </c>
      <c r="H221" s="25" t="s">
        <v>96</v>
      </c>
      <c r="I221" s="26">
        <v>750.0</v>
      </c>
      <c r="J221" s="22">
        <v>0.0</v>
      </c>
      <c r="K221" s="22">
        <f t="shared" si="6"/>
        <v>0</v>
      </c>
      <c r="L221" s="22">
        <f t="shared" si="7"/>
        <v>0</v>
      </c>
      <c r="M221" s="22">
        <v>0.0</v>
      </c>
      <c r="N221" s="22">
        <f t="shared" si="8"/>
        <v>0</v>
      </c>
      <c r="O221" s="22">
        <f t="shared" si="9"/>
        <v>0</v>
      </c>
      <c r="P221" s="22">
        <v>10.0</v>
      </c>
      <c r="Q221" s="22">
        <f t="shared" si="10"/>
        <v>0</v>
      </c>
      <c r="R221" s="22">
        <f t="shared" si="11"/>
        <v>10</v>
      </c>
      <c r="S221" s="22">
        <v>100.0</v>
      </c>
      <c r="T221" s="22">
        <f t="shared" si="12"/>
        <v>0</v>
      </c>
      <c r="U221" s="22">
        <f t="shared" si="13"/>
        <v>100</v>
      </c>
      <c r="V221" s="22">
        <f t="shared" si="14"/>
        <v>640</v>
      </c>
      <c r="W221" s="22">
        <v>13.9</v>
      </c>
      <c r="X221" s="22">
        <f t="shared" si="15"/>
        <v>0</v>
      </c>
      <c r="Y221" s="22">
        <f t="shared" si="16"/>
        <v>13.9</v>
      </c>
      <c r="Z221" s="22">
        <v>0.39</v>
      </c>
      <c r="AA221" s="22">
        <f t="shared" si="17"/>
        <v>0</v>
      </c>
      <c r="AB221" s="22">
        <f t="shared" si="18"/>
        <v>0.39</v>
      </c>
      <c r="AC221" s="22">
        <v>68.87</v>
      </c>
      <c r="AD221" s="22">
        <f t="shared" si="19"/>
        <v>0</v>
      </c>
      <c r="AE221" s="22">
        <f t="shared" si="20"/>
        <v>68.87</v>
      </c>
      <c r="AF221" s="22">
        <v>1.37</v>
      </c>
      <c r="AG221" s="22">
        <f t="shared" si="21"/>
        <v>0</v>
      </c>
      <c r="AH221" s="22">
        <f t="shared" si="22"/>
        <v>1.37</v>
      </c>
      <c r="AI221" s="22">
        <v>60.86</v>
      </c>
      <c r="AJ221" s="22">
        <f t="shared" si="23"/>
        <v>0</v>
      </c>
      <c r="AK221" s="22">
        <f t="shared" si="24"/>
        <v>60.86</v>
      </c>
      <c r="AL221" s="22">
        <f t="shared" ref="AL221:AN221" si="931">AF221+AI221</f>
        <v>62.23</v>
      </c>
      <c r="AM221" s="22">
        <f t="shared" si="931"/>
        <v>0</v>
      </c>
      <c r="AN221" s="22">
        <f t="shared" si="931"/>
        <v>62.23</v>
      </c>
      <c r="AO221" s="22">
        <f t="shared" ref="AO221:AQ221" si="932">SUM(J221+M221+P221+S221+W221+Z221+AC221+AF221+AI221)</f>
        <v>255.39</v>
      </c>
      <c r="AP221" s="22">
        <f t="shared" si="932"/>
        <v>0</v>
      </c>
      <c r="AQ221" s="22">
        <f t="shared" si="932"/>
        <v>255.39</v>
      </c>
      <c r="AR221" s="22">
        <v>17.144856419819195</v>
      </c>
      <c r="AS221" s="22">
        <f t="shared" si="27"/>
        <v>272.5348564</v>
      </c>
      <c r="AT221" s="22">
        <f t="shared" si="28"/>
        <v>272.5348564</v>
      </c>
      <c r="AU221" s="22">
        <f t="shared" si="29"/>
        <v>477.4651436</v>
      </c>
      <c r="AV221" s="22">
        <f t="shared" si="916"/>
        <v>4554</v>
      </c>
      <c r="AW221" s="22">
        <f t="shared" si="31"/>
        <v>4076.534856</v>
      </c>
      <c r="AX221" s="22">
        <f t="shared" si="32"/>
        <v>477.4651436</v>
      </c>
      <c r="AY221" s="22">
        <v>70.73</v>
      </c>
      <c r="AZ221" s="22">
        <f t="shared" si="33"/>
        <v>70.73</v>
      </c>
      <c r="BA221" s="22">
        <f t="shared" si="34"/>
        <v>0</v>
      </c>
      <c r="BB221" s="22">
        <f t="shared" si="35"/>
        <v>4624.73</v>
      </c>
      <c r="BC221" s="22">
        <f t="shared" ref="BC221:BD221" si="933">SUM(AW221+AZ221)</f>
        <v>4147.264856</v>
      </c>
      <c r="BD221" s="22">
        <f t="shared" si="933"/>
        <v>477.4651436</v>
      </c>
      <c r="BE221" s="22">
        <f t="shared" si="37"/>
        <v>0</v>
      </c>
      <c r="BF221" s="27">
        <v>0.0</v>
      </c>
      <c r="BG221" s="22">
        <f t="shared" si="38"/>
        <v>0</v>
      </c>
      <c r="BH221" s="22">
        <f t="shared" si="39"/>
        <v>0</v>
      </c>
      <c r="BI221" s="22">
        <v>0.0</v>
      </c>
      <c r="BJ221" s="22">
        <f t="shared" si="40"/>
        <v>0</v>
      </c>
      <c r="BK221" s="22">
        <f t="shared" si="41"/>
        <v>0</v>
      </c>
      <c r="BL221" s="22"/>
      <c r="BM221" s="22">
        <f t="shared" si="42"/>
        <v>0</v>
      </c>
      <c r="BN221" s="22" t="str">
        <f t="shared" si="43"/>
        <v/>
      </c>
      <c r="BO221" s="22">
        <f t="shared" ref="BO221:BQ221" si="934">BF221+BI221+BL221</f>
        <v>0</v>
      </c>
      <c r="BP221" s="22">
        <f t="shared" si="934"/>
        <v>0</v>
      </c>
      <c r="BQ221" s="22">
        <f t="shared" si="934"/>
        <v>0</v>
      </c>
      <c r="BR221" s="22">
        <f t="shared" si="45"/>
        <v>0</v>
      </c>
      <c r="BS221" s="22">
        <v>0.0</v>
      </c>
      <c r="BT221" s="22">
        <f t="shared" si="46"/>
        <v>0</v>
      </c>
      <c r="BU221" s="22">
        <f t="shared" si="47"/>
        <v>0</v>
      </c>
      <c r="BV221" s="22">
        <f t="shared" si="48"/>
        <v>0</v>
      </c>
      <c r="BW221" s="27">
        <v>0.0</v>
      </c>
      <c r="BX221" s="22">
        <f t="shared" si="49"/>
        <v>0</v>
      </c>
      <c r="BY221" s="22">
        <f t="shared" si="50"/>
        <v>0</v>
      </c>
      <c r="BZ221" s="22">
        <f t="shared" si="51"/>
        <v>0</v>
      </c>
      <c r="CA221" s="22">
        <f t="shared" si="52"/>
        <v>0</v>
      </c>
    </row>
    <row r="222" ht="14.25" customHeight="1">
      <c r="A222" s="14" t="s">
        <v>1067</v>
      </c>
      <c r="B222" s="14" t="s">
        <v>1068</v>
      </c>
      <c r="C222" s="14" t="s">
        <v>1069</v>
      </c>
      <c r="D222" s="14">
        <v>4.82557265E8</v>
      </c>
      <c r="E222" s="14" t="s">
        <v>220</v>
      </c>
      <c r="F222" s="14" t="s">
        <v>241</v>
      </c>
      <c r="G222" s="14" t="s">
        <v>1070</v>
      </c>
      <c r="H222" s="25" t="s">
        <v>96</v>
      </c>
      <c r="I222" s="26">
        <v>2100.0</v>
      </c>
      <c r="J222" s="22">
        <v>0.0</v>
      </c>
      <c r="K222" s="22">
        <f t="shared" si="6"/>
        <v>0</v>
      </c>
      <c r="L222" s="22">
        <f t="shared" si="7"/>
        <v>0</v>
      </c>
      <c r="M222" s="22">
        <v>0.0</v>
      </c>
      <c r="N222" s="22">
        <f t="shared" si="8"/>
        <v>0</v>
      </c>
      <c r="O222" s="22">
        <f t="shared" si="9"/>
        <v>0</v>
      </c>
      <c r="P222" s="22">
        <v>10.0</v>
      </c>
      <c r="Q222" s="22">
        <f t="shared" si="10"/>
        <v>0</v>
      </c>
      <c r="R222" s="22">
        <f t="shared" si="11"/>
        <v>10</v>
      </c>
      <c r="S222" s="22">
        <v>100.0</v>
      </c>
      <c r="T222" s="22">
        <f t="shared" si="12"/>
        <v>0</v>
      </c>
      <c r="U222" s="22">
        <f t="shared" si="13"/>
        <v>100</v>
      </c>
      <c r="V222" s="22">
        <f t="shared" si="14"/>
        <v>1990</v>
      </c>
      <c r="W222" s="22">
        <v>13.9</v>
      </c>
      <c r="X222" s="22">
        <f t="shared" si="15"/>
        <v>0</v>
      </c>
      <c r="Y222" s="22">
        <f t="shared" si="16"/>
        <v>13.9</v>
      </c>
      <c r="Z222" s="22">
        <v>0.39</v>
      </c>
      <c r="AA222" s="22">
        <f t="shared" si="17"/>
        <v>0</v>
      </c>
      <c r="AB222" s="22">
        <f t="shared" si="18"/>
        <v>0.39</v>
      </c>
      <c r="AC222" s="22">
        <v>68.87</v>
      </c>
      <c r="AD222" s="22">
        <f t="shared" si="19"/>
        <v>0</v>
      </c>
      <c r="AE222" s="22">
        <f t="shared" si="20"/>
        <v>68.87</v>
      </c>
      <c r="AF222" s="22">
        <v>1.37</v>
      </c>
      <c r="AG222" s="22">
        <f t="shared" si="21"/>
        <v>0</v>
      </c>
      <c r="AH222" s="22">
        <f t="shared" si="22"/>
        <v>1.37</v>
      </c>
      <c r="AI222" s="22">
        <v>60.86</v>
      </c>
      <c r="AJ222" s="22">
        <f t="shared" si="23"/>
        <v>0</v>
      </c>
      <c r="AK222" s="22">
        <f t="shared" si="24"/>
        <v>60.86</v>
      </c>
      <c r="AL222" s="22">
        <f t="shared" ref="AL222:AN222" si="935">AF222+AI222</f>
        <v>62.23</v>
      </c>
      <c r="AM222" s="22">
        <f t="shared" si="935"/>
        <v>0</v>
      </c>
      <c r="AN222" s="22">
        <f t="shared" si="935"/>
        <v>62.23</v>
      </c>
      <c r="AO222" s="22">
        <f t="shared" ref="AO222:AQ222" si="936">SUM(J222+M222+P222+S222+W222+Z222+AC222+AF222+AI222)</f>
        <v>255.39</v>
      </c>
      <c r="AP222" s="22">
        <f t="shared" si="936"/>
        <v>0</v>
      </c>
      <c r="AQ222" s="22">
        <f t="shared" si="936"/>
        <v>255.39</v>
      </c>
      <c r="AR222" s="22">
        <v>63.940424982436035</v>
      </c>
      <c r="AS222" s="22">
        <f t="shared" si="27"/>
        <v>319.330425</v>
      </c>
      <c r="AT222" s="22">
        <f t="shared" si="28"/>
        <v>319.330425</v>
      </c>
      <c r="AU222" s="22">
        <f t="shared" si="29"/>
        <v>1780.669575</v>
      </c>
      <c r="AV222" s="22">
        <f t="shared" si="916"/>
        <v>4554</v>
      </c>
      <c r="AW222" s="22">
        <f t="shared" si="31"/>
        <v>2773.330425</v>
      </c>
      <c r="AX222" s="22">
        <f t="shared" si="32"/>
        <v>1780.669575</v>
      </c>
      <c r="AY222" s="22">
        <v>70.73</v>
      </c>
      <c r="AZ222" s="22">
        <f t="shared" si="33"/>
        <v>70.73</v>
      </c>
      <c r="BA222" s="22">
        <f t="shared" si="34"/>
        <v>0</v>
      </c>
      <c r="BB222" s="22">
        <f t="shared" si="35"/>
        <v>4624.73</v>
      </c>
      <c r="BC222" s="22">
        <f t="shared" ref="BC222:BD222" si="937">SUM(AW222+AZ222)</f>
        <v>2844.060425</v>
      </c>
      <c r="BD222" s="22">
        <f t="shared" si="937"/>
        <v>1780.669575</v>
      </c>
      <c r="BE222" s="22">
        <f t="shared" si="37"/>
        <v>0</v>
      </c>
      <c r="BF222" s="27">
        <v>0.0</v>
      </c>
      <c r="BG222" s="22">
        <f t="shared" si="38"/>
        <v>0</v>
      </c>
      <c r="BH222" s="22">
        <f t="shared" si="39"/>
        <v>0</v>
      </c>
      <c r="BI222" s="22">
        <v>586.31</v>
      </c>
      <c r="BJ222" s="22">
        <f t="shared" si="40"/>
        <v>586.31</v>
      </c>
      <c r="BK222" s="22">
        <f t="shared" si="41"/>
        <v>0</v>
      </c>
      <c r="BL222" s="22"/>
      <c r="BM222" s="22">
        <f t="shared" si="42"/>
        <v>0</v>
      </c>
      <c r="BN222" s="22" t="str">
        <f t="shared" si="43"/>
        <v/>
      </c>
      <c r="BO222" s="22">
        <f t="shared" ref="BO222:BQ222" si="938">BF222+BI222+BL222</f>
        <v>586.31</v>
      </c>
      <c r="BP222" s="22">
        <f t="shared" si="938"/>
        <v>586.31</v>
      </c>
      <c r="BQ222" s="22">
        <f t="shared" si="938"/>
        <v>0</v>
      </c>
      <c r="BR222" s="22">
        <f t="shared" si="45"/>
        <v>0</v>
      </c>
      <c r="BS222" s="22">
        <v>0.0</v>
      </c>
      <c r="BT222" s="22">
        <f t="shared" si="46"/>
        <v>0</v>
      </c>
      <c r="BU222" s="22">
        <f t="shared" si="47"/>
        <v>0</v>
      </c>
      <c r="BV222" s="22">
        <f t="shared" si="48"/>
        <v>0</v>
      </c>
      <c r="BW222" s="27">
        <v>153.23</v>
      </c>
      <c r="BX222" s="22">
        <f t="shared" si="49"/>
        <v>153.23</v>
      </c>
      <c r="BY222" s="22">
        <f t="shared" si="50"/>
        <v>0</v>
      </c>
      <c r="BZ222" s="22">
        <f t="shared" si="51"/>
        <v>0</v>
      </c>
      <c r="CA222" s="22">
        <f t="shared" si="52"/>
        <v>0</v>
      </c>
    </row>
    <row r="223" ht="14.25" customHeight="1">
      <c r="A223" s="14" t="s">
        <v>1071</v>
      </c>
      <c r="B223" s="14" t="s">
        <v>244</v>
      </c>
      <c r="C223" s="14" t="s">
        <v>1072</v>
      </c>
      <c r="D223" s="14"/>
      <c r="E223" s="14" t="s">
        <v>422</v>
      </c>
      <c r="F223" s="14" t="s">
        <v>94</v>
      </c>
      <c r="G223" s="14" t="s">
        <v>1073</v>
      </c>
      <c r="H223" s="25" t="s">
        <v>96</v>
      </c>
      <c r="I223" s="26">
        <v>1300.0</v>
      </c>
      <c r="J223" s="22">
        <v>0.0</v>
      </c>
      <c r="K223" s="22">
        <f t="shared" si="6"/>
        <v>0</v>
      </c>
      <c r="L223" s="22">
        <f t="shared" si="7"/>
        <v>0</v>
      </c>
      <c r="M223" s="22">
        <v>0.0</v>
      </c>
      <c r="N223" s="22">
        <f t="shared" si="8"/>
        <v>0</v>
      </c>
      <c r="O223" s="22">
        <f t="shared" si="9"/>
        <v>0</v>
      </c>
      <c r="P223" s="22">
        <v>10.0</v>
      </c>
      <c r="Q223" s="22">
        <f t="shared" si="10"/>
        <v>0</v>
      </c>
      <c r="R223" s="22">
        <f t="shared" si="11"/>
        <v>10</v>
      </c>
      <c r="S223" s="22">
        <v>100.0</v>
      </c>
      <c r="T223" s="22">
        <f t="shared" si="12"/>
        <v>0</v>
      </c>
      <c r="U223" s="22">
        <f t="shared" si="13"/>
        <v>100</v>
      </c>
      <c r="V223" s="22">
        <f t="shared" si="14"/>
        <v>1190</v>
      </c>
      <c r="W223" s="22">
        <v>13.9</v>
      </c>
      <c r="X223" s="22">
        <f t="shared" si="15"/>
        <v>0</v>
      </c>
      <c r="Y223" s="22">
        <f t="shared" si="16"/>
        <v>13.9</v>
      </c>
      <c r="Z223" s="22">
        <v>0.39</v>
      </c>
      <c r="AA223" s="22">
        <f t="shared" si="17"/>
        <v>0</v>
      </c>
      <c r="AB223" s="22">
        <f t="shared" si="18"/>
        <v>0.39</v>
      </c>
      <c r="AC223" s="22">
        <v>68.87</v>
      </c>
      <c r="AD223" s="22">
        <f t="shared" si="19"/>
        <v>0</v>
      </c>
      <c r="AE223" s="22">
        <f t="shared" si="20"/>
        <v>68.87</v>
      </c>
      <c r="AF223" s="22">
        <v>1.37</v>
      </c>
      <c r="AG223" s="22">
        <f t="shared" si="21"/>
        <v>0</v>
      </c>
      <c r="AH223" s="22">
        <f t="shared" si="22"/>
        <v>1.37</v>
      </c>
      <c r="AI223" s="22">
        <v>60.86</v>
      </c>
      <c r="AJ223" s="22">
        <f t="shared" si="23"/>
        <v>0</v>
      </c>
      <c r="AK223" s="22">
        <f t="shared" si="24"/>
        <v>60.86</v>
      </c>
      <c r="AL223" s="22">
        <f t="shared" ref="AL223:AN223" si="939">AF223+AI223</f>
        <v>62.23</v>
      </c>
      <c r="AM223" s="22">
        <f t="shared" si="939"/>
        <v>0</v>
      </c>
      <c r="AN223" s="22">
        <f t="shared" si="939"/>
        <v>62.23</v>
      </c>
      <c r="AO223" s="22">
        <f t="shared" ref="AO223:AQ223" si="940">SUM(J223+M223+P223+S223+W223+Z223+AC223+AF223+AI223)</f>
        <v>255.39</v>
      </c>
      <c r="AP223" s="22">
        <f t="shared" si="940"/>
        <v>0</v>
      </c>
      <c r="AQ223" s="22">
        <f t="shared" si="940"/>
        <v>255.39</v>
      </c>
      <c r="AR223" s="22">
        <v>36.209717686070505</v>
      </c>
      <c r="AS223" s="22">
        <f t="shared" si="27"/>
        <v>291.5997177</v>
      </c>
      <c r="AT223" s="22">
        <f t="shared" si="28"/>
        <v>291.5997177</v>
      </c>
      <c r="AU223" s="22">
        <f t="shared" si="29"/>
        <v>1008.400282</v>
      </c>
      <c r="AV223" s="22">
        <f t="shared" si="916"/>
        <v>4554</v>
      </c>
      <c r="AW223" s="22">
        <f t="shared" si="31"/>
        <v>3545.599718</v>
      </c>
      <c r="AX223" s="22">
        <f t="shared" si="32"/>
        <v>1008.400282</v>
      </c>
      <c r="AY223" s="22">
        <v>70.73</v>
      </c>
      <c r="AZ223" s="22">
        <f t="shared" si="33"/>
        <v>70.73</v>
      </c>
      <c r="BA223" s="22">
        <f t="shared" si="34"/>
        <v>0</v>
      </c>
      <c r="BB223" s="22">
        <f t="shared" si="35"/>
        <v>4624.73</v>
      </c>
      <c r="BC223" s="22">
        <f t="shared" ref="BC223:BD223" si="941">SUM(AW223+AZ223)</f>
        <v>3616.329718</v>
      </c>
      <c r="BD223" s="22">
        <f t="shared" si="941"/>
        <v>1008.400282</v>
      </c>
      <c r="BE223" s="22">
        <f t="shared" si="37"/>
        <v>0</v>
      </c>
      <c r="BF223" s="27">
        <v>0.0</v>
      </c>
      <c r="BG223" s="22">
        <f t="shared" si="38"/>
        <v>0</v>
      </c>
      <c r="BH223" s="22">
        <f t="shared" si="39"/>
        <v>0</v>
      </c>
      <c r="BI223" s="22">
        <v>0.0</v>
      </c>
      <c r="BJ223" s="22">
        <f t="shared" si="40"/>
        <v>0</v>
      </c>
      <c r="BK223" s="22">
        <f t="shared" si="41"/>
        <v>0</v>
      </c>
      <c r="BL223" s="22"/>
      <c r="BM223" s="22">
        <f t="shared" si="42"/>
        <v>0</v>
      </c>
      <c r="BN223" s="22" t="str">
        <f t="shared" si="43"/>
        <v/>
      </c>
      <c r="BO223" s="22">
        <f t="shared" ref="BO223:BQ223" si="942">BF223+BI223+BL223</f>
        <v>0</v>
      </c>
      <c r="BP223" s="22">
        <f t="shared" si="942"/>
        <v>0</v>
      </c>
      <c r="BQ223" s="22">
        <f t="shared" si="942"/>
        <v>0</v>
      </c>
      <c r="BR223" s="22">
        <f t="shared" si="45"/>
        <v>0</v>
      </c>
      <c r="BS223" s="22">
        <v>0.0</v>
      </c>
      <c r="BT223" s="22">
        <f t="shared" si="46"/>
        <v>0</v>
      </c>
      <c r="BU223" s="22">
        <f t="shared" si="47"/>
        <v>0</v>
      </c>
      <c r="BV223" s="22">
        <f t="shared" si="48"/>
        <v>0</v>
      </c>
      <c r="BW223" s="27">
        <v>0.0</v>
      </c>
      <c r="BX223" s="22">
        <f t="shared" si="49"/>
        <v>0</v>
      </c>
      <c r="BY223" s="22">
        <f t="shared" si="50"/>
        <v>0</v>
      </c>
      <c r="BZ223" s="22">
        <f t="shared" si="51"/>
        <v>0</v>
      </c>
      <c r="CA223" s="22">
        <f t="shared" si="52"/>
        <v>0</v>
      </c>
    </row>
    <row r="224" ht="14.25" customHeight="1">
      <c r="A224" s="14" t="s">
        <v>1074</v>
      </c>
      <c r="B224" s="14" t="s">
        <v>1075</v>
      </c>
      <c r="C224" s="14" t="s">
        <v>1076</v>
      </c>
      <c r="D224" s="14">
        <v>9.66097289E8</v>
      </c>
      <c r="E224" s="14" t="s">
        <v>312</v>
      </c>
      <c r="F224" s="14" t="s">
        <v>209</v>
      </c>
      <c r="G224" s="14" t="s">
        <v>1077</v>
      </c>
      <c r="H224" s="25" t="s">
        <v>96</v>
      </c>
      <c r="I224" s="26">
        <v>1300.0</v>
      </c>
      <c r="J224" s="22">
        <v>0.0</v>
      </c>
      <c r="K224" s="22">
        <f t="shared" si="6"/>
        <v>0</v>
      </c>
      <c r="L224" s="22">
        <f t="shared" si="7"/>
        <v>0</v>
      </c>
      <c r="M224" s="22">
        <v>0.0</v>
      </c>
      <c r="N224" s="22">
        <f t="shared" si="8"/>
        <v>0</v>
      </c>
      <c r="O224" s="22">
        <f t="shared" si="9"/>
        <v>0</v>
      </c>
      <c r="P224" s="22">
        <v>10.0</v>
      </c>
      <c r="Q224" s="22">
        <f t="shared" si="10"/>
        <v>0</v>
      </c>
      <c r="R224" s="22">
        <f t="shared" si="11"/>
        <v>10</v>
      </c>
      <c r="S224" s="22">
        <v>100.0</v>
      </c>
      <c r="T224" s="22">
        <f t="shared" si="12"/>
        <v>0</v>
      </c>
      <c r="U224" s="22">
        <f t="shared" si="13"/>
        <v>100</v>
      </c>
      <c r="V224" s="22">
        <f t="shared" si="14"/>
        <v>1190</v>
      </c>
      <c r="W224" s="22">
        <v>13.9</v>
      </c>
      <c r="X224" s="22">
        <f t="shared" si="15"/>
        <v>0</v>
      </c>
      <c r="Y224" s="22">
        <f t="shared" si="16"/>
        <v>13.9</v>
      </c>
      <c r="Z224" s="22">
        <v>0.39</v>
      </c>
      <c r="AA224" s="22">
        <f t="shared" si="17"/>
        <v>0</v>
      </c>
      <c r="AB224" s="22">
        <f t="shared" si="18"/>
        <v>0.39</v>
      </c>
      <c r="AC224" s="22">
        <v>68.87</v>
      </c>
      <c r="AD224" s="22">
        <f t="shared" si="19"/>
        <v>0</v>
      </c>
      <c r="AE224" s="22">
        <f t="shared" si="20"/>
        <v>68.87</v>
      </c>
      <c r="AF224" s="22">
        <v>1.37</v>
      </c>
      <c r="AG224" s="22">
        <f t="shared" si="21"/>
        <v>0</v>
      </c>
      <c r="AH224" s="22">
        <f t="shared" si="22"/>
        <v>1.37</v>
      </c>
      <c r="AI224" s="22">
        <v>60.86</v>
      </c>
      <c r="AJ224" s="22">
        <f t="shared" si="23"/>
        <v>0</v>
      </c>
      <c r="AK224" s="22">
        <f t="shared" si="24"/>
        <v>60.86</v>
      </c>
      <c r="AL224" s="22">
        <f t="shared" ref="AL224:AN224" si="943">AF224+AI224</f>
        <v>62.23</v>
      </c>
      <c r="AM224" s="22">
        <f t="shared" si="943"/>
        <v>0</v>
      </c>
      <c r="AN224" s="22">
        <f t="shared" si="943"/>
        <v>62.23</v>
      </c>
      <c r="AO224" s="22">
        <f t="shared" ref="AO224:AQ224" si="944">SUM(J224+M224+P224+S224+W224+Z224+AC224+AF224+AI224)</f>
        <v>255.39</v>
      </c>
      <c r="AP224" s="22">
        <f t="shared" si="944"/>
        <v>0</v>
      </c>
      <c r="AQ224" s="22">
        <f t="shared" si="944"/>
        <v>255.39</v>
      </c>
      <c r="AR224" s="22">
        <v>36.209717686070505</v>
      </c>
      <c r="AS224" s="22">
        <f t="shared" si="27"/>
        <v>291.5997177</v>
      </c>
      <c r="AT224" s="22">
        <f t="shared" si="28"/>
        <v>291.5997177</v>
      </c>
      <c r="AU224" s="22">
        <f t="shared" si="29"/>
        <v>1008.400282</v>
      </c>
      <c r="AV224" s="22">
        <f t="shared" si="916"/>
        <v>4554</v>
      </c>
      <c r="AW224" s="22">
        <f t="shared" si="31"/>
        <v>3545.599718</v>
      </c>
      <c r="AX224" s="22">
        <f t="shared" si="32"/>
        <v>1008.400282</v>
      </c>
      <c r="AY224" s="22">
        <v>70.73</v>
      </c>
      <c r="AZ224" s="22">
        <f t="shared" si="33"/>
        <v>70.73</v>
      </c>
      <c r="BA224" s="22">
        <f t="shared" si="34"/>
        <v>0</v>
      </c>
      <c r="BB224" s="22">
        <f t="shared" si="35"/>
        <v>4624.73</v>
      </c>
      <c r="BC224" s="22">
        <f t="shared" ref="BC224:BD224" si="945">SUM(AW224+AZ224)</f>
        <v>3616.329718</v>
      </c>
      <c r="BD224" s="22">
        <f t="shared" si="945"/>
        <v>1008.400282</v>
      </c>
      <c r="BE224" s="22">
        <f t="shared" si="37"/>
        <v>0</v>
      </c>
      <c r="BF224" s="27">
        <v>0.0</v>
      </c>
      <c r="BG224" s="22">
        <f t="shared" si="38"/>
        <v>0</v>
      </c>
      <c r="BH224" s="22">
        <f t="shared" si="39"/>
        <v>0</v>
      </c>
      <c r="BI224" s="22">
        <v>456.2</v>
      </c>
      <c r="BJ224" s="22">
        <f t="shared" si="40"/>
        <v>456.2</v>
      </c>
      <c r="BK224" s="22">
        <f t="shared" si="41"/>
        <v>0</v>
      </c>
      <c r="BL224" s="22"/>
      <c r="BM224" s="22">
        <f t="shared" si="42"/>
        <v>0</v>
      </c>
      <c r="BN224" s="22" t="str">
        <f t="shared" si="43"/>
        <v/>
      </c>
      <c r="BO224" s="22">
        <f t="shared" ref="BO224:BQ224" si="946">BF224+BI224+BL224</f>
        <v>456.2</v>
      </c>
      <c r="BP224" s="22">
        <f t="shared" si="946"/>
        <v>456.2</v>
      </c>
      <c r="BQ224" s="22">
        <f t="shared" si="946"/>
        <v>0</v>
      </c>
      <c r="BR224" s="22">
        <f t="shared" si="45"/>
        <v>0</v>
      </c>
      <c r="BS224" s="22">
        <v>0.0</v>
      </c>
      <c r="BT224" s="22">
        <f t="shared" si="46"/>
        <v>0</v>
      </c>
      <c r="BU224" s="22">
        <f t="shared" si="47"/>
        <v>0</v>
      </c>
      <c r="BV224" s="22">
        <f t="shared" si="48"/>
        <v>0</v>
      </c>
      <c r="BW224" s="27">
        <v>3064.64</v>
      </c>
      <c r="BX224" s="22">
        <f t="shared" si="49"/>
        <v>3064.64</v>
      </c>
      <c r="BY224" s="22">
        <f t="shared" si="50"/>
        <v>0</v>
      </c>
      <c r="BZ224" s="22">
        <f t="shared" si="51"/>
        <v>0</v>
      </c>
      <c r="CA224" s="22">
        <f t="shared" si="52"/>
        <v>0</v>
      </c>
    </row>
    <row r="225" ht="14.25" customHeight="1">
      <c r="A225" s="14" t="s">
        <v>1078</v>
      </c>
      <c r="B225" s="14" t="s">
        <v>1079</v>
      </c>
      <c r="C225" s="14" t="s">
        <v>1080</v>
      </c>
      <c r="D225" s="14">
        <v>8.32849626E8</v>
      </c>
      <c r="E225" s="14" t="s">
        <v>1081</v>
      </c>
      <c r="F225" s="14" t="s">
        <v>191</v>
      </c>
      <c r="G225" s="14" t="s">
        <v>1082</v>
      </c>
      <c r="H225" s="25" t="s">
        <v>96</v>
      </c>
      <c r="I225" s="26">
        <v>1350.0</v>
      </c>
      <c r="J225" s="22">
        <v>0.0</v>
      </c>
      <c r="K225" s="22">
        <f t="shared" si="6"/>
        <v>0</v>
      </c>
      <c r="L225" s="22">
        <f t="shared" si="7"/>
        <v>0</v>
      </c>
      <c r="M225" s="22">
        <v>0.0</v>
      </c>
      <c r="N225" s="22">
        <f t="shared" si="8"/>
        <v>0</v>
      </c>
      <c r="O225" s="22">
        <f t="shared" si="9"/>
        <v>0</v>
      </c>
      <c r="P225" s="22">
        <v>10.0</v>
      </c>
      <c r="Q225" s="22">
        <f t="shared" si="10"/>
        <v>0</v>
      </c>
      <c r="R225" s="22">
        <f t="shared" si="11"/>
        <v>10</v>
      </c>
      <c r="S225" s="22">
        <v>100.0</v>
      </c>
      <c r="T225" s="22">
        <f t="shared" si="12"/>
        <v>0</v>
      </c>
      <c r="U225" s="22">
        <f t="shared" si="13"/>
        <v>100</v>
      </c>
      <c r="V225" s="22">
        <f t="shared" si="14"/>
        <v>1240</v>
      </c>
      <c r="W225" s="22">
        <v>13.9</v>
      </c>
      <c r="X225" s="22">
        <f t="shared" si="15"/>
        <v>0</v>
      </c>
      <c r="Y225" s="22">
        <f t="shared" si="16"/>
        <v>13.9</v>
      </c>
      <c r="Z225" s="22">
        <v>0.39</v>
      </c>
      <c r="AA225" s="22">
        <f t="shared" si="17"/>
        <v>0</v>
      </c>
      <c r="AB225" s="22">
        <f t="shared" si="18"/>
        <v>0.39</v>
      </c>
      <c r="AC225" s="22">
        <v>68.87</v>
      </c>
      <c r="AD225" s="22">
        <f t="shared" si="19"/>
        <v>0</v>
      </c>
      <c r="AE225" s="22">
        <f t="shared" si="20"/>
        <v>68.87</v>
      </c>
      <c r="AF225" s="22">
        <v>1.37</v>
      </c>
      <c r="AG225" s="22">
        <f t="shared" si="21"/>
        <v>0</v>
      </c>
      <c r="AH225" s="22">
        <f t="shared" si="22"/>
        <v>1.37</v>
      </c>
      <c r="AI225" s="22">
        <v>60.86</v>
      </c>
      <c r="AJ225" s="22">
        <f t="shared" si="23"/>
        <v>0</v>
      </c>
      <c r="AK225" s="22">
        <f t="shared" si="24"/>
        <v>60.86</v>
      </c>
      <c r="AL225" s="22">
        <f t="shared" ref="AL225:AN225" si="947">AF225+AI225</f>
        <v>62.23</v>
      </c>
      <c r="AM225" s="22">
        <f t="shared" si="947"/>
        <v>0</v>
      </c>
      <c r="AN225" s="22">
        <f t="shared" si="947"/>
        <v>62.23</v>
      </c>
      <c r="AO225" s="22">
        <f t="shared" ref="AO225:AQ225" si="948">SUM(J225+M225+P225+S225+W225+Z225+AC225+AF225+AI225)</f>
        <v>255.39</v>
      </c>
      <c r="AP225" s="22">
        <f t="shared" si="948"/>
        <v>0</v>
      </c>
      <c r="AQ225" s="22">
        <f t="shared" si="948"/>
        <v>255.39</v>
      </c>
      <c r="AR225" s="22">
        <v>37.94288689209335</v>
      </c>
      <c r="AS225" s="22">
        <f t="shared" si="27"/>
        <v>293.3328869</v>
      </c>
      <c r="AT225" s="22">
        <f t="shared" si="28"/>
        <v>293.3328869</v>
      </c>
      <c r="AU225" s="22">
        <f t="shared" si="29"/>
        <v>1056.667113</v>
      </c>
      <c r="AV225" s="22">
        <f t="shared" si="916"/>
        <v>4554</v>
      </c>
      <c r="AW225" s="22">
        <f t="shared" si="31"/>
        <v>3497.332887</v>
      </c>
      <c r="AX225" s="22">
        <f t="shared" si="32"/>
        <v>1056.667113</v>
      </c>
      <c r="AY225" s="22">
        <v>70.73</v>
      </c>
      <c r="AZ225" s="22">
        <f t="shared" si="33"/>
        <v>70.73</v>
      </c>
      <c r="BA225" s="22">
        <f t="shared" si="34"/>
        <v>0</v>
      </c>
      <c r="BB225" s="22">
        <f t="shared" si="35"/>
        <v>4624.73</v>
      </c>
      <c r="BC225" s="22">
        <f t="shared" ref="BC225:BD225" si="949">SUM(AW225+AZ225)</f>
        <v>3568.062887</v>
      </c>
      <c r="BD225" s="22">
        <f t="shared" si="949"/>
        <v>1056.667113</v>
      </c>
      <c r="BE225" s="22">
        <f t="shared" si="37"/>
        <v>0</v>
      </c>
      <c r="BF225" s="27">
        <v>0.0</v>
      </c>
      <c r="BG225" s="22">
        <f t="shared" si="38"/>
        <v>0</v>
      </c>
      <c r="BH225" s="22">
        <f t="shared" si="39"/>
        <v>0</v>
      </c>
      <c r="BI225" s="22">
        <v>472.40999999999997</v>
      </c>
      <c r="BJ225" s="22">
        <f t="shared" si="40"/>
        <v>472.41</v>
      </c>
      <c r="BK225" s="22">
        <f t="shared" si="41"/>
        <v>0</v>
      </c>
      <c r="BL225" s="22"/>
      <c r="BM225" s="22">
        <f t="shared" si="42"/>
        <v>0</v>
      </c>
      <c r="BN225" s="22" t="str">
        <f t="shared" si="43"/>
        <v/>
      </c>
      <c r="BO225" s="22">
        <f t="shared" ref="BO225:BQ225" si="950">BF225+BI225+BL225</f>
        <v>472.41</v>
      </c>
      <c r="BP225" s="22">
        <f t="shared" si="950"/>
        <v>472.41</v>
      </c>
      <c r="BQ225" s="22">
        <f t="shared" si="950"/>
        <v>0</v>
      </c>
      <c r="BR225" s="22">
        <f t="shared" si="45"/>
        <v>0</v>
      </c>
      <c r="BS225" s="22">
        <v>0.0</v>
      </c>
      <c r="BT225" s="22">
        <f t="shared" si="46"/>
        <v>0</v>
      </c>
      <c r="BU225" s="22">
        <f t="shared" si="47"/>
        <v>0</v>
      </c>
      <c r="BV225" s="22">
        <f t="shared" si="48"/>
        <v>0</v>
      </c>
      <c r="BW225" s="27">
        <v>53.2</v>
      </c>
      <c r="BX225" s="22">
        <f t="shared" si="49"/>
        <v>53.2</v>
      </c>
      <c r="BY225" s="22">
        <f t="shared" si="50"/>
        <v>0</v>
      </c>
      <c r="BZ225" s="22">
        <f t="shared" si="51"/>
        <v>0</v>
      </c>
      <c r="CA225" s="22">
        <f t="shared" si="52"/>
        <v>0</v>
      </c>
    </row>
    <row r="226" ht="14.25" customHeight="1">
      <c r="A226" s="14" t="s">
        <v>1083</v>
      </c>
      <c r="B226" s="14" t="s">
        <v>1084</v>
      </c>
      <c r="C226" s="14" t="s">
        <v>1085</v>
      </c>
      <c r="D226" s="14">
        <v>2.32888418E8</v>
      </c>
      <c r="E226" s="14" t="s">
        <v>1086</v>
      </c>
      <c r="F226" s="14" t="s">
        <v>282</v>
      </c>
      <c r="G226" s="14" t="s">
        <v>1087</v>
      </c>
      <c r="H226" s="25" t="s">
        <v>96</v>
      </c>
      <c r="I226" s="26">
        <v>12800.0</v>
      </c>
      <c r="J226" s="22">
        <v>0.0</v>
      </c>
      <c r="K226" s="22">
        <f t="shared" si="6"/>
        <v>0</v>
      </c>
      <c r="L226" s="22">
        <f t="shared" si="7"/>
        <v>0</v>
      </c>
      <c r="M226" s="22">
        <v>0.0</v>
      </c>
      <c r="N226" s="22">
        <f t="shared" si="8"/>
        <v>0</v>
      </c>
      <c r="O226" s="22">
        <f t="shared" si="9"/>
        <v>0</v>
      </c>
      <c r="P226" s="22">
        <v>10.0</v>
      </c>
      <c r="Q226" s="22">
        <f t="shared" si="10"/>
        <v>0</v>
      </c>
      <c r="R226" s="22">
        <f t="shared" si="11"/>
        <v>10</v>
      </c>
      <c r="S226" s="22">
        <v>100.0</v>
      </c>
      <c r="T226" s="22">
        <f t="shared" si="12"/>
        <v>0</v>
      </c>
      <c r="U226" s="22">
        <f t="shared" si="13"/>
        <v>100</v>
      </c>
      <c r="V226" s="22">
        <f t="shared" si="14"/>
        <v>12690</v>
      </c>
      <c r="W226" s="22">
        <v>27.8</v>
      </c>
      <c r="X226" s="22">
        <f t="shared" si="15"/>
        <v>0</v>
      </c>
      <c r="Y226" s="22">
        <f t="shared" si="16"/>
        <v>27.8</v>
      </c>
      <c r="Z226" s="22">
        <v>0.39</v>
      </c>
      <c r="AA226" s="22">
        <f t="shared" si="17"/>
        <v>0</v>
      </c>
      <c r="AB226" s="22">
        <f t="shared" si="18"/>
        <v>0.39</v>
      </c>
      <c r="AC226" s="22">
        <v>68.87</v>
      </c>
      <c r="AD226" s="22">
        <f t="shared" si="19"/>
        <v>0</v>
      </c>
      <c r="AE226" s="22">
        <f t="shared" si="20"/>
        <v>68.87</v>
      </c>
      <c r="AF226" s="22">
        <v>1.37</v>
      </c>
      <c r="AG226" s="22">
        <f t="shared" si="21"/>
        <v>0</v>
      </c>
      <c r="AH226" s="22">
        <f t="shared" si="22"/>
        <v>1.37</v>
      </c>
      <c r="AI226" s="22">
        <v>60.86</v>
      </c>
      <c r="AJ226" s="22">
        <f t="shared" si="23"/>
        <v>0</v>
      </c>
      <c r="AK226" s="22">
        <f t="shared" si="24"/>
        <v>60.86</v>
      </c>
      <c r="AL226" s="22">
        <f t="shared" ref="AL226:AN226" si="951">AF226+AI226</f>
        <v>62.23</v>
      </c>
      <c r="AM226" s="22">
        <f t="shared" si="951"/>
        <v>0</v>
      </c>
      <c r="AN226" s="22">
        <f t="shared" si="951"/>
        <v>62.23</v>
      </c>
      <c r="AO226" s="22">
        <f t="shared" ref="AO226:AQ226" si="952">SUM(J226+M226+P226+S226+W226+Z226+AC226+AF226+AI226)</f>
        <v>269.29</v>
      </c>
      <c r="AP226" s="22">
        <f t="shared" si="952"/>
        <v>0</v>
      </c>
      <c r="AQ226" s="22">
        <f t="shared" si="952"/>
        <v>269.29</v>
      </c>
      <c r="AR226" s="22">
        <v>434.35681403205075</v>
      </c>
      <c r="AS226" s="22">
        <f t="shared" si="27"/>
        <v>703.646814</v>
      </c>
      <c r="AT226" s="22">
        <f t="shared" si="28"/>
        <v>703.646814</v>
      </c>
      <c r="AU226" s="22">
        <f t="shared" si="29"/>
        <v>12096.35319</v>
      </c>
      <c r="AV226" s="22">
        <f>82.93*120</f>
        <v>9951.6</v>
      </c>
      <c r="AW226" s="22">
        <f t="shared" si="31"/>
        <v>0</v>
      </c>
      <c r="AX226" s="22">
        <f t="shared" si="32"/>
        <v>9951.6</v>
      </c>
      <c r="AY226" s="22">
        <v>175.06</v>
      </c>
      <c r="AZ226" s="22">
        <f t="shared" si="33"/>
        <v>0</v>
      </c>
      <c r="BA226" s="22">
        <f t="shared" si="34"/>
        <v>175.06</v>
      </c>
      <c r="BB226" s="22">
        <f t="shared" si="35"/>
        <v>10126.66</v>
      </c>
      <c r="BC226" s="22">
        <f t="shared" ref="BC226:BD226" si="953">SUM(AW226+AZ226)</f>
        <v>0</v>
      </c>
      <c r="BD226" s="22">
        <f t="shared" si="953"/>
        <v>10126.66</v>
      </c>
      <c r="BE226" s="22">
        <f t="shared" si="37"/>
        <v>1969.693186</v>
      </c>
      <c r="BF226" s="27">
        <v>6768.19</v>
      </c>
      <c r="BG226" s="22">
        <f t="shared" si="38"/>
        <v>4798.496814</v>
      </c>
      <c r="BH226" s="22">
        <f t="shared" si="39"/>
        <v>1969.693186</v>
      </c>
      <c r="BI226" s="22">
        <v>1126.19</v>
      </c>
      <c r="BJ226" s="22">
        <f t="shared" si="40"/>
        <v>1126.19</v>
      </c>
      <c r="BK226" s="22">
        <f t="shared" si="41"/>
        <v>0</v>
      </c>
      <c r="BL226" s="22"/>
      <c r="BM226" s="22">
        <f t="shared" si="42"/>
        <v>0</v>
      </c>
      <c r="BN226" s="22" t="str">
        <f t="shared" si="43"/>
        <v/>
      </c>
      <c r="BO226" s="22">
        <f t="shared" ref="BO226:BQ226" si="954">BF226+BI226+BL226</f>
        <v>7894.38</v>
      </c>
      <c r="BP226" s="22">
        <f t="shared" si="954"/>
        <v>5924.686814</v>
      </c>
      <c r="BQ226" s="22">
        <f t="shared" si="954"/>
        <v>1969.693186</v>
      </c>
      <c r="BR226" s="22">
        <f t="shared" si="45"/>
        <v>0</v>
      </c>
      <c r="BS226" s="22">
        <v>0.0</v>
      </c>
      <c r="BT226" s="22">
        <f t="shared" si="46"/>
        <v>0</v>
      </c>
      <c r="BU226" s="22">
        <f t="shared" si="47"/>
        <v>0</v>
      </c>
      <c r="BV226" s="22">
        <f t="shared" si="48"/>
        <v>0</v>
      </c>
      <c r="BW226" s="27">
        <v>738.49</v>
      </c>
      <c r="BX226" s="22">
        <f t="shared" si="49"/>
        <v>738.49</v>
      </c>
      <c r="BY226" s="22">
        <f t="shared" si="50"/>
        <v>0</v>
      </c>
      <c r="BZ226" s="22">
        <f t="shared" si="51"/>
        <v>0</v>
      </c>
      <c r="CA226" s="22">
        <f t="shared" si="52"/>
        <v>0</v>
      </c>
    </row>
    <row r="227" ht="14.25" customHeight="1">
      <c r="A227" s="14" t="s">
        <v>1088</v>
      </c>
      <c r="B227" s="14" t="s">
        <v>1089</v>
      </c>
      <c r="C227" s="14" t="s">
        <v>1090</v>
      </c>
      <c r="D227" s="14">
        <v>1.71743067E8</v>
      </c>
      <c r="E227" s="14" t="s">
        <v>341</v>
      </c>
      <c r="F227" s="14" t="s">
        <v>191</v>
      </c>
      <c r="G227" s="14" t="s">
        <v>1091</v>
      </c>
      <c r="H227" s="25" t="s">
        <v>96</v>
      </c>
      <c r="I227" s="26">
        <v>1200.0</v>
      </c>
      <c r="J227" s="22">
        <v>0.0</v>
      </c>
      <c r="K227" s="22">
        <f t="shared" si="6"/>
        <v>0</v>
      </c>
      <c r="L227" s="22">
        <f t="shared" si="7"/>
        <v>0</v>
      </c>
      <c r="M227" s="22">
        <v>0.0</v>
      </c>
      <c r="N227" s="22">
        <f t="shared" si="8"/>
        <v>0</v>
      </c>
      <c r="O227" s="22">
        <f t="shared" si="9"/>
        <v>0</v>
      </c>
      <c r="P227" s="22">
        <v>10.0</v>
      </c>
      <c r="Q227" s="22">
        <f t="shared" si="10"/>
        <v>0</v>
      </c>
      <c r="R227" s="22">
        <f t="shared" si="11"/>
        <v>10</v>
      </c>
      <c r="S227" s="22">
        <v>100.0</v>
      </c>
      <c r="T227" s="22">
        <f t="shared" si="12"/>
        <v>0</v>
      </c>
      <c r="U227" s="22">
        <f t="shared" si="13"/>
        <v>100</v>
      </c>
      <c r="V227" s="22">
        <f t="shared" si="14"/>
        <v>1090</v>
      </c>
      <c r="W227" s="22">
        <v>13.9</v>
      </c>
      <c r="X227" s="22">
        <f t="shared" si="15"/>
        <v>0</v>
      </c>
      <c r="Y227" s="22">
        <f t="shared" si="16"/>
        <v>13.9</v>
      </c>
      <c r="Z227" s="22">
        <v>0.39</v>
      </c>
      <c r="AA227" s="22">
        <f t="shared" si="17"/>
        <v>0</v>
      </c>
      <c r="AB227" s="22">
        <f t="shared" si="18"/>
        <v>0.39</v>
      </c>
      <c r="AC227" s="22">
        <v>68.87</v>
      </c>
      <c r="AD227" s="22">
        <f t="shared" si="19"/>
        <v>0</v>
      </c>
      <c r="AE227" s="22">
        <f t="shared" si="20"/>
        <v>68.87</v>
      </c>
      <c r="AF227" s="22">
        <v>1.37</v>
      </c>
      <c r="AG227" s="22">
        <f t="shared" si="21"/>
        <v>0</v>
      </c>
      <c r="AH227" s="22">
        <f t="shared" si="22"/>
        <v>1.37</v>
      </c>
      <c r="AI227" s="22">
        <v>60.86</v>
      </c>
      <c r="AJ227" s="22">
        <f t="shared" si="23"/>
        <v>0</v>
      </c>
      <c r="AK227" s="22">
        <f t="shared" si="24"/>
        <v>60.86</v>
      </c>
      <c r="AL227" s="22">
        <f t="shared" ref="AL227:AN227" si="955">AF227+AI227</f>
        <v>62.23</v>
      </c>
      <c r="AM227" s="22">
        <f t="shared" si="955"/>
        <v>0</v>
      </c>
      <c r="AN227" s="22">
        <f t="shared" si="955"/>
        <v>62.23</v>
      </c>
      <c r="AO227" s="22">
        <f t="shared" ref="AO227:AQ227" si="956">SUM(J227+M227+P227+S227+W227+Z227+AC227+AF227+AI227)</f>
        <v>255.39</v>
      </c>
      <c r="AP227" s="22">
        <f t="shared" si="956"/>
        <v>0</v>
      </c>
      <c r="AQ227" s="22">
        <f t="shared" si="956"/>
        <v>255.39</v>
      </c>
      <c r="AR227" s="22">
        <v>32.74337927402481</v>
      </c>
      <c r="AS227" s="22">
        <f t="shared" si="27"/>
        <v>288.1333793</v>
      </c>
      <c r="AT227" s="22">
        <f t="shared" si="28"/>
        <v>288.1333793</v>
      </c>
      <c r="AU227" s="22">
        <f t="shared" si="29"/>
        <v>911.8666207</v>
      </c>
      <c r="AV227" s="22">
        <f t="shared" ref="AV227:AV228" si="961">37.95*120</f>
        <v>4554</v>
      </c>
      <c r="AW227" s="22">
        <f t="shared" si="31"/>
        <v>3642.133379</v>
      </c>
      <c r="AX227" s="22">
        <f t="shared" si="32"/>
        <v>911.8666207</v>
      </c>
      <c r="AY227" s="22">
        <v>70.73</v>
      </c>
      <c r="AZ227" s="22">
        <f t="shared" si="33"/>
        <v>70.73</v>
      </c>
      <c r="BA227" s="22">
        <f t="shared" si="34"/>
        <v>0</v>
      </c>
      <c r="BB227" s="22">
        <f t="shared" si="35"/>
        <v>4624.73</v>
      </c>
      <c r="BC227" s="22">
        <f t="shared" ref="BC227:BD227" si="957">SUM(AW227+AZ227)</f>
        <v>3712.863379</v>
      </c>
      <c r="BD227" s="22">
        <f t="shared" si="957"/>
        <v>911.8666207</v>
      </c>
      <c r="BE227" s="22">
        <f t="shared" si="37"/>
        <v>0</v>
      </c>
      <c r="BF227" s="27">
        <v>0.0</v>
      </c>
      <c r="BG227" s="22">
        <f t="shared" si="38"/>
        <v>0</v>
      </c>
      <c r="BH227" s="22">
        <f t="shared" si="39"/>
        <v>0</v>
      </c>
      <c r="BI227" s="22">
        <v>509.26</v>
      </c>
      <c r="BJ227" s="22">
        <f t="shared" si="40"/>
        <v>509.26</v>
      </c>
      <c r="BK227" s="22">
        <f t="shared" si="41"/>
        <v>0</v>
      </c>
      <c r="BL227" s="22"/>
      <c r="BM227" s="22">
        <f t="shared" si="42"/>
        <v>0</v>
      </c>
      <c r="BN227" s="22" t="str">
        <f t="shared" si="43"/>
        <v/>
      </c>
      <c r="BO227" s="22">
        <f t="shared" ref="BO227:BQ227" si="958">BF227+BI227+BL227</f>
        <v>509.26</v>
      </c>
      <c r="BP227" s="22">
        <f t="shared" si="958"/>
        <v>509.26</v>
      </c>
      <c r="BQ227" s="22">
        <f t="shared" si="958"/>
        <v>0</v>
      </c>
      <c r="BR227" s="22">
        <f t="shared" si="45"/>
        <v>0</v>
      </c>
      <c r="BS227" s="22">
        <v>0.0</v>
      </c>
      <c r="BT227" s="22">
        <f t="shared" si="46"/>
        <v>0</v>
      </c>
      <c r="BU227" s="22">
        <f t="shared" si="47"/>
        <v>0</v>
      </c>
      <c r="BV227" s="22">
        <f t="shared" si="48"/>
        <v>0</v>
      </c>
      <c r="BW227" s="27">
        <v>0.0</v>
      </c>
      <c r="BX227" s="22">
        <f t="shared" si="49"/>
        <v>0</v>
      </c>
      <c r="BY227" s="22">
        <f t="shared" si="50"/>
        <v>0</v>
      </c>
      <c r="BZ227" s="22">
        <f t="shared" si="51"/>
        <v>0</v>
      </c>
      <c r="CA227" s="22">
        <f t="shared" si="52"/>
        <v>0</v>
      </c>
    </row>
    <row r="228" ht="14.25" customHeight="1">
      <c r="A228" s="14" t="s">
        <v>1092</v>
      </c>
      <c r="B228" s="14" t="s">
        <v>1093</v>
      </c>
      <c r="C228" s="14" t="s">
        <v>1094</v>
      </c>
      <c r="D228" s="14">
        <v>9.77658783E8</v>
      </c>
      <c r="E228" s="14" t="s">
        <v>1095</v>
      </c>
      <c r="F228" s="14" t="s">
        <v>209</v>
      </c>
      <c r="G228" s="14" t="s">
        <v>1096</v>
      </c>
      <c r="H228" s="25" t="s">
        <v>96</v>
      </c>
      <c r="I228" s="26">
        <v>1484.0</v>
      </c>
      <c r="J228" s="22">
        <v>0.0</v>
      </c>
      <c r="K228" s="22">
        <f t="shared" si="6"/>
        <v>0</v>
      </c>
      <c r="L228" s="22">
        <f t="shared" si="7"/>
        <v>0</v>
      </c>
      <c r="M228" s="22">
        <v>0.0</v>
      </c>
      <c r="N228" s="22">
        <f t="shared" si="8"/>
        <v>0</v>
      </c>
      <c r="O228" s="22">
        <f t="shared" si="9"/>
        <v>0</v>
      </c>
      <c r="P228" s="22">
        <v>22.0</v>
      </c>
      <c r="Q228" s="22">
        <f t="shared" si="10"/>
        <v>0</v>
      </c>
      <c r="R228" s="22">
        <f t="shared" si="11"/>
        <v>22</v>
      </c>
      <c r="S228" s="22">
        <v>100.0</v>
      </c>
      <c r="T228" s="22">
        <f t="shared" si="12"/>
        <v>0</v>
      </c>
      <c r="U228" s="22">
        <f t="shared" si="13"/>
        <v>100</v>
      </c>
      <c r="V228" s="22">
        <f t="shared" si="14"/>
        <v>1362</v>
      </c>
      <c r="W228" s="22">
        <v>13.9</v>
      </c>
      <c r="X228" s="22">
        <f t="shared" si="15"/>
        <v>0</v>
      </c>
      <c r="Y228" s="22">
        <f t="shared" si="16"/>
        <v>13.9</v>
      </c>
      <c r="Z228" s="22">
        <v>0.39</v>
      </c>
      <c r="AA228" s="22">
        <f t="shared" si="17"/>
        <v>0</v>
      </c>
      <c r="AB228" s="22">
        <f t="shared" si="18"/>
        <v>0.39</v>
      </c>
      <c r="AC228" s="22">
        <v>68.87</v>
      </c>
      <c r="AD228" s="22">
        <f t="shared" si="19"/>
        <v>0</v>
      </c>
      <c r="AE228" s="22">
        <f t="shared" si="20"/>
        <v>68.87</v>
      </c>
      <c r="AF228" s="22">
        <v>1.37</v>
      </c>
      <c r="AG228" s="22">
        <f t="shared" si="21"/>
        <v>0</v>
      </c>
      <c r="AH228" s="22">
        <f t="shared" si="22"/>
        <v>1.37</v>
      </c>
      <c r="AI228" s="22">
        <v>60.86</v>
      </c>
      <c r="AJ228" s="22">
        <f t="shared" si="23"/>
        <v>0</v>
      </c>
      <c r="AK228" s="22">
        <f t="shared" si="24"/>
        <v>60.86</v>
      </c>
      <c r="AL228" s="22">
        <f t="shared" ref="AL228:AN228" si="959">AF228+AI228</f>
        <v>62.23</v>
      </c>
      <c r="AM228" s="22">
        <f t="shared" si="959"/>
        <v>0</v>
      </c>
      <c r="AN228" s="22">
        <f t="shared" si="959"/>
        <v>62.23</v>
      </c>
      <c r="AO228" s="22">
        <f t="shared" ref="AO228:AQ228" si="960">SUM(J228+M228+P228+S228+W228+Z228+AC228+AF228+AI228)</f>
        <v>267.39</v>
      </c>
      <c r="AP228" s="22">
        <f t="shared" si="960"/>
        <v>0</v>
      </c>
      <c r="AQ228" s="22">
        <f t="shared" si="960"/>
        <v>267.39</v>
      </c>
      <c r="AR228" s="22">
        <v>42.1718197547891</v>
      </c>
      <c r="AS228" s="22">
        <f t="shared" si="27"/>
        <v>309.5618198</v>
      </c>
      <c r="AT228" s="22">
        <f t="shared" si="28"/>
        <v>309.5618198</v>
      </c>
      <c r="AU228" s="22">
        <f t="shared" si="29"/>
        <v>1174.43818</v>
      </c>
      <c r="AV228" s="22">
        <f t="shared" si="961"/>
        <v>4554</v>
      </c>
      <c r="AW228" s="22">
        <f t="shared" si="31"/>
        <v>3379.56182</v>
      </c>
      <c r="AX228" s="22">
        <f t="shared" si="32"/>
        <v>1174.43818</v>
      </c>
      <c r="AY228" s="22">
        <v>70.73</v>
      </c>
      <c r="AZ228" s="22">
        <f t="shared" si="33"/>
        <v>70.73</v>
      </c>
      <c r="BA228" s="22">
        <f t="shared" si="34"/>
        <v>0</v>
      </c>
      <c r="BB228" s="22">
        <f t="shared" si="35"/>
        <v>4624.73</v>
      </c>
      <c r="BC228" s="22">
        <f t="shared" ref="BC228:BD228" si="962">SUM(AW228+AZ228)</f>
        <v>3450.29182</v>
      </c>
      <c r="BD228" s="22">
        <f t="shared" si="962"/>
        <v>1174.43818</v>
      </c>
      <c r="BE228" s="22">
        <f t="shared" si="37"/>
        <v>0</v>
      </c>
      <c r="BF228" s="27">
        <v>0.0</v>
      </c>
      <c r="BG228" s="22">
        <f t="shared" si="38"/>
        <v>0</v>
      </c>
      <c r="BH228" s="22">
        <f t="shared" si="39"/>
        <v>0</v>
      </c>
      <c r="BI228" s="22">
        <v>578.05</v>
      </c>
      <c r="BJ228" s="22">
        <f t="shared" si="40"/>
        <v>578.05</v>
      </c>
      <c r="BK228" s="22">
        <f t="shared" si="41"/>
        <v>0</v>
      </c>
      <c r="BL228" s="22"/>
      <c r="BM228" s="22">
        <f t="shared" si="42"/>
        <v>0</v>
      </c>
      <c r="BN228" s="22" t="str">
        <f t="shared" si="43"/>
        <v/>
      </c>
      <c r="BO228" s="22">
        <f t="shared" ref="BO228:BQ228" si="963">BF228+BI228+BL228</f>
        <v>578.05</v>
      </c>
      <c r="BP228" s="22">
        <f t="shared" si="963"/>
        <v>578.05</v>
      </c>
      <c r="BQ228" s="22">
        <f t="shared" si="963"/>
        <v>0</v>
      </c>
      <c r="BR228" s="22">
        <f t="shared" si="45"/>
        <v>0</v>
      </c>
      <c r="BS228" s="22">
        <v>0.0</v>
      </c>
      <c r="BT228" s="22">
        <f t="shared" si="46"/>
        <v>0</v>
      </c>
      <c r="BU228" s="22">
        <f t="shared" si="47"/>
        <v>0</v>
      </c>
      <c r="BV228" s="22">
        <f t="shared" si="48"/>
        <v>0</v>
      </c>
      <c r="BW228" s="27">
        <v>0.0</v>
      </c>
      <c r="BX228" s="22">
        <f t="shared" si="49"/>
        <v>0</v>
      </c>
      <c r="BY228" s="22">
        <f t="shared" si="50"/>
        <v>0</v>
      </c>
      <c r="BZ228" s="22">
        <f t="shared" si="51"/>
        <v>0</v>
      </c>
      <c r="CA228" s="22">
        <f t="shared" si="52"/>
        <v>0</v>
      </c>
    </row>
    <row r="229" ht="14.25" customHeight="1">
      <c r="A229" s="14" t="s">
        <v>1097</v>
      </c>
      <c r="B229" s="14" t="s">
        <v>1098</v>
      </c>
      <c r="C229" s="14" t="s">
        <v>1099</v>
      </c>
      <c r="D229" s="14">
        <v>9.34112401E8</v>
      </c>
      <c r="E229" s="14" t="s">
        <v>1100</v>
      </c>
      <c r="F229" s="14" t="s">
        <v>267</v>
      </c>
      <c r="G229" s="14" t="s">
        <v>1101</v>
      </c>
      <c r="H229" s="25" t="s">
        <v>96</v>
      </c>
      <c r="I229" s="26">
        <v>14200.0</v>
      </c>
      <c r="J229" s="22">
        <v>0.0</v>
      </c>
      <c r="K229" s="22">
        <f t="shared" si="6"/>
        <v>0</v>
      </c>
      <c r="L229" s="22">
        <f t="shared" si="7"/>
        <v>0</v>
      </c>
      <c r="M229" s="22">
        <v>0.0</v>
      </c>
      <c r="N229" s="22">
        <f t="shared" si="8"/>
        <v>0</v>
      </c>
      <c r="O229" s="22">
        <f t="shared" si="9"/>
        <v>0</v>
      </c>
      <c r="P229" s="22">
        <v>10.0</v>
      </c>
      <c r="Q229" s="22">
        <f t="shared" si="10"/>
        <v>0</v>
      </c>
      <c r="R229" s="22">
        <f t="shared" si="11"/>
        <v>10</v>
      </c>
      <c r="S229" s="22">
        <v>100.0</v>
      </c>
      <c r="T229" s="22">
        <f t="shared" si="12"/>
        <v>0</v>
      </c>
      <c r="U229" s="22">
        <f t="shared" si="13"/>
        <v>100</v>
      </c>
      <c r="V229" s="22">
        <f t="shared" si="14"/>
        <v>14090</v>
      </c>
      <c r="W229" s="22">
        <v>27.8</v>
      </c>
      <c r="X229" s="22">
        <f t="shared" si="15"/>
        <v>0</v>
      </c>
      <c r="Y229" s="22">
        <f t="shared" si="16"/>
        <v>27.8</v>
      </c>
      <c r="Z229" s="22">
        <v>0.39</v>
      </c>
      <c r="AA229" s="22">
        <f t="shared" si="17"/>
        <v>0</v>
      </c>
      <c r="AB229" s="22">
        <f t="shared" si="18"/>
        <v>0.39</v>
      </c>
      <c r="AC229" s="22">
        <v>68.87</v>
      </c>
      <c r="AD229" s="22">
        <f t="shared" si="19"/>
        <v>0</v>
      </c>
      <c r="AE229" s="22">
        <f t="shared" si="20"/>
        <v>68.87</v>
      </c>
      <c r="AF229" s="22">
        <v>1.37</v>
      </c>
      <c r="AG229" s="22">
        <f t="shared" si="21"/>
        <v>0</v>
      </c>
      <c r="AH229" s="22">
        <f t="shared" si="22"/>
        <v>1.37</v>
      </c>
      <c r="AI229" s="22">
        <v>60.86</v>
      </c>
      <c r="AJ229" s="22">
        <f t="shared" si="23"/>
        <v>0</v>
      </c>
      <c r="AK229" s="22">
        <f t="shared" si="24"/>
        <v>60.86</v>
      </c>
      <c r="AL229" s="22">
        <f t="shared" ref="AL229:AN229" si="964">AF229+AI229</f>
        <v>62.23</v>
      </c>
      <c r="AM229" s="22">
        <f t="shared" si="964"/>
        <v>0</v>
      </c>
      <c r="AN229" s="22">
        <f t="shared" si="964"/>
        <v>62.23</v>
      </c>
      <c r="AO229" s="22">
        <f t="shared" ref="AO229:AQ229" si="965">SUM(J229+M229+P229+S229+W229+Z229+AC229+AF229+AI229)</f>
        <v>269.29</v>
      </c>
      <c r="AP229" s="22">
        <f t="shared" si="965"/>
        <v>0</v>
      </c>
      <c r="AQ229" s="22">
        <f t="shared" si="965"/>
        <v>269.29</v>
      </c>
      <c r="AR229" s="22">
        <v>482.8855518006904</v>
      </c>
      <c r="AS229" s="22">
        <f t="shared" si="27"/>
        <v>752.1755518</v>
      </c>
      <c r="AT229" s="22">
        <f t="shared" si="28"/>
        <v>752.1755518</v>
      </c>
      <c r="AU229" s="22">
        <f t="shared" si="29"/>
        <v>13447.82445</v>
      </c>
      <c r="AV229" s="22">
        <f>82.93*120</f>
        <v>9951.6</v>
      </c>
      <c r="AW229" s="22">
        <f t="shared" si="31"/>
        <v>0</v>
      </c>
      <c r="AX229" s="22">
        <f t="shared" si="32"/>
        <v>9951.6</v>
      </c>
      <c r="AY229" s="22">
        <v>175.06</v>
      </c>
      <c r="AZ229" s="22">
        <f t="shared" si="33"/>
        <v>0</v>
      </c>
      <c r="BA229" s="22">
        <f t="shared" si="34"/>
        <v>175.06</v>
      </c>
      <c r="BB229" s="22">
        <f t="shared" si="35"/>
        <v>10126.66</v>
      </c>
      <c r="BC229" s="22">
        <f t="shared" ref="BC229:BD229" si="966">SUM(AW229+AZ229)</f>
        <v>0</v>
      </c>
      <c r="BD229" s="22">
        <f t="shared" si="966"/>
        <v>10126.66</v>
      </c>
      <c r="BE229" s="22">
        <f t="shared" si="37"/>
        <v>3321.164448</v>
      </c>
      <c r="BF229" s="27">
        <v>0.0</v>
      </c>
      <c r="BG229" s="22">
        <f t="shared" si="38"/>
        <v>0</v>
      </c>
      <c r="BH229" s="22">
        <f t="shared" si="39"/>
        <v>0</v>
      </c>
      <c r="BI229" s="22">
        <v>1003.92</v>
      </c>
      <c r="BJ229" s="22">
        <f t="shared" si="40"/>
        <v>0</v>
      </c>
      <c r="BK229" s="22">
        <f t="shared" si="41"/>
        <v>1003.92</v>
      </c>
      <c r="BL229" s="22"/>
      <c r="BM229" s="22">
        <f t="shared" si="42"/>
        <v>0</v>
      </c>
      <c r="BN229" s="22" t="str">
        <f t="shared" si="43"/>
        <v/>
      </c>
      <c r="BO229" s="22">
        <f t="shared" ref="BO229:BQ229" si="967">BF229+BI229+BL229</f>
        <v>1003.92</v>
      </c>
      <c r="BP229" s="22">
        <f t="shared" si="967"/>
        <v>0</v>
      </c>
      <c r="BQ229" s="22">
        <f t="shared" si="967"/>
        <v>1003.92</v>
      </c>
      <c r="BR229" s="22">
        <f t="shared" si="45"/>
        <v>2317.244448</v>
      </c>
      <c r="BS229" s="22">
        <v>0.0</v>
      </c>
      <c r="BT229" s="22">
        <f t="shared" si="46"/>
        <v>0</v>
      </c>
      <c r="BU229" s="22">
        <f t="shared" si="47"/>
        <v>0</v>
      </c>
      <c r="BV229" s="22">
        <f t="shared" si="48"/>
        <v>2317.244448</v>
      </c>
      <c r="BW229" s="27">
        <v>3500.92</v>
      </c>
      <c r="BX229" s="22">
        <f t="shared" si="49"/>
        <v>1183.675552</v>
      </c>
      <c r="BY229" s="22">
        <f t="shared" si="50"/>
        <v>2317.244448</v>
      </c>
      <c r="BZ229" s="22">
        <f t="shared" si="51"/>
        <v>0</v>
      </c>
      <c r="CA229" s="22">
        <f t="shared" si="52"/>
        <v>0</v>
      </c>
    </row>
    <row r="230" ht="14.25" customHeight="1">
      <c r="A230" s="14" t="s">
        <v>1102</v>
      </c>
      <c r="B230" s="14" t="s">
        <v>1103</v>
      </c>
      <c r="C230" s="14" t="s">
        <v>1104</v>
      </c>
      <c r="D230" s="14">
        <v>9.11478299E8</v>
      </c>
      <c r="E230" s="14" t="s">
        <v>1105</v>
      </c>
      <c r="F230" s="14" t="s">
        <v>176</v>
      </c>
      <c r="G230" s="14" t="s">
        <v>1106</v>
      </c>
      <c r="H230" s="25" t="s">
        <v>96</v>
      </c>
      <c r="I230" s="26">
        <v>730.0</v>
      </c>
      <c r="J230" s="22">
        <v>0.0</v>
      </c>
      <c r="K230" s="22">
        <f t="shared" si="6"/>
        <v>0</v>
      </c>
      <c r="L230" s="22">
        <f t="shared" si="7"/>
        <v>0</v>
      </c>
      <c r="M230" s="22">
        <v>0.0</v>
      </c>
      <c r="N230" s="22">
        <f t="shared" si="8"/>
        <v>0</v>
      </c>
      <c r="O230" s="22">
        <f t="shared" si="9"/>
        <v>0</v>
      </c>
      <c r="P230" s="22">
        <v>22.0</v>
      </c>
      <c r="Q230" s="22">
        <f t="shared" si="10"/>
        <v>0</v>
      </c>
      <c r="R230" s="22">
        <f t="shared" si="11"/>
        <v>22</v>
      </c>
      <c r="S230" s="22">
        <v>100.0</v>
      </c>
      <c r="T230" s="22">
        <f t="shared" si="12"/>
        <v>0</v>
      </c>
      <c r="U230" s="22">
        <f t="shared" si="13"/>
        <v>100</v>
      </c>
      <c r="V230" s="22">
        <f t="shared" si="14"/>
        <v>608</v>
      </c>
      <c r="W230" s="22">
        <v>27.8</v>
      </c>
      <c r="X230" s="22">
        <f t="shared" si="15"/>
        <v>0</v>
      </c>
      <c r="Y230" s="22">
        <f t="shared" si="16"/>
        <v>27.8</v>
      </c>
      <c r="Z230" s="22">
        <v>0.39</v>
      </c>
      <c r="AA230" s="22">
        <f t="shared" si="17"/>
        <v>0</v>
      </c>
      <c r="AB230" s="22">
        <f t="shared" si="18"/>
        <v>0.39</v>
      </c>
      <c r="AC230" s="22">
        <v>68.87</v>
      </c>
      <c r="AD230" s="22">
        <f t="shared" si="19"/>
        <v>0</v>
      </c>
      <c r="AE230" s="22">
        <f t="shared" si="20"/>
        <v>68.87</v>
      </c>
      <c r="AF230" s="22">
        <v>1.37</v>
      </c>
      <c r="AG230" s="22">
        <f t="shared" si="21"/>
        <v>0</v>
      </c>
      <c r="AH230" s="22">
        <f t="shared" si="22"/>
        <v>1.37</v>
      </c>
      <c r="AI230" s="22">
        <v>60.86</v>
      </c>
      <c r="AJ230" s="22">
        <f t="shared" si="23"/>
        <v>0</v>
      </c>
      <c r="AK230" s="22">
        <f t="shared" si="24"/>
        <v>60.86</v>
      </c>
      <c r="AL230" s="22">
        <f t="shared" ref="AL230:AN230" si="968">AF230+AI230</f>
        <v>62.23</v>
      </c>
      <c r="AM230" s="22">
        <f t="shared" si="968"/>
        <v>0</v>
      </c>
      <c r="AN230" s="22">
        <f t="shared" si="968"/>
        <v>62.23</v>
      </c>
      <c r="AO230" s="22">
        <f t="shared" ref="AO230:AQ230" si="969">SUM(J230+M230+P230+S230+W230+Z230+AC230+AF230+AI230)</f>
        <v>281.29</v>
      </c>
      <c r="AP230" s="22">
        <f t="shared" si="969"/>
        <v>0</v>
      </c>
      <c r="AQ230" s="22">
        <f t="shared" si="969"/>
        <v>281.29</v>
      </c>
      <c r="AR230" s="22">
        <v>15.553807088690224</v>
      </c>
      <c r="AS230" s="22">
        <f t="shared" si="27"/>
        <v>296.8438071</v>
      </c>
      <c r="AT230" s="22">
        <f t="shared" si="28"/>
        <v>296.8438071</v>
      </c>
      <c r="AU230" s="22">
        <f t="shared" si="29"/>
        <v>433.1561929</v>
      </c>
      <c r="AV230" s="22">
        <f t="shared" ref="AV230:AV251" si="974">37.95*120</f>
        <v>4554</v>
      </c>
      <c r="AW230" s="22">
        <f t="shared" si="31"/>
        <v>4120.843807</v>
      </c>
      <c r="AX230" s="22">
        <f t="shared" si="32"/>
        <v>433.1561929</v>
      </c>
      <c r="AY230" s="22">
        <v>70.73</v>
      </c>
      <c r="AZ230" s="22">
        <f t="shared" si="33"/>
        <v>70.73</v>
      </c>
      <c r="BA230" s="22">
        <f t="shared" si="34"/>
        <v>0</v>
      </c>
      <c r="BB230" s="22">
        <f t="shared" si="35"/>
        <v>4624.73</v>
      </c>
      <c r="BC230" s="22">
        <f t="shared" ref="BC230:BD230" si="970">SUM(AW230+AZ230)</f>
        <v>4191.573807</v>
      </c>
      <c r="BD230" s="22">
        <f t="shared" si="970"/>
        <v>433.1561929</v>
      </c>
      <c r="BE230" s="22">
        <f t="shared" si="37"/>
        <v>0</v>
      </c>
      <c r="BF230" s="27">
        <v>0.0</v>
      </c>
      <c r="BG230" s="22">
        <f t="shared" si="38"/>
        <v>0</v>
      </c>
      <c r="BH230" s="22">
        <f t="shared" si="39"/>
        <v>0</v>
      </c>
      <c r="BI230" s="22">
        <v>501.8</v>
      </c>
      <c r="BJ230" s="22">
        <f t="shared" si="40"/>
        <v>501.8</v>
      </c>
      <c r="BK230" s="22">
        <f t="shared" si="41"/>
        <v>0</v>
      </c>
      <c r="BL230" s="22"/>
      <c r="BM230" s="22">
        <f t="shared" si="42"/>
        <v>0</v>
      </c>
      <c r="BN230" s="22" t="str">
        <f t="shared" si="43"/>
        <v/>
      </c>
      <c r="BO230" s="22">
        <f t="shared" ref="BO230:BQ230" si="971">BF230+BI230+BL230</f>
        <v>501.8</v>
      </c>
      <c r="BP230" s="22">
        <f t="shared" si="971"/>
        <v>501.8</v>
      </c>
      <c r="BQ230" s="22">
        <f t="shared" si="971"/>
        <v>0</v>
      </c>
      <c r="BR230" s="22">
        <f t="shared" si="45"/>
        <v>0</v>
      </c>
      <c r="BS230" s="22">
        <v>0.0</v>
      </c>
      <c r="BT230" s="22">
        <f t="shared" si="46"/>
        <v>0</v>
      </c>
      <c r="BU230" s="22">
        <f t="shared" si="47"/>
        <v>0</v>
      </c>
      <c r="BV230" s="22">
        <f t="shared" si="48"/>
        <v>0</v>
      </c>
      <c r="BW230" s="27">
        <v>297.94</v>
      </c>
      <c r="BX230" s="22">
        <f t="shared" si="49"/>
        <v>297.94</v>
      </c>
      <c r="BY230" s="22">
        <f t="shared" si="50"/>
        <v>0</v>
      </c>
      <c r="BZ230" s="22">
        <f t="shared" si="51"/>
        <v>0</v>
      </c>
      <c r="CA230" s="22">
        <f t="shared" si="52"/>
        <v>0</v>
      </c>
    </row>
    <row r="231" ht="14.25" customHeight="1">
      <c r="A231" s="14" t="s">
        <v>1107</v>
      </c>
      <c r="B231" s="14" t="s">
        <v>1108</v>
      </c>
      <c r="C231" s="14" t="s">
        <v>1109</v>
      </c>
      <c r="D231" s="14">
        <v>9.15325284E8</v>
      </c>
      <c r="E231" s="14" t="s">
        <v>312</v>
      </c>
      <c r="F231" s="14" t="s">
        <v>508</v>
      </c>
      <c r="G231" s="14" t="s">
        <v>1110</v>
      </c>
      <c r="H231" s="25" t="s">
        <v>96</v>
      </c>
      <c r="I231" s="26">
        <v>938.0</v>
      </c>
      <c r="J231" s="22">
        <v>0.0</v>
      </c>
      <c r="K231" s="22">
        <f t="shared" si="6"/>
        <v>0</v>
      </c>
      <c r="L231" s="22">
        <f t="shared" si="7"/>
        <v>0</v>
      </c>
      <c r="M231" s="22">
        <v>0.0</v>
      </c>
      <c r="N231" s="22">
        <f t="shared" si="8"/>
        <v>0</v>
      </c>
      <c r="O231" s="22">
        <f t="shared" si="9"/>
        <v>0</v>
      </c>
      <c r="P231" s="22">
        <v>10.0</v>
      </c>
      <c r="Q231" s="22">
        <f t="shared" si="10"/>
        <v>0</v>
      </c>
      <c r="R231" s="22">
        <f t="shared" si="11"/>
        <v>10</v>
      </c>
      <c r="S231" s="22">
        <v>100.0</v>
      </c>
      <c r="T231" s="22">
        <f t="shared" si="12"/>
        <v>0</v>
      </c>
      <c r="U231" s="22">
        <f t="shared" si="13"/>
        <v>100</v>
      </c>
      <c r="V231" s="22">
        <f t="shared" si="14"/>
        <v>828</v>
      </c>
      <c r="W231" s="22">
        <v>13.9</v>
      </c>
      <c r="X231" s="22">
        <f t="shared" si="15"/>
        <v>0</v>
      </c>
      <c r="Y231" s="22">
        <f t="shared" si="16"/>
        <v>13.9</v>
      </c>
      <c r="Z231" s="22">
        <v>0.39</v>
      </c>
      <c r="AA231" s="22">
        <f t="shared" si="17"/>
        <v>0</v>
      </c>
      <c r="AB231" s="22">
        <f t="shared" si="18"/>
        <v>0.39</v>
      </c>
      <c r="AC231" s="22">
        <v>68.87</v>
      </c>
      <c r="AD231" s="22">
        <f t="shared" si="19"/>
        <v>0</v>
      </c>
      <c r="AE231" s="22">
        <f t="shared" si="20"/>
        <v>68.87</v>
      </c>
      <c r="AF231" s="22">
        <v>1.37</v>
      </c>
      <c r="AG231" s="22">
        <f t="shared" si="21"/>
        <v>0</v>
      </c>
      <c r="AH231" s="22">
        <f t="shared" si="22"/>
        <v>1.37</v>
      </c>
      <c r="AI231" s="22">
        <v>60.86</v>
      </c>
      <c r="AJ231" s="22">
        <f t="shared" si="23"/>
        <v>0</v>
      </c>
      <c r="AK231" s="22">
        <f t="shared" si="24"/>
        <v>60.86</v>
      </c>
      <c r="AL231" s="22">
        <f t="shared" ref="AL231:AN231" si="972">AF231+AI231</f>
        <v>62.23</v>
      </c>
      <c r="AM231" s="22">
        <f t="shared" si="972"/>
        <v>0</v>
      </c>
      <c r="AN231" s="22">
        <f t="shared" si="972"/>
        <v>62.23</v>
      </c>
      <c r="AO231" s="22">
        <f t="shared" ref="AO231:AQ231" si="973">SUM(J231+M231+P231+S231+W231+Z231+AC231+AF231+AI231)</f>
        <v>255.39</v>
      </c>
      <c r="AP231" s="22">
        <f t="shared" si="973"/>
        <v>0</v>
      </c>
      <c r="AQ231" s="22">
        <f t="shared" si="973"/>
        <v>255.39</v>
      </c>
      <c r="AR231" s="22">
        <v>23.661572634465095</v>
      </c>
      <c r="AS231" s="22">
        <f t="shared" si="27"/>
        <v>279.0515726</v>
      </c>
      <c r="AT231" s="22">
        <f t="shared" si="28"/>
        <v>279.0515726</v>
      </c>
      <c r="AU231" s="22">
        <f t="shared" si="29"/>
        <v>658.9484274</v>
      </c>
      <c r="AV231" s="22">
        <f t="shared" si="974"/>
        <v>4554</v>
      </c>
      <c r="AW231" s="22">
        <f t="shared" si="31"/>
        <v>3895.051573</v>
      </c>
      <c r="AX231" s="22">
        <f t="shared" si="32"/>
        <v>658.9484274</v>
      </c>
      <c r="AY231" s="22">
        <v>70.73</v>
      </c>
      <c r="AZ231" s="22">
        <f t="shared" si="33"/>
        <v>70.73</v>
      </c>
      <c r="BA231" s="22">
        <f t="shared" si="34"/>
        <v>0</v>
      </c>
      <c r="BB231" s="22">
        <f t="shared" si="35"/>
        <v>4624.73</v>
      </c>
      <c r="BC231" s="22">
        <f t="shared" ref="BC231:BD231" si="975">SUM(AW231+AZ231)</f>
        <v>3965.781573</v>
      </c>
      <c r="BD231" s="22">
        <f t="shared" si="975"/>
        <v>658.9484274</v>
      </c>
      <c r="BE231" s="22">
        <f t="shared" si="37"/>
        <v>0</v>
      </c>
      <c r="BF231" s="27">
        <v>0.0</v>
      </c>
      <c r="BG231" s="22">
        <f t="shared" si="38"/>
        <v>0</v>
      </c>
      <c r="BH231" s="22">
        <f t="shared" si="39"/>
        <v>0</v>
      </c>
      <c r="BI231" s="22">
        <v>563.4399999999999</v>
      </c>
      <c r="BJ231" s="22">
        <f t="shared" si="40"/>
        <v>563.44</v>
      </c>
      <c r="BK231" s="22">
        <f t="shared" si="41"/>
        <v>0</v>
      </c>
      <c r="BL231" s="22"/>
      <c r="BM231" s="22">
        <f t="shared" si="42"/>
        <v>0</v>
      </c>
      <c r="BN231" s="22" t="str">
        <f t="shared" si="43"/>
        <v/>
      </c>
      <c r="BO231" s="22">
        <f t="shared" ref="BO231:BQ231" si="976">BF231+BI231+BL231</f>
        <v>563.44</v>
      </c>
      <c r="BP231" s="22">
        <f t="shared" si="976"/>
        <v>563.44</v>
      </c>
      <c r="BQ231" s="22">
        <f t="shared" si="976"/>
        <v>0</v>
      </c>
      <c r="BR231" s="22">
        <f t="shared" si="45"/>
        <v>0</v>
      </c>
      <c r="BS231" s="22">
        <v>0.0</v>
      </c>
      <c r="BT231" s="22">
        <f t="shared" si="46"/>
        <v>0</v>
      </c>
      <c r="BU231" s="22">
        <f t="shared" si="47"/>
        <v>0</v>
      </c>
      <c r="BV231" s="22">
        <f t="shared" si="48"/>
        <v>0</v>
      </c>
      <c r="BW231" s="27">
        <v>0.0</v>
      </c>
      <c r="BX231" s="22">
        <f t="shared" si="49"/>
        <v>0</v>
      </c>
      <c r="BY231" s="22">
        <f t="shared" si="50"/>
        <v>0</v>
      </c>
      <c r="BZ231" s="22">
        <f t="shared" si="51"/>
        <v>0</v>
      </c>
      <c r="CA231" s="22">
        <f t="shared" si="52"/>
        <v>0</v>
      </c>
    </row>
    <row r="232" ht="14.25" customHeight="1">
      <c r="A232" s="14" t="s">
        <v>1111</v>
      </c>
      <c r="B232" s="14" t="s">
        <v>1112</v>
      </c>
      <c r="C232" s="14" t="s">
        <v>1113</v>
      </c>
      <c r="D232" s="14">
        <v>9.6694231E8</v>
      </c>
      <c r="E232" s="14" t="s">
        <v>963</v>
      </c>
      <c r="F232" s="14" t="s">
        <v>209</v>
      </c>
      <c r="G232" s="14" t="s">
        <v>1114</v>
      </c>
      <c r="H232" s="25" t="s">
        <v>96</v>
      </c>
      <c r="I232" s="26">
        <v>1227.0</v>
      </c>
      <c r="J232" s="22">
        <v>0.0</v>
      </c>
      <c r="K232" s="22">
        <f t="shared" si="6"/>
        <v>0</v>
      </c>
      <c r="L232" s="22">
        <f t="shared" si="7"/>
        <v>0</v>
      </c>
      <c r="M232" s="22">
        <v>0.0</v>
      </c>
      <c r="N232" s="22">
        <f t="shared" si="8"/>
        <v>0</v>
      </c>
      <c r="O232" s="22">
        <f t="shared" si="9"/>
        <v>0</v>
      </c>
      <c r="P232" s="22">
        <v>10.0</v>
      </c>
      <c r="Q232" s="22">
        <f t="shared" si="10"/>
        <v>0</v>
      </c>
      <c r="R232" s="22">
        <f t="shared" si="11"/>
        <v>10</v>
      </c>
      <c r="S232" s="22">
        <v>100.0</v>
      </c>
      <c r="T232" s="22">
        <f t="shared" si="12"/>
        <v>0</v>
      </c>
      <c r="U232" s="22">
        <f t="shared" si="13"/>
        <v>100</v>
      </c>
      <c r="V232" s="22">
        <f t="shared" si="14"/>
        <v>1117</v>
      </c>
      <c r="W232" s="22">
        <v>13.9</v>
      </c>
      <c r="X232" s="22">
        <f t="shared" si="15"/>
        <v>0</v>
      </c>
      <c r="Y232" s="22">
        <f t="shared" si="16"/>
        <v>13.9</v>
      </c>
      <c r="Z232" s="22">
        <v>0.39</v>
      </c>
      <c r="AA232" s="22">
        <f t="shared" si="17"/>
        <v>0</v>
      </c>
      <c r="AB232" s="22">
        <f t="shared" si="18"/>
        <v>0.39</v>
      </c>
      <c r="AC232" s="22">
        <v>68.87</v>
      </c>
      <c r="AD232" s="22">
        <f t="shared" si="19"/>
        <v>0</v>
      </c>
      <c r="AE232" s="22">
        <f t="shared" si="20"/>
        <v>68.87</v>
      </c>
      <c r="AF232" s="22">
        <v>1.37</v>
      </c>
      <c r="AG232" s="22">
        <f t="shared" si="21"/>
        <v>0</v>
      </c>
      <c r="AH232" s="22">
        <f t="shared" si="22"/>
        <v>1.37</v>
      </c>
      <c r="AI232" s="22">
        <v>60.86</v>
      </c>
      <c r="AJ232" s="22">
        <f t="shared" si="23"/>
        <v>0</v>
      </c>
      <c r="AK232" s="22">
        <f t="shared" si="24"/>
        <v>60.86</v>
      </c>
      <c r="AL232" s="22">
        <f t="shared" ref="AL232:AN232" si="977">AF232+AI232</f>
        <v>62.23</v>
      </c>
      <c r="AM232" s="22">
        <f t="shared" si="977"/>
        <v>0</v>
      </c>
      <c r="AN232" s="22">
        <f t="shared" si="977"/>
        <v>62.23</v>
      </c>
      <c r="AO232" s="22">
        <f t="shared" ref="AO232:AQ232" si="978">SUM(J232+M232+P232+S232+W232+Z232+AC232+AF232+AI232)</f>
        <v>255.39</v>
      </c>
      <c r="AP232" s="22">
        <f t="shared" si="978"/>
        <v>0</v>
      </c>
      <c r="AQ232" s="22">
        <f t="shared" si="978"/>
        <v>255.39</v>
      </c>
      <c r="AR232" s="22">
        <v>33.67929064527715</v>
      </c>
      <c r="AS232" s="22">
        <f t="shared" si="27"/>
        <v>289.0692906</v>
      </c>
      <c r="AT232" s="22">
        <f t="shared" si="28"/>
        <v>289.0692906</v>
      </c>
      <c r="AU232" s="22">
        <f t="shared" si="29"/>
        <v>937.9307094</v>
      </c>
      <c r="AV232" s="22">
        <f t="shared" si="974"/>
        <v>4554</v>
      </c>
      <c r="AW232" s="22">
        <f t="shared" si="31"/>
        <v>3616.069291</v>
      </c>
      <c r="AX232" s="22">
        <f t="shared" si="32"/>
        <v>937.9307094</v>
      </c>
      <c r="AY232" s="22">
        <v>70.73</v>
      </c>
      <c r="AZ232" s="22">
        <f t="shared" si="33"/>
        <v>70.73</v>
      </c>
      <c r="BA232" s="22">
        <f t="shared" si="34"/>
        <v>0</v>
      </c>
      <c r="BB232" s="22">
        <f t="shared" si="35"/>
        <v>4624.73</v>
      </c>
      <c r="BC232" s="22">
        <f t="shared" ref="BC232:BD232" si="979">SUM(AW232+AZ232)</f>
        <v>3686.799291</v>
      </c>
      <c r="BD232" s="22">
        <f t="shared" si="979"/>
        <v>937.9307094</v>
      </c>
      <c r="BE232" s="22">
        <f t="shared" si="37"/>
        <v>0</v>
      </c>
      <c r="BF232" s="27">
        <v>0.0</v>
      </c>
      <c r="BG232" s="22">
        <f t="shared" si="38"/>
        <v>0</v>
      </c>
      <c r="BH232" s="22">
        <f t="shared" si="39"/>
        <v>0</v>
      </c>
      <c r="BI232" s="22">
        <v>338.0</v>
      </c>
      <c r="BJ232" s="22">
        <f t="shared" si="40"/>
        <v>338</v>
      </c>
      <c r="BK232" s="22">
        <f t="shared" si="41"/>
        <v>0</v>
      </c>
      <c r="BL232" s="22"/>
      <c r="BM232" s="22">
        <f t="shared" si="42"/>
        <v>0</v>
      </c>
      <c r="BN232" s="22" t="str">
        <f t="shared" si="43"/>
        <v/>
      </c>
      <c r="BO232" s="22">
        <f t="shared" ref="BO232:BQ232" si="980">BF232+BI232+BL232</f>
        <v>338</v>
      </c>
      <c r="BP232" s="22">
        <f t="shared" si="980"/>
        <v>338</v>
      </c>
      <c r="BQ232" s="22">
        <f t="shared" si="980"/>
        <v>0</v>
      </c>
      <c r="BR232" s="22">
        <f t="shared" si="45"/>
        <v>0</v>
      </c>
      <c r="BS232" s="22">
        <v>0.0</v>
      </c>
      <c r="BT232" s="22">
        <f t="shared" si="46"/>
        <v>0</v>
      </c>
      <c r="BU232" s="22">
        <f t="shared" si="47"/>
        <v>0</v>
      </c>
      <c r="BV232" s="22">
        <f t="shared" si="48"/>
        <v>0</v>
      </c>
      <c r="BW232" s="27">
        <v>0.0</v>
      </c>
      <c r="BX232" s="22">
        <f t="shared" si="49"/>
        <v>0</v>
      </c>
      <c r="BY232" s="22">
        <f t="shared" si="50"/>
        <v>0</v>
      </c>
      <c r="BZ232" s="22">
        <f t="shared" si="51"/>
        <v>0</v>
      </c>
      <c r="CA232" s="22">
        <f t="shared" si="52"/>
        <v>0</v>
      </c>
    </row>
    <row r="233" ht="14.25" customHeight="1">
      <c r="A233" s="14" t="s">
        <v>1115</v>
      </c>
      <c r="B233" s="14" t="s">
        <v>1116</v>
      </c>
      <c r="C233" s="14" t="s">
        <v>1117</v>
      </c>
      <c r="D233" s="14">
        <v>9.33681666E8</v>
      </c>
      <c r="E233" s="14" t="s">
        <v>266</v>
      </c>
      <c r="F233" s="14" t="s">
        <v>508</v>
      </c>
      <c r="G233" s="14" t="s">
        <v>1118</v>
      </c>
      <c r="H233" s="25" t="s">
        <v>96</v>
      </c>
      <c r="I233" s="26">
        <v>1122.0</v>
      </c>
      <c r="J233" s="22">
        <v>0.0</v>
      </c>
      <c r="K233" s="22">
        <f t="shared" si="6"/>
        <v>0</v>
      </c>
      <c r="L233" s="22">
        <f t="shared" si="7"/>
        <v>0</v>
      </c>
      <c r="M233" s="22">
        <v>0.0</v>
      </c>
      <c r="N233" s="22">
        <f t="shared" si="8"/>
        <v>0</v>
      </c>
      <c r="O233" s="22">
        <f t="shared" si="9"/>
        <v>0</v>
      </c>
      <c r="P233" s="22">
        <v>10.0</v>
      </c>
      <c r="Q233" s="22">
        <f t="shared" si="10"/>
        <v>0</v>
      </c>
      <c r="R233" s="22">
        <f t="shared" si="11"/>
        <v>10</v>
      </c>
      <c r="S233" s="22">
        <v>100.0</v>
      </c>
      <c r="T233" s="22">
        <f t="shared" si="12"/>
        <v>0</v>
      </c>
      <c r="U233" s="22">
        <f t="shared" si="13"/>
        <v>100</v>
      </c>
      <c r="V233" s="22">
        <f t="shared" si="14"/>
        <v>1012</v>
      </c>
      <c r="W233" s="22">
        <v>13.9</v>
      </c>
      <c r="X233" s="22">
        <f t="shared" si="15"/>
        <v>0</v>
      </c>
      <c r="Y233" s="22">
        <f t="shared" si="16"/>
        <v>13.9</v>
      </c>
      <c r="Z233" s="22">
        <v>0.39</v>
      </c>
      <c r="AA233" s="22">
        <f t="shared" si="17"/>
        <v>0</v>
      </c>
      <c r="AB233" s="22">
        <f t="shared" si="18"/>
        <v>0.39</v>
      </c>
      <c r="AC233" s="22">
        <v>68.87</v>
      </c>
      <c r="AD233" s="22">
        <f t="shared" si="19"/>
        <v>0</v>
      </c>
      <c r="AE233" s="22">
        <f t="shared" si="20"/>
        <v>68.87</v>
      </c>
      <c r="AF233" s="22">
        <v>1.37</v>
      </c>
      <c r="AG233" s="22">
        <f t="shared" si="21"/>
        <v>0</v>
      </c>
      <c r="AH233" s="22">
        <f t="shared" si="22"/>
        <v>1.37</v>
      </c>
      <c r="AI233" s="22">
        <v>60.86</v>
      </c>
      <c r="AJ233" s="22">
        <f t="shared" si="23"/>
        <v>0</v>
      </c>
      <c r="AK233" s="22">
        <f t="shared" si="24"/>
        <v>60.86</v>
      </c>
      <c r="AL233" s="22">
        <f t="shared" ref="AL233:AN233" si="981">AF233+AI233</f>
        <v>62.23</v>
      </c>
      <c r="AM233" s="22">
        <f t="shared" si="981"/>
        <v>0</v>
      </c>
      <c r="AN233" s="22">
        <f t="shared" si="981"/>
        <v>62.23</v>
      </c>
      <c r="AO233" s="22">
        <f t="shared" ref="AO233:AQ233" si="982">SUM(J233+M233+P233+S233+W233+Z233+AC233+AF233+AI233)</f>
        <v>255.39</v>
      </c>
      <c r="AP233" s="22">
        <f t="shared" si="982"/>
        <v>0</v>
      </c>
      <c r="AQ233" s="22">
        <f t="shared" si="982"/>
        <v>255.39</v>
      </c>
      <c r="AR233" s="22">
        <v>30.03963531262917</v>
      </c>
      <c r="AS233" s="22">
        <f t="shared" si="27"/>
        <v>285.4296353</v>
      </c>
      <c r="AT233" s="22">
        <f t="shared" si="28"/>
        <v>285.4296353</v>
      </c>
      <c r="AU233" s="22">
        <f t="shared" si="29"/>
        <v>836.5703647</v>
      </c>
      <c r="AV233" s="22">
        <f t="shared" si="974"/>
        <v>4554</v>
      </c>
      <c r="AW233" s="22">
        <f t="shared" si="31"/>
        <v>3717.429635</v>
      </c>
      <c r="AX233" s="22">
        <f t="shared" si="32"/>
        <v>836.5703647</v>
      </c>
      <c r="AY233" s="22">
        <v>70.73</v>
      </c>
      <c r="AZ233" s="22">
        <f t="shared" si="33"/>
        <v>70.73</v>
      </c>
      <c r="BA233" s="22">
        <f t="shared" si="34"/>
        <v>0</v>
      </c>
      <c r="BB233" s="22">
        <f t="shared" si="35"/>
        <v>4624.73</v>
      </c>
      <c r="BC233" s="22">
        <f t="shared" ref="BC233:BD233" si="983">SUM(AW233+AZ233)</f>
        <v>3788.159635</v>
      </c>
      <c r="BD233" s="22">
        <f t="shared" si="983"/>
        <v>836.5703647</v>
      </c>
      <c r="BE233" s="22">
        <f t="shared" si="37"/>
        <v>0</v>
      </c>
      <c r="BF233" s="27">
        <v>0.0</v>
      </c>
      <c r="BG233" s="22">
        <f t="shared" si="38"/>
        <v>0</v>
      </c>
      <c r="BH233" s="22">
        <f t="shared" si="39"/>
        <v>0</v>
      </c>
      <c r="BI233" s="22">
        <v>600.79</v>
      </c>
      <c r="BJ233" s="22">
        <f t="shared" si="40"/>
        <v>600.79</v>
      </c>
      <c r="BK233" s="22">
        <f t="shared" si="41"/>
        <v>0</v>
      </c>
      <c r="BL233" s="22"/>
      <c r="BM233" s="22">
        <f t="shared" si="42"/>
        <v>0</v>
      </c>
      <c r="BN233" s="22" t="str">
        <f t="shared" si="43"/>
        <v/>
      </c>
      <c r="BO233" s="22">
        <f t="shared" ref="BO233:BQ233" si="984">BF233+BI233+BL233</f>
        <v>600.79</v>
      </c>
      <c r="BP233" s="22">
        <f t="shared" si="984"/>
        <v>600.79</v>
      </c>
      <c r="BQ233" s="22">
        <f t="shared" si="984"/>
        <v>0</v>
      </c>
      <c r="BR233" s="22">
        <f t="shared" si="45"/>
        <v>0</v>
      </c>
      <c r="BS233" s="22">
        <v>0.0</v>
      </c>
      <c r="BT233" s="22">
        <f t="shared" si="46"/>
        <v>0</v>
      </c>
      <c r="BU233" s="22">
        <f t="shared" si="47"/>
        <v>0</v>
      </c>
      <c r="BV233" s="22">
        <f t="shared" si="48"/>
        <v>0</v>
      </c>
      <c r="BW233" s="27">
        <v>957.7</v>
      </c>
      <c r="BX233" s="22">
        <f t="shared" si="49"/>
        <v>957.7</v>
      </c>
      <c r="BY233" s="22">
        <f t="shared" si="50"/>
        <v>0</v>
      </c>
      <c r="BZ233" s="22">
        <f t="shared" si="51"/>
        <v>0</v>
      </c>
      <c r="CA233" s="22">
        <f t="shared" si="52"/>
        <v>0</v>
      </c>
    </row>
    <row r="234" ht="14.25" customHeight="1">
      <c r="A234" s="14" t="s">
        <v>1119</v>
      </c>
      <c r="B234" s="14" t="s">
        <v>1120</v>
      </c>
      <c r="C234" s="14" t="s">
        <v>1121</v>
      </c>
      <c r="D234" s="14">
        <v>1.8458073E8</v>
      </c>
      <c r="E234" s="14" t="s">
        <v>220</v>
      </c>
      <c r="F234" s="14" t="s">
        <v>113</v>
      </c>
      <c r="G234" s="14" t="s">
        <v>1122</v>
      </c>
      <c r="H234" s="25" t="s">
        <v>96</v>
      </c>
      <c r="I234" s="26">
        <v>1550.0</v>
      </c>
      <c r="J234" s="22">
        <v>0.0</v>
      </c>
      <c r="K234" s="22">
        <f t="shared" si="6"/>
        <v>0</v>
      </c>
      <c r="L234" s="22">
        <f t="shared" si="7"/>
        <v>0</v>
      </c>
      <c r="M234" s="22">
        <v>0.0</v>
      </c>
      <c r="N234" s="22">
        <f t="shared" si="8"/>
        <v>0</v>
      </c>
      <c r="O234" s="22">
        <f t="shared" si="9"/>
        <v>0</v>
      </c>
      <c r="P234" s="22">
        <v>10.0</v>
      </c>
      <c r="Q234" s="22">
        <f t="shared" si="10"/>
        <v>0</v>
      </c>
      <c r="R234" s="22">
        <f t="shared" si="11"/>
        <v>10</v>
      </c>
      <c r="S234" s="22">
        <v>100.0</v>
      </c>
      <c r="T234" s="22">
        <f t="shared" si="12"/>
        <v>0</v>
      </c>
      <c r="U234" s="22">
        <f t="shared" si="13"/>
        <v>100</v>
      </c>
      <c r="V234" s="22">
        <f t="shared" si="14"/>
        <v>1440</v>
      </c>
      <c r="W234" s="22">
        <v>13.9</v>
      </c>
      <c r="X234" s="22">
        <f t="shared" si="15"/>
        <v>0</v>
      </c>
      <c r="Y234" s="22">
        <f t="shared" si="16"/>
        <v>13.9</v>
      </c>
      <c r="Z234" s="22">
        <v>0.39</v>
      </c>
      <c r="AA234" s="22">
        <f t="shared" si="17"/>
        <v>0</v>
      </c>
      <c r="AB234" s="22">
        <f t="shared" si="18"/>
        <v>0.39</v>
      </c>
      <c r="AC234" s="22">
        <v>68.87</v>
      </c>
      <c r="AD234" s="22">
        <f t="shared" si="19"/>
        <v>0</v>
      </c>
      <c r="AE234" s="22">
        <f t="shared" si="20"/>
        <v>68.87</v>
      </c>
      <c r="AF234" s="22">
        <v>1.37</v>
      </c>
      <c r="AG234" s="22">
        <f t="shared" si="21"/>
        <v>0</v>
      </c>
      <c r="AH234" s="22">
        <f t="shared" si="22"/>
        <v>1.37</v>
      </c>
      <c r="AI234" s="22">
        <v>60.86</v>
      </c>
      <c r="AJ234" s="22">
        <f t="shared" si="23"/>
        <v>0</v>
      </c>
      <c r="AK234" s="22">
        <f t="shared" si="24"/>
        <v>60.86</v>
      </c>
      <c r="AL234" s="22">
        <f t="shared" ref="AL234:AN234" si="985">AF234+AI234</f>
        <v>62.23</v>
      </c>
      <c r="AM234" s="22">
        <f t="shared" si="985"/>
        <v>0</v>
      </c>
      <c r="AN234" s="22">
        <f t="shared" si="985"/>
        <v>62.23</v>
      </c>
      <c r="AO234" s="22">
        <f t="shared" ref="AO234:AQ234" si="986">SUM(J234+M234+P234+S234+W234+Z234+AC234+AF234+AI234)</f>
        <v>255.39</v>
      </c>
      <c r="AP234" s="22">
        <f t="shared" si="986"/>
        <v>0</v>
      </c>
      <c r="AQ234" s="22">
        <f t="shared" si="986"/>
        <v>255.39</v>
      </c>
      <c r="AR234" s="22">
        <v>44.87556371618473</v>
      </c>
      <c r="AS234" s="22">
        <f t="shared" si="27"/>
        <v>300.2655637</v>
      </c>
      <c r="AT234" s="22">
        <f t="shared" si="28"/>
        <v>300.2655637</v>
      </c>
      <c r="AU234" s="22">
        <f t="shared" si="29"/>
        <v>1249.734436</v>
      </c>
      <c r="AV234" s="22">
        <f t="shared" si="974"/>
        <v>4554</v>
      </c>
      <c r="AW234" s="22">
        <f t="shared" si="31"/>
        <v>3304.265564</v>
      </c>
      <c r="AX234" s="22">
        <f t="shared" si="32"/>
        <v>1249.734436</v>
      </c>
      <c r="AY234" s="22">
        <v>70.73</v>
      </c>
      <c r="AZ234" s="22">
        <f t="shared" si="33"/>
        <v>70.73</v>
      </c>
      <c r="BA234" s="22">
        <f t="shared" si="34"/>
        <v>0</v>
      </c>
      <c r="BB234" s="22">
        <f t="shared" si="35"/>
        <v>4624.73</v>
      </c>
      <c r="BC234" s="22">
        <f t="shared" ref="BC234:BD234" si="987">SUM(AW234+AZ234)</f>
        <v>3374.995564</v>
      </c>
      <c r="BD234" s="22">
        <f t="shared" si="987"/>
        <v>1249.734436</v>
      </c>
      <c r="BE234" s="22">
        <f t="shared" si="37"/>
        <v>0</v>
      </c>
      <c r="BF234" s="27">
        <v>0.0</v>
      </c>
      <c r="BG234" s="22">
        <f t="shared" si="38"/>
        <v>0</v>
      </c>
      <c r="BH234" s="22">
        <f t="shared" si="39"/>
        <v>0</v>
      </c>
      <c r="BI234" s="22">
        <v>385.11</v>
      </c>
      <c r="BJ234" s="22">
        <f t="shared" si="40"/>
        <v>385.11</v>
      </c>
      <c r="BK234" s="22">
        <f t="shared" si="41"/>
        <v>0</v>
      </c>
      <c r="BL234" s="22"/>
      <c r="BM234" s="22">
        <f t="shared" si="42"/>
        <v>0</v>
      </c>
      <c r="BN234" s="22" t="str">
        <f t="shared" si="43"/>
        <v/>
      </c>
      <c r="BO234" s="22">
        <f t="shared" ref="BO234:BQ234" si="988">BF234+BI234+BL234</f>
        <v>385.11</v>
      </c>
      <c r="BP234" s="22">
        <f t="shared" si="988"/>
        <v>385.11</v>
      </c>
      <c r="BQ234" s="22">
        <f t="shared" si="988"/>
        <v>0</v>
      </c>
      <c r="BR234" s="22">
        <f t="shared" si="45"/>
        <v>0</v>
      </c>
      <c r="BS234" s="22">
        <v>0.0</v>
      </c>
      <c r="BT234" s="22">
        <f t="shared" si="46"/>
        <v>0</v>
      </c>
      <c r="BU234" s="22">
        <f t="shared" si="47"/>
        <v>0</v>
      </c>
      <c r="BV234" s="22">
        <f t="shared" si="48"/>
        <v>0</v>
      </c>
      <c r="BW234" s="27">
        <v>1149.24</v>
      </c>
      <c r="BX234" s="22">
        <f t="shared" si="49"/>
        <v>1149.24</v>
      </c>
      <c r="BY234" s="22">
        <f t="shared" si="50"/>
        <v>0</v>
      </c>
      <c r="BZ234" s="22">
        <f t="shared" si="51"/>
        <v>0</v>
      </c>
      <c r="CA234" s="22">
        <f t="shared" si="52"/>
        <v>0</v>
      </c>
    </row>
    <row r="235" ht="14.25" customHeight="1">
      <c r="A235" s="14" t="s">
        <v>1123</v>
      </c>
      <c r="B235" s="14" t="s">
        <v>1124</v>
      </c>
      <c r="C235" s="14" t="s">
        <v>1125</v>
      </c>
      <c r="D235" s="14">
        <v>1.64839097E8</v>
      </c>
      <c r="E235" s="14" t="s">
        <v>533</v>
      </c>
      <c r="F235" s="14" t="s">
        <v>236</v>
      </c>
      <c r="G235" s="14" t="s">
        <v>1126</v>
      </c>
      <c r="H235" s="25" t="s">
        <v>96</v>
      </c>
      <c r="I235" s="26">
        <v>1600.0</v>
      </c>
      <c r="J235" s="22">
        <v>0.0</v>
      </c>
      <c r="K235" s="22">
        <f t="shared" si="6"/>
        <v>0</v>
      </c>
      <c r="L235" s="22">
        <f t="shared" si="7"/>
        <v>0</v>
      </c>
      <c r="M235" s="22">
        <v>0.0</v>
      </c>
      <c r="N235" s="22">
        <f t="shared" si="8"/>
        <v>0</v>
      </c>
      <c r="O235" s="22">
        <f t="shared" si="9"/>
        <v>0</v>
      </c>
      <c r="P235" s="22">
        <v>22.0</v>
      </c>
      <c r="Q235" s="22">
        <f t="shared" si="10"/>
        <v>0</v>
      </c>
      <c r="R235" s="22">
        <f t="shared" si="11"/>
        <v>22</v>
      </c>
      <c r="S235" s="22">
        <v>100.0</v>
      </c>
      <c r="T235" s="22">
        <f t="shared" si="12"/>
        <v>0</v>
      </c>
      <c r="U235" s="22">
        <f t="shared" si="13"/>
        <v>100</v>
      </c>
      <c r="V235" s="22">
        <f t="shared" si="14"/>
        <v>1478</v>
      </c>
      <c r="W235" s="22">
        <v>27.8</v>
      </c>
      <c r="X235" s="22">
        <f t="shared" si="15"/>
        <v>0</v>
      </c>
      <c r="Y235" s="22">
        <f t="shared" si="16"/>
        <v>27.8</v>
      </c>
      <c r="Z235" s="22">
        <v>0.39</v>
      </c>
      <c r="AA235" s="22">
        <f t="shared" si="17"/>
        <v>0</v>
      </c>
      <c r="AB235" s="22">
        <f t="shared" si="18"/>
        <v>0.39</v>
      </c>
      <c r="AC235" s="22">
        <v>68.87</v>
      </c>
      <c r="AD235" s="22">
        <f t="shared" si="19"/>
        <v>0</v>
      </c>
      <c r="AE235" s="22">
        <f t="shared" si="20"/>
        <v>68.87</v>
      </c>
      <c r="AF235" s="22">
        <v>1.37</v>
      </c>
      <c r="AG235" s="22">
        <f t="shared" si="21"/>
        <v>0</v>
      </c>
      <c r="AH235" s="22">
        <f t="shared" si="22"/>
        <v>1.37</v>
      </c>
      <c r="AI235" s="22">
        <v>60.86</v>
      </c>
      <c r="AJ235" s="22">
        <f t="shared" si="23"/>
        <v>0</v>
      </c>
      <c r="AK235" s="22">
        <f t="shared" si="24"/>
        <v>60.86</v>
      </c>
      <c r="AL235" s="22">
        <f t="shared" ref="AL235:AN235" si="989">AF235+AI235</f>
        <v>62.23</v>
      </c>
      <c r="AM235" s="22">
        <f t="shared" si="989"/>
        <v>0</v>
      </c>
      <c r="AN235" s="22">
        <f t="shared" si="989"/>
        <v>62.23</v>
      </c>
      <c r="AO235" s="22">
        <f t="shared" ref="AO235:AQ235" si="990">SUM(J235+M235+P235+S235+W235+Z235+AC235+AF235+AI235)</f>
        <v>281.29</v>
      </c>
      <c r="AP235" s="22">
        <f t="shared" si="990"/>
        <v>0</v>
      </c>
      <c r="AQ235" s="22">
        <f t="shared" si="990"/>
        <v>281.29</v>
      </c>
      <c r="AR235" s="22">
        <v>45.71095127348775</v>
      </c>
      <c r="AS235" s="22">
        <f t="shared" si="27"/>
        <v>327.0009513</v>
      </c>
      <c r="AT235" s="22">
        <f t="shared" si="28"/>
        <v>327.0009513</v>
      </c>
      <c r="AU235" s="22">
        <f t="shared" si="29"/>
        <v>1272.999049</v>
      </c>
      <c r="AV235" s="22">
        <f t="shared" si="974"/>
        <v>4554</v>
      </c>
      <c r="AW235" s="22">
        <f t="shared" si="31"/>
        <v>3281.000951</v>
      </c>
      <c r="AX235" s="22">
        <f t="shared" si="32"/>
        <v>1272.999049</v>
      </c>
      <c r="AY235" s="22">
        <v>70.73</v>
      </c>
      <c r="AZ235" s="22">
        <f t="shared" si="33"/>
        <v>70.73</v>
      </c>
      <c r="BA235" s="22">
        <f t="shared" si="34"/>
        <v>0</v>
      </c>
      <c r="BB235" s="22">
        <f t="shared" si="35"/>
        <v>4624.73</v>
      </c>
      <c r="BC235" s="22">
        <f t="shared" ref="BC235:BD235" si="991">SUM(AW235+AZ235)</f>
        <v>3351.730951</v>
      </c>
      <c r="BD235" s="22">
        <f t="shared" si="991"/>
        <v>1272.999049</v>
      </c>
      <c r="BE235" s="22">
        <f t="shared" si="37"/>
        <v>0</v>
      </c>
      <c r="BF235" s="27">
        <v>0.0</v>
      </c>
      <c r="BG235" s="22">
        <f t="shared" si="38"/>
        <v>0</v>
      </c>
      <c r="BH235" s="22">
        <f t="shared" si="39"/>
        <v>0</v>
      </c>
      <c r="BI235" s="22">
        <v>832.49</v>
      </c>
      <c r="BJ235" s="22">
        <f t="shared" si="40"/>
        <v>832.49</v>
      </c>
      <c r="BK235" s="22">
        <f t="shared" si="41"/>
        <v>0</v>
      </c>
      <c r="BL235" s="22"/>
      <c r="BM235" s="22">
        <f t="shared" si="42"/>
        <v>0</v>
      </c>
      <c r="BN235" s="22" t="str">
        <f t="shared" si="43"/>
        <v/>
      </c>
      <c r="BO235" s="22">
        <f t="shared" ref="BO235:BQ235" si="992">BF235+BI235+BL235</f>
        <v>832.49</v>
      </c>
      <c r="BP235" s="22">
        <f t="shared" si="992"/>
        <v>832.49</v>
      </c>
      <c r="BQ235" s="22">
        <f t="shared" si="992"/>
        <v>0</v>
      </c>
      <c r="BR235" s="22">
        <f t="shared" si="45"/>
        <v>0</v>
      </c>
      <c r="BS235" s="22">
        <v>0.0</v>
      </c>
      <c r="BT235" s="22">
        <f t="shared" si="46"/>
        <v>0</v>
      </c>
      <c r="BU235" s="22">
        <f t="shared" si="47"/>
        <v>0</v>
      </c>
      <c r="BV235" s="22">
        <f t="shared" si="48"/>
        <v>0</v>
      </c>
      <c r="BW235" s="27">
        <v>1393.98</v>
      </c>
      <c r="BX235" s="22">
        <f t="shared" si="49"/>
        <v>1393.98</v>
      </c>
      <c r="BY235" s="22">
        <f t="shared" si="50"/>
        <v>0</v>
      </c>
      <c r="BZ235" s="22">
        <f t="shared" si="51"/>
        <v>0</v>
      </c>
      <c r="CA235" s="22">
        <f t="shared" si="52"/>
        <v>0</v>
      </c>
    </row>
    <row r="236" ht="14.25" customHeight="1">
      <c r="A236" s="14" t="s">
        <v>1127</v>
      </c>
      <c r="B236" s="14" t="s">
        <v>244</v>
      </c>
      <c r="C236" s="14" t="s">
        <v>1128</v>
      </c>
      <c r="D236" s="14"/>
      <c r="E236" s="14" t="s">
        <v>422</v>
      </c>
      <c r="F236" s="14" t="s">
        <v>241</v>
      </c>
      <c r="G236" s="14" t="s">
        <v>1129</v>
      </c>
      <c r="H236" s="25" t="s">
        <v>96</v>
      </c>
      <c r="I236" s="26">
        <v>1350.0</v>
      </c>
      <c r="J236" s="22">
        <v>0.0</v>
      </c>
      <c r="K236" s="22">
        <f t="shared" si="6"/>
        <v>0</v>
      </c>
      <c r="L236" s="22">
        <f t="shared" si="7"/>
        <v>0</v>
      </c>
      <c r="M236" s="22">
        <v>0.0</v>
      </c>
      <c r="N236" s="22">
        <f t="shared" si="8"/>
        <v>0</v>
      </c>
      <c r="O236" s="22">
        <f t="shared" si="9"/>
        <v>0</v>
      </c>
      <c r="P236" s="22">
        <v>10.0</v>
      </c>
      <c r="Q236" s="22">
        <f t="shared" si="10"/>
        <v>0</v>
      </c>
      <c r="R236" s="22">
        <f t="shared" si="11"/>
        <v>10</v>
      </c>
      <c r="S236" s="22">
        <v>100.0</v>
      </c>
      <c r="T236" s="22">
        <f t="shared" si="12"/>
        <v>0</v>
      </c>
      <c r="U236" s="22">
        <f t="shared" si="13"/>
        <v>100</v>
      </c>
      <c r="V236" s="22">
        <f t="shared" si="14"/>
        <v>1240</v>
      </c>
      <c r="W236" s="22">
        <v>13.9</v>
      </c>
      <c r="X236" s="22">
        <f t="shared" si="15"/>
        <v>0</v>
      </c>
      <c r="Y236" s="22">
        <f t="shared" si="16"/>
        <v>13.9</v>
      </c>
      <c r="Z236" s="22">
        <v>0.39</v>
      </c>
      <c r="AA236" s="22">
        <f t="shared" si="17"/>
        <v>0</v>
      </c>
      <c r="AB236" s="22">
        <f t="shared" si="18"/>
        <v>0.39</v>
      </c>
      <c r="AC236" s="22">
        <v>68.87</v>
      </c>
      <c r="AD236" s="22">
        <f t="shared" si="19"/>
        <v>0</v>
      </c>
      <c r="AE236" s="22">
        <f t="shared" si="20"/>
        <v>68.87</v>
      </c>
      <c r="AF236" s="22">
        <v>1.37</v>
      </c>
      <c r="AG236" s="22">
        <f t="shared" si="21"/>
        <v>0</v>
      </c>
      <c r="AH236" s="22">
        <f t="shared" si="22"/>
        <v>1.37</v>
      </c>
      <c r="AI236" s="22">
        <v>60.86</v>
      </c>
      <c r="AJ236" s="22">
        <f t="shared" si="23"/>
        <v>0</v>
      </c>
      <c r="AK236" s="22">
        <f t="shared" si="24"/>
        <v>60.86</v>
      </c>
      <c r="AL236" s="22">
        <f t="shared" ref="AL236:AN236" si="993">AF236+AI236</f>
        <v>62.23</v>
      </c>
      <c r="AM236" s="22">
        <f t="shared" si="993"/>
        <v>0</v>
      </c>
      <c r="AN236" s="22">
        <f t="shared" si="993"/>
        <v>62.23</v>
      </c>
      <c r="AO236" s="22">
        <f t="shared" ref="AO236:AQ236" si="994">SUM(J236+M236+P236+S236+W236+Z236+AC236+AF236+AI236)</f>
        <v>255.39</v>
      </c>
      <c r="AP236" s="22">
        <f t="shared" si="994"/>
        <v>0</v>
      </c>
      <c r="AQ236" s="22">
        <f t="shared" si="994"/>
        <v>255.39</v>
      </c>
      <c r="AR236" s="22">
        <v>37.94288689209335</v>
      </c>
      <c r="AS236" s="22">
        <f t="shared" si="27"/>
        <v>293.3328869</v>
      </c>
      <c r="AT236" s="22">
        <f t="shared" si="28"/>
        <v>293.3328869</v>
      </c>
      <c r="AU236" s="22">
        <f t="shared" si="29"/>
        <v>1056.667113</v>
      </c>
      <c r="AV236" s="22">
        <f t="shared" si="974"/>
        <v>4554</v>
      </c>
      <c r="AW236" s="22">
        <f t="shared" si="31"/>
        <v>3497.332887</v>
      </c>
      <c r="AX236" s="22">
        <f t="shared" si="32"/>
        <v>1056.667113</v>
      </c>
      <c r="AY236" s="22">
        <v>70.73</v>
      </c>
      <c r="AZ236" s="22">
        <f t="shared" si="33"/>
        <v>70.73</v>
      </c>
      <c r="BA236" s="22">
        <f t="shared" si="34"/>
        <v>0</v>
      </c>
      <c r="BB236" s="22">
        <f t="shared" si="35"/>
        <v>4624.73</v>
      </c>
      <c r="BC236" s="22">
        <f t="shared" ref="BC236:BD236" si="995">SUM(AW236+AZ236)</f>
        <v>3568.062887</v>
      </c>
      <c r="BD236" s="22">
        <f t="shared" si="995"/>
        <v>1056.667113</v>
      </c>
      <c r="BE236" s="22">
        <f t="shared" si="37"/>
        <v>0</v>
      </c>
      <c r="BF236" s="27">
        <v>0.0</v>
      </c>
      <c r="BG236" s="22">
        <f t="shared" si="38"/>
        <v>0</v>
      </c>
      <c r="BH236" s="22">
        <f t="shared" si="39"/>
        <v>0</v>
      </c>
      <c r="BI236" s="22">
        <v>0.0</v>
      </c>
      <c r="BJ236" s="22">
        <f t="shared" si="40"/>
        <v>0</v>
      </c>
      <c r="BK236" s="22">
        <f t="shared" si="41"/>
        <v>0</v>
      </c>
      <c r="BL236" s="22"/>
      <c r="BM236" s="22">
        <f t="shared" si="42"/>
        <v>0</v>
      </c>
      <c r="BN236" s="22" t="str">
        <f t="shared" si="43"/>
        <v/>
      </c>
      <c r="BO236" s="22">
        <f t="shared" ref="BO236:BQ236" si="996">BF236+BI236+BL236</f>
        <v>0</v>
      </c>
      <c r="BP236" s="22">
        <f t="shared" si="996"/>
        <v>0</v>
      </c>
      <c r="BQ236" s="22">
        <f t="shared" si="996"/>
        <v>0</v>
      </c>
      <c r="BR236" s="22">
        <f t="shared" si="45"/>
        <v>0</v>
      </c>
      <c r="BS236" s="22">
        <v>0.0</v>
      </c>
      <c r="BT236" s="22">
        <f t="shared" si="46"/>
        <v>0</v>
      </c>
      <c r="BU236" s="22">
        <f t="shared" si="47"/>
        <v>0</v>
      </c>
      <c r="BV236" s="22">
        <f t="shared" si="48"/>
        <v>0</v>
      </c>
      <c r="BW236" s="27">
        <v>0.0</v>
      </c>
      <c r="BX236" s="22">
        <f t="shared" si="49"/>
        <v>0</v>
      </c>
      <c r="BY236" s="22">
        <f t="shared" si="50"/>
        <v>0</v>
      </c>
      <c r="BZ236" s="22">
        <f t="shared" si="51"/>
        <v>0</v>
      </c>
      <c r="CA236" s="22">
        <f t="shared" si="52"/>
        <v>0</v>
      </c>
    </row>
    <row r="237" ht="14.25" customHeight="1">
      <c r="A237" s="14" t="s">
        <v>1130</v>
      </c>
      <c r="B237" s="14" t="s">
        <v>1131</v>
      </c>
      <c r="C237" s="14" t="s">
        <v>1132</v>
      </c>
      <c r="D237" s="14">
        <v>4.9667442E8</v>
      </c>
      <c r="E237" s="14" t="s">
        <v>235</v>
      </c>
      <c r="F237" s="14" t="s">
        <v>241</v>
      </c>
      <c r="G237" s="14" t="s">
        <v>1133</v>
      </c>
      <c r="H237" s="25" t="s">
        <v>96</v>
      </c>
      <c r="I237" s="26">
        <v>3300.0</v>
      </c>
      <c r="J237" s="22">
        <v>0.0</v>
      </c>
      <c r="K237" s="22">
        <f t="shared" si="6"/>
        <v>0</v>
      </c>
      <c r="L237" s="22">
        <f t="shared" si="7"/>
        <v>0</v>
      </c>
      <c r="M237" s="22">
        <v>0.0</v>
      </c>
      <c r="N237" s="22">
        <f t="shared" si="8"/>
        <v>0</v>
      </c>
      <c r="O237" s="22">
        <f t="shared" si="9"/>
        <v>0</v>
      </c>
      <c r="P237" s="22">
        <v>10.0</v>
      </c>
      <c r="Q237" s="22">
        <f t="shared" si="10"/>
        <v>0</v>
      </c>
      <c r="R237" s="22">
        <f t="shared" si="11"/>
        <v>10</v>
      </c>
      <c r="S237" s="22">
        <v>100.0</v>
      </c>
      <c r="T237" s="22">
        <f t="shared" si="12"/>
        <v>0</v>
      </c>
      <c r="U237" s="22">
        <f t="shared" si="13"/>
        <v>100</v>
      </c>
      <c r="V237" s="22">
        <f t="shared" si="14"/>
        <v>3190</v>
      </c>
      <c r="W237" s="22">
        <v>13.9</v>
      </c>
      <c r="X237" s="22">
        <f t="shared" si="15"/>
        <v>0</v>
      </c>
      <c r="Y237" s="22">
        <f t="shared" si="16"/>
        <v>13.9</v>
      </c>
      <c r="Z237" s="22">
        <v>0.39</v>
      </c>
      <c r="AA237" s="22">
        <f t="shared" si="17"/>
        <v>0</v>
      </c>
      <c r="AB237" s="22">
        <f t="shared" si="18"/>
        <v>0.39</v>
      </c>
      <c r="AC237" s="22">
        <v>68.87</v>
      </c>
      <c r="AD237" s="22">
        <f t="shared" si="19"/>
        <v>0</v>
      </c>
      <c r="AE237" s="22">
        <f t="shared" si="20"/>
        <v>68.87</v>
      </c>
      <c r="AF237" s="22">
        <v>1.37</v>
      </c>
      <c r="AG237" s="22">
        <f t="shared" si="21"/>
        <v>0</v>
      </c>
      <c r="AH237" s="22">
        <f t="shared" si="22"/>
        <v>1.37</v>
      </c>
      <c r="AI237" s="22">
        <v>60.86</v>
      </c>
      <c r="AJ237" s="22">
        <f t="shared" si="23"/>
        <v>0</v>
      </c>
      <c r="AK237" s="22">
        <f t="shared" si="24"/>
        <v>60.86</v>
      </c>
      <c r="AL237" s="22">
        <f t="shared" ref="AL237:AN237" si="997">AF237+AI237</f>
        <v>62.23</v>
      </c>
      <c r="AM237" s="22">
        <f t="shared" si="997"/>
        <v>0</v>
      </c>
      <c r="AN237" s="22">
        <f t="shared" si="997"/>
        <v>62.23</v>
      </c>
      <c r="AO237" s="22">
        <f t="shared" ref="AO237:AQ237" si="998">SUM(J237+M237+P237+S237+W237+Z237+AC237+AF237+AI237)</f>
        <v>255.39</v>
      </c>
      <c r="AP237" s="22">
        <f t="shared" si="998"/>
        <v>0</v>
      </c>
      <c r="AQ237" s="22">
        <f t="shared" si="998"/>
        <v>255.39</v>
      </c>
      <c r="AR237" s="22">
        <v>105.53648592698435</v>
      </c>
      <c r="AS237" s="22">
        <f t="shared" si="27"/>
        <v>360.9264859</v>
      </c>
      <c r="AT237" s="22">
        <f t="shared" si="28"/>
        <v>360.9264859</v>
      </c>
      <c r="AU237" s="22">
        <f t="shared" si="29"/>
        <v>2939.073514</v>
      </c>
      <c r="AV237" s="22">
        <f t="shared" si="974"/>
        <v>4554</v>
      </c>
      <c r="AW237" s="22">
        <f t="shared" si="31"/>
        <v>1614.926486</v>
      </c>
      <c r="AX237" s="22">
        <f t="shared" si="32"/>
        <v>2939.073514</v>
      </c>
      <c r="AY237" s="22">
        <v>70.73</v>
      </c>
      <c r="AZ237" s="22">
        <f t="shared" si="33"/>
        <v>70.73</v>
      </c>
      <c r="BA237" s="22">
        <f t="shared" si="34"/>
        <v>0</v>
      </c>
      <c r="BB237" s="22">
        <f t="shared" si="35"/>
        <v>4624.73</v>
      </c>
      <c r="BC237" s="22">
        <f t="shared" ref="BC237:BD237" si="999">SUM(AW237+AZ237)</f>
        <v>1685.656486</v>
      </c>
      <c r="BD237" s="22">
        <f t="shared" si="999"/>
        <v>2939.073514</v>
      </c>
      <c r="BE237" s="22">
        <f t="shared" si="37"/>
        <v>0</v>
      </c>
      <c r="BF237" s="27">
        <v>0.0</v>
      </c>
      <c r="BG237" s="22">
        <f t="shared" si="38"/>
        <v>0</v>
      </c>
      <c r="BH237" s="22">
        <f t="shared" si="39"/>
        <v>0</v>
      </c>
      <c r="BI237" s="22">
        <v>190.14</v>
      </c>
      <c r="BJ237" s="22">
        <f t="shared" si="40"/>
        <v>190.14</v>
      </c>
      <c r="BK237" s="22">
        <f t="shared" si="41"/>
        <v>0</v>
      </c>
      <c r="BL237" s="22"/>
      <c r="BM237" s="22">
        <f t="shared" si="42"/>
        <v>0</v>
      </c>
      <c r="BN237" s="22" t="str">
        <f t="shared" si="43"/>
        <v/>
      </c>
      <c r="BO237" s="22">
        <f t="shared" ref="BO237:BQ237" si="1000">BF237+BI237+BL237</f>
        <v>190.14</v>
      </c>
      <c r="BP237" s="22">
        <f t="shared" si="1000"/>
        <v>190.14</v>
      </c>
      <c r="BQ237" s="22">
        <f t="shared" si="1000"/>
        <v>0</v>
      </c>
      <c r="BR237" s="22">
        <f t="shared" si="45"/>
        <v>0</v>
      </c>
      <c r="BS237" s="22">
        <v>0.0</v>
      </c>
      <c r="BT237" s="22">
        <f t="shared" si="46"/>
        <v>0</v>
      </c>
      <c r="BU237" s="22">
        <f t="shared" si="47"/>
        <v>0</v>
      </c>
      <c r="BV237" s="22">
        <f t="shared" si="48"/>
        <v>0</v>
      </c>
      <c r="BW237" s="27">
        <v>4703.37</v>
      </c>
      <c r="BX237" s="22">
        <f t="shared" si="49"/>
        <v>4703.37</v>
      </c>
      <c r="BY237" s="22">
        <f t="shared" si="50"/>
        <v>0</v>
      </c>
      <c r="BZ237" s="22">
        <f t="shared" si="51"/>
        <v>0</v>
      </c>
      <c r="CA237" s="22">
        <f t="shared" si="52"/>
        <v>0</v>
      </c>
    </row>
    <row r="238" ht="14.25" customHeight="1">
      <c r="A238" s="14" t="s">
        <v>1134</v>
      </c>
      <c r="B238" s="14" t="s">
        <v>1135</v>
      </c>
      <c r="C238" s="14" t="s">
        <v>1136</v>
      </c>
      <c r="D238" s="14">
        <v>8.91410147E8</v>
      </c>
      <c r="E238" s="14" t="s">
        <v>312</v>
      </c>
      <c r="F238" s="14" t="s">
        <v>322</v>
      </c>
      <c r="G238" s="14" t="s">
        <v>1137</v>
      </c>
      <c r="H238" s="25" t="s">
        <v>96</v>
      </c>
      <c r="I238" s="26">
        <v>677.0</v>
      </c>
      <c r="J238" s="22">
        <v>0.0</v>
      </c>
      <c r="K238" s="22">
        <f t="shared" si="6"/>
        <v>0</v>
      </c>
      <c r="L238" s="22">
        <f t="shared" si="7"/>
        <v>0</v>
      </c>
      <c r="M238" s="22">
        <v>0.0</v>
      </c>
      <c r="N238" s="22">
        <f t="shared" si="8"/>
        <v>0</v>
      </c>
      <c r="O238" s="22">
        <f t="shared" si="9"/>
        <v>0</v>
      </c>
      <c r="P238" s="22">
        <v>10.0</v>
      </c>
      <c r="Q238" s="22">
        <f t="shared" si="10"/>
        <v>0</v>
      </c>
      <c r="R238" s="22">
        <f t="shared" si="11"/>
        <v>10</v>
      </c>
      <c r="S238" s="22">
        <v>100.0</v>
      </c>
      <c r="T238" s="22">
        <f t="shared" si="12"/>
        <v>0</v>
      </c>
      <c r="U238" s="22">
        <f t="shared" si="13"/>
        <v>100</v>
      </c>
      <c r="V238" s="22">
        <f t="shared" si="14"/>
        <v>567</v>
      </c>
      <c r="W238" s="22">
        <v>13.9</v>
      </c>
      <c r="X238" s="22">
        <f t="shared" si="15"/>
        <v>0</v>
      </c>
      <c r="Y238" s="22">
        <f t="shared" si="16"/>
        <v>13.9</v>
      </c>
      <c r="Z238" s="22">
        <v>0.39</v>
      </c>
      <c r="AA238" s="22">
        <f t="shared" si="17"/>
        <v>0</v>
      </c>
      <c r="AB238" s="22">
        <f t="shared" si="18"/>
        <v>0.39</v>
      </c>
      <c r="AC238" s="22">
        <v>68.87</v>
      </c>
      <c r="AD238" s="22">
        <f t="shared" si="19"/>
        <v>0</v>
      </c>
      <c r="AE238" s="22">
        <f t="shared" si="20"/>
        <v>68.87</v>
      </c>
      <c r="AF238" s="22">
        <v>1.37</v>
      </c>
      <c r="AG238" s="22">
        <f t="shared" si="21"/>
        <v>0</v>
      </c>
      <c r="AH238" s="22">
        <f t="shared" si="22"/>
        <v>1.37</v>
      </c>
      <c r="AI238" s="22">
        <v>60.86</v>
      </c>
      <c r="AJ238" s="22">
        <f t="shared" si="23"/>
        <v>0</v>
      </c>
      <c r="AK238" s="22">
        <f t="shared" si="24"/>
        <v>60.86</v>
      </c>
      <c r="AL238" s="22">
        <f t="shared" ref="AL238:AN238" si="1001">AF238+AI238</f>
        <v>62.23</v>
      </c>
      <c r="AM238" s="22">
        <f t="shared" si="1001"/>
        <v>0</v>
      </c>
      <c r="AN238" s="22">
        <f t="shared" si="1001"/>
        <v>62.23</v>
      </c>
      <c r="AO238" s="22">
        <f t="shared" ref="AO238:AQ238" si="1002">SUM(J238+M238+P238+S238+W238+Z238+AC238+AF238+AI238)</f>
        <v>255.39</v>
      </c>
      <c r="AP238" s="22">
        <f t="shared" si="1002"/>
        <v>0</v>
      </c>
      <c r="AQ238" s="22">
        <f t="shared" si="1002"/>
        <v>255.39</v>
      </c>
      <c r="AR238" s="22">
        <v>14.61442937902584</v>
      </c>
      <c r="AS238" s="22">
        <f t="shared" si="27"/>
        <v>270.0044294</v>
      </c>
      <c r="AT238" s="22">
        <f t="shared" si="28"/>
        <v>270.0044294</v>
      </c>
      <c r="AU238" s="22">
        <f t="shared" si="29"/>
        <v>406.9955706</v>
      </c>
      <c r="AV238" s="22">
        <f t="shared" si="974"/>
        <v>4554</v>
      </c>
      <c r="AW238" s="22">
        <f t="shared" si="31"/>
        <v>4147.004429</v>
      </c>
      <c r="AX238" s="22">
        <f t="shared" si="32"/>
        <v>406.9955706</v>
      </c>
      <c r="AY238" s="22">
        <v>70.73</v>
      </c>
      <c r="AZ238" s="22">
        <f t="shared" si="33"/>
        <v>70.73</v>
      </c>
      <c r="BA238" s="22">
        <f t="shared" si="34"/>
        <v>0</v>
      </c>
      <c r="BB238" s="22">
        <f t="shared" si="35"/>
        <v>4624.73</v>
      </c>
      <c r="BC238" s="22">
        <f t="shared" ref="BC238:BD238" si="1003">SUM(AW238+AZ238)</f>
        <v>4217.734429</v>
      </c>
      <c r="BD238" s="22">
        <f t="shared" si="1003"/>
        <v>406.9955706</v>
      </c>
      <c r="BE238" s="22">
        <f t="shared" si="37"/>
        <v>0</v>
      </c>
      <c r="BF238" s="27">
        <v>0.0</v>
      </c>
      <c r="BG238" s="22">
        <f t="shared" si="38"/>
        <v>0</v>
      </c>
      <c r="BH238" s="22">
        <f t="shared" si="39"/>
        <v>0</v>
      </c>
      <c r="BI238" s="22">
        <v>328.23</v>
      </c>
      <c r="BJ238" s="22">
        <f t="shared" si="40"/>
        <v>328.23</v>
      </c>
      <c r="BK238" s="22">
        <f t="shared" si="41"/>
        <v>0</v>
      </c>
      <c r="BL238" s="22"/>
      <c r="BM238" s="22">
        <f t="shared" si="42"/>
        <v>0</v>
      </c>
      <c r="BN238" s="22" t="str">
        <f t="shared" si="43"/>
        <v/>
      </c>
      <c r="BO238" s="22">
        <f t="shared" ref="BO238:BQ238" si="1004">BF238+BI238+BL238</f>
        <v>328.23</v>
      </c>
      <c r="BP238" s="22">
        <f t="shared" si="1004"/>
        <v>328.23</v>
      </c>
      <c r="BQ238" s="22">
        <f t="shared" si="1004"/>
        <v>0</v>
      </c>
      <c r="BR238" s="22">
        <f t="shared" si="45"/>
        <v>0</v>
      </c>
      <c r="BS238" s="22">
        <v>0.0</v>
      </c>
      <c r="BT238" s="22">
        <f t="shared" si="46"/>
        <v>0</v>
      </c>
      <c r="BU238" s="22">
        <f t="shared" si="47"/>
        <v>0</v>
      </c>
      <c r="BV238" s="22">
        <f t="shared" si="48"/>
        <v>0</v>
      </c>
      <c r="BW238" s="27">
        <v>893.85</v>
      </c>
      <c r="BX238" s="22">
        <f t="shared" si="49"/>
        <v>893.85</v>
      </c>
      <c r="BY238" s="22">
        <f t="shared" si="50"/>
        <v>0</v>
      </c>
      <c r="BZ238" s="22">
        <f t="shared" si="51"/>
        <v>0</v>
      </c>
      <c r="CA238" s="22">
        <f t="shared" si="52"/>
        <v>0</v>
      </c>
    </row>
    <row r="239" ht="14.25" customHeight="1">
      <c r="A239" s="14" t="s">
        <v>1138</v>
      </c>
      <c r="B239" s="14" t="s">
        <v>1139</v>
      </c>
      <c r="C239" s="14" t="s">
        <v>1140</v>
      </c>
      <c r="D239" s="14">
        <v>2.06764898E8</v>
      </c>
      <c r="E239" s="14" t="s">
        <v>1141</v>
      </c>
      <c r="F239" s="14" t="s">
        <v>113</v>
      </c>
      <c r="G239" s="14" t="s">
        <v>1142</v>
      </c>
      <c r="H239" s="25" t="s">
        <v>96</v>
      </c>
      <c r="I239" s="26">
        <v>1082.0</v>
      </c>
      <c r="J239" s="22">
        <v>0.0</v>
      </c>
      <c r="K239" s="22">
        <f t="shared" si="6"/>
        <v>0</v>
      </c>
      <c r="L239" s="22">
        <f t="shared" si="7"/>
        <v>0</v>
      </c>
      <c r="M239" s="22">
        <v>0.0</v>
      </c>
      <c r="N239" s="22">
        <f t="shared" si="8"/>
        <v>0</v>
      </c>
      <c r="O239" s="22">
        <f t="shared" si="9"/>
        <v>0</v>
      </c>
      <c r="P239" s="22">
        <v>22.0</v>
      </c>
      <c r="Q239" s="22">
        <f t="shared" si="10"/>
        <v>0</v>
      </c>
      <c r="R239" s="22">
        <f t="shared" si="11"/>
        <v>22</v>
      </c>
      <c r="S239" s="22">
        <v>100.0</v>
      </c>
      <c r="T239" s="22">
        <f t="shared" si="12"/>
        <v>0</v>
      </c>
      <c r="U239" s="22">
        <f t="shared" si="13"/>
        <v>100</v>
      </c>
      <c r="V239" s="22">
        <f t="shared" si="14"/>
        <v>960</v>
      </c>
      <c r="W239" s="22">
        <v>13.9</v>
      </c>
      <c r="X239" s="22">
        <f t="shared" si="15"/>
        <v>0</v>
      </c>
      <c r="Y239" s="22">
        <f t="shared" si="16"/>
        <v>13.9</v>
      </c>
      <c r="Z239" s="22">
        <v>0.39</v>
      </c>
      <c r="AA239" s="22">
        <f t="shared" si="17"/>
        <v>0</v>
      </c>
      <c r="AB239" s="22">
        <f t="shared" si="18"/>
        <v>0.39</v>
      </c>
      <c r="AC239" s="22">
        <v>68.87</v>
      </c>
      <c r="AD239" s="22">
        <f t="shared" si="19"/>
        <v>0</v>
      </c>
      <c r="AE239" s="22">
        <f t="shared" si="20"/>
        <v>68.87</v>
      </c>
      <c r="AF239" s="22">
        <v>1.37</v>
      </c>
      <c r="AG239" s="22">
        <f t="shared" si="21"/>
        <v>0</v>
      </c>
      <c r="AH239" s="22">
        <f t="shared" si="22"/>
        <v>1.37</v>
      </c>
      <c r="AI239" s="22">
        <v>60.86</v>
      </c>
      <c r="AJ239" s="22">
        <f t="shared" si="23"/>
        <v>0</v>
      </c>
      <c r="AK239" s="22">
        <f t="shared" si="24"/>
        <v>60.86</v>
      </c>
      <c r="AL239" s="22">
        <f t="shared" ref="AL239:AN239" si="1005">AF239+AI239</f>
        <v>62.23</v>
      </c>
      <c r="AM239" s="22">
        <f t="shared" si="1005"/>
        <v>0</v>
      </c>
      <c r="AN239" s="22">
        <f t="shared" si="1005"/>
        <v>62.23</v>
      </c>
      <c r="AO239" s="22">
        <f t="shared" ref="AO239:AQ239" si="1006">SUM(J239+M239+P239+S239+W239+Z239+AC239+AF239+AI239)</f>
        <v>267.39</v>
      </c>
      <c r="AP239" s="22">
        <f t="shared" si="1006"/>
        <v>0</v>
      </c>
      <c r="AQ239" s="22">
        <f t="shared" si="1006"/>
        <v>267.39</v>
      </c>
      <c r="AR239" s="22">
        <v>28.237139338365413</v>
      </c>
      <c r="AS239" s="22">
        <f t="shared" si="27"/>
        <v>295.6271393</v>
      </c>
      <c r="AT239" s="22">
        <f t="shared" si="28"/>
        <v>295.6271393</v>
      </c>
      <c r="AU239" s="22">
        <f t="shared" si="29"/>
        <v>786.3728607</v>
      </c>
      <c r="AV239" s="22">
        <f t="shared" si="974"/>
        <v>4554</v>
      </c>
      <c r="AW239" s="22">
        <f t="shared" si="31"/>
        <v>3767.627139</v>
      </c>
      <c r="AX239" s="22">
        <f t="shared" si="32"/>
        <v>786.3728607</v>
      </c>
      <c r="AY239" s="22">
        <v>70.73</v>
      </c>
      <c r="AZ239" s="22">
        <f t="shared" si="33"/>
        <v>70.73</v>
      </c>
      <c r="BA239" s="22">
        <f t="shared" si="34"/>
        <v>0</v>
      </c>
      <c r="BB239" s="22">
        <f t="shared" si="35"/>
        <v>4624.73</v>
      </c>
      <c r="BC239" s="22">
        <f t="shared" ref="BC239:BD239" si="1007">SUM(AW239+AZ239)</f>
        <v>3838.357139</v>
      </c>
      <c r="BD239" s="22">
        <f t="shared" si="1007"/>
        <v>786.3728607</v>
      </c>
      <c r="BE239" s="22">
        <f t="shared" si="37"/>
        <v>0</v>
      </c>
      <c r="BF239" s="27">
        <v>0.0</v>
      </c>
      <c r="BG239" s="22">
        <f t="shared" si="38"/>
        <v>0</v>
      </c>
      <c r="BH239" s="22">
        <f t="shared" si="39"/>
        <v>0</v>
      </c>
      <c r="BI239" s="22">
        <v>532.0999999999999</v>
      </c>
      <c r="BJ239" s="22">
        <f t="shared" si="40"/>
        <v>532.1</v>
      </c>
      <c r="BK239" s="22">
        <f t="shared" si="41"/>
        <v>0</v>
      </c>
      <c r="BL239" s="22"/>
      <c r="BM239" s="22">
        <f t="shared" si="42"/>
        <v>0</v>
      </c>
      <c r="BN239" s="22" t="str">
        <f t="shared" si="43"/>
        <v/>
      </c>
      <c r="BO239" s="22">
        <f t="shared" ref="BO239:BQ239" si="1008">BF239+BI239+BL239</f>
        <v>532.1</v>
      </c>
      <c r="BP239" s="22">
        <f t="shared" si="1008"/>
        <v>532.1</v>
      </c>
      <c r="BQ239" s="22">
        <f t="shared" si="1008"/>
        <v>0</v>
      </c>
      <c r="BR239" s="22">
        <f t="shared" si="45"/>
        <v>0</v>
      </c>
      <c r="BS239" s="22">
        <v>0.0</v>
      </c>
      <c r="BT239" s="22">
        <f t="shared" si="46"/>
        <v>0</v>
      </c>
      <c r="BU239" s="22">
        <f t="shared" si="47"/>
        <v>0</v>
      </c>
      <c r="BV239" s="22">
        <f t="shared" si="48"/>
        <v>0</v>
      </c>
      <c r="BW239" s="27">
        <v>1010.9</v>
      </c>
      <c r="BX239" s="22">
        <f t="shared" si="49"/>
        <v>1010.9</v>
      </c>
      <c r="BY239" s="22">
        <f t="shared" si="50"/>
        <v>0</v>
      </c>
      <c r="BZ239" s="22">
        <f t="shared" si="51"/>
        <v>0</v>
      </c>
      <c r="CA239" s="22">
        <f t="shared" si="52"/>
        <v>0</v>
      </c>
    </row>
    <row r="240" ht="14.25" customHeight="1">
      <c r="A240" s="14" t="s">
        <v>1143</v>
      </c>
      <c r="B240" s="14" t="s">
        <v>1144</v>
      </c>
      <c r="C240" s="14" t="s">
        <v>1145</v>
      </c>
      <c r="D240" s="14">
        <v>1.65133384E8</v>
      </c>
      <c r="E240" s="14" t="s">
        <v>220</v>
      </c>
      <c r="F240" s="14" t="s">
        <v>113</v>
      </c>
      <c r="G240" s="14" t="s">
        <v>1146</v>
      </c>
      <c r="H240" s="25" t="s">
        <v>96</v>
      </c>
      <c r="I240" s="26">
        <v>1700.0</v>
      </c>
      <c r="J240" s="22">
        <v>0.0</v>
      </c>
      <c r="K240" s="22">
        <f t="shared" si="6"/>
        <v>0</v>
      </c>
      <c r="L240" s="22">
        <f t="shared" si="7"/>
        <v>0</v>
      </c>
      <c r="M240" s="22">
        <v>0.0</v>
      </c>
      <c r="N240" s="22">
        <f t="shared" si="8"/>
        <v>0</v>
      </c>
      <c r="O240" s="22">
        <f t="shared" si="9"/>
        <v>0</v>
      </c>
      <c r="P240" s="22">
        <v>10.0</v>
      </c>
      <c r="Q240" s="22">
        <f t="shared" si="10"/>
        <v>0</v>
      </c>
      <c r="R240" s="22">
        <f t="shared" si="11"/>
        <v>10</v>
      </c>
      <c r="S240" s="22">
        <v>100.0</v>
      </c>
      <c r="T240" s="22">
        <f t="shared" si="12"/>
        <v>0</v>
      </c>
      <c r="U240" s="22">
        <f t="shared" si="13"/>
        <v>100</v>
      </c>
      <c r="V240" s="22">
        <f t="shared" si="14"/>
        <v>1590</v>
      </c>
      <c r="W240" s="22">
        <v>13.9</v>
      </c>
      <c r="X240" s="22">
        <f t="shared" si="15"/>
        <v>0</v>
      </c>
      <c r="Y240" s="22">
        <f t="shared" si="16"/>
        <v>13.9</v>
      </c>
      <c r="Z240" s="22">
        <v>0.39</v>
      </c>
      <c r="AA240" s="22">
        <f t="shared" si="17"/>
        <v>0</v>
      </c>
      <c r="AB240" s="22">
        <f t="shared" si="18"/>
        <v>0.39</v>
      </c>
      <c r="AC240" s="22">
        <v>68.87</v>
      </c>
      <c r="AD240" s="22">
        <f t="shared" si="19"/>
        <v>0</v>
      </c>
      <c r="AE240" s="22">
        <f t="shared" si="20"/>
        <v>68.87</v>
      </c>
      <c r="AF240" s="22">
        <v>1.37</v>
      </c>
      <c r="AG240" s="22">
        <f t="shared" si="21"/>
        <v>0</v>
      </c>
      <c r="AH240" s="22">
        <f t="shared" si="22"/>
        <v>1.37</v>
      </c>
      <c r="AI240" s="22">
        <v>60.86</v>
      </c>
      <c r="AJ240" s="22">
        <f t="shared" si="23"/>
        <v>0</v>
      </c>
      <c r="AK240" s="22">
        <f t="shared" si="24"/>
        <v>60.86</v>
      </c>
      <c r="AL240" s="22">
        <f t="shared" ref="AL240:AN240" si="1009">AF240+AI240</f>
        <v>62.23</v>
      </c>
      <c r="AM240" s="22">
        <f t="shared" si="1009"/>
        <v>0</v>
      </c>
      <c r="AN240" s="22">
        <f t="shared" si="1009"/>
        <v>62.23</v>
      </c>
      <c r="AO240" s="22">
        <f t="shared" ref="AO240:AQ240" si="1010">SUM(J240+M240+P240+S240+W240+Z240+AC240+AF240+AI240)</f>
        <v>255.39</v>
      </c>
      <c r="AP240" s="22">
        <f t="shared" si="1010"/>
        <v>0</v>
      </c>
      <c r="AQ240" s="22">
        <f t="shared" si="1010"/>
        <v>255.39</v>
      </c>
      <c r="AR240" s="22">
        <v>50.07507133425327</v>
      </c>
      <c r="AS240" s="22">
        <f t="shared" si="27"/>
        <v>305.4650713</v>
      </c>
      <c r="AT240" s="22">
        <f t="shared" si="28"/>
        <v>305.4650713</v>
      </c>
      <c r="AU240" s="22">
        <f t="shared" si="29"/>
        <v>1394.534929</v>
      </c>
      <c r="AV240" s="22">
        <f t="shared" si="974"/>
        <v>4554</v>
      </c>
      <c r="AW240" s="22">
        <f t="shared" si="31"/>
        <v>3159.465071</v>
      </c>
      <c r="AX240" s="22">
        <f t="shared" si="32"/>
        <v>1394.534929</v>
      </c>
      <c r="AY240" s="22">
        <v>70.73</v>
      </c>
      <c r="AZ240" s="22">
        <f t="shared" si="33"/>
        <v>70.73</v>
      </c>
      <c r="BA240" s="22">
        <f t="shared" si="34"/>
        <v>0</v>
      </c>
      <c r="BB240" s="22">
        <f t="shared" si="35"/>
        <v>4624.73</v>
      </c>
      <c r="BC240" s="22">
        <f t="shared" ref="BC240:BD240" si="1011">SUM(AW240+AZ240)</f>
        <v>3230.195071</v>
      </c>
      <c r="BD240" s="22">
        <f t="shared" si="1011"/>
        <v>1394.534929</v>
      </c>
      <c r="BE240" s="22">
        <f t="shared" si="37"/>
        <v>0</v>
      </c>
      <c r="BF240" s="27">
        <v>0.0</v>
      </c>
      <c r="BG240" s="22">
        <f t="shared" si="38"/>
        <v>0</v>
      </c>
      <c r="BH240" s="22">
        <f t="shared" si="39"/>
        <v>0</v>
      </c>
      <c r="BI240" s="22">
        <v>509.74</v>
      </c>
      <c r="BJ240" s="22">
        <f t="shared" si="40"/>
        <v>509.74</v>
      </c>
      <c r="BK240" s="22">
        <f t="shared" si="41"/>
        <v>0</v>
      </c>
      <c r="BL240" s="22"/>
      <c r="BM240" s="22">
        <f t="shared" si="42"/>
        <v>0</v>
      </c>
      <c r="BN240" s="22" t="str">
        <f t="shared" si="43"/>
        <v/>
      </c>
      <c r="BO240" s="22">
        <f t="shared" ref="BO240:BQ240" si="1012">BF240+BI240+BL240</f>
        <v>509.74</v>
      </c>
      <c r="BP240" s="22">
        <f t="shared" si="1012"/>
        <v>509.74</v>
      </c>
      <c r="BQ240" s="22">
        <f t="shared" si="1012"/>
        <v>0</v>
      </c>
      <c r="BR240" s="22">
        <f t="shared" si="45"/>
        <v>0</v>
      </c>
      <c r="BS240" s="22">
        <v>0.0</v>
      </c>
      <c r="BT240" s="22">
        <f t="shared" si="46"/>
        <v>0</v>
      </c>
      <c r="BU240" s="22">
        <f t="shared" si="47"/>
        <v>0</v>
      </c>
      <c r="BV240" s="22">
        <f t="shared" si="48"/>
        <v>0</v>
      </c>
      <c r="BW240" s="27">
        <v>191.54</v>
      </c>
      <c r="BX240" s="22">
        <f t="shared" si="49"/>
        <v>191.54</v>
      </c>
      <c r="BY240" s="22">
        <f t="shared" si="50"/>
        <v>0</v>
      </c>
      <c r="BZ240" s="22">
        <f t="shared" si="51"/>
        <v>0</v>
      </c>
      <c r="CA240" s="22">
        <f t="shared" si="52"/>
        <v>0</v>
      </c>
    </row>
    <row r="241" ht="14.25" customHeight="1">
      <c r="A241" s="14" t="s">
        <v>1147</v>
      </c>
      <c r="B241" s="14" t="s">
        <v>1148</v>
      </c>
      <c r="C241" s="14" t="s">
        <v>1149</v>
      </c>
      <c r="D241" s="14">
        <v>8.62098815E8</v>
      </c>
      <c r="E241" s="14" t="s">
        <v>298</v>
      </c>
      <c r="F241" s="14" t="s">
        <v>293</v>
      </c>
      <c r="G241" s="14" t="s">
        <v>1150</v>
      </c>
      <c r="H241" s="25" t="s">
        <v>96</v>
      </c>
      <c r="I241" s="26">
        <v>2100.0</v>
      </c>
      <c r="J241" s="22">
        <v>0.0</v>
      </c>
      <c r="K241" s="22">
        <f t="shared" si="6"/>
        <v>0</v>
      </c>
      <c r="L241" s="22">
        <f t="shared" si="7"/>
        <v>0</v>
      </c>
      <c r="M241" s="22">
        <v>0.0</v>
      </c>
      <c r="N241" s="22">
        <f t="shared" si="8"/>
        <v>0</v>
      </c>
      <c r="O241" s="22">
        <f t="shared" si="9"/>
        <v>0</v>
      </c>
      <c r="P241" s="22">
        <v>10.0</v>
      </c>
      <c r="Q241" s="22">
        <f t="shared" si="10"/>
        <v>0</v>
      </c>
      <c r="R241" s="22">
        <f t="shared" si="11"/>
        <v>10</v>
      </c>
      <c r="S241" s="22">
        <v>100.0</v>
      </c>
      <c r="T241" s="22">
        <f t="shared" si="12"/>
        <v>0</v>
      </c>
      <c r="U241" s="22">
        <f t="shared" si="13"/>
        <v>100</v>
      </c>
      <c r="V241" s="22">
        <f t="shared" si="14"/>
        <v>1990</v>
      </c>
      <c r="W241" s="22">
        <v>13.9</v>
      </c>
      <c r="X241" s="22">
        <f t="shared" si="15"/>
        <v>0</v>
      </c>
      <c r="Y241" s="22">
        <f t="shared" si="16"/>
        <v>13.9</v>
      </c>
      <c r="Z241" s="22">
        <v>0.39</v>
      </c>
      <c r="AA241" s="22">
        <f t="shared" si="17"/>
        <v>0</v>
      </c>
      <c r="AB241" s="22">
        <f t="shared" si="18"/>
        <v>0.39</v>
      </c>
      <c r="AC241" s="22">
        <v>68.87</v>
      </c>
      <c r="AD241" s="22">
        <f t="shared" si="19"/>
        <v>0</v>
      </c>
      <c r="AE241" s="22">
        <f t="shared" si="20"/>
        <v>68.87</v>
      </c>
      <c r="AF241" s="22">
        <v>1.37</v>
      </c>
      <c r="AG241" s="22">
        <f t="shared" si="21"/>
        <v>0</v>
      </c>
      <c r="AH241" s="22">
        <f t="shared" si="22"/>
        <v>1.37</v>
      </c>
      <c r="AI241" s="22">
        <v>60.86</v>
      </c>
      <c r="AJ241" s="22">
        <f t="shared" si="23"/>
        <v>0</v>
      </c>
      <c r="AK241" s="22">
        <f t="shared" si="24"/>
        <v>60.86</v>
      </c>
      <c r="AL241" s="22">
        <f t="shared" ref="AL241:AN241" si="1013">AF241+AI241</f>
        <v>62.23</v>
      </c>
      <c r="AM241" s="22">
        <f t="shared" si="1013"/>
        <v>0</v>
      </c>
      <c r="AN241" s="22">
        <f t="shared" si="1013"/>
        <v>62.23</v>
      </c>
      <c r="AO241" s="22">
        <f t="shared" ref="AO241:AQ241" si="1014">SUM(J241+M241+P241+S241+W241+Z241+AC241+AF241+AI241)</f>
        <v>255.39</v>
      </c>
      <c r="AP241" s="22">
        <f t="shared" si="1014"/>
        <v>0</v>
      </c>
      <c r="AQ241" s="22">
        <f t="shared" si="1014"/>
        <v>255.39</v>
      </c>
      <c r="AR241" s="22">
        <v>63.940424982436035</v>
      </c>
      <c r="AS241" s="22">
        <f t="shared" si="27"/>
        <v>319.330425</v>
      </c>
      <c r="AT241" s="22">
        <f t="shared" si="28"/>
        <v>319.330425</v>
      </c>
      <c r="AU241" s="22">
        <f t="shared" si="29"/>
        <v>1780.669575</v>
      </c>
      <c r="AV241" s="22">
        <f t="shared" si="974"/>
        <v>4554</v>
      </c>
      <c r="AW241" s="22">
        <f t="shared" si="31"/>
        <v>2773.330425</v>
      </c>
      <c r="AX241" s="22">
        <f t="shared" si="32"/>
        <v>1780.669575</v>
      </c>
      <c r="AY241" s="22">
        <v>70.73</v>
      </c>
      <c r="AZ241" s="22">
        <f t="shared" si="33"/>
        <v>70.73</v>
      </c>
      <c r="BA241" s="22">
        <f t="shared" si="34"/>
        <v>0</v>
      </c>
      <c r="BB241" s="22">
        <f t="shared" si="35"/>
        <v>4624.73</v>
      </c>
      <c r="BC241" s="22">
        <f t="shared" ref="BC241:BD241" si="1015">SUM(AW241+AZ241)</f>
        <v>2844.060425</v>
      </c>
      <c r="BD241" s="22">
        <f t="shared" si="1015"/>
        <v>1780.669575</v>
      </c>
      <c r="BE241" s="22">
        <f t="shared" si="37"/>
        <v>0</v>
      </c>
      <c r="BF241" s="27">
        <v>0.0</v>
      </c>
      <c r="BG241" s="22">
        <f t="shared" si="38"/>
        <v>0</v>
      </c>
      <c r="BH241" s="22">
        <f t="shared" si="39"/>
        <v>0</v>
      </c>
      <c r="BI241" s="22">
        <v>810.8799999999999</v>
      </c>
      <c r="BJ241" s="22">
        <f t="shared" si="40"/>
        <v>810.88</v>
      </c>
      <c r="BK241" s="22">
        <f t="shared" si="41"/>
        <v>0</v>
      </c>
      <c r="BL241" s="22"/>
      <c r="BM241" s="22">
        <f t="shared" si="42"/>
        <v>0</v>
      </c>
      <c r="BN241" s="22" t="str">
        <f t="shared" si="43"/>
        <v/>
      </c>
      <c r="BO241" s="22">
        <f t="shared" ref="BO241:BQ241" si="1016">BF241+BI241+BL241</f>
        <v>810.88</v>
      </c>
      <c r="BP241" s="22">
        <f t="shared" si="1016"/>
        <v>810.88</v>
      </c>
      <c r="BQ241" s="22">
        <f t="shared" si="1016"/>
        <v>0</v>
      </c>
      <c r="BR241" s="22">
        <f t="shared" si="45"/>
        <v>0</v>
      </c>
      <c r="BS241" s="22">
        <v>0.0</v>
      </c>
      <c r="BT241" s="22">
        <f t="shared" si="46"/>
        <v>0</v>
      </c>
      <c r="BU241" s="22">
        <f t="shared" si="47"/>
        <v>0</v>
      </c>
      <c r="BV241" s="22">
        <f t="shared" si="48"/>
        <v>0</v>
      </c>
      <c r="BW241" s="27">
        <v>297.95</v>
      </c>
      <c r="BX241" s="22">
        <f t="shared" si="49"/>
        <v>297.95</v>
      </c>
      <c r="BY241" s="22">
        <f t="shared" si="50"/>
        <v>0</v>
      </c>
      <c r="BZ241" s="22">
        <f t="shared" si="51"/>
        <v>0</v>
      </c>
      <c r="CA241" s="22">
        <f t="shared" si="52"/>
        <v>0</v>
      </c>
    </row>
    <row r="242" ht="14.25" customHeight="1">
      <c r="A242" s="14" t="s">
        <v>1151</v>
      </c>
      <c r="B242" s="14" t="s">
        <v>1152</v>
      </c>
      <c r="C242" s="14" t="s">
        <v>1153</v>
      </c>
      <c r="D242" s="14">
        <v>1.27320881E8</v>
      </c>
      <c r="E242" s="14" t="s">
        <v>298</v>
      </c>
      <c r="F242" s="14" t="s">
        <v>209</v>
      </c>
      <c r="G242" s="14" t="s">
        <v>1154</v>
      </c>
      <c r="H242" s="25" t="s">
        <v>96</v>
      </c>
      <c r="I242" s="26">
        <v>1149.0</v>
      </c>
      <c r="J242" s="22">
        <v>0.0</v>
      </c>
      <c r="K242" s="22">
        <f t="shared" si="6"/>
        <v>0</v>
      </c>
      <c r="L242" s="22">
        <f t="shared" si="7"/>
        <v>0</v>
      </c>
      <c r="M242" s="22">
        <v>0.0</v>
      </c>
      <c r="N242" s="22">
        <f t="shared" si="8"/>
        <v>0</v>
      </c>
      <c r="O242" s="22">
        <f t="shared" si="9"/>
        <v>0</v>
      </c>
      <c r="P242" s="22">
        <v>10.0</v>
      </c>
      <c r="Q242" s="22">
        <f t="shared" si="10"/>
        <v>0</v>
      </c>
      <c r="R242" s="22">
        <f t="shared" si="11"/>
        <v>10</v>
      </c>
      <c r="S242" s="22">
        <v>100.0</v>
      </c>
      <c r="T242" s="22">
        <f t="shared" si="12"/>
        <v>0</v>
      </c>
      <c r="U242" s="22">
        <f t="shared" si="13"/>
        <v>100</v>
      </c>
      <c r="V242" s="22">
        <f t="shared" si="14"/>
        <v>1039</v>
      </c>
      <c r="W242" s="22">
        <v>27.8</v>
      </c>
      <c r="X242" s="22">
        <f t="shared" si="15"/>
        <v>0</v>
      </c>
      <c r="Y242" s="22">
        <f t="shared" si="16"/>
        <v>27.8</v>
      </c>
      <c r="Z242" s="22">
        <v>0.39</v>
      </c>
      <c r="AA242" s="22">
        <f t="shared" si="17"/>
        <v>0</v>
      </c>
      <c r="AB242" s="22">
        <f t="shared" si="18"/>
        <v>0.39</v>
      </c>
      <c r="AC242" s="22">
        <v>68.87</v>
      </c>
      <c r="AD242" s="22">
        <f t="shared" si="19"/>
        <v>0</v>
      </c>
      <c r="AE242" s="22">
        <f t="shared" si="20"/>
        <v>68.87</v>
      </c>
      <c r="AF242" s="22">
        <v>1.37</v>
      </c>
      <c r="AG242" s="22">
        <f t="shared" si="21"/>
        <v>0</v>
      </c>
      <c r="AH242" s="22">
        <f t="shared" si="22"/>
        <v>1.37</v>
      </c>
      <c r="AI242" s="22">
        <v>60.86</v>
      </c>
      <c r="AJ242" s="22">
        <f t="shared" si="23"/>
        <v>0</v>
      </c>
      <c r="AK242" s="22">
        <f t="shared" si="24"/>
        <v>60.86</v>
      </c>
      <c r="AL242" s="22">
        <f t="shared" ref="AL242:AN242" si="1017">AF242+AI242</f>
        <v>62.23</v>
      </c>
      <c r="AM242" s="22">
        <f t="shared" si="1017"/>
        <v>0</v>
      </c>
      <c r="AN242" s="22">
        <f t="shared" si="1017"/>
        <v>62.23</v>
      </c>
      <c r="AO242" s="22">
        <f t="shared" ref="AO242:AQ242" si="1018">SUM(J242+M242+P242+S242+W242+Z242+AC242+AF242+AI242)</f>
        <v>269.29</v>
      </c>
      <c r="AP242" s="22">
        <f t="shared" si="1018"/>
        <v>0</v>
      </c>
      <c r="AQ242" s="22">
        <f t="shared" si="1018"/>
        <v>269.29</v>
      </c>
      <c r="AR242" s="22">
        <v>30.49372564460716</v>
      </c>
      <c r="AS242" s="22">
        <f t="shared" si="27"/>
        <v>299.7837256</v>
      </c>
      <c r="AT242" s="22">
        <f t="shared" si="28"/>
        <v>299.7837256</v>
      </c>
      <c r="AU242" s="22">
        <f t="shared" si="29"/>
        <v>849.2162744</v>
      </c>
      <c r="AV242" s="22">
        <f t="shared" si="974"/>
        <v>4554</v>
      </c>
      <c r="AW242" s="22">
        <f t="shared" si="31"/>
        <v>3704.783726</v>
      </c>
      <c r="AX242" s="22">
        <f t="shared" si="32"/>
        <v>849.2162744</v>
      </c>
      <c r="AY242" s="22">
        <v>70.73</v>
      </c>
      <c r="AZ242" s="22">
        <f t="shared" si="33"/>
        <v>70.73</v>
      </c>
      <c r="BA242" s="22">
        <f t="shared" si="34"/>
        <v>0</v>
      </c>
      <c r="BB242" s="22">
        <f t="shared" si="35"/>
        <v>4624.73</v>
      </c>
      <c r="BC242" s="22">
        <f t="shared" ref="BC242:BD242" si="1019">SUM(AW242+AZ242)</f>
        <v>3775.513726</v>
      </c>
      <c r="BD242" s="22">
        <f t="shared" si="1019"/>
        <v>849.2162744</v>
      </c>
      <c r="BE242" s="22">
        <f t="shared" si="37"/>
        <v>0</v>
      </c>
      <c r="BF242" s="27">
        <v>0.0</v>
      </c>
      <c r="BG242" s="22">
        <f t="shared" si="38"/>
        <v>0</v>
      </c>
      <c r="BH242" s="22">
        <f t="shared" si="39"/>
        <v>0</v>
      </c>
      <c r="BI242" s="22">
        <v>950.02</v>
      </c>
      <c r="BJ242" s="22">
        <f t="shared" si="40"/>
        <v>950.02</v>
      </c>
      <c r="BK242" s="22">
        <f t="shared" si="41"/>
        <v>0</v>
      </c>
      <c r="BL242" s="22"/>
      <c r="BM242" s="22">
        <f t="shared" si="42"/>
        <v>0</v>
      </c>
      <c r="BN242" s="22" t="str">
        <f t="shared" si="43"/>
        <v/>
      </c>
      <c r="BO242" s="22">
        <f t="shared" ref="BO242:BQ242" si="1020">BF242+BI242+BL242</f>
        <v>950.02</v>
      </c>
      <c r="BP242" s="22">
        <f t="shared" si="1020"/>
        <v>950.02</v>
      </c>
      <c r="BQ242" s="22">
        <f t="shared" si="1020"/>
        <v>0</v>
      </c>
      <c r="BR242" s="22">
        <f t="shared" si="45"/>
        <v>0</v>
      </c>
      <c r="BS242" s="22">
        <v>0.0</v>
      </c>
      <c r="BT242" s="22">
        <f t="shared" si="46"/>
        <v>0</v>
      </c>
      <c r="BU242" s="22">
        <f t="shared" si="47"/>
        <v>0</v>
      </c>
      <c r="BV242" s="22">
        <f t="shared" si="48"/>
        <v>0</v>
      </c>
      <c r="BW242" s="27">
        <v>53.2</v>
      </c>
      <c r="BX242" s="22">
        <f t="shared" si="49"/>
        <v>53.2</v>
      </c>
      <c r="BY242" s="22">
        <f t="shared" si="50"/>
        <v>0</v>
      </c>
      <c r="BZ242" s="22">
        <f t="shared" si="51"/>
        <v>0</v>
      </c>
      <c r="CA242" s="22">
        <f t="shared" si="52"/>
        <v>0</v>
      </c>
    </row>
    <row r="243" ht="14.25" customHeight="1">
      <c r="A243" s="14" t="s">
        <v>1155</v>
      </c>
      <c r="B243" s="14" t="s">
        <v>1156</v>
      </c>
      <c r="C243" s="14" t="s">
        <v>1157</v>
      </c>
      <c r="D243" s="14">
        <v>9.51863681E8</v>
      </c>
      <c r="E243" s="14" t="s">
        <v>327</v>
      </c>
      <c r="F243" s="14" t="s">
        <v>267</v>
      </c>
      <c r="G243" s="14" t="s">
        <v>1158</v>
      </c>
      <c r="H243" s="25" t="s">
        <v>96</v>
      </c>
      <c r="I243" s="26">
        <v>1082.0</v>
      </c>
      <c r="J243" s="22">
        <v>0.0</v>
      </c>
      <c r="K243" s="22">
        <f t="shared" si="6"/>
        <v>0</v>
      </c>
      <c r="L243" s="22">
        <f t="shared" si="7"/>
        <v>0</v>
      </c>
      <c r="M243" s="22">
        <v>0.0</v>
      </c>
      <c r="N243" s="22">
        <f t="shared" si="8"/>
        <v>0</v>
      </c>
      <c r="O243" s="22">
        <f t="shared" si="9"/>
        <v>0</v>
      </c>
      <c r="P243" s="22">
        <v>10.0</v>
      </c>
      <c r="Q243" s="22">
        <f t="shared" si="10"/>
        <v>0</v>
      </c>
      <c r="R243" s="22">
        <f t="shared" si="11"/>
        <v>10</v>
      </c>
      <c r="S243" s="22">
        <v>100.0</v>
      </c>
      <c r="T243" s="22">
        <f t="shared" si="12"/>
        <v>0</v>
      </c>
      <c r="U243" s="22">
        <f t="shared" si="13"/>
        <v>100</v>
      </c>
      <c r="V243" s="22">
        <f t="shared" si="14"/>
        <v>972</v>
      </c>
      <c r="W243" s="22">
        <v>13.9</v>
      </c>
      <c r="X243" s="22">
        <f t="shared" si="15"/>
        <v>0</v>
      </c>
      <c r="Y243" s="22">
        <f t="shared" si="16"/>
        <v>13.9</v>
      </c>
      <c r="Z243" s="22">
        <v>0.39</v>
      </c>
      <c r="AA243" s="22">
        <f t="shared" si="17"/>
        <v>0</v>
      </c>
      <c r="AB243" s="22">
        <f t="shared" si="18"/>
        <v>0.39</v>
      </c>
      <c r="AC243" s="22">
        <v>68.87</v>
      </c>
      <c r="AD243" s="22">
        <f t="shared" si="19"/>
        <v>0</v>
      </c>
      <c r="AE243" s="22">
        <f t="shared" si="20"/>
        <v>68.87</v>
      </c>
      <c r="AF243" s="22">
        <v>1.37</v>
      </c>
      <c r="AG243" s="22">
        <f t="shared" si="21"/>
        <v>0</v>
      </c>
      <c r="AH243" s="22">
        <f t="shared" si="22"/>
        <v>1.37</v>
      </c>
      <c r="AI243" s="22">
        <v>60.86</v>
      </c>
      <c r="AJ243" s="22">
        <f t="shared" si="23"/>
        <v>0</v>
      </c>
      <c r="AK243" s="22">
        <f t="shared" si="24"/>
        <v>60.86</v>
      </c>
      <c r="AL243" s="22">
        <f t="shared" ref="AL243:AN243" si="1021">AF243+AI243</f>
        <v>62.23</v>
      </c>
      <c r="AM243" s="22">
        <f t="shared" si="1021"/>
        <v>0</v>
      </c>
      <c r="AN243" s="22">
        <f t="shared" si="1021"/>
        <v>62.23</v>
      </c>
      <c r="AO243" s="22">
        <f t="shared" ref="AO243:AQ243" si="1022">SUM(J243+M243+P243+S243+W243+Z243+AC243+AF243+AI243)</f>
        <v>255.39</v>
      </c>
      <c r="AP243" s="22">
        <f t="shared" si="1022"/>
        <v>0</v>
      </c>
      <c r="AQ243" s="22">
        <f t="shared" si="1022"/>
        <v>255.39</v>
      </c>
      <c r="AR243" s="22">
        <v>28.653099947810894</v>
      </c>
      <c r="AS243" s="22">
        <f t="shared" si="27"/>
        <v>284.0430999</v>
      </c>
      <c r="AT243" s="22">
        <f t="shared" si="28"/>
        <v>284.0430999</v>
      </c>
      <c r="AU243" s="22">
        <f t="shared" si="29"/>
        <v>797.9569001</v>
      </c>
      <c r="AV243" s="22">
        <f t="shared" si="974"/>
        <v>4554</v>
      </c>
      <c r="AW243" s="22">
        <f t="shared" si="31"/>
        <v>3756.0431</v>
      </c>
      <c r="AX243" s="22">
        <f t="shared" si="32"/>
        <v>797.9569001</v>
      </c>
      <c r="AY243" s="22">
        <v>70.73</v>
      </c>
      <c r="AZ243" s="22">
        <f t="shared" si="33"/>
        <v>70.73</v>
      </c>
      <c r="BA243" s="22">
        <f t="shared" si="34"/>
        <v>0</v>
      </c>
      <c r="BB243" s="22">
        <f t="shared" si="35"/>
        <v>4624.73</v>
      </c>
      <c r="BC243" s="22">
        <f t="shared" ref="BC243:BD243" si="1023">SUM(AW243+AZ243)</f>
        <v>3826.7731</v>
      </c>
      <c r="BD243" s="22">
        <f t="shared" si="1023"/>
        <v>797.9569001</v>
      </c>
      <c r="BE243" s="22">
        <f t="shared" si="37"/>
        <v>0</v>
      </c>
      <c r="BF243" s="27">
        <v>0.0</v>
      </c>
      <c r="BG243" s="22">
        <f t="shared" si="38"/>
        <v>0</v>
      </c>
      <c r="BH243" s="22">
        <f t="shared" si="39"/>
        <v>0</v>
      </c>
      <c r="BI243" s="22">
        <v>251.47</v>
      </c>
      <c r="BJ243" s="22">
        <f t="shared" si="40"/>
        <v>251.47</v>
      </c>
      <c r="BK243" s="22">
        <f t="shared" si="41"/>
        <v>0</v>
      </c>
      <c r="BL243" s="22"/>
      <c r="BM243" s="22">
        <f t="shared" si="42"/>
        <v>0</v>
      </c>
      <c r="BN243" s="22" t="str">
        <f t="shared" si="43"/>
        <v/>
      </c>
      <c r="BO243" s="22">
        <f t="shared" ref="BO243:BQ243" si="1024">BF243+BI243+BL243</f>
        <v>251.47</v>
      </c>
      <c r="BP243" s="22">
        <f t="shared" si="1024"/>
        <v>251.47</v>
      </c>
      <c r="BQ243" s="22">
        <f t="shared" si="1024"/>
        <v>0</v>
      </c>
      <c r="BR243" s="22">
        <f t="shared" si="45"/>
        <v>0</v>
      </c>
      <c r="BS243" s="22">
        <v>0.0</v>
      </c>
      <c r="BT243" s="22">
        <f t="shared" si="46"/>
        <v>0</v>
      </c>
      <c r="BU243" s="22">
        <f t="shared" si="47"/>
        <v>0</v>
      </c>
      <c r="BV243" s="22">
        <f t="shared" si="48"/>
        <v>0</v>
      </c>
      <c r="BW243" s="27">
        <v>0.0</v>
      </c>
      <c r="BX243" s="22">
        <f t="shared" si="49"/>
        <v>0</v>
      </c>
      <c r="BY243" s="22">
        <f t="shared" si="50"/>
        <v>0</v>
      </c>
      <c r="BZ243" s="22">
        <f t="shared" si="51"/>
        <v>0</v>
      </c>
      <c r="CA243" s="22">
        <f t="shared" si="52"/>
        <v>0</v>
      </c>
    </row>
    <row r="244" ht="14.25" customHeight="1">
      <c r="A244" s="14" t="s">
        <v>1159</v>
      </c>
      <c r="B244" s="14" t="s">
        <v>1160</v>
      </c>
      <c r="C244" s="14" t="s">
        <v>1161</v>
      </c>
      <c r="D244" s="14">
        <v>9.49992437E8</v>
      </c>
      <c r="E244" s="14" t="s">
        <v>1162</v>
      </c>
      <c r="F244" s="14" t="s">
        <v>267</v>
      </c>
      <c r="G244" s="14" t="s">
        <v>1163</v>
      </c>
      <c r="H244" s="25" t="s">
        <v>96</v>
      </c>
      <c r="I244" s="26">
        <v>3300.0</v>
      </c>
      <c r="J244" s="22">
        <v>0.0</v>
      </c>
      <c r="K244" s="22">
        <f t="shared" si="6"/>
        <v>0</v>
      </c>
      <c r="L244" s="22">
        <f t="shared" si="7"/>
        <v>0</v>
      </c>
      <c r="M244" s="22">
        <v>0.0</v>
      </c>
      <c r="N244" s="22">
        <f t="shared" si="8"/>
        <v>0</v>
      </c>
      <c r="O244" s="22">
        <f t="shared" si="9"/>
        <v>0</v>
      </c>
      <c r="P244" s="22">
        <v>10.0</v>
      </c>
      <c r="Q244" s="22">
        <f t="shared" si="10"/>
        <v>0</v>
      </c>
      <c r="R244" s="22">
        <f t="shared" si="11"/>
        <v>10</v>
      </c>
      <c r="S244" s="22">
        <v>100.0</v>
      </c>
      <c r="T244" s="22">
        <f t="shared" si="12"/>
        <v>0</v>
      </c>
      <c r="U244" s="22">
        <f t="shared" si="13"/>
        <v>100</v>
      </c>
      <c r="V244" s="22">
        <f t="shared" si="14"/>
        <v>3190</v>
      </c>
      <c r="W244" s="22">
        <v>13.9</v>
      </c>
      <c r="X244" s="22">
        <f t="shared" si="15"/>
        <v>0</v>
      </c>
      <c r="Y244" s="22">
        <f t="shared" si="16"/>
        <v>13.9</v>
      </c>
      <c r="Z244" s="22">
        <v>0.39</v>
      </c>
      <c r="AA244" s="22">
        <f t="shared" si="17"/>
        <v>0</v>
      </c>
      <c r="AB244" s="22">
        <f t="shared" si="18"/>
        <v>0.39</v>
      </c>
      <c r="AC244" s="22">
        <v>68.87</v>
      </c>
      <c r="AD244" s="22">
        <f t="shared" si="19"/>
        <v>0</v>
      </c>
      <c r="AE244" s="22">
        <f t="shared" si="20"/>
        <v>68.87</v>
      </c>
      <c r="AF244" s="22">
        <v>1.37</v>
      </c>
      <c r="AG244" s="22">
        <f t="shared" si="21"/>
        <v>0</v>
      </c>
      <c r="AH244" s="22">
        <f t="shared" si="22"/>
        <v>1.37</v>
      </c>
      <c r="AI244" s="22">
        <v>60.86</v>
      </c>
      <c r="AJ244" s="22">
        <f t="shared" si="23"/>
        <v>0</v>
      </c>
      <c r="AK244" s="22">
        <f t="shared" si="24"/>
        <v>60.86</v>
      </c>
      <c r="AL244" s="22">
        <f t="shared" ref="AL244:AN244" si="1025">AF244+AI244</f>
        <v>62.23</v>
      </c>
      <c r="AM244" s="22">
        <f t="shared" si="1025"/>
        <v>0</v>
      </c>
      <c r="AN244" s="22">
        <f t="shared" si="1025"/>
        <v>62.23</v>
      </c>
      <c r="AO244" s="22">
        <f t="shared" ref="AO244:AQ244" si="1026">SUM(J244+M244+P244+S244+W244+Z244+AC244+AF244+AI244)</f>
        <v>255.39</v>
      </c>
      <c r="AP244" s="22">
        <f t="shared" si="1026"/>
        <v>0</v>
      </c>
      <c r="AQ244" s="22">
        <f t="shared" si="1026"/>
        <v>255.39</v>
      </c>
      <c r="AR244" s="22">
        <v>105.53648592698435</v>
      </c>
      <c r="AS244" s="22">
        <f t="shared" si="27"/>
        <v>360.9264859</v>
      </c>
      <c r="AT244" s="22">
        <f t="shared" si="28"/>
        <v>360.9264859</v>
      </c>
      <c r="AU244" s="22">
        <f t="shared" si="29"/>
        <v>2939.073514</v>
      </c>
      <c r="AV244" s="22">
        <f t="shared" si="974"/>
        <v>4554</v>
      </c>
      <c r="AW244" s="22">
        <f t="shared" si="31"/>
        <v>1614.926486</v>
      </c>
      <c r="AX244" s="22">
        <f t="shared" si="32"/>
        <v>2939.073514</v>
      </c>
      <c r="AY244" s="22">
        <v>70.73</v>
      </c>
      <c r="AZ244" s="22">
        <f t="shared" si="33"/>
        <v>70.73</v>
      </c>
      <c r="BA244" s="22">
        <f t="shared" si="34"/>
        <v>0</v>
      </c>
      <c r="BB244" s="22">
        <f t="shared" si="35"/>
        <v>4624.73</v>
      </c>
      <c r="BC244" s="22">
        <f t="shared" ref="BC244:BD244" si="1027">SUM(AW244+AZ244)</f>
        <v>1685.656486</v>
      </c>
      <c r="BD244" s="22">
        <f t="shared" si="1027"/>
        <v>2939.073514</v>
      </c>
      <c r="BE244" s="22">
        <f t="shared" si="37"/>
        <v>0</v>
      </c>
      <c r="BF244" s="27">
        <v>0.0</v>
      </c>
      <c r="BG244" s="22">
        <f t="shared" si="38"/>
        <v>0</v>
      </c>
      <c r="BH244" s="22">
        <f t="shared" si="39"/>
        <v>0</v>
      </c>
      <c r="BI244" s="22">
        <v>326.28</v>
      </c>
      <c r="BJ244" s="22">
        <f t="shared" si="40"/>
        <v>326.28</v>
      </c>
      <c r="BK244" s="22">
        <f t="shared" si="41"/>
        <v>0</v>
      </c>
      <c r="BL244" s="22"/>
      <c r="BM244" s="22">
        <f t="shared" si="42"/>
        <v>0</v>
      </c>
      <c r="BN244" s="22" t="str">
        <f t="shared" si="43"/>
        <v/>
      </c>
      <c r="BO244" s="22">
        <f t="shared" ref="BO244:BQ244" si="1028">BF244+BI244+BL244</f>
        <v>326.28</v>
      </c>
      <c r="BP244" s="22">
        <f t="shared" si="1028"/>
        <v>326.28</v>
      </c>
      <c r="BQ244" s="22">
        <f t="shared" si="1028"/>
        <v>0</v>
      </c>
      <c r="BR244" s="22">
        <f t="shared" si="45"/>
        <v>0</v>
      </c>
      <c r="BS244" s="22">
        <v>0.0</v>
      </c>
      <c r="BT244" s="22">
        <f t="shared" si="46"/>
        <v>0</v>
      </c>
      <c r="BU244" s="22">
        <f t="shared" si="47"/>
        <v>0</v>
      </c>
      <c r="BV244" s="22">
        <f t="shared" si="48"/>
        <v>0</v>
      </c>
      <c r="BW244" s="27">
        <v>53.2</v>
      </c>
      <c r="BX244" s="22">
        <f t="shared" si="49"/>
        <v>53.2</v>
      </c>
      <c r="BY244" s="22">
        <f t="shared" si="50"/>
        <v>0</v>
      </c>
      <c r="BZ244" s="22">
        <f t="shared" si="51"/>
        <v>0</v>
      </c>
      <c r="CA244" s="22">
        <f t="shared" si="52"/>
        <v>0</v>
      </c>
    </row>
    <row r="245" ht="14.25" customHeight="1">
      <c r="A245" s="14" t="s">
        <v>1164</v>
      </c>
      <c r="B245" s="14" t="s">
        <v>1165</v>
      </c>
      <c r="C245" s="14" t="s">
        <v>1166</v>
      </c>
      <c r="D245" s="14">
        <v>2.13700522E8</v>
      </c>
      <c r="E245" s="14" t="s">
        <v>1167</v>
      </c>
      <c r="F245" s="14" t="s">
        <v>282</v>
      </c>
      <c r="G245" s="14" t="s">
        <v>1168</v>
      </c>
      <c r="H245" s="25" t="s">
        <v>96</v>
      </c>
      <c r="I245" s="26">
        <v>1300.0</v>
      </c>
      <c r="J245" s="22">
        <v>0.0</v>
      </c>
      <c r="K245" s="22">
        <f t="shared" si="6"/>
        <v>0</v>
      </c>
      <c r="L245" s="22">
        <f t="shared" si="7"/>
        <v>0</v>
      </c>
      <c r="M245" s="22">
        <v>0.0</v>
      </c>
      <c r="N245" s="22">
        <f t="shared" si="8"/>
        <v>0</v>
      </c>
      <c r="O245" s="22">
        <f t="shared" si="9"/>
        <v>0</v>
      </c>
      <c r="P245" s="22">
        <v>10.0</v>
      </c>
      <c r="Q245" s="22">
        <f t="shared" si="10"/>
        <v>0</v>
      </c>
      <c r="R245" s="22">
        <f t="shared" si="11"/>
        <v>10</v>
      </c>
      <c r="S245" s="22">
        <v>100.0</v>
      </c>
      <c r="T245" s="22">
        <f t="shared" si="12"/>
        <v>0</v>
      </c>
      <c r="U245" s="22">
        <f t="shared" si="13"/>
        <v>100</v>
      </c>
      <c r="V245" s="22">
        <f t="shared" si="14"/>
        <v>1190</v>
      </c>
      <c r="W245" s="22">
        <v>13.9</v>
      </c>
      <c r="X245" s="22">
        <f t="shared" si="15"/>
        <v>0</v>
      </c>
      <c r="Y245" s="22">
        <f t="shared" si="16"/>
        <v>13.9</v>
      </c>
      <c r="Z245" s="22">
        <v>0.39</v>
      </c>
      <c r="AA245" s="22">
        <f t="shared" si="17"/>
        <v>0</v>
      </c>
      <c r="AB245" s="22">
        <f t="shared" si="18"/>
        <v>0.39</v>
      </c>
      <c r="AC245" s="22">
        <v>68.87</v>
      </c>
      <c r="AD245" s="22">
        <f t="shared" si="19"/>
        <v>0</v>
      </c>
      <c r="AE245" s="22">
        <f t="shared" si="20"/>
        <v>68.87</v>
      </c>
      <c r="AF245" s="22">
        <v>1.37</v>
      </c>
      <c r="AG245" s="22">
        <f t="shared" si="21"/>
        <v>0</v>
      </c>
      <c r="AH245" s="22">
        <f t="shared" si="22"/>
        <v>1.37</v>
      </c>
      <c r="AI245" s="22">
        <v>60.86</v>
      </c>
      <c r="AJ245" s="22">
        <f t="shared" si="23"/>
        <v>0</v>
      </c>
      <c r="AK245" s="22">
        <f t="shared" si="24"/>
        <v>60.86</v>
      </c>
      <c r="AL245" s="22">
        <f t="shared" ref="AL245:AN245" si="1029">AF245+AI245</f>
        <v>62.23</v>
      </c>
      <c r="AM245" s="22">
        <f t="shared" si="1029"/>
        <v>0</v>
      </c>
      <c r="AN245" s="22">
        <f t="shared" si="1029"/>
        <v>62.23</v>
      </c>
      <c r="AO245" s="22">
        <f t="shared" ref="AO245:AQ245" si="1030">SUM(J245+M245+P245+S245+W245+Z245+AC245+AF245+AI245)</f>
        <v>255.39</v>
      </c>
      <c r="AP245" s="22">
        <f t="shared" si="1030"/>
        <v>0</v>
      </c>
      <c r="AQ245" s="22">
        <f t="shared" si="1030"/>
        <v>255.39</v>
      </c>
      <c r="AR245" s="22">
        <v>36.209717686070505</v>
      </c>
      <c r="AS245" s="22">
        <f t="shared" si="27"/>
        <v>291.5997177</v>
      </c>
      <c r="AT245" s="22">
        <f t="shared" si="28"/>
        <v>291.5997177</v>
      </c>
      <c r="AU245" s="22">
        <f t="shared" si="29"/>
        <v>1008.400282</v>
      </c>
      <c r="AV245" s="22">
        <f t="shared" si="974"/>
        <v>4554</v>
      </c>
      <c r="AW245" s="22">
        <f t="shared" si="31"/>
        <v>3545.599718</v>
      </c>
      <c r="AX245" s="22">
        <f t="shared" si="32"/>
        <v>1008.400282</v>
      </c>
      <c r="AY245" s="22">
        <v>70.73</v>
      </c>
      <c r="AZ245" s="22">
        <f t="shared" si="33"/>
        <v>70.73</v>
      </c>
      <c r="BA245" s="22">
        <f t="shared" si="34"/>
        <v>0</v>
      </c>
      <c r="BB245" s="22">
        <f t="shared" si="35"/>
        <v>4624.73</v>
      </c>
      <c r="BC245" s="22">
        <f t="shared" ref="BC245:BD245" si="1031">SUM(AW245+AZ245)</f>
        <v>3616.329718</v>
      </c>
      <c r="BD245" s="22">
        <f t="shared" si="1031"/>
        <v>1008.400282</v>
      </c>
      <c r="BE245" s="22">
        <f t="shared" si="37"/>
        <v>0</v>
      </c>
      <c r="BF245" s="27">
        <v>0.0</v>
      </c>
      <c r="BG245" s="22">
        <f t="shared" si="38"/>
        <v>0</v>
      </c>
      <c r="BH245" s="22">
        <f t="shared" si="39"/>
        <v>0</v>
      </c>
      <c r="BI245" s="22">
        <v>407.16</v>
      </c>
      <c r="BJ245" s="22">
        <f t="shared" si="40"/>
        <v>407.16</v>
      </c>
      <c r="BK245" s="22">
        <f t="shared" si="41"/>
        <v>0</v>
      </c>
      <c r="BL245" s="22"/>
      <c r="BM245" s="22">
        <f t="shared" si="42"/>
        <v>0</v>
      </c>
      <c r="BN245" s="22" t="str">
        <f t="shared" si="43"/>
        <v/>
      </c>
      <c r="BO245" s="22">
        <f t="shared" ref="BO245:BQ245" si="1032">BF245+BI245+BL245</f>
        <v>407.16</v>
      </c>
      <c r="BP245" s="22">
        <f t="shared" si="1032"/>
        <v>407.16</v>
      </c>
      <c r="BQ245" s="22">
        <f t="shared" si="1032"/>
        <v>0</v>
      </c>
      <c r="BR245" s="22">
        <f t="shared" si="45"/>
        <v>0</v>
      </c>
      <c r="BS245" s="22">
        <v>0.0</v>
      </c>
      <c r="BT245" s="22">
        <f t="shared" si="46"/>
        <v>0</v>
      </c>
      <c r="BU245" s="22">
        <f t="shared" si="47"/>
        <v>0</v>
      </c>
      <c r="BV245" s="22">
        <f t="shared" si="48"/>
        <v>0</v>
      </c>
      <c r="BW245" s="27">
        <v>0.0</v>
      </c>
      <c r="BX245" s="22">
        <f t="shared" si="49"/>
        <v>0</v>
      </c>
      <c r="BY245" s="22">
        <f t="shared" si="50"/>
        <v>0</v>
      </c>
      <c r="BZ245" s="22">
        <f t="shared" si="51"/>
        <v>0</v>
      </c>
      <c r="CA245" s="22">
        <f t="shared" si="52"/>
        <v>0</v>
      </c>
    </row>
    <row r="246" ht="14.25" customHeight="1">
      <c r="A246" s="14" t="s">
        <v>1169</v>
      </c>
      <c r="B246" s="14" t="s">
        <v>1170</v>
      </c>
      <c r="C246" s="14" t="s">
        <v>1171</v>
      </c>
      <c r="D246" s="14">
        <v>1.2209039E8</v>
      </c>
      <c r="E246" s="14" t="s">
        <v>312</v>
      </c>
      <c r="F246" s="14" t="s">
        <v>209</v>
      </c>
      <c r="G246" s="14" t="s">
        <v>1172</v>
      </c>
      <c r="H246" s="25" t="s">
        <v>96</v>
      </c>
      <c r="I246" s="26">
        <v>864.0</v>
      </c>
      <c r="J246" s="22">
        <v>0.0</v>
      </c>
      <c r="K246" s="22">
        <f t="shared" si="6"/>
        <v>0</v>
      </c>
      <c r="L246" s="22">
        <f t="shared" si="7"/>
        <v>0</v>
      </c>
      <c r="M246" s="22">
        <v>0.0</v>
      </c>
      <c r="N246" s="22">
        <f t="shared" si="8"/>
        <v>0</v>
      </c>
      <c r="O246" s="22">
        <f t="shared" si="9"/>
        <v>0</v>
      </c>
      <c r="P246" s="22">
        <v>22.0</v>
      </c>
      <c r="Q246" s="22">
        <f t="shared" si="10"/>
        <v>0</v>
      </c>
      <c r="R246" s="22">
        <f t="shared" si="11"/>
        <v>22</v>
      </c>
      <c r="S246" s="22">
        <v>100.0</v>
      </c>
      <c r="T246" s="22">
        <f t="shared" si="12"/>
        <v>0</v>
      </c>
      <c r="U246" s="22">
        <f t="shared" si="13"/>
        <v>100</v>
      </c>
      <c r="V246" s="22">
        <f t="shared" si="14"/>
        <v>742</v>
      </c>
      <c r="W246" s="22">
        <v>13.9</v>
      </c>
      <c r="X246" s="22">
        <f t="shared" si="15"/>
        <v>0</v>
      </c>
      <c r="Y246" s="22">
        <f t="shared" si="16"/>
        <v>13.9</v>
      </c>
      <c r="Z246" s="22">
        <v>0.39</v>
      </c>
      <c r="AA246" s="22">
        <f t="shared" si="17"/>
        <v>0</v>
      </c>
      <c r="AB246" s="22">
        <f t="shared" si="18"/>
        <v>0.39</v>
      </c>
      <c r="AC246" s="22">
        <v>68.87</v>
      </c>
      <c r="AD246" s="22">
        <f t="shared" si="19"/>
        <v>0</v>
      </c>
      <c r="AE246" s="22">
        <f t="shared" si="20"/>
        <v>68.87</v>
      </c>
      <c r="AF246" s="22">
        <v>1.37</v>
      </c>
      <c r="AG246" s="22">
        <f t="shared" si="21"/>
        <v>0</v>
      </c>
      <c r="AH246" s="22">
        <f t="shared" si="22"/>
        <v>1.37</v>
      </c>
      <c r="AI246" s="22">
        <v>60.86</v>
      </c>
      <c r="AJ246" s="22">
        <f t="shared" si="23"/>
        <v>0</v>
      </c>
      <c r="AK246" s="22">
        <f t="shared" si="24"/>
        <v>60.86</v>
      </c>
      <c r="AL246" s="22">
        <f t="shared" ref="AL246:AN246" si="1033">AF246+AI246</f>
        <v>62.23</v>
      </c>
      <c r="AM246" s="22">
        <f t="shared" si="1033"/>
        <v>0</v>
      </c>
      <c r="AN246" s="22">
        <f t="shared" si="1033"/>
        <v>62.23</v>
      </c>
      <c r="AO246" s="22">
        <f t="shared" ref="AO246:AQ246" si="1034">SUM(J246+M246+P246+S246+W246+Z246+AC246+AF246+AI246)</f>
        <v>267.39</v>
      </c>
      <c r="AP246" s="22">
        <f t="shared" si="1034"/>
        <v>0</v>
      </c>
      <c r="AQ246" s="22">
        <f t="shared" si="1034"/>
        <v>267.39</v>
      </c>
      <c r="AR246" s="22">
        <v>20.680521600105802</v>
      </c>
      <c r="AS246" s="22">
        <f t="shared" si="27"/>
        <v>288.0705216</v>
      </c>
      <c r="AT246" s="22">
        <f t="shared" si="28"/>
        <v>288.0705216</v>
      </c>
      <c r="AU246" s="22">
        <f t="shared" si="29"/>
        <v>575.9294784</v>
      </c>
      <c r="AV246" s="22">
        <f t="shared" si="974"/>
        <v>4554</v>
      </c>
      <c r="AW246" s="22">
        <f t="shared" si="31"/>
        <v>3978.070522</v>
      </c>
      <c r="AX246" s="22">
        <f t="shared" si="32"/>
        <v>575.9294784</v>
      </c>
      <c r="AY246" s="22">
        <v>0.0</v>
      </c>
      <c r="AZ246" s="22">
        <f t="shared" si="33"/>
        <v>0</v>
      </c>
      <c r="BA246" s="22">
        <f t="shared" si="34"/>
        <v>0</v>
      </c>
      <c r="BB246" s="22">
        <f t="shared" si="35"/>
        <v>4554</v>
      </c>
      <c r="BC246" s="22">
        <f t="shared" ref="BC246:BD246" si="1035">SUM(AW246+AZ246)</f>
        <v>3978.070522</v>
      </c>
      <c r="BD246" s="22">
        <f t="shared" si="1035"/>
        <v>575.9294784</v>
      </c>
      <c r="BE246" s="22">
        <f t="shared" si="37"/>
        <v>0</v>
      </c>
      <c r="BF246" s="27">
        <v>0.0</v>
      </c>
      <c r="BG246" s="22">
        <f t="shared" si="38"/>
        <v>0</v>
      </c>
      <c r="BH246" s="22">
        <f t="shared" si="39"/>
        <v>0</v>
      </c>
      <c r="BI246" s="22">
        <v>0.0</v>
      </c>
      <c r="BJ246" s="22">
        <f t="shared" si="40"/>
        <v>0</v>
      </c>
      <c r="BK246" s="22">
        <f t="shared" si="41"/>
        <v>0</v>
      </c>
      <c r="BL246" s="22"/>
      <c r="BM246" s="22">
        <f t="shared" si="42"/>
        <v>0</v>
      </c>
      <c r="BN246" s="22" t="str">
        <f t="shared" si="43"/>
        <v/>
      </c>
      <c r="BO246" s="22">
        <f t="shared" ref="BO246:BQ246" si="1036">BF246+BI246+BL246</f>
        <v>0</v>
      </c>
      <c r="BP246" s="22">
        <f t="shared" si="1036"/>
        <v>0</v>
      </c>
      <c r="BQ246" s="22">
        <f t="shared" si="1036"/>
        <v>0</v>
      </c>
      <c r="BR246" s="22">
        <f t="shared" si="45"/>
        <v>0</v>
      </c>
      <c r="BS246" s="22">
        <v>0.0</v>
      </c>
      <c r="BT246" s="22">
        <f t="shared" si="46"/>
        <v>0</v>
      </c>
      <c r="BU246" s="22">
        <f t="shared" si="47"/>
        <v>0</v>
      </c>
      <c r="BV246" s="22">
        <f t="shared" si="48"/>
        <v>0</v>
      </c>
      <c r="BW246" s="27">
        <v>53.2</v>
      </c>
      <c r="BX246" s="22">
        <f t="shared" si="49"/>
        <v>53.2</v>
      </c>
      <c r="BY246" s="22">
        <f t="shared" si="50"/>
        <v>0</v>
      </c>
      <c r="BZ246" s="22">
        <f t="shared" si="51"/>
        <v>0</v>
      </c>
      <c r="CA246" s="22">
        <f t="shared" si="52"/>
        <v>0</v>
      </c>
    </row>
    <row r="247" ht="14.25" customHeight="1">
      <c r="A247" s="14" t="s">
        <v>1173</v>
      </c>
      <c r="B247" s="14" t="s">
        <v>1174</v>
      </c>
      <c r="C247" s="14" t="s">
        <v>1175</v>
      </c>
      <c r="D247" s="14">
        <v>2.93813787E8</v>
      </c>
      <c r="E247" s="14" t="s">
        <v>230</v>
      </c>
      <c r="F247" s="14" t="s">
        <v>282</v>
      </c>
      <c r="G247" s="14" t="s">
        <v>1176</v>
      </c>
      <c r="H247" s="25" t="s">
        <v>96</v>
      </c>
      <c r="I247" s="26">
        <v>2230.0</v>
      </c>
      <c r="J247" s="22">
        <v>0.0</v>
      </c>
      <c r="K247" s="22">
        <f t="shared" si="6"/>
        <v>0</v>
      </c>
      <c r="L247" s="22">
        <f t="shared" si="7"/>
        <v>0</v>
      </c>
      <c r="M247" s="22">
        <v>0.0</v>
      </c>
      <c r="N247" s="22">
        <f t="shared" si="8"/>
        <v>0</v>
      </c>
      <c r="O247" s="22">
        <f t="shared" si="9"/>
        <v>0</v>
      </c>
      <c r="P247" s="22">
        <v>10.0</v>
      </c>
      <c r="Q247" s="22">
        <f t="shared" si="10"/>
        <v>0</v>
      </c>
      <c r="R247" s="22">
        <f t="shared" si="11"/>
        <v>10</v>
      </c>
      <c r="S247" s="22">
        <v>100.0</v>
      </c>
      <c r="T247" s="22">
        <f t="shared" si="12"/>
        <v>0</v>
      </c>
      <c r="U247" s="22">
        <f t="shared" si="13"/>
        <v>100</v>
      </c>
      <c r="V247" s="22">
        <f t="shared" si="14"/>
        <v>2120</v>
      </c>
      <c r="W247" s="22">
        <v>13.9</v>
      </c>
      <c r="X247" s="22">
        <f t="shared" si="15"/>
        <v>0</v>
      </c>
      <c r="Y247" s="22">
        <f t="shared" si="16"/>
        <v>13.9</v>
      </c>
      <c r="Z247" s="22">
        <v>0.39</v>
      </c>
      <c r="AA247" s="22">
        <f t="shared" si="17"/>
        <v>0</v>
      </c>
      <c r="AB247" s="22">
        <f t="shared" si="18"/>
        <v>0.39</v>
      </c>
      <c r="AC247" s="22">
        <v>68.87</v>
      </c>
      <c r="AD247" s="22">
        <f t="shared" si="19"/>
        <v>0</v>
      </c>
      <c r="AE247" s="22">
        <f t="shared" si="20"/>
        <v>68.87</v>
      </c>
      <c r="AF247" s="22">
        <v>1.37</v>
      </c>
      <c r="AG247" s="22">
        <f t="shared" si="21"/>
        <v>0</v>
      </c>
      <c r="AH247" s="22">
        <f t="shared" si="22"/>
        <v>1.37</v>
      </c>
      <c r="AI247" s="22">
        <v>60.86</v>
      </c>
      <c r="AJ247" s="22">
        <f t="shared" si="23"/>
        <v>0</v>
      </c>
      <c r="AK247" s="22">
        <f t="shared" si="24"/>
        <v>60.86</v>
      </c>
      <c r="AL247" s="22">
        <f t="shared" ref="AL247:AN247" si="1037">AF247+AI247</f>
        <v>62.23</v>
      </c>
      <c r="AM247" s="22">
        <f t="shared" si="1037"/>
        <v>0</v>
      </c>
      <c r="AN247" s="22">
        <f t="shared" si="1037"/>
        <v>62.23</v>
      </c>
      <c r="AO247" s="22">
        <f t="shared" ref="AO247:AQ247" si="1038">SUM(J247+M247+P247+S247+W247+Z247+AC247+AF247+AI247)</f>
        <v>255.39</v>
      </c>
      <c r="AP247" s="22">
        <f t="shared" si="1038"/>
        <v>0</v>
      </c>
      <c r="AQ247" s="22">
        <f t="shared" si="1038"/>
        <v>255.39</v>
      </c>
      <c r="AR247" s="22">
        <v>68.44666491809544</v>
      </c>
      <c r="AS247" s="22">
        <f t="shared" si="27"/>
        <v>323.8366649</v>
      </c>
      <c r="AT247" s="22">
        <f t="shared" si="28"/>
        <v>323.8366649</v>
      </c>
      <c r="AU247" s="22">
        <f t="shared" si="29"/>
        <v>1906.163335</v>
      </c>
      <c r="AV247" s="22">
        <f t="shared" si="974"/>
        <v>4554</v>
      </c>
      <c r="AW247" s="22">
        <f t="shared" si="31"/>
        <v>2647.836665</v>
      </c>
      <c r="AX247" s="22">
        <f t="shared" si="32"/>
        <v>1906.163335</v>
      </c>
      <c r="AY247" s="22">
        <v>0.0</v>
      </c>
      <c r="AZ247" s="22">
        <f t="shared" si="33"/>
        <v>0</v>
      </c>
      <c r="BA247" s="22">
        <f t="shared" si="34"/>
        <v>0</v>
      </c>
      <c r="BB247" s="22">
        <f t="shared" si="35"/>
        <v>4554</v>
      </c>
      <c r="BC247" s="22">
        <f t="shared" ref="BC247:BD247" si="1039">SUM(AW247+AZ247)</f>
        <v>2647.836665</v>
      </c>
      <c r="BD247" s="22">
        <f t="shared" si="1039"/>
        <v>1906.163335</v>
      </c>
      <c r="BE247" s="22">
        <f t="shared" si="37"/>
        <v>0</v>
      </c>
      <c r="BF247" s="27">
        <v>0.0</v>
      </c>
      <c r="BG247" s="22">
        <f t="shared" si="38"/>
        <v>0</v>
      </c>
      <c r="BH247" s="22">
        <f t="shared" si="39"/>
        <v>0</v>
      </c>
      <c r="BI247" s="22">
        <v>287.69</v>
      </c>
      <c r="BJ247" s="22">
        <f t="shared" si="40"/>
        <v>287.69</v>
      </c>
      <c r="BK247" s="22">
        <f t="shared" si="41"/>
        <v>0</v>
      </c>
      <c r="BL247" s="22"/>
      <c r="BM247" s="22">
        <f t="shared" si="42"/>
        <v>0</v>
      </c>
      <c r="BN247" s="22" t="str">
        <f t="shared" si="43"/>
        <v/>
      </c>
      <c r="BO247" s="22">
        <f t="shared" ref="BO247:BQ247" si="1040">BF247+BI247+BL247</f>
        <v>287.69</v>
      </c>
      <c r="BP247" s="22">
        <f t="shared" si="1040"/>
        <v>287.69</v>
      </c>
      <c r="BQ247" s="22">
        <f t="shared" si="1040"/>
        <v>0</v>
      </c>
      <c r="BR247" s="22">
        <f t="shared" si="45"/>
        <v>0</v>
      </c>
      <c r="BS247" s="22">
        <v>0.0</v>
      </c>
      <c r="BT247" s="22">
        <f t="shared" si="46"/>
        <v>0</v>
      </c>
      <c r="BU247" s="22">
        <f t="shared" si="47"/>
        <v>0</v>
      </c>
      <c r="BV247" s="22">
        <f t="shared" si="48"/>
        <v>0</v>
      </c>
      <c r="BW247" s="27">
        <v>3171.04</v>
      </c>
      <c r="BX247" s="22">
        <f t="shared" si="49"/>
        <v>3171.04</v>
      </c>
      <c r="BY247" s="22">
        <f t="shared" si="50"/>
        <v>0</v>
      </c>
      <c r="BZ247" s="22">
        <f t="shared" si="51"/>
        <v>0</v>
      </c>
      <c r="CA247" s="22">
        <f t="shared" si="52"/>
        <v>0</v>
      </c>
    </row>
    <row r="248" ht="14.25" customHeight="1">
      <c r="A248" s="14" t="s">
        <v>1177</v>
      </c>
      <c r="B248" s="14" t="s">
        <v>1178</v>
      </c>
      <c r="C248" s="14" t="s">
        <v>1179</v>
      </c>
      <c r="D248" s="14">
        <v>5.0934299E8</v>
      </c>
      <c r="E248" s="14" t="s">
        <v>422</v>
      </c>
      <c r="F248" s="14" t="s">
        <v>94</v>
      </c>
      <c r="G248" s="14" t="s">
        <v>1180</v>
      </c>
      <c r="H248" s="25" t="s">
        <v>96</v>
      </c>
      <c r="I248" s="26">
        <v>1200.0</v>
      </c>
      <c r="J248" s="22">
        <v>0.0</v>
      </c>
      <c r="K248" s="22">
        <f t="shared" si="6"/>
        <v>0</v>
      </c>
      <c r="L248" s="22">
        <f t="shared" si="7"/>
        <v>0</v>
      </c>
      <c r="M248" s="22">
        <v>0.0</v>
      </c>
      <c r="N248" s="22">
        <f t="shared" si="8"/>
        <v>0</v>
      </c>
      <c r="O248" s="22">
        <f t="shared" si="9"/>
        <v>0</v>
      </c>
      <c r="P248" s="22">
        <v>10.0</v>
      </c>
      <c r="Q248" s="22">
        <f t="shared" si="10"/>
        <v>0</v>
      </c>
      <c r="R248" s="22">
        <f t="shared" si="11"/>
        <v>10</v>
      </c>
      <c r="S248" s="22">
        <v>100.0</v>
      </c>
      <c r="T248" s="22">
        <f t="shared" si="12"/>
        <v>0</v>
      </c>
      <c r="U248" s="22">
        <f t="shared" si="13"/>
        <v>100</v>
      </c>
      <c r="V248" s="22">
        <f t="shared" si="14"/>
        <v>1090</v>
      </c>
      <c r="W248" s="22">
        <v>13.9</v>
      </c>
      <c r="X248" s="22">
        <f t="shared" si="15"/>
        <v>0</v>
      </c>
      <c r="Y248" s="22">
        <f t="shared" si="16"/>
        <v>13.9</v>
      </c>
      <c r="Z248" s="22">
        <v>0.39</v>
      </c>
      <c r="AA248" s="22">
        <f t="shared" si="17"/>
        <v>0</v>
      </c>
      <c r="AB248" s="22">
        <f t="shared" si="18"/>
        <v>0.39</v>
      </c>
      <c r="AC248" s="22">
        <v>68.87</v>
      </c>
      <c r="AD248" s="22">
        <f t="shared" si="19"/>
        <v>0</v>
      </c>
      <c r="AE248" s="22">
        <f t="shared" si="20"/>
        <v>68.87</v>
      </c>
      <c r="AF248" s="22">
        <v>1.37</v>
      </c>
      <c r="AG248" s="22">
        <f t="shared" si="21"/>
        <v>0</v>
      </c>
      <c r="AH248" s="22">
        <f t="shared" si="22"/>
        <v>1.37</v>
      </c>
      <c r="AI248" s="22">
        <v>60.86</v>
      </c>
      <c r="AJ248" s="22">
        <f t="shared" si="23"/>
        <v>0</v>
      </c>
      <c r="AK248" s="22">
        <f t="shared" si="24"/>
        <v>60.86</v>
      </c>
      <c r="AL248" s="22">
        <f t="shared" ref="AL248:AN248" si="1041">AF248+AI248</f>
        <v>62.23</v>
      </c>
      <c r="AM248" s="22">
        <f t="shared" si="1041"/>
        <v>0</v>
      </c>
      <c r="AN248" s="22">
        <f t="shared" si="1041"/>
        <v>62.23</v>
      </c>
      <c r="AO248" s="22">
        <f t="shared" ref="AO248:AQ248" si="1042">SUM(J248+M248+P248+S248+W248+Z248+AC248+AF248+AI248)</f>
        <v>255.39</v>
      </c>
      <c r="AP248" s="22">
        <f t="shared" si="1042"/>
        <v>0</v>
      </c>
      <c r="AQ248" s="22">
        <f t="shared" si="1042"/>
        <v>255.39</v>
      </c>
      <c r="AR248" s="22">
        <v>32.74337927402481</v>
      </c>
      <c r="AS248" s="22">
        <f t="shared" si="27"/>
        <v>288.1333793</v>
      </c>
      <c r="AT248" s="22">
        <f t="shared" si="28"/>
        <v>288.1333793</v>
      </c>
      <c r="AU248" s="22">
        <f t="shared" si="29"/>
        <v>911.8666207</v>
      </c>
      <c r="AV248" s="22">
        <f t="shared" si="974"/>
        <v>4554</v>
      </c>
      <c r="AW248" s="22">
        <f t="shared" si="31"/>
        <v>3642.133379</v>
      </c>
      <c r="AX248" s="22">
        <f t="shared" si="32"/>
        <v>911.8666207</v>
      </c>
      <c r="AY248" s="22">
        <v>70.73</v>
      </c>
      <c r="AZ248" s="22">
        <f t="shared" si="33"/>
        <v>70.73</v>
      </c>
      <c r="BA248" s="22">
        <f t="shared" si="34"/>
        <v>0</v>
      </c>
      <c r="BB248" s="22">
        <f t="shared" si="35"/>
        <v>4624.73</v>
      </c>
      <c r="BC248" s="22">
        <f t="shared" ref="BC248:BD248" si="1043">SUM(AW248+AZ248)</f>
        <v>3712.863379</v>
      </c>
      <c r="BD248" s="22">
        <f t="shared" si="1043"/>
        <v>911.8666207</v>
      </c>
      <c r="BE248" s="22">
        <f t="shared" si="37"/>
        <v>0</v>
      </c>
      <c r="BF248" s="27">
        <v>0.0</v>
      </c>
      <c r="BG248" s="22">
        <f t="shared" si="38"/>
        <v>0</v>
      </c>
      <c r="BH248" s="22">
        <f t="shared" si="39"/>
        <v>0</v>
      </c>
      <c r="BI248" s="22">
        <v>0.0</v>
      </c>
      <c r="BJ248" s="22">
        <f t="shared" si="40"/>
        <v>0</v>
      </c>
      <c r="BK248" s="22">
        <f t="shared" si="41"/>
        <v>0</v>
      </c>
      <c r="BL248" s="22"/>
      <c r="BM248" s="22">
        <f t="shared" si="42"/>
        <v>0</v>
      </c>
      <c r="BN248" s="22" t="str">
        <f t="shared" si="43"/>
        <v/>
      </c>
      <c r="BO248" s="22">
        <f t="shared" ref="BO248:BQ248" si="1044">BF248+BI248+BL248</f>
        <v>0</v>
      </c>
      <c r="BP248" s="22">
        <f t="shared" si="1044"/>
        <v>0</v>
      </c>
      <c r="BQ248" s="22">
        <f t="shared" si="1044"/>
        <v>0</v>
      </c>
      <c r="BR248" s="22">
        <f t="shared" si="45"/>
        <v>0</v>
      </c>
      <c r="BS248" s="22">
        <v>0.0</v>
      </c>
      <c r="BT248" s="22">
        <f t="shared" si="46"/>
        <v>0</v>
      </c>
      <c r="BU248" s="22">
        <f t="shared" si="47"/>
        <v>0</v>
      </c>
      <c r="BV248" s="22">
        <f t="shared" si="48"/>
        <v>0</v>
      </c>
      <c r="BW248" s="27">
        <v>0.0</v>
      </c>
      <c r="BX248" s="22">
        <f t="shared" si="49"/>
        <v>0</v>
      </c>
      <c r="BY248" s="22">
        <f t="shared" si="50"/>
        <v>0</v>
      </c>
      <c r="BZ248" s="22">
        <f t="shared" si="51"/>
        <v>0</v>
      </c>
      <c r="CA248" s="22">
        <f t="shared" si="52"/>
        <v>0</v>
      </c>
    </row>
    <row r="249" ht="14.25" customHeight="1">
      <c r="A249" s="14" t="s">
        <v>1181</v>
      </c>
      <c r="B249" s="14" t="s">
        <v>1182</v>
      </c>
      <c r="C249" s="14" t="s">
        <v>1183</v>
      </c>
      <c r="D249" s="14">
        <v>9.5383968E8</v>
      </c>
      <c r="E249" s="14" t="s">
        <v>821</v>
      </c>
      <c r="F249" s="14" t="s">
        <v>267</v>
      </c>
      <c r="G249" s="14" t="s">
        <v>1184</v>
      </c>
      <c r="H249" s="25" t="s">
        <v>96</v>
      </c>
      <c r="I249" s="26">
        <v>1600.0</v>
      </c>
      <c r="J249" s="22">
        <v>0.0</v>
      </c>
      <c r="K249" s="22">
        <f t="shared" si="6"/>
        <v>0</v>
      </c>
      <c r="L249" s="22">
        <f t="shared" si="7"/>
        <v>0</v>
      </c>
      <c r="M249" s="22">
        <v>0.0</v>
      </c>
      <c r="N249" s="22">
        <f t="shared" si="8"/>
        <v>0</v>
      </c>
      <c r="O249" s="22">
        <f t="shared" si="9"/>
        <v>0</v>
      </c>
      <c r="P249" s="22">
        <v>10.0</v>
      </c>
      <c r="Q249" s="22">
        <f t="shared" si="10"/>
        <v>0</v>
      </c>
      <c r="R249" s="22">
        <f t="shared" si="11"/>
        <v>10</v>
      </c>
      <c r="S249" s="22">
        <v>100.0</v>
      </c>
      <c r="T249" s="22">
        <f t="shared" si="12"/>
        <v>0</v>
      </c>
      <c r="U249" s="22">
        <f t="shared" si="13"/>
        <v>100</v>
      </c>
      <c r="V249" s="22">
        <f t="shared" si="14"/>
        <v>1490</v>
      </c>
      <c r="W249" s="22">
        <v>13.9</v>
      </c>
      <c r="X249" s="22">
        <f t="shared" si="15"/>
        <v>0</v>
      </c>
      <c r="Y249" s="22">
        <f t="shared" si="16"/>
        <v>13.9</v>
      </c>
      <c r="Z249" s="22">
        <v>0.39</v>
      </c>
      <c r="AA249" s="22">
        <f t="shared" si="17"/>
        <v>0</v>
      </c>
      <c r="AB249" s="22">
        <f t="shared" si="18"/>
        <v>0.39</v>
      </c>
      <c r="AC249" s="22">
        <v>68.87</v>
      </c>
      <c r="AD249" s="22">
        <f t="shared" si="19"/>
        <v>0</v>
      </c>
      <c r="AE249" s="22">
        <f t="shared" si="20"/>
        <v>68.87</v>
      </c>
      <c r="AF249" s="22">
        <v>1.37</v>
      </c>
      <c r="AG249" s="22">
        <f t="shared" si="21"/>
        <v>0</v>
      </c>
      <c r="AH249" s="22">
        <f t="shared" si="22"/>
        <v>1.37</v>
      </c>
      <c r="AI249" s="22">
        <v>60.86</v>
      </c>
      <c r="AJ249" s="22">
        <f t="shared" si="23"/>
        <v>0</v>
      </c>
      <c r="AK249" s="22">
        <f t="shared" si="24"/>
        <v>60.86</v>
      </c>
      <c r="AL249" s="22">
        <f t="shared" ref="AL249:AN249" si="1045">AF249+AI249</f>
        <v>62.23</v>
      </c>
      <c r="AM249" s="22">
        <f t="shared" si="1045"/>
        <v>0</v>
      </c>
      <c r="AN249" s="22">
        <f t="shared" si="1045"/>
        <v>62.23</v>
      </c>
      <c r="AO249" s="22">
        <f t="shared" ref="AO249:AQ249" si="1046">SUM(J249+M249+P249+S249+W249+Z249+AC249+AF249+AI249)</f>
        <v>255.39</v>
      </c>
      <c r="AP249" s="22">
        <f t="shared" si="1046"/>
        <v>0</v>
      </c>
      <c r="AQ249" s="22">
        <f t="shared" si="1046"/>
        <v>255.39</v>
      </c>
      <c r="AR249" s="22">
        <v>46.60873292220757</v>
      </c>
      <c r="AS249" s="22">
        <f t="shared" si="27"/>
        <v>301.9987329</v>
      </c>
      <c r="AT249" s="22">
        <f t="shared" si="28"/>
        <v>301.9987329</v>
      </c>
      <c r="AU249" s="22">
        <f t="shared" si="29"/>
        <v>1298.001267</v>
      </c>
      <c r="AV249" s="22">
        <f t="shared" si="974"/>
        <v>4554</v>
      </c>
      <c r="AW249" s="22">
        <f t="shared" si="31"/>
        <v>3255.998733</v>
      </c>
      <c r="AX249" s="22">
        <f t="shared" si="32"/>
        <v>1298.001267</v>
      </c>
      <c r="AY249" s="22">
        <v>70.73</v>
      </c>
      <c r="AZ249" s="22">
        <f t="shared" si="33"/>
        <v>70.73</v>
      </c>
      <c r="BA249" s="22">
        <f t="shared" si="34"/>
        <v>0</v>
      </c>
      <c r="BB249" s="22">
        <f t="shared" si="35"/>
        <v>4624.73</v>
      </c>
      <c r="BC249" s="22">
        <f t="shared" ref="BC249:BD249" si="1047">SUM(AW249+AZ249)</f>
        <v>3326.728733</v>
      </c>
      <c r="BD249" s="22">
        <f t="shared" si="1047"/>
        <v>1298.001267</v>
      </c>
      <c r="BE249" s="22">
        <f t="shared" si="37"/>
        <v>0</v>
      </c>
      <c r="BF249" s="27">
        <v>0.0</v>
      </c>
      <c r="BG249" s="22">
        <f t="shared" si="38"/>
        <v>0</v>
      </c>
      <c r="BH249" s="22">
        <f t="shared" si="39"/>
        <v>0</v>
      </c>
      <c r="BI249" s="22">
        <v>0.0</v>
      </c>
      <c r="BJ249" s="22">
        <f t="shared" si="40"/>
        <v>0</v>
      </c>
      <c r="BK249" s="22">
        <f t="shared" si="41"/>
        <v>0</v>
      </c>
      <c r="BL249" s="22"/>
      <c r="BM249" s="22">
        <f t="shared" si="42"/>
        <v>0</v>
      </c>
      <c r="BN249" s="22" t="str">
        <f t="shared" si="43"/>
        <v/>
      </c>
      <c r="BO249" s="22">
        <f t="shared" ref="BO249:BQ249" si="1048">BF249+BI249+BL249</f>
        <v>0</v>
      </c>
      <c r="BP249" s="22">
        <f t="shared" si="1048"/>
        <v>0</v>
      </c>
      <c r="BQ249" s="22">
        <f t="shared" si="1048"/>
        <v>0</v>
      </c>
      <c r="BR249" s="22">
        <f t="shared" si="45"/>
        <v>0</v>
      </c>
      <c r="BS249" s="22">
        <v>0.0</v>
      </c>
      <c r="BT249" s="22">
        <f t="shared" si="46"/>
        <v>0</v>
      </c>
      <c r="BU249" s="22">
        <f t="shared" si="47"/>
        <v>0</v>
      </c>
      <c r="BV249" s="22">
        <f t="shared" si="48"/>
        <v>0</v>
      </c>
      <c r="BW249" s="27">
        <v>276.67</v>
      </c>
      <c r="BX249" s="22">
        <f t="shared" si="49"/>
        <v>276.67</v>
      </c>
      <c r="BY249" s="22">
        <f t="shared" si="50"/>
        <v>0</v>
      </c>
      <c r="BZ249" s="22">
        <f t="shared" si="51"/>
        <v>0</v>
      </c>
      <c r="CA249" s="22">
        <f t="shared" si="52"/>
        <v>0</v>
      </c>
    </row>
    <row r="250" ht="14.25" customHeight="1">
      <c r="A250" s="14" t="s">
        <v>1185</v>
      </c>
      <c r="B250" s="14" t="s">
        <v>1186</v>
      </c>
      <c r="C250" s="14" t="s">
        <v>1187</v>
      </c>
      <c r="D250" s="14">
        <v>1.230962E8</v>
      </c>
      <c r="E250" s="14" t="s">
        <v>266</v>
      </c>
      <c r="F250" s="14" t="s">
        <v>456</v>
      </c>
      <c r="G250" s="14" t="s">
        <v>1188</v>
      </c>
      <c r="H250" s="25" t="s">
        <v>96</v>
      </c>
      <c r="I250" s="26">
        <v>2014.0</v>
      </c>
      <c r="J250" s="22">
        <v>0.0</v>
      </c>
      <c r="K250" s="22">
        <f t="shared" si="6"/>
        <v>0</v>
      </c>
      <c r="L250" s="22">
        <f t="shared" si="7"/>
        <v>0</v>
      </c>
      <c r="M250" s="22">
        <v>0.0</v>
      </c>
      <c r="N250" s="22">
        <f t="shared" si="8"/>
        <v>0</v>
      </c>
      <c r="O250" s="22">
        <f t="shared" si="9"/>
        <v>0</v>
      </c>
      <c r="P250" s="22">
        <v>22.0</v>
      </c>
      <c r="Q250" s="22">
        <f t="shared" si="10"/>
        <v>0</v>
      </c>
      <c r="R250" s="22">
        <f t="shared" si="11"/>
        <v>22</v>
      </c>
      <c r="S250" s="22">
        <v>100.0</v>
      </c>
      <c r="T250" s="22">
        <f t="shared" si="12"/>
        <v>0</v>
      </c>
      <c r="U250" s="22">
        <f t="shared" si="13"/>
        <v>100</v>
      </c>
      <c r="V250" s="22">
        <f t="shared" si="14"/>
        <v>1892</v>
      </c>
      <c r="W250" s="22">
        <v>13.9</v>
      </c>
      <c r="X250" s="22">
        <f t="shared" si="15"/>
        <v>0</v>
      </c>
      <c r="Y250" s="22">
        <f t="shared" si="16"/>
        <v>13.9</v>
      </c>
      <c r="Z250" s="22">
        <v>0.39</v>
      </c>
      <c r="AA250" s="22">
        <f t="shared" si="17"/>
        <v>0</v>
      </c>
      <c r="AB250" s="22">
        <f t="shared" si="18"/>
        <v>0.39</v>
      </c>
      <c r="AC250" s="22">
        <v>68.87</v>
      </c>
      <c r="AD250" s="22">
        <f t="shared" si="19"/>
        <v>0</v>
      </c>
      <c r="AE250" s="22">
        <f t="shared" si="20"/>
        <v>68.87</v>
      </c>
      <c r="AF250" s="22">
        <v>1.37</v>
      </c>
      <c r="AG250" s="22">
        <f t="shared" si="21"/>
        <v>0</v>
      </c>
      <c r="AH250" s="22">
        <f t="shared" si="22"/>
        <v>1.37</v>
      </c>
      <c r="AI250" s="22">
        <v>60.86</v>
      </c>
      <c r="AJ250" s="22">
        <f t="shared" si="23"/>
        <v>0</v>
      </c>
      <c r="AK250" s="22">
        <f t="shared" si="24"/>
        <v>60.86</v>
      </c>
      <c r="AL250" s="22">
        <f t="shared" ref="AL250:AN250" si="1049">AF250+AI250</f>
        <v>62.23</v>
      </c>
      <c r="AM250" s="22">
        <f t="shared" si="1049"/>
        <v>0</v>
      </c>
      <c r="AN250" s="22">
        <f t="shared" si="1049"/>
        <v>62.23</v>
      </c>
      <c r="AO250" s="22">
        <f t="shared" ref="AO250:AQ250" si="1050">SUM(J250+M250+P250+S250+W250+Z250+AC250+AF250+AI250)</f>
        <v>267.39</v>
      </c>
      <c r="AP250" s="22">
        <f t="shared" si="1050"/>
        <v>0</v>
      </c>
      <c r="AQ250" s="22">
        <f t="shared" si="1050"/>
        <v>267.39</v>
      </c>
      <c r="AR250" s="22">
        <v>60.54341333863127</v>
      </c>
      <c r="AS250" s="22">
        <f t="shared" si="27"/>
        <v>327.9334133</v>
      </c>
      <c r="AT250" s="22">
        <f t="shared" si="28"/>
        <v>327.9334133</v>
      </c>
      <c r="AU250" s="22">
        <f t="shared" si="29"/>
        <v>1686.066587</v>
      </c>
      <c r="AV250" s="22">
        <f t="shared" si="974"/>
        <v>4554</v>
      </c>
      <c r="AW250" s="22">
        <f t="shared" si="31"/>
        <v>2867.933413</v>
      </c>
      <c r="AX250" s="22">
        <f t="shared" si="32"/>
        <v>1686.066587</v>
      </c>
      <c r="AY250" s="22">
        <v>70.73</v>
      </c>
      <c r="AZ250" s="22">
        <f t="shared" si="33"/>
        <v>70.73</v>
      </c>
      <c r="BA250" s="22">
        <f t="shared" si="34"/>
        <v>0</v>
      </c>
      <c r="BB250" s="22">
        <f t="shared" si="35"/>
        <v>4624.73</v>
      </c>
      <c r="BC250" s="22">
        <f t="shared" ref="BC250:BD250" si="1051">SUM(AW250+AZ250)</f>
        <v>2938.663413</v>
      </c>
      <c r="BD250" s="22">
        <f t="shared" si="1051"/>
        <v>1686.066587</v>
      </c>
      <c r="BE250" s="22">
        <f t="shared" si="37"/>
        <v>0</v>
      </c>
      <c r="BF250" s="27">
        <v>0.0</v>
      </c>
      <c r="BG250" s="22">
        <f t="shared" si="38"/>
        <v>0</v>
      </c>
      <c r="BH250" s="22">
        <f t="shared" si="39"/>
        <v>0</v>
      </c>
      <c r="BI250" s="22">
        <v>0.0</v>
      </c>
      <c r="BJ250" s="22">
        <f t="shared" si="40"/>
        <v>0</v>
      </c>
      <c r="BK250" s="22">
        <f t="shared" si="41"/>
        <v>0</v>
      </c>
      <c r="BL250" s="22"/>
      <c r="BM250" s="22">
        <f t="shared" si="42"/>
        <v>0</v>
      </c>
      <c r="BN250" s="22" t="str">
        <f t="shared" si="43"/>
        <v/>
      </c>
      <c r="BO250" s="22">
        <f t="shared" ref="BO250:BQ250" si="1052">BF250+BI250+BL250</f>
        <v>0</v>
      </c>
      <c r="BP250" s="22">
        <f t="shared" si="1052"/>
        <v>0</v>
      </c>
      <c r="BQ250" s="22">
        <f t="shared" si="1052"/>
        <v>0</v>
      </c>
      <c r="BR250" s="22">
        <f t="shared" si="45"/>
        <v>0</v>
      </c>
      <c r="BS250" s="22">
        <v>0.0</v>
      </c>
      <c r="BT250" s="22">
        <f t="shared" si="46"/>
        <v>0</v>
      </c>
      <c r="BU250" s="22">
        <f t="shared" si="47"/>
        <v>0</v>
      </c>
      <c r="BV250" s="22">
        <f t="shared" si="48"/>
        <v>0</v>
      </c>
      <c r="BW250" s="27">
        <v>191.54</v>
      </c>
      <c r="BX250" s="22">
        <f t="shared" si="49"/>
        <v>191.54</v>
      </c>
      <c r="BY250" s="22">
        <f t="shared" si="50"/>
        <v>0</v>
      </c>
      <c r="BZ250" s="22">
        <f t="shared" si="51"/>
        <v>0</v>
      </c>
      <c r="CA250" s="22">
        <f t="shared" si="52"/>
        <v>0</v>
      </c>
    </row>
    <row r="251" ht="14.25" customHeight="1">
      <c r="A251" s="14" t="s">
        <v>1189</v>
      </c>
      <c r="B251" s="14" t="s">
        <v>1190</v>
      </c>
      <c r="C251" s="14" t="s">
        <v>1191</v>
      </c>
      <c r="D251" s="14">
        <v>8.33777661E8</v>
      </c>
      <c r="E251" s="14" t="s">
        <v>235</v>
      </c>
      <c r="F251" s="14" t="s">
        <v>191</v>
      </c>
      <c r="G251" s="14" t="s">
        <v>1192</v>
      </c>
      <c r="H251" s="25" t="s">
        <v>96</v>
      </c>
      <c r="I251" s="26">
        <v>1108.0</v>
      </c>
      <c r="J251" s="22">
        <v>0.0</v>
      </c>
      <c r="K251" s="22">
        <f t="shared" si="6"/>
        <v>0</v>
      </c>
      <c r="L251" s="22">
        <f t="shared" si="7"/>
        <v>0</v>
      </c>
      <c r="M251" s="22">
        <v>0.0</v>
      </c>
      <c r="N251" s="22">
        <f t="shared" si="8"/>
        <v>0</v>
      </c>
      <c r="O251" s="22">
        <f t="shared" si="9"/>
        <v>0</v>
      </c>
      <c r="P251" s="22">
        <v>10.0</v>
      </c>
      <c r="Q251" s="22">
        <f t="shared" si="10"/>
        <v>0</v>
      </c>
      <c r="R251" s="22">
        <f t="shared" si="11"/>
        <v>10</v>
      </c>
      <c r="S251" s="22">
        <v>100.0</v>
      </c>
      <c r="T251" s="22">
        <f t="shared" si="12"/>
        <v>0</v>
      </c>
      <c r="U251" s="22">
        <f t="shared" si="13"/>
        <v>100</v>
      </c>
      <c r="V251" s="22">
        <f t="shared" si="14"/>
        <v>998</v>
      </c>
      <c r="W251" s="22">
        <v>13.9</v>
      </c>
      <c r="X251" s="22">
        <f t="shared" si="15"/>
        <v>0</v>
      </c>
      <c r="Y251" s="22">
        <f t="shared" si="16"/>
        <v>13.9</v>
      </c>
      <c r="Z251" s="22">
        <v>0.39</v>
      </c>
      <c r="AA251" s="22">
        <f t="shared" si="17"/>
        <v>0</v>
      </c>
      <c r="AB251" s="22">
        <f t="shared" si="18"/>
        <v>0.39</v>
      </c>
      <c r="AC251" s="22">
        <v>68.87</v>
      </c>
      <c r="AD251" s="22">
        <f t="shared" si="19"/>
        <v>0</v>
      </c>
      <c r="AE251" s="22">
        <f t="shared" si="20"/>
        <v>68.87</v>
      </c>
      <c r="AF251" s="22">
        <v>1.37</v>
      </c>
      <c r="AG251" s="22">
        <f t="shared" si="21"/>
        <v>0</v>
      </c>
      <c r="AH251" s="22">
        <f t="shared" si="22"/>
        <v>1.37</v>
      </c>
      <c r="AI251" s="22">
        <v>60.86</v>
      </c>
      <c r="AJ251" s="22">
        <f t="shared" si="23"/>
        <v>0</v>
      </c>
      <c r="AK251" s="22">
        <f t="shared" si="24"/>
        <v>60.86</v>
      </c>
      <c r="AL251" s="22">
        <f t="shared" ref="AL251:AN251" si="1053">AF251+AI251</f>
        <v>62.23</v>
      </c>
      <c r="AM251" s="22">
        <f t="shared" si="1053"/>
        <v>0</v>
      </c>
      <c r="AN251" s="22">
        <f t="shared" si="1053"/>
        <v>62.23</v>
      </c>
      <c r="AO251" s="22">
        <f t="shared" ref="AO251:AQ251" si="1054">SUM(J251+M251+P251+S251+W251+Z251+AC251+AF251+AI251)</f>
        <v>255.39</v>
      </c>
      <c r="AP251" s="22">
        <f t="shared" si="1054"/>
        <v>0</v>
      </c>
      <c r="AQ251" s="22">
        <f t="shared" si="1054"/>
        <v>255.39</v>
      </c>
      <c r="AR251" s="22">
        <v>29.554347934942772</v>
      </c>
      <c r="AS251" s="22">
        <f t="shared" si="27"/>
        <v>284.9443479</v>
      </c>
      <c r="AT251" s="22">
        <f t="shared" si="28"/>
        <v>284.9443479</v>
      </c>
      <c r="AU251" s="22">
        <f t="shared" si="29"/>
        <v>823.0556521</v>
      </c>
      <c r="AV251" s="22">
        <f t="shared" si="974"/>
        <v>4554</v>
      </c>
      <c r="AW251" s="22">
        <f t="shared" si="31"/>
        <v>3730.944348</v>
      </c>
      <c r="AX251" s="22">
        <f t="shared" si="32"/>
        <v>823.0556521</v>
      </c>
      <c r="AY251" s="22">
        <v>70.73</v>
      </c>
      <c r="AZ251" s="22">
        <f t="shared" si="33"/>
        <v>70.73</v>
      </c>
      <c r="BA251" s="22">
        <f t="shared" si="34"/>
        <v>0</v>
      </c>
      <c r="BB251" s="22">
        <f t="shared" si="35"/>
        <v>4624.73</v>
      </c>
      <c r="BC251" s="22">
        <f t="shared" ref="BC251:BD251" si="1055">SUM(AW251+AZ251)</f>
        <v>3801.674348</v>
      </c>
      <c r="BD251" s="22">
        <f t="shared" si="1055"/>
        <v>823.0556521</v>
      </c>
      <c r="BE251" s="22">
        <f t="shared" si="37"/>
        <v>0</v>
      </c>
      <c r="BF251" s="27">
        <v>0.0</v>
      </c>
      <c r="BG251" s="22">
        <f t="shared" si="38"/>
        <v>0</v>
      </c>
      <c r="BH251" s="22">
        <f t="shared" si="39"/>
        <v>0</v>
      </c>
      <c r="BI251" s="22">
        <v>588.46</v>
      </c>
      <c r="BJ251" s="22">
        <f t="shared" si="40"/>
        <v>588.46</v>
      </c>
      <c r="BK251" s="22">
        <f t="shared" si="41"/>
        <v>0</v>
      </c>
      <c r="BL251" s="22"/>
      <c r="BM251" s="22">
        <f t="shared" si="42"/>
        <v>0</v>
      </c>
      <c r="BN251" s="22" t="str">
        <f t="shared" si="43"/>
        <v/>
      </c>
      <c r="BO251" s="22">
        <f t="shared" ref="BO251:BQ251" si="1056">BF251+BI251+BL251</f>
        <v>588.46</v>
      </c>
      <c r="BP251" s="22">
        <f t="shared" si="1056"/>
        <v>588.46</v>
      </c>
      <c r="BQ251" s="22">
        <f t="shared" si="1056"/>
        <v>0</v>
      </c>
      <c r="BR251" s="22">
        <f t="shared" si="45"/>
        <v>0</v>
      </c>
      <c r="BS251" s="22">
        <v>0.0</v>
      </c>
      <c r="BT251" s="22">
        <f t="shared" si="46"/>
        <v>0</v>
      </c>
      <c r="BU251" s="22">
        <f t="shared" si="47"/>
        <v>0</v>
      </c>
      <c r="BV251" s="22">
        <f t="shared" si="48"/>
        <v>0</v>
      </c>
      <c r="BW251" s="27">
        <v>1276.93</v>
      </c>
      <c r="BX251" s="22">
        <f t="shared" si="49"/>
        <v>1276.93</v>
      </c>
      <c r="BY251" s="22">
        <f t="shared" si="50"/>
        <v>0</v>
      </c>
      <c r="BZ251" s="22">
        <f t="shared" si="51"/>
        <v>0</v>
      </c>
      <c r="CA251" s="22">
        <f t="shared" si="52"/>
        <v>0</v>
      </c>
    </row>
    <row r="252" ht="14.25" customHeight="1">
      <c r="A252" s="14" t="s">
        <v>1193</v>
      </c>
      <c r="B252" s="14" t="s">
        <v>1194</v>
      </c>
      <c r="C252" s="14" t="s">
        <v>1195</v>
      </c>
      <c r="D252" s="14">
        <v>9.77578704E8</v>
      </c>
      <c r="E252" s="14" t="s">
        <v>1196</v>
      </c>
      <c r="F252" s="14" t="s">
        <v>456</v>
      </c>
      <c r="G252" s="14" t="s">
        <v>1197</v>
      </c>
      <c r="H252" s="25" t="s">
        <v>96</v>
      </c>
      <c r="I252" s="26">
        <v>7635.0</v>
      </c>
      <c r="J252" s="22">
        <v>0.0</v>
      </c>
      <c r="K252" s="22">
        <f t="shared" si="6"/>
        <v>0</v>
      </c>
      <c r="L252" s="22">
        <f t="shared" si="7"/>
        <v>0</v>
      </c>
      <c r="M252" s="22">
        <v>0.0</v>
      </c>
      <c r="N252" s="22">
        <f t="shared" si="8"/>
        <v>0</v>
      </c>
      <c r="O252" s="22">
        <f t="shared" si="9"/>
        <v>0</v>
      </c>
      <c r="P252" s="22">
        <v>22.0</v>
      </c>
      <c r="Q252" s="22">
        <f t="shared" si="10"/>
        <v>0</v>
      </c>
      <c r="R252" s="22">
        <f t="shared" si="11"/>
        <v>22</v>
      </c>
      <c r="S252" s="22">
        <v>100.0</v>
      </c>
      <c r="T252" s="22">
        <f t="shared" si="12"/>
        <v>0</v>
      </c>
      <c r="U252" s="22">
        <f t="shared" si="13"/>
        <v>100</v>
      </c>
      <c r="V252" s="22">
        <f t="shared" si="14"/>
        <v>7513</v>
      </c>
      <c r="W252" s="22">
        <v>13.9</v>
      </c>
      <c r="X252" s="22">
        <f t="shared" si="15"/>
        <v>0</v>
      </c>
      <c r="Y252" s="22">
        <f t="shared" si="16"/>
        <v>13.9</v>
      </c>
      <c r="Z252" s="22">
        <v>0.39</v>
      </c>
      <c r="AA252" s="22">
        <f t="shared" si="17"/>
        <v>0</v>
      </c>
      <c r="AB252" s="22">
        <f t="shared" si="18"/>
        <v>0.39</v>
      </c>
      <c r="AC252" s="22">
        <v>68.87</v>
      </c>
      <c r="AD252" s="22">
        <f t="shared" si="19"/>
        <v>0</v>
      </c>
      <c r="AE252" s="22">
        <f t="shared" si="20"/>
        <v>68.87</v>
      </c>
      <c r="AF252" s="22">
        <v>1.37</v>
      </c>
      <c r="AG252" s="22">
        <f t="shared" si="21"/>
        <v>0</v>
      </c>
      <c r="AH252" s="22">
        <f t="shared" si="22"/>
        <v>1.37</v>
      </c>
      <c r="AI252" s="22">
        <v>60.86</v>
      </c>
      <c r="AJ252" s="22">
        <f t="shared" si="23"/>
        <v>0</v>
      </c>
      <c r="AK252" s="22">
        <f t="shared" si="24"/>
        <v>60.86</v>
      </c>
      <c r="AL252" s="22">
        <f t="shared" ref="AL252:AN252" si="1057">AF252+AI252</f>
        <v>62.23</v>
      </c>
      <c r="AM252" s="22">
        <f t="shared" si="1057"/>
        <v>0</v>
      </c>
      <c r="AN252" s="22">
        <f t="shared" si="1057"/>
        <v>62.23</v>
      </c>
      <c r="AO252" s="22">
        <f t="shared" ref="AO252:AQ252" si="1058">SUM(J252+M252+P252+S252+W252+Z252+AC252+AF252+AI252)</f>
        <v>267.39</v>
      </c>
      <c r="AP252" s="22">
        <f t="shared" si="1058"/>
        <v>0</v>
      </c>
      <c r="AQ252" s="22">
        <f t="shared" si="1058"/>
        <v>267.39</v>
      </c>
      <c r="AR252" s="22">
        <v>255.38629547971962</v>
      </c>
      <c r="AS252" s="22">
        <f t="shared" si="27"/>
        <v>522.7762955</v>
      </c>
      <c r="AT252" s="22">
        <f t="shared" si="28"/>
        <v>522.7762955</v>
      </c>
      <c r="AU252" s="22">
        <f t="shared" si="29"/>
        <v>7112.223705</v>
      </c>
      <c r="AV252" s="22">
        <f>82.93*120</f>
        <v>9951.6</v>
      </c>
      <c r="AW252" s="22">
        <f t="shared" si="31"/>
        <v>2839.376295</v>
      </c>
      <c r="AX252" s="22">
        <f t="shared" si="32"/>
        <v>7112.223705</v>
      </c>
      <c r="AY252" s="22">
        <v>175.06</v>
      </c>
      <c r="AZ252" s="22">
        <f t="shared" si="33"/>
        <v>175.06</v>
      </c>
      <c r="BA252" s="22">
        <f t="shared" si="34"/>
        <v>0</v>
      </c>
      <c r="BB252" s="22">
        <f t="shared" si="35"/>
        <v>10126.66</v>
      </c>
      <c r="BC252" s="22">
        <f t="shared" ref="BC252:BD252" si="1059">SUM(AW252+AZ252)</f>
        <v>3014.436295</v>
      </c>
      <c r="BD252" s="22">
        <f t="shared" si="1059"/>
        <v>7112.223705</v>
      </c>
      <c r="BE252" s="22">
        <f t="shared" si="37"/>
        <v>0</v>
      </c>
      <c r="BF252" s="27">
        <v>1781.46</v>
      </c>
      <c r="BG252" s="22">
        <f t="shared" si="38"/>
        <v>1781.46</v>
      </c>
      <c r="BH252" s="22">
        <f t="shared" si="39"/>
        <v>0</v>
      </c>
      <c r="BI252" s="22">
        <v>887.05</v>
      </c>
      <c r="BJ252" s="22">
        <f t="shared" si="40"/>
        <v>887.05</v>
      </c>
      <c r="BK252" s="22">
        <f t="shared" si="41"/>
        <v>0</v>
      </c>
      <c r="BL252" s="22"/>
      <c r="BM252" s="22">
        <f t="shared" si="42"/>
        <v>0</v>
      </c>
      <c r="BN252" s="22" t="str">
        <f t="shared" si="43"/>
        <v/>
      </c>
      <c r="BO252" s="22">
        <f t="shared" ref="BO252:BQ252" si="1060">BF252+BI252+BL252</f>
        <v>2668.51</v>
      </c>
      <c r="BP252" s="22">
        <f t="shared" si="1060"/>
        <v>2668.51</v>
      </c>
      <c r="BQ252" s="22">
        <f t="shared" si="1060"/>
        <v>0</v>
      </c>
      <c r="BR252" s="22">
        <f t="shared" si="45"/>
        <v>0</v>
      </c>
      <c r="BS252" s="22">
        <v>0.0</v>
      </c>
      <c r="BT252" s="22">
        <f t="shared" si="46"/>
        <v>0</v>
      </c>
      <c r="BU252" s="22">
        <f t="shared" si="47"/>
        <v>0</v>
      </c>
      <c r="BV252" s="22">
        <f t="shared" si="48"/>
        <v>0</v>
      </c>
      <c r="BW252" s="27">
        <v>15439.96</v>
      </c>
      <c r="BX252" s="22">
        <f t="shared" si="49"/>
        <v>15439.96</v>
      </c>
      <c r="BY252" s="22">
        <f t="shared" si="50"/>
        <v>0</v>
      </c>
      <c r="BZ252" s="22">
        <f t="shared" si="51"/>
        <v>0</v>
      </c>
      <c r="CA252" s="22">
        <f t="shared" si="52"/>
        <v>0</v>
      </c>
    </row>
    <row r="253" ht="14.25" customHeight="1">
      <c r="A253" s="14" t="s">
        <v>1198</v>
      </c>
      <c r="B253" s="14" t="s">
        <v>1199</v>
      </c>
      <c r="C253" s="14" t="s">
        <v>1200</v>
      </c>
      <c r="D253" s="14">
        <v>1.9932493E8</v>
      </c>
      <c r="E253" s="14" t="s">
        <v>220</v>
      </c>
      <c r="F253" s="14" t="s">
        <v>282</v>
      </c>
      <c r="G253" s="14" t="s">
        <v>1201</v>
      </c>
      <c r="H253" s="25" t="s">
        <v>96</v>
      </c>
      <c r="I253" s="26">
        <v>1700.0</v>
      </c>
      <c r="J253" s="22">
        <v>0.0</v>
      </c>
      <c r="K253" s="22">
        <f t="shared" si="6"/>
        <v>0</v>
      </c>
      <c r="L253" s="22">
        <f t="shared" si="7"/>
        <v>0</v>
      </c>
      <c r="M253" s="22">
        <v>0.0</v>
      </c>
      <c r="N253" s="22">
        <f t="shared" si="8"/>
        <v>0</v>
      </c>
      <c r="O253" s="22">
        <f t="shared" si="9"/>
        <v>0</v>
      </c>
      <c r="P253" s="22">
        <v>10.0</v>
      </c>
      <c r="Q253" s="22">
        <f t="shared" si="10"/>
        <v>0</v>
      </c>
      <c r="R253" s="22">
        <f t="shared" si="11"/>
        <v>10</v>
      </c>
      <c r="S253" s="22">
        <v>100.0</v>
      </c>
      <c r="T253" s="22">
        <f t="shared" si="12"/>
        <v>0</v>
      </c>
      <c r="U253" s="22">
        <f t="shared" si="13"/>
        <v>100</v>
      </c>
      <c r="V253" s="22">
        <f t="shared" si="14"/>
        <v>1590</v>
      </c>
      <c r="W253" s="22">
        <v>27.8</v>
      </c>
      <c r="X253" s="22">
        <f t="shared" si="15"/>
        <v>0</v>
      </c>
      <c r="Y253" s="22">
        <f t="shared" si="16"/>
        <v>27.8</v>
      </c>
      <c r="Z253" s="22">
        <v>0.39</v>
      </c>
      <c r="AA253" s="22">
        <f t="shared" si="17"/>
        <v>0</v>
      </c>
      <c r="AB253" s="22">
        <f t="shared" si="18"/>
        <v>0.39</v>
      </c>
      <c r="AC253" s="22">
        <v>68.87</v>
      </c>
      <c r="AD253" s="22">
        <f t="shared" si="19"/>
        <v>0</v>
      </c>
      <c r="AE253" s="22">
        <f t="shared" si="20"/>
        <v>68.87</v>
      </c>
      <c r="AF253" s="22">
        <v>1.37</v>
      </c>
      <c r="AG253" s="22">
        <f t="shared" si="21"/>
        <v>0</v>
      </c>
      <c r="AH253" s="22">
        <f t="shared" si="22"/>
        <v>1.37</v>
      </c>
      <c r="AI253" s="22">
        <v>60.86</v>
      </c>
      <c r="AJ253" s="22">
        <f t="shared" si="23"/>
        <v>0</v>
      </c>
      <c r="AK253" s="22">
        <f t="shared" si="24"/>
        <v>60.86</v>
      </c>
      <c r="AL253" s="22">
        <f t="shared" ref="AL253:AN253" si="1061">AF253+AI253</f>
        <v>62.23</v>
      </c>
      <c r="AM253" s="22">
        <f t="shared" si="1061"/>
        <v>0</v>
      </c>
      <c r="AN253" s="22">
        <f t="shared" si="1061"/>
        <v>62.23</v>
      </c>
      <c r="AO253" s="22">
        <f t="shared" ref="AO253:AQ253" si="1062">SUM(J253+M253+P253+S253+W253+Z253+AC253+AF253+AI253)</f>
        <v>269.29</v>
      </c>
      <c r="AP253" s="22">
        <f t="shared" si="1062"/>
        <v>0</v>
      </c>
      <c r="AQ253" s="22">
        <f t="shared" si="1062"/>
        <v>269.29</v>
      </c>
      <c r="AR253" s="22">
        <v>49.59325029497892</v>
      </c>
      <c r="AS253" s="22">
        <f t="shared" si="27"/>
        <v>318.8832503</v>
      </c>
      <c r="AT253" s="22">
        <f t="shared" si="28"/>
        <v>318.8832503</v>
      </c>
      <c r="AU253" s="22">
        <f t="shared" si="29"/>
        <v>1381.11675</v>
      </c>
      <c r="AV253" s="22">
        <f t="shared" ref="AV253:AV259" si="1067">37.95*120</f>
        <v>4554</v>
      </c>
      <c r="AW253" s="22">
        <f t="shared" si="31"/>
        <v>3172.88325</v>
      </c>
      <c r="AX253" s="22">
        <f t="shared" si="32"/>
        <v>1381.11675</v>
      </c>
      <c r="AY253" s="22">
        <v>70.73</v>
      </c>
      <c r="AZ253" s="22">
        <f t="shared" si="33"/>
        <v>70.73</v>
      </c>
      <c r="BA253" s="22">
        <f t="shared" si="34"/>
        <v>0</v>
      </c>
      <c r="BB253" s="22">
        <f t="shared" si="35"/>
        <v>4624.73</v>
      </c>
      <c r="BC253" s="22">
        <f t="shared" ref="BC253:BD253" si="1063">SUM(AW253+AZ253)</f>
        <v>3243.61325</v>
      </c>
      <c r="BD253" s="22">
        <f t="shared" si="1063"/>
        <v>1381.11675</v>
      </c>
      <c r="BE253" s="22">
        <f t="shared" si="37"/>
        <v>0</v>
      </c>
      <c r="BF253" s="27">
        <v>0.0</v>
      </c>
      <c r="BG253" s="22">
        <f t="shared" si="38"/>
        <v>0</v>
      </c>
      <c r="BH253" s="22">
        <f t="shared" si="39"/>
        <v>0</v>
      </c>
      <c r="BI253" s="22">
        <v>716.36</v>
      </c>
      <c r="BJ253" s="22">
        <f t="shared" si="40"/>
        <v>716.36</v>
      </c>
      <c r="BK253" s="22">
        <f t="shared" si="41"/>
        <v>0</v>
      </c>
      <c r="BL253" s="22"/>
      <c r="BM253" s="22">
        <f t="shared" si="42"/>
        <v>0</v>
      </c>
      <c r="BN253" s="22" t="str">
        <f t="shared" si="43"/>
        <v/>
      </c>
      <c r="BO253" s="22">
        <f t="shared" ref="BO253:BQ253" si="1064">BF253+BI253+BL253</f>
        <v>716.36</v>
      </c>
      <c r="BP253" s="22">
        <f t="shared" si="1064"/>
        <v>716.36</v>
      </c>
      <c r="BQ253" s="22">
        <f t="shared" si="1064"/>
        <v>0</v>
      </c>
      <c r="BR253" s="22">
        <f t="shared" si="45"/>
        <v>0</v>
      </c>
      <c r="BS253" s="22">
        <v>0.0</v>
      </c>
      <c r="BT253" s="22">
        <f t="shared" si="46"/>
        <v>0</v>
      </c>
      <c r="BU253" s="22">
        <f t="shared" si="47"/>
        <v>0</v>
      </c>
      <c r="BV253" s="22">
        <f t="shared" si="48"/>
        <v>0</v>
      </c>
      <c r="BW253" s="27">
        <v>1766.43</v>
      </c>
      <c r="BX253" s="22">
        <f t="shared" si="49"/>
        <v>1766.43</v>
      </c>
      <c r="BY253" s="22">
        <f t="shared" si="50"/>
        <v>0</v>
      </c>
      <c r="BZ253" s="22">
        <f t="shared" si="51"/>
        <v>0</v>
      </c>
      <c r="CA253" s="22">
        <f t="shared" si="52"/>
        <v>0</v>
      </c>
    </row>
    <row r="254" ht="14.25" customHeight="1">
      <c r="A254" s="14" t="s">
        <v>1202</v>
      </c>
      <c r="B254" s="14" t="s">
        <v>1203</v>
      </c>
      <c r="C254" s="14" t="s">
        <v>1204</v>
      </c>
      <c r="D254" s="14">
        <v>1.21627403E8</v>
      </c>
      <c r="E254" s="14" t="s">
        <v>379</v>
      </c>
      <c r="F254" s="14" t="s">
        <v>456</v>
      </c>
      <c r="G254" s="14" t="s">
        <v>1205</v>
      </c>
      <c r="H254" s="25" t="s">
        <v>96</v>
      </c>
      <c r="I254" s="26">
        <v>1300.0</v>
      </c>
      <c r="J254" s="22">
        <v>0.0</v>
      </c>
      <c r="K254" s="22">
        <f t="shared" si="6"/>
        <v>0</v>
      </c>
      <c r="L254" s="22">
        <f t="shared" si="7"/>
        <v>0</v>
      </c>
      <c r="M254" s="22">
        <v>0.0</v>
      </c>
      <c r="N254" s="22">
        <f t="shared" si="8"/>
        <v>0</v>
      </c>
      <c r="O254" s="22">
        <f t="shared" si="9"/>
        <v>0</v>
      </c>
      <c r="P254" s="22">
        <v>22.0</v>
      </c>
      <c r="Q254" s="22">
        <f t="shared" si="10"/>
        <v>0</v>
      </c>
      <c r="R254" s="22">
        <f t="shared" si="11"/>
        <v>22</v>
      </c>
      <c r="S254" s="22">
        <v>100.0</v>
      </c>
      <c r="T254" s="22">
        <f t="shared" si="12"/>
        <v>0</v>
      </c>
      <c r="U254" s="22">
        <f t="shared" si="13"/>
        <v>100</v>
      </c>
      <c r="V254" s="22">
        <f t="shared" si="14"/>
        <v>1178</v>
      </c>
      <c r="W254" s="22">
        <v>13.9</v>
      </c>
      <c r="X254" s="22">
        <f t="shared" si="15"/>
        <v>0</v>
      </c>
      <c r="Y254" s="22">
        <f t="shared" si="16"/>
        <v>13.9</v>
      </c>
      <c r="Z254" s="22">
        <v>0.39</v>
      </c>
      <c r="AA254" s="22">
        <f t="shared" si="17"/>
        <v>0</v>
      </c>
      <c r="AB254" s="22">
        <f t="shared" si="18"/>
        <v>0.39</v>
      </c>
      <c r="AC254" s="22">
        <v>68.87</v>
      </c>
      <c r="AD254" s="22">
        <f t="shared" si="19"/>
        <v>0</v>
      </c>
      <c r="AE254" s="22">
        <f t="shared" si="20"/>
        <v>68.87</v>
      </c>
      <c r="AF254" s="22">
        <v>1.37</v>
      </c>
      <c r="AG254" s="22">
        <f t="shared" si="21"/>
        <v>0</v>
      </c>
      <c r="AH254" s="22">
        <f t="shared" si="22"/>
        <v>1.37</v>
      </c>
      <c r="AI254" s="22">
        <v>60.86</v>
      </c>
      <c r="AJ254" s="22">
        <f t="shared" si="23"/>
        <v>0</v>
      </c>
      <c r="AK254" s="22">
        <f t="shared" si="24"/>
        <v>60.86</v>
      </c>
      <c r="AL254" s="22">
        <f t="shared" ref="AL254:AN254" si="1065">AF254+AI254</f>
        <v>62.23</v>
      </c>
      <c r="AM254" s="22">
        <f t="shared" si="1065"/>
        <v>0</v>
      </c>
      <c r="AN254" s="22">
        <f t="shared" si="1065"/>
        <v>62.23</v>
      </c>
      <c r="AO254" s="22">
        <f t="shared" ref="AO254:AQ254" si="1066">SUM(J254+M254+P254+S254+W254+Z254+AC254+AF254+AI254)</f>
        <v>267.39</v>
      </c>
      <c r="AP254" s="22">
        <f t="shared" si="1066"/>
        <v>0</v>
      </c>
      <c r="AQ254" s="22">
        <f t="shared" si="1066"/>
        <v>267.39</v>
      </c>
      <c r="AR254" s="22">
        <v>35.79375707662503</v>
      </c>
      <c r="AS254" s="22">
        <f t="shared" si="27"/>
        <v>303.1837571</v>
      </c>
      <c r="AT254" s="22">
        <f t="shared" si="28"/>
        <v>303.1837571</v>
      </c>
      <c r="AU254" s="22">
        <f t="shared" si="29"/>
        <v>996.8162429</v>
      </c>
      <c r="AV254" s="22">
        <f t="shared" si="1067"/>
        <v>4554</v>
      </c>
      <c r="AW254" s="22">
        <f t="shared" si="31"/>
        <v>3557.183757</v>
      </c>
      <c r="AX254" s="22">
        <f t="shared" si="32"/>
        <v>996.8162429</v>
      </c>
      <c r="AY254" s="22">
        <v>70.73</v>
      </c>
      <c r="AZ254" s="22">
        <f t="shared" si="33"/>
        <v>70.73</v>
      </c>
      <c r="BA254" s="22">
        <f t="shared" si="34"/>
        <v>0</v>
      </c>
      <c r="BB254" s="22">
        <f t="shared" si="35"/>
        <v>4624.73</v>
      </c>
      <c r="BC254" s="22">
        <f t="shared" ref="BC254:BD254" si="1068">SUM(AW254+AZ254)</f>
        <v>3627.913757</v>
      </c>
      <c r="BD254" s="22">
        <f t="shared" si="1068"/>
        <v>996.8162429</v>
      </c>
      <c r="BE254" s="22">
        <f t="shared" si="37"/>
        <v>0</v>
      </c>
      <c r="BF254" s="27">
        <v>0.0</v>
      </c>
      <c r="BG254" s="22">
        <f t="shared" si="38"/>
        <v>0</v>
      </c>
      <c r="BH254" s="22">
        <f t="shared" si="39"/>
        <v>0</v>
      </c>
      <c r="BI254" s="22">
        <v>612.78</v>
      </c>
      <c r="BJ254" s="22">
        <f t="shared" si="40"/>
        <v>612.78</v>
      </c>
      <c r="BK254" s="22">
        <f t="shared" si="41"/>
        <v>0</v>
      </c>
      <c r="BL254" s="22"/>
      <c r="BM254" s="22">
        <f t="shared" si="42"/>
        <v>0</v>
      </c>
      <c r="BN254" s="22" t="str">
        <f t="shared" si="43"/>
        <v/>
      </c>
      <c r="BO254" s="22">
        <f t="shared" ref="BO254:BQ254" si="1069">BF254+BI254+BL254</f>
        <v>612.78</v>
      </c>
      <c r="BP254" s="22">
        <f t="shared" si="1069"/>
        <v>612.78</v>
      </c>
      <c r="BQ254" s="22">
        <f t="shared" si="1069"/>
        <v>0</v>
      </c>
      <c r="BR254" s="22">
        <f t="shared" si="45"/>
        <v>0</v>
      </c>
      <c r="BS254" s="22">
        <v>0.0</v>
      </c>
      <c r="BT254" s="22">
        <f t="shared" si="46"/>
        <v>0</v>
      </c>
      <c r="BU254" s="22">
        <f t="shared" si="47"/>
        <v>0</v>
      </c>
      <c r="BV254" s="22">
        <f t="shared" si="48"/>
        <v>0</v>
      </c>
      <c r="BW254" s="27">
        <v>127.69</v>
      </c>
      <c r="BX254" s="22">
        <f t="shared" si="49"/>
        <v>127.69</v>
      </c>
      <c r="BY254" s="22">
        <f t="shared" si="50"/>
        <v>0</v>
      </c>
      <c r="BZ254" s="22">
        <f t="shared" si="51"/>
        <v>0</v>
      </c>
      <c r="CA254" s="22">
        <f t="shared" si="52"/>
        <v>0</v>
      </c>
    </row>
    <row r="255" ht="14.25" customHeight="1">
      <c r="A255" s="14" t="s">
        <v>1206</v>
      </c>
      <c r="B255" s="14" t="s">
        <v>244</v>
      </c>
      <c r="C255" s="14" t="s">
        <v>1207</v>
      </c>
      <c r="D255" s="14"/>
      <c r="E255" s="14" t="s">
        <v>422</v>
      </c>
      <c r="F255" s="14" t="s">
        <v>94</v>
      </c>
      <c r="G255" s="14" t="s">
        <v>1208</v>
      </c>
      <c r="H255" s="25" t="s">
        <v>96</v>
      </c>
      <c r="I255" s="26">
        <v>1550.0</v>
      </c>
      <c r="J255" s="22">
        <v>0.0</v>
      </c>
      <c r="K255" s="22">
        <f t="shared" si="6"/>
        <v>0</v>
      </c>
      <c r="L255" s="22">
        <f t="shared" si="7"/>
        <v>0</v>
      </c>
      <c r="M255" s="22">
        <v>0.0</v>
      </c>
      <c r="N255" s="22">
        <f t="shared" si="8"/>
        <v>0</v>
      </c>
      <c r="O255" s="22">
        <f t="shared" si="9"/>
        <v>0</v>
      </c>
      <c r="P255" s="22">
        <v>10.0</v>
      </c>
      <c r="Q255" s="22">
        <f t="shared" si="10"/>
        <v>0</v>
      </c>
      <c r="R255" s="22">
        <f t="shared" si="11"/>
        <v>10</v>
      </c>
      <c r="S255" s="22">
        <v>100.0</v>
      </c>
      <c r="T255" s="22">
        <f t="shared" si="12"/>
        <v>0</v>
      </c>
      <c r="U255" s="22">
        <f t="shared" si="13"/>
        <v>100</v>
      </c>
      <c r="V255" s="22">
        <f t="shared" si="14"/>
        <v>1440</v>
      </c>
      <c r="W255" s="22">
        <v>13.9</v>
      </c>
      <c r="X255" s="22">
        <f t="shared" si="15"/>
        <v>0</v>
      </c>
      <c r="Y255" s="22">
        <f t="shared" si="16"/>
        <v>13.9</v>
      </c>
      <c r="Z255" s="22">
        <v>0.39</v>
      </c>
      <c r="AA255" s="22">
        <f t="shared" si="17"/>
        <v>0</v>
      </c>
      <c r="AB255" s="22">
        <f t="shared" si="18"/>
        <v>0.39</v>
      </c>
      <c r="AC255" s="22">
        <v>68.87</v>
      </c>
      <c r="AD255" s="22">
        <f t="shared" si="19"/>
        <v>0</v>
      </c>
      <c r="AE255" s="22">
        <f t="shared" si="20"/>
        <v>68.87</v>
      </c>
      <c r="AF255" s="22">
        <v>1.37</v>
      </c>
      <c r="AG255" s="22">
        <f t="shared" si="21"/>
        <v>0</v>
      </c>
      <c r="AH255" s="22">
        <f t="shared" si="22"/>
        <v>1.37</v>
      </c>
      <c r="AI255" s="22">
        <v>60.86</v>
      </c>
      <c r="AJ255" s="22">
        <f t="shared" si="23"/>
        <v>0</v>
      </c>
      <c r="AK255" s="22">
        <f t="shared" si="24"/>
        <v>60.86</v>
      </c>
      <c r="AL255" s="22">
        <f t="shared" ref="AL255:AN255" si="1070">AF255+AI255</f>
        <v>62.23</v>
      </c>
      <c r="AM255" s="22">
        <f t="shared" si="1070"/>
        <v>0</v>
      </c>
      <c r="AN255" s="22">
        <f t="shared" si="1070"/>
        <v>62.23</v>
      </c>
      <c r="AO255" s="22">
        <f t="shared" ref="AO255:AQ255" si="1071">SUM(J255+M255+P255+S255+W255+Z255+AC255+AF255+AI255)</f>
        <v>255.39</v>
      </c>
      <c r="AP255" s="22">
        <f t="shared" si="1071"/>
        <v>0</v>
      </c>
      <c r="AQ255" s="22">
        <f t="shared" si="1071"/>
        <v>255.39</v>
      </c>
      <c r="AR255" s="22">
        <v>44.87556371618473</v>
      </c>
      <c r="AS255" s="22">
        <f t="shared" si="27"/>
        <v>300.2655637</v>
      </c>
      <c r="AT255" s="22">
        <f t="shared" si="28"/>
        <v>300.2655637</v>
      </c>
      <c r="AU255" s="22">
        <f t="shared" si="29"/>
        <v>1249.734436</v>
      </c>
      <c r="AV255" s="22">
        <f t="shared" si="1067"/>
        <v>4554</v>
      </c>
      <c r="AW255" s="22">
        <f t="shared" si="31"/>
        <v>3304.265564</v>
      </c>
      <c r="AX255" s="22">
        <f t="shared" si="32"/>
        <v>1249.734436</v>
      </c>
      <c r="AY255" s="22">
        <v>70.73</v>
      </c>
      <c r="AZ255" s="22">
        <f t="shared" si="33"/>
        <v>70.73</v>
      </c>
      <c r="BA255" s="22">
        <f t="shared" si="34"/>
        <v>0</v>
      </c>
      <c r="BB255" s="22">
        <f t="shared" si="35"/>
        <v>4624.73</v>
      </c>
      <c r="BC255" s="22">
        <f t="shared" ref="BC255:BD255" si="1072">SUM(AW255+AZ255)</f>
        <v>3374.995564</v>
      </c>
      <c r="BD255" s="22">
        <f t="shared" si="1072"/>
        <v>1249.734436</v>
      </c>
      <c r="BE255" s="22">
        <f t="shared" si="37"/>
        <v>0</v>
      </c>
      <c r="BF255" s="27">
        <v>0.0</v>
      </c>
      <c r="BG255" s="22">
        <f t="shared" si="38"/>
        <v>0</v>
      </c>
      <c r="BH255" s="22">
        <f t="shared" si="39"/>
        <v>0</v>
      </c>
      <c r="BI255" s="22">
        <v>0.0</v>
      </c>
      <c r="BJ255" s="22">
        <f t="shared" si="40"/>
        <v>0</v>
      </c>
      <c r="BK255" s="22">
        <f t="shared" si="41"/>
        <v>0</v>
      </c>
      <c r="BL255" s="22"/>
      <c r="BM255" s="22">
        <f t="shared" si="42"/>
        <v>0</v>
      </c>
      <c r="BN255" s="22" t="str">
        <f t="shared" si="43"/>
        <v/>
      </c>
      <c r="BO255" s="22">
        <f t="shared" ref="BO255:BQ255" si="1073">BF255+BI255+BL255</f>
        <v>0</v>
      </c>
      <c r="BP255" s="22">
        <f t="shared" si="1073"/>
        <v>0</v>
      </c>
      <c r="BQ255" s="22">
        <f t="shared" si="1073"/>
        <v>0</v>
      </c>
      <c r="BR255" s="22">
        <f t="shared" si="45"/>
        <v>0</v>
      </c>
      <c r="BS255" s="22">
        <v>0.0</v>
      </c>
      <c r="BT255" s="22">
        <f t="shared" si="46"/>
        <v>0</v>
      </c>
      <c r="BU255" s="22">
        <f t="shared" si="47"/>
        <v>0</v>
      </c>
      <c r="BV255" s="22">
        <f t="shared" si="48"/>
        <v>0</v>
      </c>
      <c r="BW255" s="27">
        <v>0.0</v>
      </c>
      <c r="BX255" s="22">
        <f t="shared" si="49"/>
        <v>0</v>
      </c>
      <c r="BY255" s="22">
        <f t="shared" si="50"/>
        <v>0</v>
      </c>
      <c r="BZ255" s="22">
        <f t="shared" si="51"/>
        <v>0</v>
      </c>
      <c r="CA255" s="22">
        <f t="shared" si="52"/>
        <v>0</v>
      </c>
    </row>
    <row r="256" ht="14.25" customHeight="1">
      <c r="A256" s="14" t="s">
        <v>1209</v>
      </c>
      <c r="B256" s="14" t="s">
        <v>1210</v>
      </c>
      <c r="C256" s="14" t="s">
        <v>1211</v>
      </c>
      <c r="D256" s="14">
        <v>8.40108664E8</v>
      </c>
      <c r="E256" s="14" t="s">
        <v>266</v>
      </c>
      <c r="F256" s="14" t="s">
        <v>191</v>
      </c>
      <c r="G256" s="14" t="s">
        <v>1212</v>
      </c>
      <c r="H256" s="25" t="s">
        <v>96</v>
      </c>
      <c r="I256" s="26">
        <v>1320.0</v>
      </c>
      <c r="J256" s="22">
        <v>0.0</v>
      </c>
      <c r="K256" s="22">
        <f t="shared" si="6"/>
        <v>0</v>
      </c>
      <c r="L256" s="22">
        <f t="shared" si="7"/>
        <v>0</v>
      </c>
      <c r="M256" s="22">
        <v>0.0</v>
      </c>
      <c r="N256" s="22">
        <f t="shared" si="8"/>
        <v>0</v>
      </c>
      <c r="O256" s="22">
        <f t="shared" si="9"/>
        <v>0</v>
      </c>
      <c r="P256" s="22">
        <v>10.0</v>
      </c>
      <c r="Q256" s="22">
        <f t="shared" si="10"/>
        <v>0</v>
      </c>
      <c r="R256" s="22">
        <f t="shared" si="11"/>
        <v>10</v>
      </c>
      <c r="S256" s="22">
        <v>100.0</v>
      </c>
      <c r="T256" s="22">
        <f t="shared" si="12"/>
        <v>0</v>
      </c>
      <c r="U256" s="22">
        <f t="shared" si="13"/>
        <v>100</v>
      </c>
      <c r="V256" s="22">
        <f t="shared" si="14"/>
        <v>1210</v>
      </c>
      <c r="W256" s="22">
        <v>13.9</v>
      </c>
      <c r="X256" s="22">
        <f t="shared" si="15"/>
        <v>0</v>
      </c>
      <c r="Y256" s="22">
        <f t="shared" si="16"/>
        <v>13.9</v>
      </c>
      <c r="Z256" s="22">
        <v>0.39</v>
      </c>
      <c r="AA256" s="22">
        <f t="shared" si="17"/>
        <v>0</v>
      </c>
      <c r="AB256" s="22">
        <f t="shared" si="18"/>
        <v>0.39</v>
      </c>
      <c r="AC256" s="22">
        <v>68.87</v>
      </c>
      <c r="AD256" s="22">
        <f t="shared" si="19"/>
        <v>0</v>
      </c>
      <c r="AE256" s="22">
        <f t="shared" si="20"/>
        <v>68.87</v>
      </c>
      <c r="AF256" s="22">
        <v>1.37</v>
      </c>
      <c r="AG256" s="22">
        <f t="shared" si="21"/>
        <v>0</v>
      </c>
      <c r="AH256" s="22">
        <f t="shared" si="22"/>
        <v>1.37</v>
      </c>
      <c r="AI256" s="22">
        <v>60.86</v>
      </c>
      <c r="AJ256" s="22">
        <f t="shared" si="23"/>
        <v>0</v>
      </c>
      <c r="AK256" s="22">
        <f t="shared" si="24"/>
        <v>60.86</v>
      </c>
      <c r="AL256" s="22">
        <f t="shared" ref="AL256:AN256" si="1074">AF256+AI256</f>
        <v>62.23</v>
      </c>
      <c r="AM256" s="22">
        <f t="shared" si="1074"/>
        <v>0</v>
      </c>
      <c r="AN256" s="22">
        <f t="shared" si="1074"/>
        <v>62.23</v>
      </c>
      <c r="AO256" s="22">
        <f t="shared" ref="AO256:AQ256" si="1075">SUM(J256+M256+P256+S256+W256+Z256+AC256+AF256+AI256)</f>
        <v>255.39</v>
      </c>
      <c r="AP256" s="22">
        <f t="shared" si="1075"/>
        <v>0</v>
      </c>
      <c r="AQ256" s="22">
        <f t="shared" si="1075"/>
        <v>255.39</v>
      </c>
      <c r="AR256" s="22">
        <v>36.90298536847964</v>
      </c>
      <c r="AS256" s="22">
        <f t="shared" si="27"/>
        <v>292.2929854</v>
      </c>
      <c r="AT256" s="22">
        <f t="shared" si="28"/>
        <v>292.2929854</v>
      </c>
      <c r="AU256" s="22">
        <f t="shared" si="29"/>
        <v>1027.707015</v>
      </c>
      <c r="AV256" s="22">
        <f t="shared" si="1067"/>
        <v>4554</v>
      </c>
      <c r="AW256" s="22">
        <f t="shared" si="31"/>
        <v>3526.292985</v>
      </c>
      <c r="AX256" s="22">
        <f t="shared" si="32"/>
        <v>1027.707015</v>
      </c>
      <c r="AY256" s="22">
        <v>70.73</v>
      </c>
      <c r="AZ256" s="22">
        <f t="shared" si="33"/>
        <v>70.73</v>
      </c>
      <c r="BA256" s="22">
        <f t="shared" si="34"/>
        <v>0</v>
      </c>
      <c r="BB256" s="22">
        <f t="shared" si="35"/>
        <v>4624.73</v>
      </c>
      <c r="BC256" s="22">
        <f t="shared" ref="BC256:BD256" si="1076">SUM(AW256+AZ256)</f>
        <v>3597.022985</v>
      </c>
      <c r="BD256" s="22">
        <f t="shared" si="1076"/>
        <v>1027.707015</v>
      </c>
      <c r="BE256" s="22">
        <f t="shared" si="37"/>
        <v>0</v>
      </c>
      <c r="BF256" s="27">
        <v>0.0</v>
      </c>
      <c r="BG256" s="22">
        <f t="shared" si="38"/>
        <v>0</v>
      </c>
      <c r="BH256" s="22">
        <f t="shared" si="39"/>
        <v>0</v>
      </c>
      <c r="BI256" s="22">
        <v>532.13</v>
      </c>
      <c r="BJ256" s="22">
        <f t="shared" si="40"/>
        <v>532.13</v>
      </c>
      <c r="BK256" s="22">
        <f t="shared" si="41"/>
        <v>0</v>
      </c>
      <c r="BL256" s="22"/>
      <c r="BM256" s="22">
        <f t="shared" si="42"/>
        <v>0</v>
      </c>
      <c r="BN256" s="22" t="str">
        <f t="shared" si="43"/>
        <v/>
      </c>
      <c r="BO256" s="22">
        <f t="shared" ref="BO256:BQ256" si="1077">BF256+BI256+BL256</f>
        <v>532.13</v>
      </c>
      <c r="BP256" s="22">
        <f t="shared" si="1077"/>
        <v>532.13</v>
      </c>
      <c r="BQ256" s="22">
        <f t="shared" si="1077"/>
        <v>0</v>
      </c>
      <c r="BR256" s="22">
        <f t="shared" si="45"/>
        <v>0</v>
      </c>
      <c r="BS256" s="22">
        <v>0.0</v>
      </c>
      <c r="BT256" s="22">
        <f t="shared" si="46"/>
        <v>0</v>
      </c>
      <c r="BU256" s="22">
        <f t="shared" si="47"/>
        <v>0</v>
      </c>
      <c r="BV256" s="22">
        <f t="shared" si="48"/>
        <v>0</v>
      </c>
      <c r="BW256" s="27">
        <v>893.95</v>
      </c>
      <c r="BX256" s="22">
        <f t="shared" si="49"/>
        <v>893.95</v>
      </c>
      <c r="BY256" s="22">
        <f t="shared" si="50"/>
        <v>0</v>
      </c>
      <c r="BZ256" s="22">
        <f t="shared" si="51"/>
        <v>0</v>
      </c>
      <c r="CA256" s="22">
        <f t="shared" si="52"/>
        <v>0</v>
      </c>
    </row>
    <row r="257" ht="14.25" customHeight="1">
      <c r="A257" s="14" t="s">
        <v>1213</v>
      </c>
      <c r="B257" s="14" t="s">
        <v>1214</v>
      </c>
      <c r="C257" s="14" t="s">
        <v>1215</v>
      </c>
      <c r="D257" s="14">
        <v>4.21824697E8</v>
      </c>
      <c r="E257" s="14" t="s">
        <v>533</v>
      </c>
      <c r="F257" s="14" t="s">
        <v>124</v>
      </c>
      <c r="G257" s="14" t="s">
        <v>1216</v>
      </c>
      <c r="H257" s="25" t="s">
        <v>96</v>
      </c>
      <c r="I257" s="26">
        <v>1960.0</v>
      </c>
      <c r="J257" s="22">
        <v>0.0</v>
      </c>
      <c r="K257" s="22">
        <f t="shared" si="6"/>
        <v>0</v>
      </c>
      <c r="L257" s="22">
        <f t="shared" si="7"/>
        <v>0</v>
      </c>
      <c r="M257" s="22">
        <v>0.0</v>
      </c>
      <c r="N257" s="22">
        <f t="shared" si="8"/>
        <v>0</v>
      </c>
      <c r="O257" s="22">
        <f t="shared" si="9"/>
        <v>0</v>
      </c>
      <c r="P257" s="22">
        <v>10.0</v>
      </c>
      <c r="Q257" s="22">
        <f t="shared" si="10"/>
        <v>0</v>
      </c>
      <c r="R257" s="22">
        <f t="shared" si="11"/>
        <v>10</v>
      </c>
      <c r="S257" s="22">
        <v>100.0</v>
      </c>
      <c r="T257" s="22">
        <f t="shared" si="12"/>
        <v>0</v>
      </c>
      <c r="U257" s="22">
        <f t="shared" si="13"/>
        <v>100</v>
      </c>
      <c r="V257" s="22">
        <f t="shared" si="14"/>
        <v>1850</v>
      </c>
      <c r="W257" s="22">
        <v>13.9</v>
      </c>
      <c r="X257" s="22">
        <f t="shared" si="15"/>
        <v>0</v>
      </c>
      <c r="Y257" s="22">
        <f t="shared" si="16"/>
        <v>13.9</v>
      </c>
      <c r="Z257" s="22">
        <v>0.39</v>
      </c>
      <c r="AA257" s="22">
        <f t="shared" si="17"/>
        <v>0</v>
      </c>
      <c r="AB257" s="22">
        <f t="shared" si="18"/>
        <v>0.39</v>
      </c>
      <c r="AC257" s="22">
        <v>68.87</v>
      </c>
      <c r="AD257" s="22">
        <f t="shared" si="19"/>
        <v>0</v>
      </c>
      <c r="AE257" s="22">
        <f t="shared" si="20"/>
        <v>68.87</v>
      </c>
      <c r="AF257" s="22">
        <v>1.37</v>
      </c>
      <c r="AG257" s="22">
        <f t="shared" si="21"/>
        <v>0</v>
      </c>
      <c r="AH257" s="22">
        <f t="shared" si="22"/>
        <v>1.37</v>
      </c>
      <c r="AI257" s="22">
        <v>60.86</v>
      </c>
      <c r="AJ257" s="22">
        <f t="shared" si="23"/>
        <v>0</v>
      </c>
      <c r="AK257" s="22">
        <f t="shared" si="24"/>
        <v>60.86</v>
      </c>
      <c r="AL257" s="22">
        <f t="shared" ref="AL257:AN257" si="1078">AF257+AI257</f>
        <v>62.23</v>
      </c>
      <c r="AM257" s="22">
        <f t="shared" si="1078"/>
        <v>0</v>
      </c>
      <c r="AN257" s="22">
        <f t="shared" si="1078"/>
        <v>62.23</v>
      </c>
      <c r="AO257" s="22">
        <f t="shared" ref="AO257:AQ257" si="1079">SUM(J257+M257+P257+S257+W257+Z257+AC257+AF257+AI257)</f>
        <v>255.39</v>
      </c>
      <c r="AP257" s="22">
        <f t="shared" si="1079"/>
        <v>0</v>
      </c>
      <c r="AQ257" s="22">
        <f t="shared" si="1079"/>
        <v>255.39</v>
      </c>
      <c r="AR257" s="22">
        <v>59.08755120557207</v>
      </c>
      <c r="AS257" s="22">
        <f t="shared" si="27"/>
        <v>314.4775512</v>
      </c>
      <c r="AT257" s="22">
        <f t="shared" si="28"/>
        <v>314.4775512</v>
      </c>
      <c r="AU257" s="22">
        <f t="shared" si="29"/>
        <v>1645.522449</v>
      </c>
      <c r="AV257" s="22">
        <f t="shared" si="1067"/>
        <v>4554</v>
      </c>
      <c r="AW257" s="22">
        <f t="shared" si="31"/>
        <v>2908.477551</v>
      </c>
      <c r="AX257" s="22">
        <f t="shared" si="32"/>
        <v>1645.522449</v>
      </c>
      <c r="AY257" s="22">
        <v>70.73</v>
      </c>
      <c r="AZ257" s="22">
        <f t="shared" si="33"/>
        <v>70.73</v>
      </c>
      <c r="BA257" s="22">
        <f t="shared" si="34"/>
        <v>0</v>
      </c>
      <c r="BB257" s="22">
        <f t="shared" si="35"/>
        <v>4624.73</v>
      </c>
      <c r="BC257" s="22">
        <f t="shared" ref="BC257:BD257" si="1080">SUM(AW257+AZ257)</f>
        <v>2979.207551</v>
      </c>
      <c r="BD257" s="22">
        <f t="shared" si="1080"/>
        <v>1645.522449</v>
      </c>
      <c r="BE257" s="22">
        <f t="shared" si="37"/>
        <v>0</v>
      </c>
      <c r="BF257" s="27">
        <v>0.0</v>
      </c>
      <c r="BG257" s="22">
        <f t="shared" si="38"/>
        <v>0</v>
      </c>
      <c r="BH257" s="22">
        <f t="shared" si="39"/>
        <v>0</v>
      </c>
      <c r="BI257" s="22">
        <v>805.8299999999999</v>
      </c>
      <c r="BJ257" s="22">
        <f t="shared" si="40"/>
        <v>805.83</v>
      </c>
      <c r="BK257" s="22">
        <f t="shared" si="41"/>
        <v>0</v>
      </c>
      <c r="BL257" s="22"/>
      <c r="BM257" s="22">
        <f t="shared" si="42"/>
        <v>0</v>
      </c>
      <c r="BN257" s="22" t="str">
        <f t="shared" si="43"/>
        <v/>
      </c>
      <c r="BO257" s="22">
        <f t="shared" ref="BO257:BQ257" si="1081">BF257+BI257+BL257</f>
        <v>805.83</v>
      </c>
      <c r="BP257" s="22">
        <f t="shared" si="1081"/>
        <v>805.83</v>
      </c>
      <c r="BQ257" s="22">
        <f t="shared" si="1081"/>
        <v>0</v>
      </c>
      <c r="BR257" s="22">
        <f t="shared" si="45"/>
        <v>0</v>
      </c>
      <c r="BS257" s="22">
        <v>0.0</v>
      </c>
      <c r="BT257" s="22">
        <f t="shared" si="46"/>
        <v>0</v>
      </c>
      <c r="BU257" s="22">
        <f t="shared" si="47"/>
        <v>0</v>
      </c>
      <c r="BV257" s="22">
        <f t="shared" si="48"/>
        <v>0</v>
      </c>
      <c r="BW257" s="27">
        <v>0.0</v>
      </c>
      <c r="BX257" s="22">
        <f t="shared" si="49"/>
        <v>0</v>
      </c>
      <c r="BY257" s="22">
        <f t="shared" si="50"/>
        <v>0</v>
      </c>
      <c r="BZ257" s="22">
        <f t="shared" si="51"/>
        <v>0</v>
      </c>
      <c r="CA257" s="22">
        <f t="shared" si="52"/>
        <v>0</v>
      </c>
    </row>
    <row r="258" ht="14.25" customHeight="1">
      <c r="A258" s="14" t="s">
        <v>1217</v>
      </c>
      <c r="B258" s="14" t="s">
        <v>1218</v>
      </c>
      <c r="C258" s="14" t="s">
        <v>1219</v>
      </c>
      <c r="D258" s="14">
        <v>8.48817036E8</v>
      </c>
      <c r="E258" s="14" t="s">
        <v>266</v>
      </c>
      <c r="F258" s="14" t="s">
        <v>745</v>
      </c>
      <c r="G258" s="14" t="s">
        <v>1220</v>
      </c>
      <c r="H258" s="25" t="s">
        <v>96</v>
      </c>
      <c r="I258" s="26">
        <v>1240.0</v>
      </c>
      <c r="J258" s="22">
        <v>0.0</v>
      </c>
      <c r="K258" s="22">
        <f t="shared" si="6"/>
        <v>0</v>
      </c>
      <c r="L258" s="22">
        <f t="shared" si="7"/>
        <v>0</v>
      </c>
      <c r="M258" s="22">
        <v>0.0</v>
      </c>
      <c r="N258" s="22">
        <f t="shared" si="8"/>
        <v>0</v>
      </c>
      <c r="O258" s="22">
        <f t="shared" si="9"/>
        <v>0</v>
      </c>
      <c r="P258" s="22">
        <v>22.0</v>
      </c>
      <c r="Q258" s="22">
        <f t="shared" si="10"/>
        <v>0</v>
      </c>
      <c r="R258" s="22">
        <f t="shared" si="11"/>
        <v>22</v>
      </c>
      <c r="S258" s="22">
        <v>100.0</v>
      </c>
      <c r="T258" s="22">
        <f t="shared" si="12"/>
        <v>0</v>
      </c>
      <c r="U258" s="22">
        <f t="shared" si="13"/>
        <v>100</v>
      </c>
      <c r="V258" s="22">
        <f t="shared" si="14"/>
        <v>1118</v>
      </c>
      <c r="W258" s="22">
        <v>13.9</v>
      </c>
      <c r="X258" s="22">
        <f t="shared" si="15"/>
        <v>0</v>
      </c>
      <c r="Y258" s="22">
        <f t="shared" si="16"/>
        <v>13.9</v>
      </c>
      <c r="Z258" s="22">
        <v>0.39</v>
      </c>
      <c r="AA258" s="22">
        <f t="shared" si="17"/>
        <v>0</v>
      </c>
      <c r="AB258" s="22">
        <f t="shared" si="18"/>
        <v>0.39</v>
      </c>
      <c r="AC258" s="22">
        <v>68.87</v>
      </c>
      <c r="AD258" s="22">
        <f t="shared" si="19"/>
        <v>0</v>
      </c>
      <c r="AE258" s="22">
        <f t="shared" si="20"/>
        <v>68.87</v>
      </c>
      <c r="AF258" s="22">
        <v>1.37</v>
      </c>
      <c r="AG258" s="22">
        <f t="shared" si="21"/>
        <v>0</v>
      </c>
      <c r="AH258" s="22">
        <f t="shared" si="22"/>
        <v>1.37</v>
      </c>
      <c r="AI258" s="22">
        <v>60.86</v>
      </c>
      <c r="AJ258" s="22">
        <f t="shared" si="23"/>
        <v>0</v>
      </c>
      <c r="AK258" s="22">
        <f t="shared" si="24"/>
        <v>60.86</v>
      </c>
      <c r="AL258" s="22">
        <f t="shared" ref="AL258:AN258" si="1082">AF258+AI258</f>
        <v>62.23</v>
      </c>
      <c r="AM258" s="22">
        <f t="shared" si="1082"/>
        <v>0</v>
      </c>
      <c r="AN258" s="22">
        <f t="shared" si="1082"/>
        <v>62.23</v>
      </c>
      <c r="AO258" s="22">
        <f t="shared" ref="AO258:AQ258" si="1083">SUM(J258+M258+P258+S258+W258+Z258+AC258+AF258+AI258)</f>
        <v>267.39</v>
      </c>
      <c r="AP258" s="22">
        <f t="shared" si="1083"/>
        <v>0</v>
      </c>
      <c r="AQ258" s="22">
        <f t="shared" si="1083"/>
        <v>267.39</v>
      </c>
      <c r="AR258" s="22">
        <v>33.713954029397605</v>
      </c>
      <c r="AS258" s="22">
        <f t="shared" si="27"/>
        <v>301.103954</v>
      </c>
      <c r="AT258" s="22">
        <f t="shared" si="28"/>
        <v>301.103954</v>
      </c>
      <c r="AU258" s="22">
        <f t="shared" si="29"/>
        <v>938.896046</v>
      </c>
      <c r="AV258" s="22">
        <f t="shared" si="1067"/>
        <v>4554</v>
      </c>
      <c r="AW258" s="22">
        <f t="shared" si="31"/>
        <v>3615.103954</v>
      </c>
      <c r="AX258" s="22">
        <f t="shared" si="32"/>
        <v>938.896046</v>
      </c>
      <c r="AY258" s="22">
        <v>70.73</v>
      </c>
      <c r="AZ258" s="22">
        <f t="shared" si="33"/>
        <v>70.73</v>
      </c>
      <c r="BA258" s="22">
        <f t="shared" si="34"/>
        <v>0</v>
      </c>
      <c r="BB258" s="22">
        <f t="shared" si="35"/>
        <v>4624.73</v>
      </c>
      <c r="BC258" s="22">
        <f t="shared" ref="BC258:BD258" si="1084">SUM(AW258+AZ258)</f>
        <v>3685.833954</v>
      </c>
      <c r="BD258" s="22">
        <f t="shared" si="1084"/>
        <v>938.896046</v>
      </c>
      <c r="BE258" s="22">
        <f t="shared" si="37"/>
        <v>0</v>
      </c>
      <c r="BF258" s="27">
        <v>0.0</v>
      </c>
      <c r="BG258" s="22">
        <f t="shared" si="38"/>
        <v>0</v>
      </c>
      <c r="BH258" s="22">
        <f t="shared" si="39"/>
        <v>0</v>
      </c>
      <c r="BI258" s="22">
        <v>532.67</v>
      </c>
      <c r="BJ258" s="22">
        <f t="shared" si="40"/>
        <v>532.67</v>
      </c>
      <c r="BK258" s="22">
        <f t="shared" si="41"/>
        <v>0</v>
      </c>
      <c r="BL258" s="22"/>
      <c r="BM258" s="22">
        <f t="shared" si="42"/>
        <v>0</v>
      </c>
      <c r="BN258" s="22" t="str">
        <f t="shared" si="43"/>
        <v/>
      </c>
      <c r="BO258" s="22">
        <f t="shared" ref="BO258:BQ258" si="1085">BF258+BI258+BL258</f>
        <v>532.67</v>
      </c>
      <c r="BP258" s="22">
        <f t="shared" si="1085"/>
        <v>532.67</v>
      </c>
      <c r="BQ258" s="22">
        <f t="shared" si="1085"/>
        <v>0</v>
      </c>
      <c r="BR258" s="22">
        <f t="shared" si="45"/>
        <v>0</v>
      </c>
      <c r="BS258" s="22">
        <v>0.0</v>
      </c>
      <c r="BT258" s="22">
        <f t="shared" si="46"/>
        <v>0</v>
      </c>
      <c r="BU258" s="22">
        <f t="shared" si="47"/>
        <v>0</v>
      </c>
      <c r="BV258" s="22">
        <f t="shared" si="48"/>
        <v>0</v>
      </c>
      <c r="BW258" s="27">
        <v>191.54</v>
      </c>
      <c r="BX258" s="22">
        <f t="shared" si="49"/>
        <v>191.54</v>
      </c>
      <c r="BY258" s="22">
        <f t="shared" si="50"/>
        <v>0</v>
      </c>
      <c r="BZ258" s="22">
        <f t="shared" si="51"/>
        <v>0</v>
      </c>
      <c r="CA258" s="22">
        <f t="shared" si="52"/>
        <v>0</v>
      </c>
    </row>
    <row r="259" ht="14.25" customHeight="1">
      <c r="A259" s="14" t="s">
        <v>1221</v>
      </c>
      <c r="B259" s="14" t="s">
        <v>1222</v>
      </c>
      <c r="C259" s="14" t="s">
        <v>1223</v>
      </c>
      <c r="D259" s="14">
        <v>9.02696262E8</v>
      </c>
      <c r="E259" s="14" t="s">
        <v>312</v>
      </c>
      <c r="F259" s="14" t="s">
        <v>176</v>
      </c>
      <c r="G259" s="14" t="s">
        <v>1224</v>
      </c>
      <c r="H259" s="25" t="s">
        <v>96</v>
      </c>
      <c r="I259" s="26">
        <v>910.0</v>
      </c>
      <c r="J259" s="22">
        <v>0.0</v>
      </c>
      <c r="K259" s="22">
        <f t="shared" si="6"/>
        <v>0</v>
      </c>
      <c r="L259" s="22">
        <f t="shared" si="7"/>
        <v>0</v>
      </c>
      <c r="M259" s="22">
        <v>0.0</v>
      </c>
      <c r="N259" s="22">
        <f t="shared" si="8"/>
        <v>0</v>
      </c>
      <c r="O259" s="22">
        <f t="shared" si="9"/>
        <v>0</v>
      </c>
      <c r="P259" s="22">
        <v>10.0</v>
      </c>
      <c r="Q259" s="22">
        <f t="shared" si="10"/>
        <v>0</v>
      </c>
      <c r="R259" s="22">
        <f t="shared" si="11"/>
        <v>10</v>
      </c>
      <c r="S259" s="22">
        <v>100.0</v>
      </c>
      <c r="T259" s="22">
        <f t="shared" si="12"/>
        <v>0</v>
      </c>
      <c r="U259" s="22">
        <f t="shared" si="13"/>
        <v>100</v>
      </c>
      <c r="V259" s="22">
        <f t="shared" si="14"/>
        <v>800</v>
      </c>
      <c r="W259" s="22">
        <v>13.9</v>
      </c>
      <c r="X259" s="22">
        <f t="shared" si="15"/>
        <v>0</v>
      </c>
      <c r="Y259" s="22">
        <f t="shared" si="16"/>
        <v>13.9</v>
      </c>
      <c r="Z259" s="22">
        <v>0.39</v>
      </c>
      <c r="AA259" s="22">
        <f t="shared" si="17"/>
        <v>0</v>
      </c>
      <c r="AB259" s="22">
        <f t="shared" si="18"/>
        <v>0.39</v>
      </c>
      <c r="AC259" s="22">
        <v>68.87</v>
      </c>
      <c r="AD259" s="22">
        <f t="shared" si="19"/>
        <v>0</v>
      </c>
      <c r="AE259" s="22">
        <f t="shared" si="20"/>
        <v>68.87</v>
      </c>
      <c r="AF259" s="22">
        <v>1.37</v>
      </c>
      <c r="AG259" s="22">
        <f t="shared" si="21"/>
        <v>0</v>
      </c>
      <c r="AH259" s="22">
        <f t="shared" si="22"/>
        <v>1.37</v>
      </c>
      <c r="AI259" s="22">
        <v>60.86</v>
      </c>
      <c r="AJ259" s="22">
        <f t="shared" si="23"/>
        <v>0</v>
      </c>
      <c r="AK259" s="22">
        <f t="shared" si="24"/>
        <v>60.86</v>
      </c>
      <c r="AL259" s="22">
        <f t="shared" ref="AL259:AN259" si="1086">AF259+AI259</f>
        <v>62.23</v>
      </c>
      <c r="AM259" s="22">
        <f t="shared" si="1086"/>
        <v>0</v>
      </c>
      <c r="AN259" s="22">
        <f t="shared" si="1086"/>
        <v>62.23</v>
      </c>
      <c r="AO259" s="22">
        <f t="shared" ref="AO259:AQ259" si="1087">SUM(J259+M259+P259+S259+W259+Z259+AC259+AF259+AI259)</f>
        <v>255.39</v>
      </c>
      <c r="AP259" s="22">
        <f t="shared" si="1087"/>
        <v>0</v>
      </c>
      <c r="AQ259" s="22">
        <f t="shared" si="1087"/>
        <v>255.39</v>
      </c>
      <c r="AR259" s="22">
        <v>22.690997879092304</v>
      </c>
      <c r="AS259" s="22">
        <f t="shared" si="27"/>
        <v>278.0809979</v>
      </c>
      <c r="AT259" s="22">
        <f t="shared" si="28"/>
        <v>278.0809979</v>
      </c>
      <c r="AU259" s="22">
        <f t="shared" si="29"/>
        <v>631.9190021</v>
      </c>
      <c r="AV259" s="22">
        <f t="shared" si="1067"/>
        <v>4554</v>
      </c>
      <c r="AW259" s="22">
        <f t="shared" si="31"/>
        <v>3922.080998</v>
      </c>
      <c r="AX259" s="22">
        <f t="shared" si="32"/>
        <v>631.9190021</v>
      </c>
      <c r="AY259" s="22">
        <v>70.73</v>
      </c>
      <c r="AZ259" s="22">
        <f t="shared" si="33"/>
        <v>70.73</v>
      </c>
      <c r="BA259" s="22">
        <f t="shared" si="34"/>
        <v>0</v>
      </c>
      <c r="BB259" s="22">
        <f t="shared" si="35"/>
        <v>4624.73</v>
      </c>
      <c r="BC259" s="22">
        <f t="shared" ref="BC259:BD259" si="1088">SUM(AW259+AZ259)</f>
        <v>3992.810998</v>
      </c>
      <c r="BD259" s="22">
        <f t="shared" si="1088"/>
        <v>631.9190021</v>
      </c>
      <c r="BE259" s="22">
        <f t="shared" si="37"/>
        <v>0</v>
      </c>
      <c r="BF259" s="27">
        <v>0.0</v>
      </c>
      <c r="BG259" s="22">
        <f t="shared" si="38"/>
        <v>0</v>
      </c>
      <c r="BH259" s="22">
        <f t="shared" si="39"/>
        <v>0</v>
      </c>
      <c r="BI259" s="22">
        <v>420.21</v>
      </c>
      <c r="BJ259" s="22">
        <f t="shared" si="40"/>
        <v>420.21</v>
      </c>
      <c r="BK259" s="22">
        <f t="shared" si="41"/>
        <v>0</v>
      </c>
      <c r="BL259" s="22"/>
      <c r="BM259" s="22">
        <f t="shared" si="42"/>
        <v>0</v>
      </c>
      <c r="BN259" s="22" t="str">
        <f t="shared" si="43"/>
        <v/>
      </c>
      <c r="BO259" s="22">
        <f t="shared" ref="BO259:BQ259" si="1089">BF259+BI259+BL259</f>
        <v>420.21</v>
      </c>
      <c r="BP259" s="22">
        <f t="shared" si="1089"/>
        <v>420.21</v>
      </c>
      <c r="BQ259" s="22">
        <f t="shared" si="1089"/>
        <v>0</v>
      </c>
      <c r="BR259" s="22">
        <f t="shared" si="45"/>
        <v>0</v>
      </c>
      <c r="BS259" s="22">
        <v>0.0</v>
      </c>
      <c r="BT259" s="22">
        <f t="shared" si="46"/>
        <v>0</v>
      </c>
      <c r="BU259" s="22">
        <f t="shared" si="47"/>
        <v>0</v>
      </c>
      <c r="BV259" s="22">
        <f t="shared" si="48"/>
        <v>0</v>
      </c>
      <c r="BW259" s="27">
        <v>170.26</v>
      </c>
      <c r="BX259" s="22">
        <f t="shared" si="49"/>
        <v>170.26</v>
      </c>
      <c r="BY259" s="22">
        <f t="shared" si="50"/>
        <v>0</v>
      </c>
      <c r="BZ259" s="22">
        <f t="shared" si="51"/>
        <v>0</v>
      </c>
      <c r="CA259" s="22">
        <f t="shared" si="52"/>
        <v>0</v>
      </c>
    </row>
    <row r="260" ht="14.25" customHeight="1">
      <c r="A260" s="14" t="s">
        <v>1225</v>
      </c>
      <c r="B260" s="14" t="s">
        <v>1226</v>
      </c>
      <c r="C260" s="14" t="s">
        <v>1227</v>
      </c>
      <c r="D260" s="14">
        <v>7.74909951E8</v>
      </c>
      <c r="E260" s="14" t="s">
        <v>1228</v>
      </c>
      <c r="F260" s="14" t="s">
        <v>466</v>
      </c>
      <c r="G260" s="14" t="s">
        <v>1229</v>
      </c>
      <c r="H260" s="25" t="s">
        <v>96</v>
      </c>
      <c r="I260" s="26">
        <v>3400.0</v>
      </c>
      <c r="J260" s="22">
        <v>0.0</v>
      </c>
      <c r="K260" s="22">
        <f t="shared" si="6"/>
        <v>0</v>
      </c>
      <c r="L260" s="22">
        <f t="shared" si="7"/>
        <v>0</v>
      </c>
      <c r="M260" s="22">
        <v>0.0</v>
      </c>
      <c r="N260" s="22">
        <f t="shared" si="8"/>
        <v>0</v>
      </c>
      <c r="O260" s="22">
        <f t="shared" si="9"/>
        <v>0</v>
      </c>
      <c r="P260" s="22">
        <v>10.0</v>
      </c>
      <c r="Q260" s="22">
        <f t="shared" si="10"/>
        <v>0</v>
      </c>
      <c r="R260" s="22">
        <f t="shared" si="11"/>
        <v>10</v>
      </c>
      <c r="S260" s="22">
        <v>100.0</v>
      </c>
      <c r="T260" s="22">
        <f t="shared" si="12"/>
        <v>0</v>
      </c>
      <c r="U260" s="22">
        <f t="shared" si="13"/>
        <v>100</v>
      </c>
      <c r="V260" s="22">
        <f t="shared" si="14"/>
        <v>3290</v>
      </c>
      <c r="W260" s="22">
        <v>27.8</v>
      </c>
      <c r="X260" s="22">
        <f t="shared" si="15"/>
        <v>0</v>
      </c>
      <c r="Y260" s="22">
        <f t="shared" si="16"/>
        <v>27.8</v>
      </c>
      <c r="Z260" s="22">
        <v>0.39</v>
      </c>
      <c r="AA260" s="22">
        <f t="shared" si="17"/>
        <v>0</v>
      </c>
      <c r="AB260" s="22">
        <f t="shared" si="18"/>
        <v>0.39</v>
      </c>
      <c r="AC260" s="22">
        <v>68.87</v>
      </c>
      <c r="AD260" s="22">
        <f t="shared" si="19"/>
        <v>0</v>
      </c>
      <c r="AE260" s="22">
        <f t="shared" si="20"/>
        <v>68.87</v>
      </c>
      <c r="AF260" s="22">
        <v>1.37</v>
      </c>
      <c r="AG260" s="22">
        <f t="shared" si="21"/>
        <v>0</v>
      </c>
      <c r="AH260" s="22">
        <f t="shared" si="22"/>
        <v>1.37</v>
      </c>
      <c r="AI260" s="22">
        <v>60.86</v>
      </c>
      <c r="AJ260" s="22">
        <f t="shared" si="23"/>
        <v>0</v>
      </c>
      <c r="AK260" s="22">
        <f t="shared" si="24"/>
        <v>60.86</v>
      </c>
      <c r="AL260" s="22">
        <f t="shared" ref="AL260:AN260" si="1090">AF260+AI260</f>
        <v>62.23</v>
      </c>
      <c r="AM260" s="22">
        <f t="shared" si="1090"/>
        <v>0</v>
      </c>
      <c r="AN260" s="22">
        <f t="shared" si="1090"/>
        <v>62.23</v>
      </c>
      <c r="AO260" s="22">
        <f t="shared" ref="AO260:AQ260" si="1091">SUM(J260+M260+P260+S260+W260+Z260+AC260+AF260+AI260)</f>
        <v>269.29</v>
      </c>
      <c r="AP260" s="22">
        <f t="shared" si="1091"/>
        <v>0</v>
      </c>
      <c r="AQ260" s="22">
        <f t="shared" si="1091"/>
        <v>269.29</v>
      </c>
      <c r="AR260" s="22">
        <v>108.52100329975569</v>
      </c>
      <c r="AS260" s="22">
        <f t="shared" si="27"/>
        <v>377.8110033</v>
      </c>
      <c r="AT260" s="22">
        <f t="shared" si="28"/>
        <v>377.8110033</v>
      </c>
      <c r="AU260" s="22">
        <f t="shared" si="29"/>
        <v>3022.188997</v>
      </c>
      <c r="AV260" s="22">
        <f>82.93*120</f>
        <v>9951.6</v>
      </c>
      <c r="AW260" s="22">
        <f t="shared" si="31"/>
        <v>6929.411003</v>
      </c>
      <c r="AX260" s="22">
        <f t="shared" si="32"/>
        <v>3022.188997</v>
      </c>
      <c r="AY260" s="22">
        <v>175.06</v>
      </c>
      <c r="AZ260" s="22">
        <f t="shared" si="33"/>
        <v>175.06</v>
      </c>
      <c r="BA260" s="22">
        <f t="shared" si="34"/>
        <v>0</v>
      </c>
      <c r="BB260" s="22">
        <f t="shared" si="35"/>
        <v>10126.66</v>
      </c>
      <c r="BC260" s="22">
        <f t="shared" ref="BC260:BD260" si="1092">SUM(AW260+AZ260)</f>
        <v>7104.471003</v>
      </c>
      <c r="BD260" s="22">
        <f t="shared" si="1092"/>
        <v>3022.188997</v>
      </c>
      <c r="BE260" s="22">
        <f t="shared" si="37"/>
        <v>0</v>
      </c>
      <c r="BF260" s="27">
        <v>0.0</v>
      </c>
      <c r="BG260" s="22">
        <f t="shared" si="38"/>
        <v>0</v>
      </c>
      <c r="BH260" s="22">
        <f t="shared" si="39"/>
        <v>0</v>
      </c>
      <c r="BI260" s="22">
        <v>402.58</v>
      </c>
      <c r="BJ260" s="22">
        <f t="shared" si="40"/>
        <v>402.58</v>
      </c>
      <c r="BK260" s="22">
        <f t="shared" si="41"/>
        <v>0</v>
      </c>
      <c r="BL260" s="22"/>
      <c r="BM260" s="22">
        <f t="shared" si="42"/>
        <v>0</v>
      </c>
      <c r="BN260" s="22" t="str">
        <f t="shared" si="43"/>
        <v/>
      </c>
      <c r="BO260" s="22">
        <f t="shared" ref="BO260:BQ260" si="1093">BF260+BI260+BL260</f>
        <v>402.58</v>
      </c>
      <c r="BP260" s="22">
        <f t="shared" si="1093"/>
        <v>402.58</v>
      </c>
      <c r="BQ260" s="22">
        <f t="shared" si="1093"/>
        <v>0</v>
      </c>
      <c r="BR260" s="22">
        <f t="shared" si="45"/>
        <v>0</v>
      </c>
      <c r="BS260" s="22">
        <v>0.0</v>
      </c>
      <c r="BT260" s="22">
        <f t="shared" si="46"/>
        <v>0</v>
      </c>
      <c r="BU260" s="22">
        <f t="shared" si="47"/>
        <v>0</v>
      </c>
      <c r="BV260" s="22">
        <f t="shared" si="48"/>
        <v>0</v>
      </c>
      <c r="BW260" s="27">
        <v>2724.12</v>
      </c>
      <c r="BX260" s="22">
        <f t="shared" si="49"/>
        <v>2724.12</v>
      </c>
      <c r="BY260" s="22">
        <f t="shared" si="50"/>
        <v>0</v>
      </c>
      <c r="BZ260" s="22">
        <f t="shared" si="51"/>
        <v>0</v>
      </c>
      <c r="CA260" s="22">
        <f t="shared" si="52"/>
        <v>0</v>
      </c>
    </row>
    <row r="261" ht="14.25" customHeight="1">
      <c r="A261" s="14" t="s">
        <v>1230</v>
      </c>
      <c r="B261" s="14" t="s">
        <v>1231</v>
      </c>
      <c r="C261" s="14" t="s">
        <v>1232</v>
      </c>
      <c r="D261" s="14">
        <v>3.3433697E8</v>
      </c>
      <c r="E261" s="14" t="s">
        <v>145</v>
      </c>
      <c r="F261" s="14" t="s">
        <v>204</v>
      </c>
      <c r="G261" s="14" t="s">
        <v>1233</v>
      </c>
      <c r="H261" s="25" t="s">
        <v>96</v>
      </c>
      <c r="I261" s="26">
        <v>5300.0</v>
      </c>
      <c r="J261" s="22">
        <v>0.0</v>
      </c>
      <c r="K261" s="22">
        <f t="shared" si="6"/>
        <v>0</v>
      </c>
      <c r="L261" s="22">
        <f t="shared" si="7"/>
        <v>0</v>
      </c>
      <c r="M261" s="22">
        <v>0.0</v>
      </c>
      <c r="N261" s="22">
        <f t="shared" si="8"/>
        <v>0</v>
      </c>
      <c r="O261" s="22">
        <f t="shared" si="9"/>
        <v>0</v>
      </c>
      <c r="P261" s="22">
        <v>10.0</v>
      </c>
      <c r="Q261" s="22">
        <f t="shared" si="10"/>
        <v>0</v>
      </c>
      <c r="R261" s="22">
        <f t="shared" si="11"/>
        <v>10</v>
      </c>
      <c r="S261" s="22">
        <v>100.0</v>
      </c>
      <c r="T261" s="22">
        <f t="shared" si="12"/>
        <v>0</v>
      </c>
      <c r="U261" s="22">
        <f t="shared" si="13"/>
        <v>100</v>
      </c>
      <c r="V261" s="22">
        <f t="shared" si="14"/>
        <v>5190</v>
      </c>
      <c r="W261" s="22">
        <v>27.8</v>
      </c>
      <c r="X261" s="22">
        <f t="shared" si="15"/>
        <v>0</v>
      </c>
      <c r="Y261" s="22">
        <f t="shared" si="16"/>
        <v>27.8</v>
      </c>
      <c r="Z261" s="22">
        <v>0.39</v>
      </c>
      <c r="AA261" s="22">
        <f t="shared" si="17"/>
        <v>0</v>
      </c>
      <c r="AB261" s="22">
        <f t="shared" si="18"/>
        <v>0.39</v>
      </c>
      <c r="AC261" s="22">
        <v>68.87</v>
      </c>
      <c r="AD261" s="22">
        <f t="shared" si="19"/>
        <v>0</v>
      </c>
      <c r="AE261" s="22">
        <f t="shared" si="20"/>
        <v>68.87</v>
      </c>
      <c r="AF261" s="22">
        <v>1.37</v>
      </c>
      <c r="AG261" s="22">
        <f t="shared" si="21"/>
        <v>0</v>
      </c>
      <c r="AH261" s="22">
        <f t="shared" si="22"/>
        <v>1.37</v>
      </c>
      <c r="AI261" s="22">
        <v>60.86</v>
      </c>
      <c r="AJ261" s="22">
        <f t="shared" si="23"/>
        <v>0</v>
      </c>
      <c r="AK261" s="22">
        <f t="shared" si="24"/>
        <v>60.86</v>
      </c>
      <c r="AL261" s="22">
        <f t="shared" ref="AL261:AN261" si="1094">AF261+AI261</f>
        <v>62.23</v>
      </c>
      <c r="AM261" s="22">
        <f t="shared" si="1094"/>
        <v>0</v>
      </c>
      <c r="AN261" s="22">
        <f t="shared" si="1094"/>
        <v>62.23</v>
      </c>
      <c r="AO261" s="22">
        <f t="shared" ref="AO261:AQ261" si="1095">SUM(J261+M261+P261+S261+W261+Z261+AC261+AF261+AI261)</f>
        <v>269.29</v>
      </c>
      <c r="AP261" s="22">
        <f t="shared" si="1095"/>
        <v>0</v>
      </c>
      <c r="AQ261" s="22">
        <f t="shared" si="1095"/>
        <v>269.29</v>
      </c>
      <c r="AR261" s="22">
        <v>174.38143312862385</v>
      </c>
      <c r="AS261" s="22">
        <f t="shared" si="27"/>
        <v>443.6714331</v>
      </c>
      <c r="AT261" s="22">
        <f t="shared" si="28"/>
        <v>443.6714331</v>
      </c>
      <c r="AU261" s="22">
        <f t="shared" si="29"/>
        <v>4856.328567</v>
      </c>
      <c r="AV261" s="22">
        <f t="shared" ref="AV261:AV263" si="1100">37.95*120</f>
        <v>4554</v>
      </c>
      <c r="AW261" s="22">
        <f t="shared" si="31"/>
        <v>0</v>
      </c>
      <c r="AX261" s="22">
        <f t="shared" si="32"/>
        <v>4554</v>
      </c>
      <c r="AY261" s="22">
        <v>70.73</v>
      </c>
      <c r="AZ261" s="22">
        <f t="shared" si="33"/>
        <v>0</v>
      </c>
      <c r="BA261" s="22">
        <f t="shared" si="34"/>
        <v>70.73</v>
      </c>
      <c r="BB261" s="22">
        <f t="shared" si="35"/>
        <v>4624.73</v>
      </c>
      <c r="BC261" s="22">
        <f t="shared" ref="BC261:BD261" si="1096">SUM(AW261+AZ261)</f>
        <v>0</v>
      </c>
      <c r="BD261" s="22">
        <f t="shared" si="1096"/>
        <v>4624.73</v>
      </c>
      <c r="BE261" s="22">
        <f t="shared" si="37"/>
        <v>231.5985669</v>
      </c>
      <c r="BF261" s="27">
        <v>0.0</v>
      </c>
      <c r="BG261" s="22">
        <f t="shared" si="38"/>
        <v>0</v>
      </c>
      <c r="BH261" s="22">
        <f t="shared" si="39"/>
        <v>0</v>
      </c>
      <c r="BI261" s="22">
        <v>405.32</v>
      </c>
      <c r="BJ261" s="22">
        <f t="shared" si="40"/>
        <v>173.7214331</v>
      </c>
      <c r="BK261" s="22">
        <f t="shared" si="41"/>
        <v>231.5985669</v>
      </c>
      <c r="BL261" s="22"/>
      <c r="BM261" s="22">
        <f t="shared" si="42"/>
        <v>0</v>
      </c>
      <c r="BN261" s="22" t="str">
        <f t="shared" si="43"/>
        <v/>
      </c>
      <c r="BO261" s="22">
        <f t="shared" ref="BO261:BQ261" si="1097">BF261+BI261+BL261</f>
        <v>405.32</v>
      </c>
      <c r="BP261" s="22">
        <f t="shared" si="1097"/>
        <v>173.7214331</v>
      </c>
      <c r="BQ261" s="22">
        <f t="shared" si="1097"/>
        <v>231.5985669</v>
      </c>
      <c r="BR261" s="22">
        <f t="shared" si="45"/>
        <v>0</v>
      </c>
      <c r="BS261" s="22">
        <v>0.0</v>
      </c>
      <c r="BT261" s="22">
        <f t="shared" si="46"/>
        <v>0</v>
      </c>
      <c r="BU261" s="22">
        <f t="shared" si="47"/>
        <v>0</v>
      </c>
      <c r="BV261" s="22">
        <f t="shared" si="48"/>
        <v>0</v>
      </c>
      <c r="BW261" s="27">
        <v>191.54</v>
      </c>
      <c r="BX261" s="22">
        <f t="shared" si="49"/>
        <v>191.54</v>
      </c>
      <c r="BY261" s="22">
        <f t="shared" si="50"/>
        <v>0</v>
      </c>
      <c r="BZ261" s="22">
        <f t="shared" si="51"/>
        <v>0</v>
      </c>
      <c r="CA261" s="22">
        <f t="shared" si="52"/>
        <v>0</v>
      </c>
    </row>
    <row r="262" ht="14.25" customHeight="1">
      <c r="A262" s="14" t="s">
        <v>1234</v>
      </c>
      <c r="B262" s="14" t="s">
        <v>1235</v>
      </c>
      <c r="C262" s="14" t="s">
        <v>1236</v>
      </c>
      <c r="D262" s="14">
        <v>9.27991055E8</v>
      </c>
      <c r="E262" s="14" t="s">
        <v>1105</v>
      </c>
      <c r="F262" s="14" t="s">
        <v>508</v>
      </c>
      <c r="G262" s="14" t="s">
        <v>1237</v>
      </c>
      <c r="H262" s="25" t="s">
        <v>96</v>
      </c>
      <c r="I262" s="26">
        <v>769.0</v>
      </c>
      <c r="J262" s="22">
        <v>0.0</v>
      </c>
      <c r="K262" s="22">
        <f t="shared" si="6"/>
        <v>0</v>
      </c>
      <c r="L262" s="22">
        <f t="shared" si="7"/>
        <v>0</v>
      </c>
      <c r="M262" s="22">
        <v>0.0</v>
      </c>
      <c r="N262" s="22">
        <f t="shared" si="8"/>
        <v>0</v>
      </c>
      <c r="O262" s="22">
        <f t="shared" si="9"/>
        <v>0</v>
      </c>
      <c r="P262" s="22">
        <v>22.0</v>
      </c>
      <c r="Q262" s="22">
        <f t="shared" si="10"/>
        <v>0</v>
      </c>
      <c r="R262" s="22">
        <f t="shared" si="11"/>
        <v>22</v>
      </c>
      <c r="S262" s="22">
        <v>100.0</v>
      </c>
      <c r="T262" s="22">
        <f t="shared" si="12"/>
        <v>0</v>
      </c>
      <c r="U262" s="22">
        <f t="shared" si="13"/>
        <v>100</v>
      </c>
      <c r="V262" s="22">
        <f t="shared" si="14"/>
        <v>647</v>
      </c>
      <c r="W262" s="22">
        <v>13.9</v>
      </c>
      <c r="X262" s="22">
        <f t="shared" si="15"/>
        <v>0</v>
      </c>
      <c r="Y262" s="22">
        <f t="shared" si="16"/>
        <v>13.9</v>
      </c>
      <c r="Z262" s="22">
        <v>0.39</v>
      </c>
      <c r="AA262" s="22">
        <f t="shared" si="17"/>
        <v>0</v>
      </c>
      <c r="AB262" s="22">
        <f t="shared" si="18"/>
        <v>0.39</v>
      </c>
      <c r="AC262" s="22">
        <v>68.87</v>
      </c>
      <c r="AD262" s="22">
        <f t="shared" si="19"/>
        <v>0</v>
      </c>
      <c r="AE262" s="22">
        <f t="shared" si="20"/>
        <v>68.87</v>
      </c>
      <c r="AF262" s="22">
        <v>1.37</v>
      </c>
      <c r="AG262" s="22">
        <f t="shared" si="21"/>
        <v>0</v>
      </c>
      <c r="AH262" s="22">
        <f t="shared" si="22"/>
        <v>1.37</v>
      </c>
      <c r="AI262" s="22">
        <v>60.86</v>
      </c>
      <c r="AJ262" s="22">
        <f t="shared" si="23"/>
        <v>0</v>
      </c>
      <c r="AK262" s="22">
        <f t="shared" si="24"/>
        <v>60.86</v>
      </c>
      <c r="AL262" s="22">
        <f t="shared" ref="AL262:AN262" si="1098">AF262+AI262</f>
        <v>62.23</v>
      </c>
      <c r="AM262" s="22">
        <f t="shared" si="1098"/>
        <v>0</v>
      </c>
      <c r="AN262" s="22">
        <f t="shared" si="1098"/>
        <v>62.23</v>
      </c>
      <c r="AO262" s="22">
        <f t="shared" ref="AO262:AQ262" si="1099">SUM(J262+M262+P262+S262+W262+Z262+AC262+AF262+AI262)</f>
        <v>267.39</v>
      </c>
      <c r="AP262" s="22">
        <f t="shared" si="1099"/>
        <v>0</v>
      </c>
      <c r="AQ262" s="22">
        <f t="shared" si="1099"/>
        <v>267.39</v>
      </c>
      <c r="AR262" s="22">
        <v>17.387500108662397</v>
      </c>
      <c r="AS262" s="22">
        <f t="shared" si="27"/>
        <v>284.7775001</v>
      </c>
      <c r="AT262" s="22">
        <f t="shared" si="28"/>
        <v>284.7775001</v>
      </c>
      <c r="AU262" s="22">
        <f t="shared" si="29"/>
        <v>484.2224999</v>
      </c>
      <c r="AV262" s="22">
        <f t="shared" si="1100"/>
        <v>4554</v>
      </c>
      <c r="AW262" s="22">
        <f t="shared" si="31"/>
        <v>4069.7775</v>
      </c>
      <c r="AX262" s="22">
        <f t="shared" si="32"/>
        <v>484.2224999</v>
      </c>
      <c r="AY262" s="22">
        <v>70.73</v>
      </c>
      <c r="AZ262" s="22">
        <f t="shared" si="33"/>
        <v>70.73</v>
      </c>
      <c r="BA262" s="22">
        <f t="shared" si="34"/>
        <v>0</v>
      </c>
      <c r="BB262" s="22">
        <f t="shared" si="35"/>
        <v>4624.73</v>
      </c>
      <c r="BC262" s="22">
        <f t="shared" ref="BC262:BD262" si="1101">SUM(AW262+AZ262)</f>
        <v>4140.5075</v>
      </c>
      <c r="BD262" s="22">
        <f t="shared" si="1101"/>
        <v>484.2224999</v>
      </c>
      <c r="BE262" s="22">
        <f t="shared" si="37"/>
        <v>0</v>
      </c>
      <c r="BF262" s="27">
        <v>0.0</v>
      </c>
      <c r="BG262" s="22">
        <f t="shared" si="38"/>
        <v>0</v>
      </c>
      <c r="BH262" s="22">
        <f t="shared" si="39"/>
        <v>0</v>
      </c>
      <c r="BI262" s="22">
        <v>418.1</v>
      </c>
      <c r="BJ262" s="22">
        <f t="shared" si="40"/>
        <v>418.1</v>
      </c>
      <c r="BK262" s="22">
        <f t="shared" si="41"/>
        <v>0</v>
      </c>
      <c r="BL262" s="22"/>
      <c r="BM262" s="22">
        <f t="shared" si="42"/>
        <v>0</v>
      </c>
      <c r="BN262" s="22" t="str">
        <f t="shared" si="43"/>
        <v/>
      </c>
      <c r="BO262" s="22">
        <f t="shared" ref="BO262:BQ262" si="1102">BF262+BI262+BL262</f>
        <v>418.1</v>
      </c>
      <c r="BP262" s="22">
        <f t="shared" si="1102"/>
        <v>418.1</v>
      </c>
      <c r="BQ262" s="22">
        <f t="shared" si="1102"/>
        <v>0</v>
      </c>
      <c r="BR262" s="22">
        <f t="shared" si="45"/>
        <v>0</v>
      </c>
      <c r="BS262" s="22">
        <v>0.0</v>
      </c>
      <c r="BT262" s="22">
        <f t="shared" si="46"/>
        <v>0</v>
      </c>
      <c r="BU262" s="22">
        <f t="shared" si="47"/>
        <v>0</v>
      </c>
      <c r="BV262" s="22">
        <f t="shared" si="48"/>
        <v>0</v>
      </c>
      <c r="BW262" s="27">
        <v>553.34</v>
      </c>
      <c r="BX262" s="22">
        <f t="shared" si="49"/>
        <v>553.34</v>
      </c>
      <c r="BY262" s="22">
        <f t="shared" si="50"/>
        <v>0</v>
      </c>
      <c r="BZ262" s="22">
        <f t="shared" si="51"/>
        <v>0</v>
      </c>
      <c r="CA262" s="22">
        <f t="shared" si="52"/>
        <v>0</v>
      </c>
    </row>
    <row r="263" ht="14.25" customHeight="1">
      <c r="A263" s="14" t="s">
        <v>1238</v>
      </c>
      <c r="B263" s="14" t="s">
        <v>244</v>
      </c>
      <c r="C263" s="14" t="s">
        <v>1239</v>
      </c>
      <c r="D263" s="14"/>
      <c r="E263" s="14" t="s">
        <v>422</v>
      </c>
      <c r="F263" s="14" t="s">
        <v>241</v>
      </c>
      <c r="G263" s="14" t="s">
        <v>1240</v>
      </c>
      <c r="H263" s="25" t="s">
        <v>96</v>
      </c>
      <c r="I263" s="26">
        <v>1700.0</v>
      </c>
      <c r="J263" s="22">
        <v>0.0</v>
      </c>
      <c r="K263" s="22">
        <f t="shared" si="6"/>
        <v>0</v>
      </c>
      <c r="L263" s="22">
        <f t="shared" si="7"/>
        <v>0</v>
      </c>
      <c r="M263" s="22">
        <v>0.0</v>
      </c>
      <c r="N263" s="22">
        <f t="shared" si="8"/>
        <v>0</v>
      </c>
      <c r="O263" s="22">
        <f t="shared" si="9"/>
        <v>0</v>
      </c>
      <c r="P263" s="22">
        <v>10.0</v>
      </c>
      <c r="Q263" s="22">
        <f t="shared" si="10"/>
        <v>0</v>
      </c>
      <c r="R263" s="22">
        <f t="shared" si="11"/>
        <v>10</v>
      </c>
      <c r="S263" s="22">
        <v>100.0</v>
      </c>
      <c r="T263" s="22">
        <f t="shared" si="12"/>
        <v>0</v>
      </c>
      <c r="U263" s="22">
        <f t="shared" si="13"/>
        <v>100</v>
      </c>
      <c r="V263" s="22">
        <f t="shared" si="14"/>
        <v>1590</v>
      </c>
      <c r="W263" s="22">
        <v>13.9</v>
      </c>
      <c r="X263" s="22">
        <f t="shared" si="15"/>
        <v>0</v>
      </c>
      <c r="Y263" s="22">
        <f t="shared" si="16"/>
        <v>13.9</v>
      </c>
      <c r="Z263" s="22">
        <v>0.39</v>
      </c>
      <c r="AA263" s="22">
        <f t="shared" si="17"/>
        <v>0</v>
      </c>
      <c r="AB263" s="22">
        <f t="shared" si="18"/>
        <v>0.39</v>
      </c>
      <c r="AC263" s="22">
        <v>68.87</v>
      </c>
      <c r="AD263" s="22">
        <f t="shared" si="19"/>
        <v>0</v>
      </c>
      <c r="AE263" s="22">
        <f t="shared" si="20"/>
        <v>68.87</v>
      </c>
      <c r="AF263" s="22">
        <v>1.37</v>
      </c>
      <c r="AG263" s="22">
        <f t="shared" si="21"/>
        <v>0</v>
      </c>
      <c r="AH263" s="22">
        <f t="shared" si="22"/>
        <v>1.37</v>
      </c>
      <c r="AI263" s="22">
        <v>60.86</v>
      </c>
      <c r="AJ263" s="22">
        <f t="shared" si="23"/>
        <v>0</v>
      </c>
      <c r="AK263" s="22">
        <f t="shared" si="24"/>
        <v>60.86</v>
      </c>
      <c r="AL263" s="22">
        <f t="shared" ref="AL263:AN263" si="1103">AF263+AI263</f>
        <v>62.23</v>
      </c>
      <c r="AM263" s="22">
        <f t="shared" si="1103"/>
        <v>0</v>
      </c>
      <c r="AN263" s="22">
        <f t="shared" si="1103"/>
        <v>62.23</v>
      </c>
      <c r="AO263" s="22">
        <f t="shared" ref="AO263:AQ263" si="1104">SUM(J263+M263+P263+S263+W263+Z263+AC263+AF263+AI263)</f>
        <v>255.39</v>
      </c>
      <c r="AP263" s="22">
        <f t="shared" si="1104"/>
        <v>0</v>
      </c>
      <c r="AQ263" s="22">
        <f t="shared" si="1104"/>
        <v>255.39</v>
      </c>
      <c r="AR263" s="22">
        <v>50.07507133425327</v>
      </c>
      <c r="AS263" s="22">
        <f t="shared" si="27"/>
        <v>305.4650713</v>
      </c>
      <c r="AT263" s="22">
        <f t="shared" si="28"/>
        <v>305.4650713</v>
      </c>
      <c r="AU263" s="22">
        <f t="shared" si="29"/>
        <v>1394.534929</v>
      </c>
      <c r="AV263" s="22">
        <f t="shared" si="1100"/>
        <v>4554</v>
      </c>
      <c r="AW263" s="22">
        <f t="shared" si="31"/>
        <v>3159.465071</v>
      </c>
      <c r="AX263" s="22">
        <f t="shared" si="32"/>
        <v>1394.534929</v>
      </c>
      <c r="AY263" s="22">
        <v>70.73</v>
      </c>
      <c r="AZ263" s="22">
        <f t="shared" si="33"/>
        <v>70.73</v>
      </c>
      <c r="BA263" s="22">
        <f t="shared" si="34"/>
        <v>0</v>
      </c>
      <c r="BB263" s="22">
        <f t="shared" si="35"/>
        <v>4624.73</v>
      </c>
      <c r="BC263" s="22">
        <f t="shared" ref="BC263:BD263" si="1105">SUM(AW263+AZ263)</f>
        <v>3230.195071</v>
      </c>
      <c r="BD263" s="22">
        <f t="shared" si="1105"/>
        <v>1394.534929</v>
      </c>
      <c r="BE263" s="22">
        <f t="shared" si="37"/>
        <v>0</v>
      </c>
      <c r="BF263" s="27">
        <v>0.0</v>
      </c>
      <c r="BG263" s="22">
        <f t="shared" si="38"/>
        <v>0</v>
      </c>
      <c r="BH263" s="22">
        <f t="shared" si="39"/>
        <v>0</v>
      </c>
      <c r="BI263" s="22">
        <v>0.0</v>
      </c>
      <c r="BJ263" s="22">
        <f t="shared" si="40"/>
        <v>0</v>
      </c>
      <c r="BK263" s="22">
        <f t="shared" si="41"/>
        <v>0</v>
      </c>
      <c r="BL263" s="22"/>
      <c r="BM263" s="22">
        <f t="shared" si="42"/>
        <v>0</v>
      </c>
      <c r="BN263" s="22" t="str">
        <f t="shared" si="43"/>
        <v/>
      </c>
      <c r="BO263" s="22">
        <f t="shared" ref="BO263:BQ263" si="1106">BF263+BI263+BL263</f>
        <v>0</v>
      </c>
      <c r="BP263" s="22">
        <f t="shared" si="1106"/>
        <v>0</v>
      </c>
      <c r="BQ263" s="22">
        <f t="shared" si="1106"/>
        <v>0</v>
      </c>
      <c r="BR263" s="22">
        <f t="shared" si="45"/>
        <v>0</v>
      </c>
      <c r="BS263" s="22">
        <v>0.0</v>
      </c>
      <c r="BT263" s="22">
        <f t="shared" si="46"/>
        <v>0</v>
      </c>
      <c r="BU263" s="22">
        <f t="shared" si="47"/>
        <v>0</v>
      </c>
      <c r="BV263" s="22">
        <f t="shared" si="48"/>
        <v>0</v>
      </c>
      <c r="BW263" s="27">
        <v>0.0</v>
      </c>
      <c r="BX263" s="22">
        <f t="shared" si="49"/>
        <v>0</v>
      </c>
      <c r="BY263" s="22">
        <f t="shared" si="50"/>
        <v>0</v>
      </c>
      <c r="BZ263" s="22">
        <f t="shared" si="51"/>
        <v>0</v>
      </c>
      <c r="CA263" s="22">
        <f t="shared" si="52"/>
        <v>0</v>
      </c>
    </row>
    <row r="264" ht="14.25" customHeight="1">
      <c r="A264" s="14" t="s">
        <v>1241</v>
      </c>
      <c r="B264" s="14" t="s">
        <v>1242</v>
      </c>
      <c r="C264" s="14" t="s">
        <v>1243</v>
      </c>
      <c r="D264" s="14">
        <v>8.41965447E8</v>
      </c>
      <c r="E264" s="14" t="s">
        <v>1244</v>
      </c>
      <c r="F264" s="14" t="s">
        <v>745</v>
      </c>
      <c r="G264" s="14" t="s">
        <v>1245</v>
      </c>
      <c r="H264" s="25" t="s">
        <v>193</v>
      </c>
      <c r="I264" s="26">
        <v>4360.0</v>
      </c>
      <c r="J264" s="22">
        <v>0.0</v>
      </c>
      <c r="K264" s="22">
        <f t="shared" si="6"/>
        <v>0</v>
      </c>
      <c r="L264" s="22">
        <f t="shared" si="7"/>
        <v>0</v>
      </c>
      <c r="M264" s="22">
        <v>220.0</v>
      </c>
      <c r="N264" s="22">
        <f t="shared" si="8"/>
        <v>0</v>
      </c>
      <c r="O264" s="22">
        <f t="shared" si="9"/>
        <v>220</v>
      </c>
      <c r="P264" s="22">
        <v>22.0</v>
      </c>
      <c r="Q264" s="22">
        <f t="shared" si="10"/>
        <v>0</v>
      </c>
      <c r="R264" s="22">
        <f t="shared" si="11"/>
        <v>22</v>
      </c>
      <c r="S264" s="22">
        <v>100.0</v>
      </c>
      <c r="T264" s="22">
        <f t="shared" si="12"/>
        <v>0</v>
      </c>
      <c r="U264" s="22">
        <f t="shared" si="13"/>
        <v>100</v>
      </c>
      <c r="V264" s="22">
        <f t="shared" si="14"/>
        <v>4018</v>
      </c>
      <c r="W264" s="22">
        <v>27.8</v>
      </c>
      <c r="X264" s="22">
        <f t="shared" si="15"/>
        <v>0</v>
      </c>
      <c r="Y264" s="22">
        <f t="shared" si="16"/>
        <v>27.8</v>
      </c>
      <c r="Z264" s="22">
        <v>0.39</v>
      </c>
      <c r="AA264" s="22">
        <f t="shared" si="17"/>
        <v>0</v>
      </c>
      <c r="AB264" s="22">
        <f t="shared" si="18"/>
        <v>0.39</v>
      </c>
      <c r="AC264" s="22">
        <v>68.87</v>
      </c>
      <c r="AD264" s="22">
        <f t="shared" si="19"/>
        <v>0</v>
      </c>
      <c r="AE264" s="22">
        <f t="shared" si="20"/>
        <v>68.87</v>
      </c>
      <c r="AF264" s="22">
        <v>1.37</v>
      </c>
      <c r="AG264" s="22">
        <f t="shared" si="21"/>
        <v>0</v>
      </c>
      <c r="AH264" s="22">
        <f t="shared" si="22"/>
        <v>1.37</v>
      </c>
      <c r="AI264" s="22">
        <v>60.86</v>
      </c>
      <c r="AJ264" s="22">
        <f t="shared" si="23"/>
        <v>0</v>
      </c>
      <c r="AK264" s="22">
        <f t="shared" si="24"/>
        <v>60.86</v>
      </c>
      <c r="AL264" s="22">
        <f t="shared" ref="AL264:AN264" si="1107">AF264+AI264</f>
        <v>62.23</v>
      </c>
      <c r="AM264" s="22">
        <f t="shared" si="1107"/>
        <v>0</v>
      </c>
      <c r="AN264" s="22">
        <f t="shared" si="1107"/>
        <v>62.23</v>
      </c>
      <c r="AO264" s="22">
        <f t="shared" ref="AO264:AQ264" si="1108">SUM(J264+M264+P264+S264+W264+Z264+AC264+AF264+AI264)</f>
        <v>501.29</v>
      </c>
      <c r="AP264" s="22">
        <f t="shared" si="1108"/>
        <v>0</v>
      </c>
      <c r="AQ264" s="22">
        <f t="shared" si="1108"/>
        <v>501.29</v>
      </c>
      <c r="AR264" s="22">
        <v>133.75594693944834</v>
      </c>
      <c r="AS264" s="22">
        <f t="shared" si="27"/>
        <v>635.0459469</v>
      </c>
      <c r="AT264" s="22">
        <f t="shared" si="28"/>
        <v>635.0459469</v>
      </c>
      <c r="AU264" s="22">
        <f t="shared" si="29"/>
        <v>3724.954053</v>
      </c>
      <c r="AV264" s="22">
        <f>82.93*120</f>
        <v>9951.6</v>
      </c>
      <c r="AW264" s="22">
        <f t="shared" si="31"/>
        <v>6226.645947</v>
      </c>
      <c r="AX264" s="22">
        <f t="shared" si="32"/>
        <v>3724.954053</v>
      </c>
      <c r="AY264" s="22">
        <v>175.06</v>
      </c>
      <c r="AZ264" s="22">
        <f t="shared" si="33"/>
        <v>175.06</v>
      </c>
      <c r="BA264" s="22">
        <f t="shared" si="34"/>
        <v>0</v>
      </c>
      <c r="BB264" s="22">
        <f t="shared" si="35"/>
        <v>10126.66</v>
      </c>
      <c r="BC264" s="22">
        <f t="shared" ref="BC264:BD264" si="1109">SUM(AW264+AZ264)</f>
        <v>6401.705947</v>
      </c>
      <c r="BD264" s="22">
        <f t="shared" si="1109"/>
        <v>3724.954053</v>
      </c>
      <c r="BE264" s="22">
        <f t="shared" si="37"/>
        <v>0</v>
      </c>
      <c r="BF264" s="27">
        <v>1838.2</v>
      </c>
      <c r="BG264" s="22">
        <f t="shared" si="38"/>
        <v>1838.2</v>
      </c>
      <c r="BH264" s="22">
        <f t="shared" si="39"/>
        <v>0</v>
      </c>
      <c r="BI264" s="22">
        <v>1480.58</v>
      </c>
      <c r="BJ264" s="22">
        <f t="shared" si="40"/>
        <v>1480.58</v>
      </c>
      <c r="BK264" s="22">
        <f t="shared" si="41"/>
        <v>0</v>
      </c>
      <c r="BL264" s="22"/>
      <c r="BM264" s="22">
        <f t="shared" si="42"/>
        <v>0</v>
      </c>
      <c r="BN264" s="22" t="str">
        <f t="shared" si="43"/>
        <v/>
      </c>
      <c r="BO264" s="22">
        <f t="shared" ref="BO264:BQ264" si="1110">BF264+BI264+BL264</f>
        <v>3318.78</v>
      </c>
      <c r="BP264" s="22">
        <f t="shared" si="1110"/>
        <v>3318.78</v>
      </c>
      <c r="BQ264" s="22">
        <f t="shared" si="1110"/>
        <v>0</v>
      </c>
      <c r="BR264" s="22">
        <f t="shared" si="45"/>
        <v>0</v>
      </c>
      <c r="BS264" s="22">
        <v>0.0</v>
      </c>
      <c r="BT264" s="22">
        <f t="shared" si="46"/>
        <v>0</v>
      </c>
      <c r="BU264" s="22">
        <f t="shared" si="47"/>
        <v>0</v>
      </c>
      <c r="BV264" s="22">
        <f t="shared" si="48"/>
        <v>0</v>
      </c>
      <c r="BW264" s="27">
        <v>2160.14</v>
      </c>
      <c r="BX264" s="22">
        <f t="shared" si="49"/>
        <v>2160.14</v>
      </c>
      <c r="BY264" s="22">
        <f t="shared" si="50"/>
        <v>0</v>
      </c>
      <c r="BZ264" s="22">
        <f t="shared" si="51"/>
        <v>0</v>
      </c>
      <c r="CA264" s="22">
        <f t="shared" si="52"/>
        <v>0</v>
      </c>
    </row>
    <row r="265" ht="14.25" customHeight="1">
      <c r="A265" s="14" t="s">
        <v>1246</v>
      </c>
      <c r="B265" s="14" t="s">
        <v>1247</v>
      </c>
      <c r="C265" s="14" t="s">
        <v>1248</v>
      </c>
      <c r="D265" s="14">
        <v>9.27668203E8</v>
      </c>
      <c r="E265" s="14" t="s">
        <v>298</v>
      </c>
      <c r="F265" s="14" t="s">
        <v>508</v>
      </c>
      <c r="G265" s="14" t="s">
        <v>1249</v>
      </c>
      <c r="H265" s="25" t="s">
        <v>96</v>
      </c>
      <c r="I265" s="26">
        <v>3300.0</v>
      </c>
      <c r="J265" s="22">
        <v>0.0</v>
      </c>
      <c r="K265" s="22">
        <f t="shared" si="6"/>
        <v>0</v>
      </c>
      <c r="L265" s="22">
        <f t="shared" si="7"/>
        <v>0</v>
      </c>
      <c r="M265" s="22">
        <v>0.0</v>
      </c>
      <c r="N265" s="22">
        <f t="shared" si="8"/>
        <v>0</v>
      </c>
      <c r="O265" s="22">
        <f t="shared" si="9"/>
        <v>0</v>
      </c>
      <c r="P265" s="22">
        <v>10.0</v>
      </c>
      <c r="Q265" s="22">
        <f t="shared" si="10"/>
        <v>0</v>
      </c>
      <c r="R265" s="22">
        <f t="shared" si="11"/>
        <v>10</v>
      </c>
      <c r="S265" s="22">
        <v>100.0</v>
      </c>
      <c r="T265" s="22">
        <f t="shared" si="12"/>
        <v>0</v>
      </c>
      <c r="U265" s="22">
        <f t="shared" si="13"/>
        <v>100</v>
      </c>
      <c r="V265" s="22">
        <f t="shared" si="14"/>
        <v>3190</v>
      </c>
      <c r="W265" s="22">
        <v>13.9</v>
      </c>
      <c r="X265" s="22">
        <f t="shared" si="15"/>
        <v>0</v>
      </c>
      <c r="Y265" s="22">
        <f t="shared" si="16"/>
        <v>13.9</v>
      </c>
      <c r="Z265" s="22">
        <v>0.39</v>
      </c>
      <c r="AA265" s="22">
        <f t="shared" si="17"/>
        <v>0</v>
      </c>
      <c r="AB265" s="22">
        <f t="shared" si="18"/>
        <v>0.39</v>
      </c>
      <c r="AC265" s="22">
        <v>68.87</v>
      </c>
      <c r="AD265" s="22">
        <f t="shared" si="19"/>
        <v>0</v>
      </c>
      <c r="AE265" s="22">
        <f t="shared" si="20"/>
        <v>68.87</v>
      </c>
      <c r="AF265" s="22">
        <v>1.37</v>
      </c>
      <c r="AG265" s="22">
        <f t="shared" si="21"/>
        <v>0</v>
      </c>
      <c r="AH265" s="22">
        <f t="shared" si="22"/>
        <v>1.37</v>
      </c>
      <c r="AI265" s="22">
        <v>60.86</v>
      </c>
      <c r="AJ265" s="22">
        <f t="shared" si="23"/>
        <v>0</v>
      </c>
      <c r="AK265" s="22">
        <f t="shared" si="24"/>
        <v>60.86</v>
      </c>
      <c r="AL265" s="22">
        <f t="shared" ref="AL265:AN265" si="1111">AF265+AI265</f>
        <v>62.23</v>
      </c>
      <c r="AM265" s="22">
        <f t="shared" si="1111"/>
        <v>0</v>
      </c>
      <c r="AN265" s="22">
        <f t="shared" si="1111"/>
        <v>62.23</v>
      </c>
      <c r="AO265" s="22">
        <f t="shared" ref="AO265:AQ265" si="1112">SUM(J265+M265+P265+S265+W265+Z265+AC265+AF265+AI265)</f>
        <v>255.39</v>
      </c>
      <c r="AP265" s="22">
        <f t="shared" si="1112"/>
        <v>0</v>
      </c>
      <c r="AQ265" s="22">
        <f t="shared" si="1112"/>
        <v>255.39</v>
      </c>
      <c r="AR265" s="22">
        <v>105.53648592698435</v>
      </c>
      <c r="AS265" s="22">
        <f t="shared" si="27"/>
        <v>360.9264859</v>
      </c>
      <c r="AT265" s="22">
        <f t="shared" si="28"/>
        <v>360.9264859</v>
      </c>
      <c r="AU265" s="22">
        <f t="shared" si="29"/>
        <v>2939.073514</v>
      </c>
      <c r="AV265" s="22">
        <f t="shared" ref="AV265:AV266" si="1117">37.95*120</f>
        <v>4554</v>
      </c>
      <c r="AW265" s="22">
        <f t="shared" si="31"/>
        <v>1614.926486</v>
      </c>
      <c r="AX265" s="22">
        <f t="shared" si="32"/>
        <v>2939.073514</v>
      </c>
      <c r="AY265" s="22">
        <v>70.73</v>
      </c>
      <c r="AZ265" s="22">
        <f t="shared" si="33"/>
        <v>70.73</v>
      </c>
      <c r="BA265" s="22">
        <f t="shared" si="34"/>
        <v>0</v>
      </c>
      <c r="BB265" s="22">
        <f t="shared" si="35"/>
        <v>4624.73</v>
      </c>
      <c r="BC265" s="22">
        <f t="shared" ref="BC265:BD265" si="1113">SUM(AW265+AZ265)</f>
        <v>1685.656486</v>
      </c>
      <c r="BD265" s="22">
        <f t="shared" si="1113"/>
        <v>2939.073514</v>
      </c>
      <c r="BE265" s="22">
        <f t="shared" si="37"/>
        <v>0</v>
      </c>
      <c r="BF265" s="27">
        <v>0.0</v>
      </c>
      <c r="BG265" s="22">
        <f t="shared" si="38"/>
        <v>0</v>
      </c>
      <c r="BH265" s="22">
        <f t="shared" si="39"/>
        <v>0</v>
      </c>
      <c r="BI265" s="22">
        <v>495.81999999999994</v>
      </c>
      <c r="BJ265" s="22">
        <f t="shared" si="40"/>
        <v>495.82</v>
      </c>
      <c r="BK265" s="22">
        <f t="shared" si="41"/>
        <v>0</v>
      </c>
      <c r="BL265" s="22"/>
      <c r="BM265" s="22">
        <f t="shared" si="42"/>
        <v>0</v>
      </c>
      <c r="BN265" s="22" t="str">
        <f t="shared" si="43"/>
        <v/>
      </c>
      <c r="BO265" s="22">
        <f t="shared" ref="BO265:BQ265" si="1114">BF265+BI265+BL265</f>
        <v>495.82</v>
      </c>
      <c r="BP265" s="22">
        <f t="shared" si="1114"/>
        <v>495.82</v>
      </c>
      <c r="BQ265" s="22">
        <f t="shared" si="1114"/>
        <v>0</v>
      </c>
      <c r="BR265" s="22">
        <f t="shared" si="45"/>
        <v>0</v>
      </c>
      <c r="BS265" s="22">
        <v>0.0</v>
      </c>
      <c r="BT265" s="22">
        <f t="shared" si="46"/>
        <v>0</v>
      </c>
      <c r="BU265" s="22">
        <f t="shared" si="47"/>
        <v>0</v>
      </c>
      <c r="BV265" s="22">
        <f t="shared" si="48"/>
        <v>0</v>
      </c>
      <c r="BW265" s="27">
        <v>893.85</v>
      </c>
      <c r="BX265" s="22">
        <f t="shared" si="49"/>
        <v>893.85</v>
      </c>
      <c r="BY265" s="22">
        <f t="shared" si="50"/>
        <v>0</v>
      </c>
      <c r="BZ265" s="22">
        <f t="shared" si="51"/>
        <v>0</v>
      </c>
      <c r="CA265" s="22">
        <f t="shared" si="52"/>
        <v>0</v>
      </c>
    </row>
    <row r="266" ht="14.25" customHeight="1">
      <c r="A266" s="14" t="s">
        <v>1250</v>
      </c>
      <c r="B266" s="14" t="s">
        <v>1251</v>
      </c>
      <c r="C266" s="14" t="s">
        <v>1252</v>
      </c>
      <c r="D266" s="14">
        <v>1.26379459E8</v>
      </c>
      <c r="E266" s="14" t="s">
        <v>298</v>
      </c>
      <c r="F266" s="14" t="s">
        <v>209</v>
      </c>
      <c r="G266" s="14" t="s">
        <v>1253</v>
      </c>
      <c r="H266" s="25" t="s">
        <v>96</v>
      </c>
      <c r="I266" s="26">
        <v>2689.0</v>
      </c>
      <c r="J266" s="22">
        <v>0.0</v>
      </c>
      <c r="K266" s="22">
        <f t="shared" si="6"/>
        <v>0</v>
      </c>
      <c r="L266" s="22">
        <f t="shared" si="7"/>
        <v>0</v>
      </c>
      <c r="M266" s="22">
        <v>0.0</v>
      </c>
      <c r="N266" s="22">
        <f t="shared" si="8"/>
        <v>0</v>
      </c>
      <c r="O266" s="22">
        <f t="shared" si="9"/>
        <v>0</v>
      </c>
      <c r="P266" s="22">
        <v>10.0</v>
      </c>
      <c r="Q266" s="22">
        <f t="shared" si="10"/>
        <v>0</v>
      </c>
      <c r="R266" s="22">
        <f t="shared" si="11"/>
        <v>10</v>
      </c>
      <c r="S266" s="22">
        <v>100.0</v>
      </c>
      <c r="T266" s="22">
        <f t="shared" si="12"/>
        <v>0</v>
      </c>
      <c r="U266" s="22">
        <f t="shared" si="13"/>
        <v>100</v>
      </c>
      <c r="V266" s="22">
        <f t="shared" si="14"/>
        <v>2579</v>
      </c>
      <c r="W266" s="22">
        <v>27.8</v>
      </c>
      <c r="X266" s="22">
        <f t="shared" si="15"/>
        <v>0</v>
      </c>
      <c r="Y266" s="22">
        <f t="shared" si="16"/>
        <v>27.8</v>
      </c>
      <c r="Z266" s="22">
        <v>0.39</v>
      </c>
      <c r="AA266" s="22">
        <f t="shared" si="17"/>
        <v>0</v>
      </c>
      <c r="AB266" s="22">
        <f t="shared" si="18"/>
        <v>0.39</v>
      </c>
      <c r="AC266" s="22">
        <v>68.87</v>
      </c>
      <c r="AD266" s="22">
        <f t="shared" si="19"/>
        <v>0</v>
      </c>
      <c r="AE266" s="22">
        <f t="shared" si="20"/>
        <v>68.87</v>
      </c>
      <c r="AF266" s="22">
        <v>1.37</v>
      </c>
      <c r="AG266" s="22">
        <f t="shared" si="21"/>
        <v>0</v>
      </c>
      <c r="AH266" s="22">
        <f t="shared" si="22"/>
        <v>1.37</v>
      </c>
      <c r="AI266" s="22">
        <v>60.86</v>
      </c>
      <c r="AJ266" s="22">
        <f t="shared" si="23"/>
        <v>0</v>
      </c>
      <c r="AK266" s="22">
        <f t="shared" si="24"/>
        <v>60.86</v>
      </c>
      <c r="AL266" s="22">
        <f t="shared" ref="AL266:AN266" si="1115">AF266+AI266</f>
        <v>62.23</v>
      </c>
      <c r="AM266" s="22">
        <f t="shared" si="1115"/>
        <v>0</v>
      </c>
      <c r="AN266" s="22">
        <f t="shared" si="1115"/>
        <v>62.23</v>
      </c>
      <c r="AO266" s="22">
        <f t="shared" ref="AO266:AQ266" si="1116">SUM(J266+M266+P266+S266+W266+Z266+AC266+AF266+AI266)</f>
        <v>269.29</v>
      </c>
      <c r="AP266" s="22">
        <f t="shared" si="1116"/>
        <v>0</v>
      </c>
      <c r="AQ266" s="22">
        <f t="shared" si="1116"/>
        <v>269.29</v>
      </c>
      <c r="AR266" s="22">
        <v>83.87533719011081</v>
      </c>
      <c r="AS266" s="22">
        <f t="shared" si="27"/>
        <v>353.1653372</v>
      </c>
      <c r="AT266" s="22">
        <f t="shared" si="28"/>
        <v>353.1653372</v>
      </c>
      <c r="AU266" s="22">
        <f t="shared" si="29"/>
        <v>2335.834663</v>
      </c>
      <c r="AV266" s="22">
        <f t="shared" si="1117"/>
        <v>4554</v>
      </c>
      <c r="AW266" s="22">
        <f t="shared" si="31"/>
        <v>2218.165337</v>
      </c>
      <c r="AX266" s="22">
        <f t="shared" si="32"/>
        <v>2335.834663</v>
      </c>
      <c r="AY266" s="22">
        <v>70.73</v>
      </c>
      <c r="AZ266" s="22">
        <f t="shared" si="33"/>
        <v>70.73</v>
      </c>
      <c r="BA266" s="22">
        <f t="shared" si="34"/>
        <v>0</v>
      </c>
      <c r="BB266" s="22">
        <f t="shared" si="35"/>
        <v>4624.73</v>
      </c>
      <c r="BC266" s="22">
        <f t="shared" ref="BC266:BD266" si="1118">SUM(AW266+AZ266)</f>
        <v>2288.895337</v>
      </c>
      <c r="BD266" s="22">
        <f t="shared" si="1118"/>
        <v>2335.834663</v>
      </c>
      <c r="BE266" s="22">
        <f t="shared" si="37"/>
        <v>0</v>
      </c>
      <c r="BF266" s="27">
        <v>0.0</v>
      </c>
      <c r="BG266" s="22">
        <f t="shared" si="38"/>
        <v>0</v>
      </c>
      <c r="BH266" s="22">
        <f t="shared" si="39"/>
        <v>0</v>
      </c>
      <c r="BI266" s="22">
        <v>951.21</v>
      </c>
      <c r="BJ266" s="22">
        <f t="shared" si="40"/>
        <v>951.21</v>
      </c>
      <c r="BK266" s="22">
        <f t="shared" si="41"/>
        <v>0</v>
      </c>
      <c r="BL266" s="22"/>
      <c r="BM266" s="22">
        <f t="shared" si="42"/>
        <v>0</v>
      </c>
      <c r="BN266" s="22" t="str">
        <f t="shared" si="43"/>
        <v/>
      </c>
      <c r="BO266" s="22">
        <f t="shared" ref="BO266:BQ266" si="1119">BF266+BI266+BL266</f>
        <v>951.21</v>
      </c>
      <c r="BP266" s="22">
        <f t="shared" si="1119"/>
        <v>951.21</v>
      </c>
      <c r="BQ266" s="22">
        <f t="shared" si="1119"/>
        <v>0</v>
      </c>
      <c r="BR266" s="22">
        <f t="shared" si="45"/>
        <v>0</v>
      </c>
      <c r="BS266" s="22">
        <v>0.0</v>
      </c>
      <c r="BT266" s="22">
        <f t="shared" si="46"/>
        <v>0</v>
      </c>
      <c r="BU266" s="22">
        <f t="shared" si="47"/>
        <v>0</v>
      </c>
      <c r="BV266" s="22">
        <f t="shared" si="48"/>
        <v>0</v>
      </c>
      <c r="BW266" s="27">
        <v>1383.35</v>
      </c>
      <c r="BX266" s="22">
        <f t="shared" si="49"/>
        <v>1383.35</v>
      </c>
      <c r="BY266" s="22">
        <f t="shared" si="50"/>
        <v>0</v>
      </c>
      <c r="BZ266" s="22">
        <f t="shared" si="51"/>
        <v>0</v>
      </c>
      <c r="CA266" s="22">
        <f t="shared" si="52"/>
        <v>0</v>
      </c>
    </row>
    <row r="267" ht="14.25" customHeight="1">
      <c r="A267" s="14" t="s">
        <v>1254</v>
      </c>
      <c r="B267" s="14" t="s">
        <v>1255</v>
      </c>
      <c r="C267" s="14" t="s">
        <v>1256</v>
      </c>
      <c r="D267" s="14">
        <v>2.51527158E8</v>
      </c>
      <c r="E267" s="14" t="s">
        <v>1257</v>
      </c>
      <c r="F267" s="14" t="s">
        <v>107</v>
      </c>
      <c r="G267" s="14" t="s">
        <v>1258</v>
      </c>
      <c r="H267" s="25" t="s">
        <v>96</v>
      </c>
      <c r="I267" s="26">
        <v>13007.0</v>
      </c>
      <c r="J267" s="22">
        <v>0.0</v>
      </c>
      <c r="K267" s="22">
        <f t="shared" si="6"/>
        <v>0</v>
      </c>
      <c r="L267" s="22">
        <f t="shared" si="7"/>
        <v>0</v>
      </c>
      <c r="M267" s="22">
        <v>0.0</v>
      </c>
      <c r="N267" s="22">
        <f t="shared" si="8"/>
        <v>0</v>
      </c>
      <c r="O267" s="22">
        <f t="shared" si="9"/>
        <v>0</v>
      </c>
      <c r="P267" s="22">
        <v>10.0</v>
      </c>
      <c r="Q267" s="22">
        <f t="shared" si="10"/>
        <v>0</v>
      </c>
      <c r="R267" s="22">
        <f t="shared" si="11"/>
        <v>10</v>
      </c>
      <c r="S267" s="22">
        <v>100.0</v>
      </c>
      <c r="T267" s="22">
        <f t="shared" si="12"/>
        <v>0</v>
      </c>
      <c r="U267" s="22">
        <f t="shared" si="13"/>
        <v>100</v>
      </c>
      <c r="V267" s="22">
        <f t="shared" si="14"/>
        <v>12897</v>
      </c>
      <c r="W267" s="22">
        <v>27.8</v>
      </c>
      <c r="X267" s="22">
        <f t="shared" si="15"/>
        <v>0</v>
      </c>
      <c r="Y267" s="22">
        <f t="shared" si="16"/>
        <v>27.8</v>
      </c>
      <c r="Z267" s="22">
        <v>0.39</v>
      </c>
      <c r="AA267" s="22">
        <f t="shared" si="17"/>
        <v>0</v>
      </c>
      <c r="AB267" s="22">
        <f t="shared" si="18"/>
        <v>0.39</v>
      </c>
      <c r="AC267" s="22">
        <v>68.87</v>
      </c>
      <c r="AD267" s="22">
        <f t="shared" si="19"/>
        <v>0</v>
      </c>
      <c r="AE267" s="22">
        <f t="shared" si="20"/>
        <v>68.87</v>
      </c>
      <c r="AF267" s="22">
        <v>1.37</v>
      </c>
      <c r="AG267" s="22">
        <f t="shared" si="21"/>
        <v>0</v>
      </c>
      <c r="AH267" s="22">
        <f t="shared" si="22"/>
        <v>1.37</v>
      </c>
      <c r="AI267" s="22">
        <v>60.86</v>
      </c>
      <c r="AJ267" s="22">
        <f t="shared" si="23"/>
        <v>0</v>
      </c>
      <c r="AK267" s="22">
        <f t="shared" si="24"/>
        <v>60.86</v>
      </c>
      <c r="AL267" s="22">
        <f t="shared" ref="AL267:AN267" si="1120">AF267+AI267</f>
        <v>62.23</v>
      </c>
      <c r="AM267" s="22">
        <f t="shared" si="1120"/>
        <v>0</v>
      </c>
      <c r="AN267" s="22">
        <f t="shared" si="1120"/>
        <v>62.23</v>
      </c>
      <c r="AO267" s="22">
        <f t="shared" ref="AO267:AQ267" si="1121">SUM(J267+M267+P267+S267+W267+Z267+AC267+AF267+AI267)</f>
        <v>269.29</v>
      </c>
      <c r="AP267" s="22">
        <f t="shared" si="1121"/>
        <v>0</v>
      </c>
      <c r="AQ267" s="22">
        <f t="shared" si="1121"/>
        <v>269.29</v>
      </c>
      <c r="AR267" s="22">
        <v>441.5321345449853</v>
      </c>
      <c r="AS267" s="22">
        <f t="shared" si="27"/>
        <v>710.8221345</v>
      </c>
      <c r="AT267" s="22">
        <f t="shared" si="28"/>
        <v>710.8221345</v>
      </c>
      <c r="AU267" s="22">
        <f t="shared" si="29"/>
        <v>12296.17787</v>
      </c>
      <c r="AV267" s="22">
        <f>82.93*120</f>
        <v>9951.6</v>
      </c>
      <c r="AW267" s="22">
        <f t="shared" si="31"/>
        <v>0</v>
      </c>
      <c r="AX267" s="22">
        <f t="shared" si="32"/>
        <v>9951.6</v>
      </c>
      <c r="AY267" s="22">
        <v>175.06</v>
      </c>
      <c r="AZ267" s="22">
        <f t="shared" si="33"/>
        <v>0</v>
      </c>
      <c r="BA267" s="22">
        <f t="shared" si="34"/>
        <v>175.06</v>
      </c>
      <c r="BB267" s="22">
        <f t="shared" si="35"/>
        <v>10126.66</v>
      </c>
      <c r="BC267" s="22">
        <f t="shared" ref="BC267:BD267" si="1122">SUM(AW267+AZ267)</f>
        <v>0</v>
      </c>
      <c r="BD267" s="22">
        <f t="shared" si="1122"/>
        <v>10126.66</v>
      </c>
      <c r="BE267" s="22">
        <f t="shared" si="37"/>
        <v>2169.517865</v>
      </c>
      <c r="BF267" s="27">
        <v>646.25</v>
      </c>
      <c r="BG267" s="22">
        <f t="shared" si="38"/>
        <v>0</v>
      </c>
      <c r="BH267" s="22">
        <f t="shared" si="39"/>
        <v>646.25</v>
      </c>
      <c r="BI267" s="22">
        <v>1058.82</v>
      </c>
      <c r="BJ267" s="22">
        <f t="shared" si="40"/>
        <v>0</v>
      </c>
      <c r="BK267" s="22">
        <f t="shared" si="41"/>
        <v>1058.82</v>
      </c>
      <c r="BL267" s="22"/>
      <c r="BM267" s="22">
        <f t="shared" si="42"/>
        <v>0</v>
      </c>
      <c r="BN267" s="22" t="str">
        <f t="shared" si="43"/>
        <v/>
      </c>
      <c r="BO267" s="22">
        <f t="shared" ref="BO267:BQ267" si="1123">BF267+BI267+BL267</f>
        <v>1705.07</v>
      </c>
      <c r="BP267" s="22">
        <f t="shared" si="1123"/>
        <v>0</v>
      </c>
      <c r="BQ267" s="22">
        <f t="shared" si="1123"/>
        <v>1705.07</v>
      </c>
      <c r="BR267" s="22">
        <f t="shared" si="45"/>
        <v>464.4478655</v>
      </c>
      <c r="BS267" s="22">
        <v>0.0</v>
      </c>
      <c r="BT267" s="22">
        <f t="shared" si="46"/>
        <v>0</v>
      </c>
      <c r="BU267" s="22">
        <f t="shared" si="47"/>
        <v>0</v>
      </c>
      <c r="BV267" s="22">
        <f t="shared" si="48"/>
        <v>464.4478655</v>
      </c>
      <c r="BW267" s="27">
        <v>1734.5</v>
      </c>
      <c r="BX267" s="22">
        <f t="shared" si="49"/>
        <v>1270.052135</v>
      </c>
      <c r="BY267" s="22">
        <f t="shared" si="50"/>
        <v>464.4478655</v>
      </c>
      <c r="BZ267" s="22">
        <f t="shared" si="51"/>
        <v>0</v>
      </c>
      <c r="CA267" s="22">
        <f t="shared" si="52"/>
        <v>0</v>
      </c>
    </row>
    <row r="268" ht="14.25" customHeight="1">
      <c r="A268" s="14" t="s">
        <v>1259</v>
      </c>
      <c r="B268" s="14" t="s">
        <v>1260</v>
      </c>
      <c r="C268" s="14" t="s">
        <v>1261</v>
      </c>
      <c r="D268" s="14">
        <v>8.65167435E8</v>
      </c>
      <c r="E268" s="14" t="s">
        <v>266</v>
      </c>
      <c r="F268" s="14" t="s">
        <v>293</v>
      </c>
      <c r="G268" s="14" t="s">
        <v>1262</v>
      </c>
      <c r="H268" s="25" t="s">
        <v>96</v>
      </c>
      <c r="I268" s="26">
        <v>1500.0</v>
      </c>
      <c r="J268" s="22">
        <v>0.0</v>
      </c>
      <c r="K268" s="22">
        <f t="shared" si="6"/>
        <v>0</v>
      </c>
      <c r="L268" s="22">
        <f t="shared" si="7"/>
        <v>0</v>
      </c>
      <c r="M268" s="22">
        <v>0.0</v>
      </c>
      <c r="N268" s="22">
        <f t="shared" si="8"/>
        <v>0</v>
      </c>
      <c r="O268" s="22">
        <f t="shared" si="9"/>
        <v>0</v>
      </c>
      <c r="P268" s="22">
        <v>22.0</v>
      </c>
      <c r="Q268" s="22">
        <f t="shared" si="10"/>
        <v>0</v>
      </c>
      <c r="R268" s="22">
        <f t="shared" si="11"/>
        <v>22</v>
      </c>
      <c r="S268" s="22">
        <v>100.0</v>
      </c>
      <c r="T268" s="22">
        <f t="shared" si="12"/>
        <v>0</v>
      </c>
      <c r="U268" s="22">
        <f t="shared" si="13"/>
        <v>100</v>
      </c>
      <c r="V268" s="22">
        <f t="shared" si="14"/>
        <v>1378</v>
      </c>
      <c r="W268" s="22">
        <v>13.9</v>
      </c>
      <c r="X268" s="22">
        <f t="shared" si="15"/>
        <v>0</v>
      </c>
      <c r="Y268" s="22">
        <f t="shared" si="16"/>
        <v>13.9</v>
      </c>
      <c r="Z268" s="22">
        <v>0.39</v>
      </c>
      <c r="AA268" s="22">
        <f t="shared" si="17"/>
        <v>0</v>
      </c>
      <c r="AB268" s="22">
        <f t="shared" si="18"/>
        <v>0.39</v>
      </c>
      <c r="AC268" s="22">
        <v>68.87</v>
      </c>
      <c r="AD268" s="22">
        <f t="shared" si="19"/>
        <v>0</v>
      </c>
      <c r="AE268" s="22">
        <f t="shared" si="20"/>
        <v>68.87</v>
      </c>
      <c r="AF268" s="22">
        <v>1.37</v>
      </c>
      <c r="AG268" s="22">
        <f t="shared" si="21"/>
        <v>0</v>
      </c>
      <c r="AH268" s="22">
        <f t="shared" si="22"/>
        <v>1.37</v>
      </c>
      <c r="AI268" s="22">
        <v>60.86</v>
      </c>
      <c r="AJ268" s="22">
        <f t="shared" si="23"/>
        <v>0</v>
      </c>
      <c r="AK268" s="22">
        <f t="shared" si="24"/>
        <v>60.86</v>
      </c>
      <c r="AL268" s="22">
        <f t="shared" ref="AL268:AN268" si="1124">AF268+AI268</f>
        <v>62.23</v>
      </c>
      <c r="AM268" s="22">
        <f t="shared" si="1124"/>
        <v>0</v>
      </c>
      <c r="AN268" s="22">
        <f t="shared" si="1124"/>
        <v>62.23</v>
      </c>
      <c r="AO268" s="22">
        <f t="shared" ref="AO268:AQ268" si="1125">SUM(J268+M268+P268+S268+W268+Z268+AC268+AF268+AI268)</f>
        <v>267.39</v>
      </c>
      <c r="AP268" s="22">
        <f t="shared" si="1125"/>
        <v>0</v>
      </c>
      <c r="AQ268" s="22">
        <f t="shared" si="1125"/>
        <v>267.39</v>
      </c>
      <c r="AR268" s="22">
        <v>42.72643390071641</v>
      </c>
      <c r="AS268" s="22">
        <f t="shared" si="27"/>
        <v>310.1164339</v>
      </c>
      <c r="AT268" s="22">
        <f t="shared" si="28"/>
        <v>310.1164339</v>
      </c>
      <c r="AU268" s="22">
        <f t="shared" si="29"/>
        <v>1189.883566</v>
      </c>
      <c r="AV268" s="22">
        <f t="shared" ref="AV268:AV271" si="1130">37.95*120</f>
        <v>4554</v>
      </c>
      <c r="AW268" s="22">
        <f t="shared" si="31"/>
        <v>3364.116434</v>
      </c>
      <c r="AX268" s="22">
        <f t="shared" si="32"/>
        <v>1189.883566</v>
      </c>
      <c r="AY268" s="22">
        <v>0.0</v>
      </c>
      <c r="AZ268" s="22">
        <f t="shared" si="33"/>
        <v>0</v>
      </c>
      <c r="BA268" s="22">
        <f t="shared" si="34"/>
        <v>0</v>
      </c>
      <c r="BB268" s="22">
        <f t="shared" si="35"/>
        <v>4554</v>
      </c>
      <c r="BC268" s="22">
        <f t="shared" ref="BC268:BD268" si="1126">SUM(AW268+AZ268)</f>
        <v>3364.116434</v>
      </c>
      <c r="BD268" s="22">
        <f t="shared" si="1126"/>
        <v>1189.883566</v>
      </c>
      <c r="BE268" s="22">
        <f t="shared" si="37"/>
        <v>0</v>
      </c>
      <c r="BF268" s="27">
        <v>0.0</v>
      </c>
      <c r="BG268" s="22">
        <f t="shared" si="38"/>
        <v>0</v>
      </c>
      <c r="BH268" s="22">
        <f t="shared" si="39"/>
        <v>0</v>
      </c>
      <c r="BI268" s="22">
        <v>550.96</v>
      </c>
      <c r="BJ268" s="22">
        <f t="shared" si="40"/>
        <v>550.96</v>
      </c>
      <c r="BK268" s="22">
        <f t="shared" si="41"/>
        <v>0</v>
      </c>
      <c r="BL268" s="22"/>
      <c r="BM268" s="22">
        <f t="shared" si="42"/>
        <v>0</v>
      </c>
      <c r="BN268" s="22" t="str">
        <f t="shared" si="43"/>
        <v/>
      </c>
      <c r="BO268" s="22">
        <f t="shared" ref="BO268:BQ268" si="1127">BF268+BI268+BL268</f>
        <v>550.96</v>
      </c>
      <c r="BP268" s="22">
        <f t="shared" si="1127"/>
        <v>550.96</v>
      </c>
      <c r="BQ268" s="22">
        <f t="shared" si="1127"/>
        <v>0</v>
      </c>
      <c r="BR268" s="22">
        <f t="shared" si="45"/>
        <v>0</v>
      </c>
      <c r="BS268" s="22">
        <v>0.0</v>
      </c>
      <c r="BT268" s="22">
        <f t="shared" si="46"/>
        <v>0</v>
      </c>
      <c r="BU268" s="22">
        <f t="shared" si="47"/>
        <v>0</v>
      </c>
      <c r="BV268" s="22">
        <f t="shared" si="48"/>
        <v>0</v>
      </c>
      <c r="BW268" s="27">
        <v>319.23</v>
      </c>
      <c r="BX268" s="22">
        <f t="shared" si="49"/>
        <v>319.23</v>
      </c>
      <c r="BY268" s="22">
        <f t="shared" si="50"/>
        <v>0</v>
      </c>
      <c r="BZ268" s="22">
        <f t="shared" si="51"/>
        <v>0</v>
      </c>
      <c r="CA268" s="22">
        <f t="shared" si="52"/>
        <v>0</v>
      </c>
    </row>
    <row r="269" ht="14.25" customHeight="1">
      <c r="A269" s="14" t="s">
        <v>1263</v>
      </c>
      <c r="B269" s="14" t="s">
        <v>1264</v>
      </c>
      <c r="C269" s="14" t="s">
        <v>1265</v>
      </c>
      <c r="D269" s="14">
        <v>9.07806317E8</v>
      </c>
      <c r="E269" s="14" t="s">
        <v>984</v>
      </c>
      <c r="F269" s="14" t="s">
        <v>322</v>
      </c>
      <c r="G269" s="14" t="s">
        <v>1266</v>
      </c>
      <c r="H269" s="25" t="s">
        <v>96</v>
      </c>
      <c r="I269" s="26">
        <v>680.0</v>
      </c>
      <c r="J269" s="22">
        <v>0.0</v>
      </c>
      <c r="K269" s="22">
        <f t="shared" si="6"/>
        <v>0</v>
      </c>
      <c r="L269" s="22">
        <f t="shared" si="7"/>
        <v>0</v>
      </c>
      <c r="M269" s="22">
        <v>0.0</v>
      </c>
      <c r="N269" s="22">
        <f t="shared" si="8"/>
        <v>0</v>
      </c>
      <c r="O269" s="22">
        <f t="shared" si="9"/>
        <v>0</v>
      </c>
      <c r="P269" s="22">
        <v>10.0</v>
      </c>
      <c r="Q269" s="22">
        <f t="shared" si="10"/>
        <v>0</v>
      </c>
      <c r="R269" s="22">
        <f t="shared" si="11"/>
        <v>10</v>
      </c>
      <c r="S269" s="22">
        <v>100.0</v>
      </c>
      <c r="T269" s="22">
        <f t="shared" si="12"/>
        <v>0</v>
      </c>
      <c r="U269" s="22">
        <f t="shared" si="13"/>
        <v>100</v>
      </c>
      <c r="V269" s="22">
        <f t="shared" si="14"/>
        <v>570</v>
      </c>
      <c r="W269" s="22">
        <v>13.9</v>
      </c>
      <c r="X269" s="22">
        <f t="shared" si="15"/>
        <v>0</v>
      </c>
      <c r="Y269" s="22">
        <f t="shared" si="16"/>
        <v>13.9</v>
      </c>
      <c r="Z269" s="22">
        <v>0.39</v>
      </c>
      <c r="AA269" s="22">
        <f t="shared" si="17"/>
        <v>0</v>
      </c>
      <c r="AB269" s="22">
        <f t="shared" si="18"/>
        <v>0.39</v>
      </c>
      <c r="AC269" s="22">
        <v>68.87</v>
      </c>
      <c r="AD269" s="22">
        <f t="shared" si="19"/>
        <v>0</v>
      </c>
      <c r="AE269" s="22">
        <f t="shared" si="20"/>
        <v>68.87</v>
      </c>
      <c r="AF269" s="22">
        <v>1.37</v>
      </c>
      <c r="AG269" s="22">
        <f t="shared" si="21"/>
        <v>0</v>
      </c>
      <c r="AH269" s="22">
        <f t="shared" si="22"/>
        <v>1.37</v>
      </c>
      <c r="AI269" s="22">
        <v>60.86</v>
      </c>
      <c r="AJ269" s="22">
        <f t="shared" si="23"/>
        <v>0</v>
      </c>
      <c r="AK269" s="22">
        <f t="shared" si="24"/>
        <v>60.86</v>
      </c>
      <c r="AL269" s="22">
        <f t="shared" ref="AL269:AN269" si="1128">AF269+AI269</f>
        <v>62.23</v>
      </c>
      <c r="AM269" s="22">
        <f t="shared" si="1128"/>
        <v>0</v>
      </c>
      <c r="AN269" s="22">
        <f t="shared" si="1128"/>
        <v>62.23</v>
      </c>
      <c r="AO269" s="22">
        <f t="shared" ref="AO269:AQ269" si="1129">SUM(J269+M269+P269+S269+W269+Z269+AC269+AF269+AI269)</f>
        <v>255.39</v>
      </c>
      <c r="AP269" s="22">
        <f t="shared" si="1129"/>
        <v>0</v>
      </c>
      <c r="AQ269" s="22">
        <f t="shared" si="1129"/>
        <v>255.39</v>
      </c>
      <c r="AR269" s="22">
        <v>14.718419531387212</v>
      </c>
      <c r="AS269" s="22">
        <f t="shared" si="27"/>
        <v>270.1084195</v>
      </c>
      <c r="AT269" s="22">
        <f t="shared" si="28"/>
        <v>270.1084195</v>
      </c>
      <c r="AU269" s="22">
        <f t="shared" si="29"/>
        <v>409.8915805</v>
      </c>
      <c r="AV269" s="22">
        <f t="shared" si="1130"/>
        <v>4554</v>
      </c>
      <c r="AW269" s="22">
        <f t="shared" si="31"/>
        <v>4144.10842</v>
      </c>
      <c r="AX269" s="22">
        <f t="shared" si="32"/>
        <v>409.8915805</v>
      </c>
      <c r="AY269" s="22">
        <v>70.73</v>
      </c>
      <c r="AZ269" s="22">
        <f t="shared" si="33"/>
        <v>70.73</v>
      </c>
      <c r="BA269" s="22">
        <f t="shared" si="34"/>
        <v>0</v>
      </c>
      <c r="BB269" s="22">
        <f t="shared" si="35"/>
        <v>4624.73</v>
      </c>
      <c r="BC269" s="22">
        <f t="shared" ref="BC269:BD269" si="1131">SUM(AW269+AZ269)</f>
        <v>4214.83842</v>
      </c>
      <c r="BD269" s="22">
        <f t="shared" si="1131"/>
        <v>409.8915805</v>
      </c>
      <c r="BE269" s="22">
        <f t="shared" si="37"/>
        <v>0</v>
      </c>
      <c r="BF269" s="27">
        <v>0.0</v>
      </c>
      <c r="BG269" s="22">
        <f t="shared" si="38"/>
        <v>0</v>
      </c>
      <c r="BH269" s="22">
        <f t="shared" si="39"/>
        <v>0</v>
      </c>
      <c r="BI269" s="22">
        <v>345.33</v>
      </c>
      <c r="BJ269" s="22">
        <f t="shared" si="40"/>
        <v>345.33</v>
      </c>
      <c r="BK269" s="22">
        <f t="shared" si="41"/>
        <v>0</v>
      </c>
      <c r="BL269" s="22"/>
      <c r="BM269" s="22">
        <f t="shared" si="42"/>
        <v>0</v>
      </c>
      <c r="BN269" s="22" t="str">
        <f t="shared" si="43"/>
        <v/>
      </c>
      <c r="BO269" s="22">
        <f t="shared" ref="BO269:BQ269" si="1132">BF269+BI269+BL269</f>
        <v>345.33</v>
      </c>
      <c r="BP269" s="22">
        <f t="shared" si="1132"/>
        <v>345.33</v>
      </c>
      <c r="BQ269" s="22">
        <f t="shared" si="1132"/>
        <v>0</v>
      </c>
      <c r="BR269" s="22">
        <f t="shared" si="45"/>
        <v>0</v>
      </c>
      <c r="BS269" s="22">
        <v>0.0</v>
      </c>
      <c r="BT269" s="22">
        <f t="shared" si="46"/>
        <v>0</v>
      </c>
      <c r="BU269" s="22">
        <f t="shared" si="47"/>
        <v>0</v>
      </c>
      <c r="BV269" s="22">
        <f t="shared" si="48"/>
        <v>0</v>
      </c>
      <c r="BW269" s="27">
        <v>85.13</v>
      </c>
      <c r="BX269" s="22">
        <f t="shared" si="49"/>
        <v>85.13</v>
      </c>
      <c r="BY269" s="22">
        <f t="shared" si="50"/>
        <v>0</v>
      </c>
      <c r="BZ269" s="22">
        <f t="shared" si="51"/>
        <v>0</v>
      </c>
      <c r="CA269" s="22">
        <f t="shared" si="52"/>
        <v>0</v>
      </c>
    </row>
    <row r="270" ht="14.25" customHeight="1">
      <c r="A270" s="14" t="s">
        <v>1267</v>
      </c>
      <c r="B270" s="14" t="s">
        <v>1268</v>
      </c>
      <c r="C270" s="14" t="s">
        <v>1269</v>
      </c>
      <c r="D270" s="14">
        <v>9.13543551E8</v>
      </c>
      <c r="E270" s="14" t="s">
        <v>1095</v>
      </c>
      <c r="F270" s="14" t="s">
        <v>176</v>
      </c>
      <c r="G270" s="14" t="s">
        <v>1270</v>
      </c>
      <c r="H270" s="25" t="s">
        <v>96</v>
      </c>
      <c r="I270" s="26">
        <v>730.0</v>
      </c>
      <c r="J270" s="22">
        <v>0.0</v>
      </c>
      <c r="K270" s="22">
        <f t="shared" si="6"/>
        <v>0</v>
      </c>
      <c r="L270" s="22">
        <f t="shared" si="7"/>
        <v>0</v>
      </c>
      <c r="M270" s="22">
        <v>0.0</v>
      </c>
      <c r="N270" s="22">
        <f t="shared" si="8"/>
        <v>0</v>
      </c>
      <c r="O270" s="22">
        <f t="shared" si="9"/>
        <v>0</v>
      </c>
      <c r="P270" s="22">
        <v>22.0</v>
      </c>
      <c r="Q270" s="22">
        <f t="shared" si="10"/>
        <v>0</v>
      </c>
      <c r="R270" s="22">
        <f t="shared" si="11"/>
        <v>22</v>
      </c>
      <c r="S270" s="22">
        <v>100.0</v>
      </c>
      <c r="T270" s="22">
        <f t="shared" si="12"/>
        <v>0</v>
      </c>
      <c r="U270" s="22">
        <f t="shared" si="13"/>
        <v>100</v>
      </c>
      <c r="V270" s="22">
        <f t="shared" si="14"/>
        <v>608</v>
      </c>
      <c r="W270" s="22">
        <v>13.9</v>
      </c>
      <c r="X270" s="22">
        <f t="shared" si="15"/>
        <v>0</v>
      </c>
      <c r="Y270" s="22">
        <f t="shared" si="16"/>
        <v>13.9</v>
      </c>
      <c r="Z270" s="22">
        <v>0.39</v>
      </c>
      <c r="AA270" s="22">
        <f t="shared" si="17"/>
        <v>0</v>
      </c>
      <c r="AB270" s="22">
        <f t="shared" si="18"/>
        <v>0.39</v>
      </c>
      <c r="AC270" s="22">
        <v>68.87</v>
      </c>
      <c r="AD270" s="22">
        <f t="shared" si="19"/>
        <v>0</v>
      </c>
      <c r="AE270" s="22">
        <f t="shared" si="20"/>
        <v>68.87</v>
      </c>
      <c r="AF270" s="22">
        <v>1.37</v>
      </c>
      <c r="AG270" s="22">
        <f t="shared" si="21"/>
        <v>0</v>
      </c>
      <c r="AH270" s="22">
        <f t="shared" si="22"/>
        <v>1.37</v>
      </c>
      <c r="AI270" s="22">
        <v>60.86</v>
      </c>
      <c r="AJ270" s="22">
        <f t="shared" si="23"/>
        <v>0</v>
      </c>
      <c r="AK270" s="22">
        <f t="shared" si="24"/>
        <v>60.86</v>
      </c>
      <c r="AL270" s="22">
        <f t="shared" ref="AL270:AN270" si="1133">AF270+AI270</f>
        <v>62.23</v>
      </c>
      <c r="AM270" s="22">
        <f t="shared" si="1133"/>
        <v>0</v>
      </c>
      <c r="AN270" s="22">
        <f t="shared" si="1133"/>
        <v>62.23</v>
      </c>
      <c r="AO270" s="22">
        <f t="shared" ref="AO270:AQ270" si="1134">SUM(J270+M270+P270+S270+W270+Z270+AC270+AF270+AI270)</f>
        <v>267.39</v>
      </c>
      <c r="AP270" s="22">
        <f t="shared" si="1134"/>
        <v>0</v>
      </c>
      <c r="AQ270" s="22">
        <f t="shared" si="1134"/>
        <v>267.39</v>
      </c>
      <c r="AR270" s="22">
        <v>16.035628127964575</v>
      </c>
      <c r="AS270" s="22">
        <f t="shared" si="27"/>
        <v>283.4256281</v>
      </c>
      <c r="AT270" s="22">
        <f t="shared" si="28"/>
        <v>283.4256281</v>
      </c>
      <c r="AU270" s="22">
        <f t="shared" si="29"/>
        <v>446.5743719</v>
      </c>
      <c r="AV270" s="22">
        <f t="shared" si="1130"/>
        <v>4554</v>
      </c>
      <c r="AW270" s="22">
        <f t="shared" si="31"/>
        <v>4107.425628</v>
      </c>
      <c r="AX270" s="22">
        <f t="shared" si="32"/>
        <v>446.5743719</v>
      </c>
      <c r="AY270" s="22">
        <v>70.73</v>
      </c>
      <c r="AZ270" s="22">
        <f t="shared" si="33"/>
        <v>70.73</v>
      </c>
      <c r="BA270" s="22">
        <f t="shared" si="34"/>
        <v>0</v>
      </c>
      <c r="BB270" s="22">
        <f t="shared" si="35"/>
        <v>4624.73</v>
      </c>
      <c r="BC270" s="22">
        <f t="shared" ref="BC270:BD270" si="1135">SUM(AW270+AZ270)</f>
        <v>4178.155628</v>
      </c>
      <c r="BD270" s="22">
        <f t="shared" si="1135"/>
        <v>446.5743719</v>
      </c>
      <c r="BE270" s="22">
        <f t="shared" si="37"/>
        <v>0</v>
      </c>
      <c r="BF270" s="27">
        <v>0.0</v>
      </c>
      <c r="BG270" s="22">
        <f t="shared" si="38"/>
        <v>0</v>
      </c>
      <c r="BH270" s="22">
        <f t="shared" si="39"/>
        <v>0</v>
      </c>
      <c r="BI270" s="22">
        <v>251.89</v>
      </c>
      <c r="BJ270" s="22">
        <f t="shared" si="40"/>
        <v>251.89</v>
      </c>
      <c r="BK270" s="22">
        <f t="shared" si="41"/>
        <v>0</v>
      </c>
      <c r="BL270" s="22"/>
      <c r="BM270" s="22">
        <f t="shared" si="42"/>
        <v>0</v>
      </c>
      <c r="BN270" s="22" t="str">
        <f t="shared" si="43"/>
        <v/>
      </c>
      <c r="BO270" s="22">
        <f t="shared" ref="BO270:BQ270" si="1136">BF270+BI270+BL270</f>
        <v>251.89</v>
      </c>
      <c r="BP270" s="22">
        <f t="shared" si="1136"/>
        <v>251.89</v>
      </c>
      <c r="BQ270" s="22">
        <f t="shared" si="1136"/>
        <v>0</v>
      </c>
      <c r="BR270" s="22">
        <f t="shared" si="45"/>
        <v>0</v>
      </c>
      <c r="BS270" s="22">
        <v>0.0</v>
      </c>
      <c r="BT270" s="22">
        <f t="shared" si="46"/>
        <v>0</v>
      </c>
      <c r="BU270" s="22">
        <f t="shared" si="47"/>
        <v>0</v>
      </c>
      <c r="BV270" s="22">
        <f t="shared" si="48"/>
        <v>0</v>
      </c>
      <c r="BW270" s="27">
        <v>712.95</v>
      </c>
      <c r="BX270" s="22">
        <f t="shared" si="49"/>
        <v>712.95</v>
      </c>
      <c r="BY270" s="22">
        <f t="shared" si="50"/>
        <v>0</v>
      </c>
      <c r="BZ270" s="22">
        <f t="shared" si="51"/>
        <v>0</v>
      </c>
      <c r="CA270" s="22">
        <f t="shared" si="52"/>
        <v>0</v>
      </c>
    </row>
    <row r="271" ht="14.25" customHeight="1">
      <c r="A271" s="14" t="s">
        <v>1271</v>
      </c>
      <c r="B271" s="14" t="s">
        <v>1272</v>
      </c>
      <c r="C271" s="14" t="s">
        <v>1273</v>
      </c>
      <c r="D271" s="14">
        <v>3.24680619E8</v>
      </c>
      <c r="E271" s="14" t="s">
        <v>225</v>
      </c>
      <c r="F271" s="14" t="s">
        <v>204</v>
      </c>
      <c r="G271" s="14" t="s">
        <v>1274</v>
      </c>
      <c r="H271" s="25" t="s">
        <v>96</v>
      </c>
      <c r="I271" s="26">
        <v>3201.0</v>
      </c>
      <c r="J271" s="22">
        <v>0.0</v>
      </c>
      <c r="K271" s="22">
        <f t="shared" si="6"/>
        <v>0</v>
      </c>
      <c r="L271" s="22">
        <f t="shared" si="7"/>
        <v>0</v>
      </c>
      <c r="M271" s="22">
        <v>0.0</v>
      </c>
      <c r="N271" s="22">
        <f t="shared" si="8"/>
        <v>0</v>
      </c>
      <c r="O271" s="22">
        <f t="shared" si="9"/>
        <v>0</v>
      </c>
      <c r="P271" s="22">
        <v>10.0</v>
      </c>
      <c r="Q271" s="22">
        <f t="shared" si="10"/>
        <v>0</v>
      </c>
      <c r="R271" s="22">
        <f t="shared" si="11"/>
        <v>10</v>
      </c>
      <c r="S271" s="22">
        <v>100.0</v>
      </c>
      <c r="T271" s="22">
        <f t="shared" si="12"/>
        <v>0</v>
      </c>
      <c r="U271" s="22">
        <f t="shared" si="13"/>
        <v>100</v>
      </c>
      <c r="V271" s="22">
        <f t="shared" si="14"/>
        <v>3091</v>
      </c>
      <c r="W271" s="22">
        <v>27.8</v>
      </c>
      <c r="X271" s="22">
        <f t="shared" si="15"/>
        <v>0</v>
      </c>
      <c r="Y271" s="22">
        <f t="shared" si="16"/>
        <v>27.8</v>
      </c>
      <c r="Z271" s="22">
        <v>0.39</v>
      </c>
      <c r="AA271" s="22">
        <f t="shared" si="17"/>
        <v>0</v>
      </c>
      <c r="AB271" s="22">
        <f t="shared" si="18"/>
        <v>0.39</v>
      </c>
      <c r="AC271" s="22">
        <v>68.87</v>
      </c>
      <c r="AD271" s="22">
        <f t="shared" si="19"/>
        <v>0</v>
      </c>
      <c r="AE271" s="22">
        <f t="shared" si="20"/>
        <v>68.87</v>
      </c>
      <c r="AF271" s="22">
        <v>1.37</v>
      </c>
      <c r="AG271" s="22">
        <f t="shared" si="21"/>
        <v>0</v>
      </c>
      <c r="AH271" s="22">
        <f t="shared" si="22"/>
        <v>1.37</v>
      </c>
      <c r="AI271" s="22">
        <v>60.86</v>
      </c>
      <c r="AJ271" s="22">
        <f t="shared" si="23"/>
        <v>0</v>
      </c>
      <c r="AK271" s="22">
        <f t="shared" si="24"/>
        <v>60.86</v>
      </c>
      <c r="AL271" s="22">
        <f t="shared" ref="AL271:AN271" si="1137">AF271+AI271</f>
        <v>62.23</v>
      </c>
      <c r="AM271" s="22">
        <f t="shared" si="1137"/>
        <v>0</v>
      </c>
      <c r="AN271" s="22">
        <f t="shared" si="1137"/>
        <v>62.23</v>
      </c>
      <c r="AO271" s="22">
        <f t="shared" ref="AO271:AQ271" si="1138">SUM(J271+M271+P271+S271+W271+Z271+AC271+AF271+AI271)</f>
        <v>269.29</v>
      </c>
      <c r="AP271" s="22">
        <f t="shared" si="1138"/>
        <v>0</v>
      </c>
      <c r="AQ271" s="22">
        <f t="shared" si="1138"/>
        <v>269.29</v>
      </c>
      <c r="AR271" s="22">
        <v>101.62298985978477</v>
      </c>
      <c r="AS271" s="22">
        <f t="shared" si="27"/>
        <v>370.9129899</v>
      </c>
      <c r="AT271" s="22">
        <f t="shared" si="28"/>
        <v>370.9129899</v>
      </c>
      <c r="AU271" s="22">
        <f t="shared" si="29"/>
        <v>2830.08701</v>
      </c>
      <c r="AV271" s="22">
        <f t="shared" si="1130"/>
        <v>4554</v>
      </c>
      <c r="AW271" s="22">
        <f t="shared" si="31"/>
        <v>1723.91299</v>
      </c>
      <c r="AX271" s="22">
        <f t="shared" si="32"/>
        <v>2830.08701</v>
      </c>
      <c r="AY271" s="22">
        <v>0.0</v>
      </c>
      <c r="AZ271" s="22">
        <f t="shared" si="33"/>
        <v>0</v>
      </c>
      <c r="BA271" s="22">
        <f t="shared" si="34"/>
        <v>0</v>
      </c>
      <c r="BB271" s="22">
        <f t="shared" si="35"/>
        <v>4554</v>
      </c>
      <c r="BC271" s="22">
        <f t="shared" ref="BC271:BD271" si="1139">SUM(AW271+AZ271)</f>
        <v>1723.91299</v>
      </c>
      <c r="BD271" s="22">
        <f t="shared" si="1139"/>
        <v>2830.08701</v>
      </c>
      <c r="BE271" s="22">
        <f t="shared" si="37"/>
        <v>0</v>
      </c>
      <c r="BF271" s="27">
        <v>0.0</v>
      </c>
      <c r="BG271" s="22">
        <f t="shared" si="38"/>
        <v>0</v>
      </c>
      <c r="BH271" s="22">
        <f t="shared" si="39"/>
        <v>0</v>
      </c>
      <c r="BI271" s="22">
        <v>324.09</v>
      </c>
      <c r="BJ271" s="22">
        <f t="shared" si="40"/>
        <v>324.09</v>
      </c>
      <c r="BK271" s="22">
        <f t="shared" si="41"/>
        <v>0</v>
      </c>
      <c r="BL271" s="22"/>
      <c r="BM271" s="22">
        <f t="shared" si="42"/>
        <v>0</v>
      </c>
      <c r="BN271" s="22" t="str">
        <f t="shared" si="43"/>
        <v/>
      </c>
      <c r="BO271" s="22">
        <f t="shared" ref="BO271:BQ271" si="1140">BF271+BI271+BL271</f>
        <v>324.09</v>
      </c>
      <c r="BP271" s="22">
        <f t="shared" si="1140"/>
        <v>324.09</v>
      </c>
      <c r="BQ271" s="22">
        <f t="shared" si="1140"/>
        <v>0</v>
      </c>
      <c r="BR271" s="22">
        <f t="shared" si="45"/>
        <v>0</v>
      </c>
      <c r="BS271" s="22">
        <v>0.0</v>
      </c>
      <c r="BT271" s="22">
        <f t="shared" si="46"/>
        <v>0</v>
      </c>
      <c r="BU271" s="22">
        <f t="shared" si="47"/>
        <v>0</v>
      </c>
      <c r="BV271" s="22">
        <f t="shared" si="48"/>
        <v>0</v>
      </c>
      <c r="BW271" s="27">
        <v>1021.54</v>
      </c>
      <c r="BX271" s="22">
        <f t="shared" si="49"/>
        <v>1021.54</v>
      </c>
      <c r="BY271" s="22">
        <f t="shared" si="50"/>
        <v>0</v>
      </c>
      <c r="BZ271" s="22">
        <f t="shared" si="51"/>
        <v>0</v>
      </c>
      <c r="CA271" s="22">
        <f t="shared" si="52"/>
        <v>0</v>
      </c>
    </row>
    <row r="272" ht="14.25" customHeight="1">
      <c r="A272" s="14" t="s">
        <v>1275</v>
      </c>
      <c r="B272" s="14" t="s">
        <v>1276</v>
      </c>
      <c r="C272" s="14" t="s">
        <v>1277</v>
      </c>
      <c r="D272" s="14">
        <v>1.98983867E8</v>
      </c>
      <c r="E272" s="14" t="s">
        <v>1278</v>
      </c>
      <c r="F272" s="14" t="s">
        <v>282</v>
      </c>
      <c r="G272" s="14" t="s">
        <v>1279</v>
      </c>
      <c r="H272" s="25" t="s">
        <v>96</v>
      </c>
      <c r="I272" s="26">
        <v>8000.0</v>
      </c>
      <c r="J272" s="22">
        <v>0.0</v>
      </c>
      <c r="K272" s="22">
        <f t="shared" si="6"/>
        <v>0</v>
      </c>
      <c r="L272" s="22">
        <f t="shared" si="7"/>
        <v>0</v>
      </c>
      <c r="M272" s="22">
        <v>0.0</v>
      </c>
      <c r="N272" s="22">
        <f t="shared" si="8"/>
        <v>0</v>
      </c>
      <c r="O272" s="22">
        <f t="shared" si="9"/>
        <v>0</v>
      </c>
      <c r="P272" s="22">
        <v>22.0</v>
      </c>
      <c r="Q272" s="22">
        <f t="shared" si="10"/>
        <v>0</v>
      </c>
      <c r="R272" s="22">
        <f t="shared" si="11"/>
        <v>22</v>
      </c>
      <c r="S272" s="22">
        <v>100.0</v>
      </c>
      <c r="T272" s="22">
        <f t="shared" si="12"/>
        <v>0</v>
      </c>
      <c r="U272" s="22">
        <f t="shared" si="13"/>
        <v>100</v>
      </c>
      <c r="V272" s="22">
        <f t="shared" si="14"/>
        <v>7878</v>
      </c>
      <c r="W272" s="22">
        <v>27.8</v>
      </c>
      <c r="X272" s="22">
        <f t="shared" si="15"/>
        <v>0</v>
      </c>
      <c r="Y272" s="22">
        <f t="shared" si="16"/>
        <v>27.8</v>
      </c>
      <c r="Z272" s="22">
        <v>0.39</v>
      </c>
      <c r="AA272" s="22">
        <f t="shared" si="17"/>
        <v>0</v>
      </c>
      <c r="AB272" s="22">
        <f t="shared" si="18"/>
        <v>0.39</v>
      </c>
      <c r="AC272" s="22">
        <v>68.87</v>
      </c>
      <c r="AD272" s="22">
        <f t="shared" si="19"/>
        <v>0</v>
      </c>
      <c r="AE272" s="22">
        <f t="shared" si="20"/>
        <v>68.87</v>
      </c>
      <c r="AF272" s="22">
        <v>1.37</v>
      </c>
      <c r="AG272" s="22">
        <f t="shared" si="21"/>
        <v>0</v>
      </c>
      <c r="AH272" s="22">
        <f t="shared" si="22"/>
        <v>1.37</v>
      </c>
      <c r="AI272" s="22">
        <v>60.86</v>
      </c>
      <c r="AJ272" s="22">
        <f t="shared" si="23"/>
        <v>0</v>
      </c>
      <c r="AK272" s="22">
        <f t="shared" si="24"/>
        <v>60.86</v>
      </c>
      <c r="AL272" s="22">
        <f t="shared" ref="AL272:AN272" si="1141">AF272+AI272</f>
        <v>62.23</v>
      </c>
      <c r="AM272" s="22">
        <f t="shared" si="1141"/>
        <v>0</v>
      </c>
      <c r="AN272" s="22">
        <f t="shared" si="1141"/>
        <v>62.23</v>
      </c>
      <c r="AO272" s="22">
        <f t="shared" ref="AO272:AQ272" si="1142">SUM(J272+M272+P272+S272+W272+Z272+AC272+AF272+AI272)</f>
        <v>281.29</v>
      </c>
      <c r="AP272" s="22">
        <f t="shared" si="1142"/>
        <v>0</v>
      </c>
      <c r="AQ272" s="22">
        <f t="shared" si="1142"/>
        <v>281.29</v>
      </c>
      <c r="AR272" s="22">
        <v>267.55660964441205</v>
      </c>
      <c r="AS272" s="22">
        <f t="shared" si="27"/>
        <v>548.8466096</v>
      </c>
      <c r="AT272" s="22">
        <f t="shared" si="28"/>
        <v>548.8466096</v>
      </c>
      <c r="AU272" s="22">
        <f t="shared" si="29"/>
        <v>7451.15339</v>
      </c>
      <c r="AV272" s="22">
        <f>82.93*120</f>
        <v>9951.6</v>
      </c>
      <c r="AW272" s="22">
        <f t="shared" si="31"/>
        <v>2500.44661</v>
      </c>
      <c r="AX272" s="22">
        <f t="shared" si="32"/>
        <v>7451.15339</v>
      </c>
      <c r="AY272" s="22">
        <v>175.06</v>
      </c>
      <c r="AZ272" s="22">
        <f t="shared" si="33"/>
        <v>175.06</v>
      </c>
      <c r="BA272" s="22">
        <f t="shared" si="34"/>
        <v>0</v>
      </c>
      <c r="BB272" s="22">
        <f t="shared" si="35"/>
        <v>10126.66</v>
      </c>
      <c r="BC272" s="22">
        <f t="shared" ref="BC272:BD272" si="1143">SUM(AW272+AZ272)</f>
        <v>2675.50661</v>
      </c>
      <c r="BD272" s="22">
        <f t="shared" si="1143"/>
        <v>7451.15339</v>
      </c>
      <c r="BE272" s="22">
        <f t="shared" si="37"/>
        <v>0</v>
      </c>
      <c r="BF272" s="27">
        <v>0.0</v>
      </c>
      <c r="BG272" s="22">
        <f t="shared" si="38"/>
        <v>0</v>
      </c>
      <c r="BH272" s="22">
        <f t="shared" si="39"/>
        <v>0</v>
      </c>
      <c r="BI272" s="22">
        <v>160.98</v>
      </c>
      <c r="BJ272" s="22">
        <f t="shared" si="40"/>
        <v>160.98</v>
      </c>
      <c r="BK272" s="22">
        <f t="shared" si="41"/>
        <v>0</v>
      </c>
      <c r="BL272" s="22"/>
      <c r="BM272" s="22">
        <f t="shared" si="42"/>
        <v>0</v>
      </c>
      <c r="BN272" s="22" t="str">
        <f t="shared" si="43"/>
        <v/>
      </c>
      <c r="BO272" s="22">
        <f t="shared" ref="BO272:BQ272" si="1144">BF272+BI272+BL272</f>
        <v>160.98</v>
      </c>
      <c r="BP272" s="22">
        <f t="shared" si="1144"/>
        <v>160.98</v>
      </c>
      <c r="BQ272" s="22">
        <f t="shared" si="1144"/>
        <v>0</v>
      </c>
      <c r="BR272" s="22">
        <f t="shared" si="45"/>
        <v>0</v>
      </c>
      <c r="BS272" s="22">
        <v>0.0</v>
      </c>
      <c r="BT272" s="22">
        <f t="shared" si="46"/>
        <v>0</v>
      </c>
      <c r="BU272" s="22">
        <f t="shared" si="47"/>
        <v>0</v>
      </c>
      <c r="BV272" s="22">
        <f t="shared" si="48"/>
        <v>0</v>
      </c>
      <c r="BW272" s="27">
        <v>0.0</v>
      </c>
      <c r="BX272" s="22">
        <f t="shared" si="49"/>
        <v>0</v>
      </c>
      <c r="BY272" s="22">
        <f t="shared" si="50"/>
        <v>0</v>
      </c>
      <c r="BZ272" s="22">
        <f t="shared" si="51"/>
        <v>0</v>
      </c>
      <c r="CA272" s="22">
        <f t="shared" si="52"/>
        <v>0</v>
      </c>
    </row>
    <row r="273" ht="14.25" customHeight="1">
      <c r="A273" s="14" t="s">
        <v>1280</v>
      </c>
      <c r="B273" s="14" t="s">
        <v>244</v>
      </c>
      <c r="C273" s="14" t="s">
        <v>1281</v>
      </c>
      <c r="D273" s="14"/>
      <c r="E273" s="14" t="s">
        <v>422</v>
      </c>
      <c r="F273" s="14" t="s">
        <v>130</v>
      </c>
      <c r="G273" s="14" t="s">
        <v>1282</v>
      </c>
      <c r="H273" s="25" t="s">
        <v>96</v>
      </c>
      <c r="I273" s="26">
        <v>1750.0</v>
      </c>
      <c r="J273" s="22">
        <v>0.0</v>
      </c>
      <c r="K273" s="22">
        <f t="shared" si="6"/>
        <v>0</v>
      </c>
      <c r="L273" s="22">
        <f t="shared" si="7"/>
        <v>0</v>
      </c>
      <c r="M273" s="22">
        <v>0.0</v>
      </c>
      <c r="N273" s="22">
        <f t="shared" si="8"/>
        <v>0</v>
      </c>
      <c r="O273" s="22">
        <f t="shared" si="9"/>
        <v>0</v>
      </c>
      <c r="P273" s="22">
        <v>10.0</v>
      </c>
      <c r="Q273" s="22">
        <f t="shared" si="10"/>
        <v>0</v>
      </c>
      <c r="R273" s="22">
        <f t="shared" si="11"/>
        <v>10</v>
      </c>
      <c r="S273" s="22">
        <v>100.0</v>
      </c>
      <c r="T273" s="22">
        <f t="shared" si="12"/>
        <v>0</v>
      </c>
      <c r="U273" s="22">
        <f t="shared" si="13"/>
        <v>100</v>
      </c>
      <c r="V273" s="22">
        <f t="shared" si="14"/>
        <v>1640</v>
      </c>
      <c r="W273" s="22">
        <v>13.9</v>
      </c>
      <c r="X273" s="22">
        <f t="shared" si="15"/>
        <v>0</v>
      </c>
      <c r="Y273" s="22">
        <f t="shared" si="16"/>
        <v>13.9</v>
      </c>
      <c r="Z273" s="22">
        <v>0.39</v>
      </c>
      <c r="AA273" s="22">
        <f t="shared" si="17"/>
        <v>0</v>
      </c>
      <c r="AB273" s="22">
        <f t="shared" si="18"/>
        <v>0.39</v>
      </c>
      <c r="AC273" s="22">
        <v>68.87</v>
      </c>
      <c r="AD273" s="22">
        <f t="shared" si="19"/>
        <v>0</v>
      </c>
      <c r="AE273" s="22">
        <f t="shared" si="20"/>
        <v>68.87</v>
      </c>
      <c r="AF273" s="22">
        <v>1.37</v>
      </c>
      <c r="AG273" s="22">
        <f t="shared" si="21"/>
        <v>0</v>
      </c>
      <c r="AH273" s="22">
        <f t="shared" si="22"/>
        <v>1.37</v>
      </c>
      <c r="AI273" s="22">
        <v>60.86</v>
      </c>
      <c r="AJ273" s="22">
        <f t="shared" si="23"/>
        <v>0</v>
      </c>
      <c r="AK273" s="22">
        <f t="shared" si="24"/>
        <v>60.86</v>
      </c>
      <c r="AL273" s="22">
        <f t="shared" ref="AL273:AN273" si="1145">AF273+AI273</f>
        <v>62.23</v>
      </c>
      <c r="AM273" s="22">
        <f t="shared" si="1145"/>
        <v>0</v>
      </c>
      <c r="AN273" s="22">
        <f t="shared" si="1145"/>
        <v>62.23</v>
      </c>
      <c r="AO273" s="22">
        <f t="shared" ref="AO273:AQ273" si="1146">SUM(J273+M273+P273+S273+W273+Z273+AC273+AF273+AI273)</f>
        <v>255.39</v>
      </c>
      <c r="AP273" s="22">
        <f t="shared" si="1146"/>
        <v>0</v>
      </c>
      <c r="AQ273" s="22">
        <f t="shared" si="1146"/>
        <v>255.39</v>
      </c>
      <c r="AR273" s="22">
        <v>51.80824054027612</v>
      </c>
      <c r="AS273" s="22">
        <f t="shared" si="27"/>
        <v>307.1982405</v>
      </c>
      <c r="AT273" s="22">
        <f t="shared" si="28"/>
        <v>307.1982405</v>
      </c>
      <c r="AU273" s="22">
        <f t="shared" si="29"/>
        <v>1442.801759</v>
      </c>
      <c r="AV273" s="22">
        <f t="shared" ref="AV273:AV279" si="1151">37.95*120</f>
        <v>4554</v>
      </c>
      <c r="AW273" s="22">
        <f t="shared" si="31"/>
        <v>3111.198241</v>
      </c>
      <c r="AX273" s="22">
        <f t="shared" si="32"/>
        <v>1442.801759</v>
      </c>
      <c r="AY273" s="22">
        <v>70.73</v>
      </c>
      <c r="AZ273" s="22">
        <f t="shared" si="33"/>
        <v>70.73</v>
      </c>
      <c r="BA273" s="22">
        <f t="shared" si="34"/>
        <v>0</v>
      </c>
      <c r="BB273" s="22">
        <f t="shared" si="35"/>
        <v>4624.73</v>
      </c>
      <c r="BC273" s="22">
        <f t="shared" ref="BC273:BD273" si="1147">SUM(AW273+AZ273)</f>
        <v>3181.928241</v>
      </c>
      <c r="BD273" s="22">
        <f t="shared" si="1147"/>
        <v>1442.801759</v>
      </c>
      <c r="BE273" s="22">
        <f t="shared" si="37"/>
        <v>0</v>
      </c>
      <c r="BF273" s="27">
        <v>0.0</v>
      </c>
      <c r="BG273" s="22">
        <f t="shared" si="38"/>
        <v>0</v>
      </c>
      <c r="BH273" s="22">
        <f t="shared" si="39"/>
        <v>0</v>
      </c>
      <c r="BI273" s="22">
        <v>0.0</v>
      </c>
      <c r="BJ273" s="22">
        <f t="shared" si="40"/>
        <v>0</v>
      </c>
      <c r="BK273" s="22">
        <f t="shared" si="41"/>
        <v>0</v>
      </c>
      <c r="BL273" s="22"/>
      <c r="BM273" s="22">
        <f t="shared" si="42"/>
        <v>0</v>
      </c>
      <c r="BN273" s="22" t="str">
        <f t="shared" si="43"/>
        <v/>
      </c>
      <c r="BO273" s="22">
        <f t="shared" ref="BO273:BQ273" si="1148">BF273+BI273+BL273</f>
        <v>0</v>
      </c>
      <c r="BP273" s="22">
        <f t="shared" si="1148"/>
        <v>0</v>
      </c>
      <c r="BQ273" s="22">
        <f t="shared" si="1148"/>
        <v>0</v>
      </c>
      <c r="BR273" s="22">
        <f t="shared" si="45"/>
        <v>0</v>
      </c>
      <c r="BS273" s="22">
        <v>0.0</v>
      </c>
      <c r="BT273" s="22">
        <f t="shared" si="46"/>
        <v>0</v>
      </c>
      <c r="BU273" s="22">
        <f t="shared" si="47"/>
        <v>0</v>
      </c>
      <c r="BV273" s="22">
        <f t="shared" si="48"/>
        <v>0</v>
      </c>
      <c r="BW273" s="27">
        <v>0.0</v>
      </c>
      <c r="BX273" s="22">
        <f t="shared" si="49"/>
        <v>0</v>
      </c>
      <c r="BY273" s="22">
        <f t="shared" si="50"/>
        <v>0</v>
      </c>
      <c r="BZ273" s="22">
        <f t="shared" si="51"/>
        <v>0</v>
      </c>
      <c r="CA273" s="22">
        <f t="shared" si="52"/>
        <v>0</v>
      </c>
    </row>
    <row r="274" ht="14.25" customHeight="1">
      <c r="A274" s="14" t="s">
        <v>1283</v>
      </c>
      <c r="B274" s="14" t="s">
        <v>1284</v>
      </c>
      <c r="C274" s="14" t="s">
        <v>1285</v>
      </c>
      <c r="D274" s="14">
        <v>8.59708144E8</v>
      </c>
      <c r="E274" s="14" t="s">
        <v>312</v>
      </c>
      <c r="F274" s="14" t="s">
        <v>293</v>
      </c>
      <c r="G274" s="14" t="s">
        <v>1286</v>
      </c>
      <c r="H274" s="25" t="s">
        <v>96</v>
      </c>
      <c r="I274" s="26">
        <v>409.0</v>
      </c>
      <c r="J274" s="22">
        <v>0.0</v>
      </c>
      <c r="K274" s="22">
        <f t="shared" si="6"/>
        <v>0</v>
      </c>
      <c r="L274" s="22">
        <f t="shared" si="7"/>
        <v>0</v>
      </c>
      <c r="M274" s="22">
        <v>0.0</v>
      </c>
      <c r="N274" s="22">
        <f t="shared" si="8"/>
        <v>0</v>
      </c>
      <c r="O274" s="22">
        <f t="shared" si="9"/>
        <v>0</v>
      </c>
      <c r="P274" s="22">
        <v>10.0</v>
      </c>
      <c r="Q274" s="22">
        <f t="shared" si="10"/>
        <v>0</v>
      </c>
      <c r="R274" s="22">
        <f t="shared" si="11"/>
        <v>10</v>
      </c>
      <c r="S274" s="22">
        <v>100.0</v>
      </c>
      <c r="T274" s="22">
        <f t="shared" si="12"/>
        <v>0</v>
      </c>
      <c r="U274" s="22">
        <f t="shared" si="13"/>
        <v>100</v>
      </c>
      <c r="V274" s="22">
        <f t="shared" si="14"/>
        <v>299</v>
      </c>
      <c r="W274" s="22">
        <v>13.9</v>
      </c>
      <c r="X274" s="22">
        <f t="shared" si="15"/>
        <v>0</v>
      </c>
      <c r="Y274" s="22">
        <f t="shared" si="16"/>
        <v>13.9</v>
      </c>
      <c r="Z274" s="22">
        <v>0.39</v>
      </c>
      <c r="AA274" s="22">
        <f t="shared" si="17"/>
        <v>0</v>
      </c>
      <c r="AB274" s="22">
        <f t="shared" si="18"/>
        <v>0.39</v>
      </c>
      <c r="AC274" s="22">
        <v>68.87</v>
      </c>
      <c r="AD274" s="22">
        <f t="shared" si="19"/>
        <v>0</v>
      </c>
      <c r="AE274" s="22">
        <f t="shared" si="20"/>
        <v>68.87</v>
      </c>
      <c r="AF274" s="22">
        <v>1.37</v>
      </c>
      <c r="AG274" s="22">
        <f t="shared" si="21"/>
        <v>0</v>
      </c>
      <c r="AH274" s="22">
        <f t="shared" si="22"/>
        <v>1.37</v>
      </c>
      <c r="AI274" s="22">
        <v>60.86</v>
      </c>
      <c r="AJ274" s="22">
        <f t="shared" si="23"/>
        <v>0</v>
      </c>
      <c r="AK274" s="22">
        <f t="shared" si="24"/>
        <v>60.86</v>
      </c>
      <c r="AL274" s="22">
        <f t="shared" ref="AL274:AN274" si="1149">AF274+AI274</f>
        <v>62.23</v>
      </c>
      <c r="AM274" s="22">
        <f t="shared" si="1149"/>
        <v>0</v>
      </c>
      <c r="AN274" s="22">
        <f t="shared" si="1149"/>
        <v>62.23</v>
      </c>
      <c r="AO274" s="22">
        <f t="shared" ref="AO274:AQ274" si="1150">SUM(J274+M274+P274+S274+W274+Z274+AC274+AF274+AI274)</f>
        <v>255.39</v>
      </c>
      <c r="AP274" s="22">
        <f t="shared" si="1150"/>
        <v>0</v>
      </c>
      <c r="AQ274" s="22">
        <f t="shared" si="1150"/>
        <v>255.39</v>
      </c>
      <c r="AR274" s="22">
        <v>5.324642434743386</v>
      </c>
      <c r="AS274" s="22">
        <f t="shared" si="27"/>
        <v>260.7146424</v>
      </c>
      <c r="AT274" s="22">
        <f t="shared" si="28"/>
        <v>260.7146424</v>
      </c>
      <c r="AU274" s="22">
        <f t="shared" si="29"/>
        <v>148.2853576</v>
      </c>
      <c r="AV274" s="22">
        <f t="shared" si="1151"/>
        <v>4554</v>
      </c>
      <c r="AW274" s="22">
        <f t="shared" si="31"/>
        <v>4405.714642</v>
      </c>
      <c r="AX274" s="22">
        <f t="shared" si="32"/>
        <v>148.2853576</v>
      </c>
      <c r="AY274" s="22">
        <v>70.73</v>
      </c>
      <c r="AZ274" s="22">
        <f t="shared" si="33"/>
        <v>70.73</v>
      </c>
      <c r="BA274" s="22">
        <f t="shared" si="34"/>
        <v>0</v>
      </c>
      <c r="BB274" s="22">
        <f t="shared" si="35"/>
        <v>4624.73</v>
      </c>
      <c r="BC274" s="22">
        <f t="shared" ref="BC274:BD274" si="1152">SUM(AW274+AZ274)</f>
        <v>4476.444642</v>
      </c>
      <c r="BD274" s="22">
        <f t="shared" si="1152"/>
        <v>148.2853576</v>
      </c>
      <c r="BE274" s="22">
        <f t="shared" si="37"/>
        <v>0</v>
      </c>
      <c r="BF274" s="27">
        <v>0.0</v>
      </c>
      <c r="BG274" s="22">
        <f t="shared" si="38"/>
        <v>0</v>
      </c>
      <c r="BH274" s="22">
        <f t="shared" si="39"/>
        <v>0</v>
      </c>
      <c r="BI274" s="22">
        <v>514.83</v>
      </c>
      <c r="BJ274" s="22">
        <f t="shared" si="40"/>
        <v>514.83</v>
      </c>
      <c r="BK274" s="22">
        <f t="shared" si="41"/>
        <v>0</v>
      </c>
      <c r="BL274" s="22"/>
      <c r="BM274" s="22">
        <f t="shared" si="42"/>
        <v>0</v>
      </c>
      <c r="BN274" s="22" t="str">
        <f t="shared" si="43"/>
        <v/>
      </c>
      <c r="BO274" s="22">
        <f t="shared" ref="BO274:BQ274" si="1153">BF274+BI274+BL274</f>
        <v>514.83</v>
      </c>
      <c r="BP274" s="22">
        <f t="shared" si="1153"/>
        <v>514.83</v>
      </c>
      <c r="BQ274" s="22">
        <f t="shared" si="1153"/>
        <v>0</v>
      </c>
      <c r="BR274" s="22">
        <f t="shared" si="45"/>
        <v>0</v>
      </c>
      <c r="BS274" s="22">
        <v>0.0</v>
      </c>
      <c r="BT274" s="22">
        <f t="shared" si="46"/>
        <v>0</v>
      </c>
      <c r="BU274" s="22">
        <f t="shared" si="47"/>
        <v>0</v>
      </c>
      <c r="BV274" s="22">
        <f t="shared" si="48"/>
        <v>0</v>
      </c>
      <c r="BW274" s="27">
        <v>1000.27</v>
      </c>
      <c r="BX274" s="22">
        <f t="shared" si="49"/>
        <v>1000.27</v>
      </c>
      <c r="BY274" s="22">
        <f t="shared" si="50"/>
        <v>0</v>
      </c>
      <c r="BZ274" s="22">
        <f t="shared" si="51"/>
        <v>0</v>
      </c>
      <c r="CA274" s="22">
        <f t="shared" si="52"/>
        <v>0</v>
      </c>
    </row>
    <row r="275" ht="14.25" customHeight="1">
      <c r="A275" s="14" t="s">
        <v>1287</v>
      </c>
      <c r="B275" s="14" t="s">
        <v>1288</v>
      </c>
      <c r="C275" s="14" t="s">
        <v>1289</v>
      </c>
      <c r="D275" s="14">
        <v>2.83648945E8</v>
      </c>
      <c r="E275" s="14" t="s">
        <v>145</v>
      </c>
      <c r="F275" s="14" t="s">
        <v>282</v>
      </c>
      <c r="G275" s="14" t="s">
        <v>1290</v>
      </c>
      <c r="H275" s="25" t="s">
        <v>96</v>
      </c>
      <c r="I275" s="26">
        <v>4400.0</v>
      </c>
      <c r="J275" s="22">
        <v>0.0</v>
      </c>
      <c r="K275" s="22">
        <f t="shared" si="6"/>
        <v>0</v>
      </c>
      <c r="L275" s="22">
        <f t="shared" si="7"/>
        <v>0</v>
      </c>
      <c r="M275" s="22">
        <v>0.0</v>
      </c>
      <c r="N275" s="22">
        <f t="shared" si="8"/>
        <v>0</v>
      </c>
      <c r="O275" s="22">
        <f t="shared" si="9"/>
        <v>0</v>
      </c>
      <c r="P275" s="22">
        <v>10.0</v>
      </c>
      <c r="Q275" s="22">
        <f t="shared" si="10"/>
        <v>0</v>
      </c>
      <c r="R275" s="22">
        <f t="shared" si="11"/>
        <v>10</v>
      </c>
      <c r="S275" s="22">
        <v>100.0</v>
      </c>
      <c r="T275" s="22">
        <f t="shared" si="12"/>
        <v>0</v>
      </c>
      <c r="U275" s="22">
        <f t="shared" si="13"/>
        <v>100</v>
      </c>
      <c r="V275" s="22">
        <f t="shared" si="14"/>
        <v>4290</v>
      </c>
      <c r="W275" s="22">
        <v>27.8</v>
      </c>
      <c r="X275" s="22">
        <f t="shared" si="15"/>
        <v>0</v>
      </c>
      <c r="Y275" s="22">
        <f t="shared" si="16"/>
        <v>27.8</v>
      </c>
      <c r="Z275" s="22">
        <v>0.39</v>
      </c>
      <c r="AA275" s="22">
        <f t="shared" si="17"/>
        <v>0</v>
      </c>
      <c r="AB275" s="22">
        <f t="shared" si="18"/>
        <v>0.39</v>
      </c>
      <c r="AC275" s="22">
        <v>68.87</v>
      </c>
      <c r="AD275" s="22">
        <f t="shared" si="19"/>
        <v>0</v>
      </c>
      <c r="AE275" s="22">
        <f t="shared" si="20"/>
        <v>68.87</v>
      </c>
      <c r="AF275" s="22">
        <v>1.37</v>
      </c>
      <c r="AG275" s="22">
        <f t="shared" si="21"/>
        <v>0</v>
      </c>
      <c r="AH275" s="22">
        <f t="shared" si="22"/>
        <v>1.37</v>
      </c>
      <c r="AI275" s="22">
        <v>60.86</v>
      </c>
      <c r="AJ275" s="22">
        <f t="shared" si="23"/>
        <v>0</v>
      </c>
      <c r="AK275" s="22">
        <f t="shared" si="24"/>
        <v>60.86</v>
      </c>
      <c r="AL275" s="22">
        <f t="shared" ref="AL275:AN275" si="1154">AF275+AI275</f>
        <v>62.23</v>
      </c>
      <c r="AM275" s="22">
        <f t="shared" si="1154"/>
        <v>0</v>
      </c>
      <c r="AN275" s="22">
        <f t="shared" si="1154"/>
        <v>62.23</v>
      </c>
      <c r="AO275" s="22">
        <f t="shared" ref="AO275:AQ275" si="1155">SUM(J275+M275+P275+S275+W275+Z275+AC275+AF275+AI275)</f>
        <v>269.29</v>
      </c>
      <c r="AP275" s="22">
        <f t="shared" si="1155"/>
        <v>0</v>
      </c>
      <c r="AQ275" s="22">
        <f t="shared" si="1155"/>
        <v>269.29</v>
      </c>
      <c r="AR275" s="22">
        <v>143.18438742021263</v>
      </c>
      <c r="AS275" s="22">
        <f t="shared" si="27"/>
        <v>412.4743874</v>
      </c>
      <c r="AT275" s="22">
        <f t="shared" si="28"/>
        <v>412.4743874</v>
      </c>
      <c r="AU275" s="22">
        <f t="shared" si="29"/>
        <v>3987.525613</v>
      </c>
      <c r="AV275" s="22">
        <f t="shared" si="1151"/>
        <v>4554</v>
      </c>
      <c r="AW275" s="22">
        <f t="shared" si="31"/>
        <v>566.4743874</v>
      </c>
      <c r="AX275" s="22">
        <f t="shared" si="32"/>
        <v>3987.525613</v>
      </c>
      <c r="AY275" s="22">
        <v>70.73</v>
      </c>
      <c r="AZ275" s="22">
        <f t="shared" si="33"/>
        <v>70.73</v>
      </c>
      <c r="BA275" s="22">
        <f t="shared" si="34"/>
        <v>0</v>
      </c>
      <c r="BB275" s="22">
        <f t="shared" si="35"/>
        <v>4624.73</v>
      </c>
      <c r="BC275" s="22">
        <f t="shared" ref="BC275:BD275" si="1156">SUM(AW275+AZ275)</f>
        <v>637.2043874</v>
      </c>
      <c r="BD275" s="22">
        <f t="shared" si="1156"/>
        <v>3987.525613</v>
      </c>
      <c r="BE275" s="22">
        <f t="shared" si="37"/>
        <v>0</v>
      </c>
      <c r="BF275" s="27">
        <v>0.0</v>
      </c>
      <c r="BG275" s="22">
        <f t="shared" si="38"/>
        <v>0</v>
      </c>
      <c r="BH275" s="22">
        <f t="shared" si="39"/>
        <v>0</v>
      </c>
      <c r="BI275" s="22">
        <v>1252.98</v>
      </c>
      <c r="BJ275" s="22">
        <f t="shared" si="40"/>
        <v>1252.98</v>
      </c>
      <c r="BK275" s="22">
        <f t="shared" si="41"/>
        <v>0</v>
      </c>
      <c r="BL275" s="22"/>
      <c r="BM275" s="22">
        <f t="shared" si="42"/>
        <v>0</v>
      </c>
      <c r="BN275" s="22" t="str">
        <f t="shared" si="43"/>
        <v/>
      </c>
      <c r="BO275" s="22">
        <f t="shared" ref="BO275:BQ275" si="1157">BF275+BI275+BL275</f>
        <v>1252.98</v>
      </c>
      <c r="BP275" s="22">
        <f t="shared" si="1157"/>
        <v>1252.98</v>
      </c>
      <c r="BQ275" s="22">
        <f t="shared" si="1157"/>
        <v>0</v>
      </c>
      <c r="BR275" s="22">
        <f t="shared" si="45"/>
        <v>0</v>
      </c>
      <c r="BS275" s="22">
        <v>0.0</v>
      </c>
      <c r="BT275" s="22">
        <f t="shared" si="46"/>
        <v>0</v>
      </c>
      <c r="BU275" s="22">
        <f t="shared" si="47"/>
        <v>0</v>
      </c>
      <c r="BV275" s="22">
        <f t="shared" si="48"/>
        <v>0</v>
      </c>
      <c r="BW275" s="27">
        <v>1234.36</v>
      </c>
      <c r="BX275" s="22">
        <f t="shared" si="49"/>
        <v>1234.36</v>
      </c>
      <c r="BY275" s="22">
        <f t="shared" si="50"/>
        <v>0</v>
      </c>
      <c r="BZ275" s="22">
        <f t="shared" si="51"/>
        <v>0</v>
      </c>
      <c r="CA275" s="22">
        <f t="shared" si="52"/>
        <v>0</v>
      </c>
    </row>
    <row r="276" ht="14.25" customHeight="1">
      <c r="A276" s="14" t="s">
        <v>1291</v>
      </c>
      <c r="B276" s="14" t="s">
        <v>1292</v>
      </c>
      <c r="C276" s="14" t="s">
        <v>1293</v>
      </c>
      <c r="D276" s="14">
        <v>9.81429025E8</v>
      </c>
      <c r="E276" s="14" t="s">
        <v>1018</v>
      </c>
      <c r="F276" s="14" t="s">
        <v>209</v>
      </c>
      <c r="G276" s="14" t="s">
        <v>1294</v>
      </c>
      <c r="H276" s="25" t="s">
        <v>96</v>
      </c>
      <c r="I276" s="26">
        <v>1474.0</v>
      </c>
      <c r="J276" s="22">
        <v>0.0</v>
      </c>
      <c r="K276" s="22">
        <f t="shared" si="6"/>
        <v>0</v>
      </c>
      <c r="L276" s="22">
        <f t="shared" si="7"/>
        <v>0</v>
      </c>
      <c r="M276" s="22">
        <v>0.0</v>
      </c>
      <c r="N276" s="22">
        <f t="shared" si="8"/>
        <v>0</v>
      </c>
      <c r="O276" s="22">
        <f t="shared" si="9"/>
        <v>0</v>
      </c>
      <c r="P276" s="22">
        <v>10.0</v>
      </c>
      <c r="Q276" s="22">
        <f t="shared" si="10"/>
        <v>0</v>
      </c>
      <c r="R276" s="22">
        <f t="shared" si="11"/>
        <v>10</v>
      </c>
      <c r="S276" s="22">
        <v>100.0</v>
      </c>
      <c r="T276" s="22">
        <f t="shared" si="12"/>
        <v>0</v>
      </c>
      <c r="U276" s="22">
        <f t="shared" si="13"/>
        <v>100</v>
      </c>
      <c r="V276" s="22">
        <f t="shared" si="14"/>
        <v>1364</v>
      </c>
      <c r="W276" s="22">
        <v>27.8</v>
      </c>
      <c r="X276" s="22">
        <f t="shared" si="15"/>
        <v>0</v>
      </c>
      <c r="Y276" s="22">
        <f t="shared" si="16"/>
        <v>27.8</v>
      </c>
      <c r="Z276" s="22">
        <v>0.39</v>
      </c>
      <c r="AA276" s="22">
        <f t="shared" si="17"/>
        <v>0</v>
      </c>
      <c r="AB276" s="22">
        <f t="shared" si="18"/>
        <v>0.39</v>
      </c>
      <c r="AC276" s="22">
        <v>68.87</v>
      </c>
      <c r="AD276" s="22">
        <f t="shared" si="19"/>
        <v>0</v>
      </c>
      <c r="AE276" s="22">
        <f t="shared" si="20"/>
        <v>68.87</v>
      </c>
      <c r="AF276" s="22">
        <v>1.37</v>
      </c>
      <c r="AG276" s="22">
        <f t="shared" si="21"/>
        <v>0</v>
      </c>
      <c r="AH276" s="22">
        <f t="shared" si="22"/>
        <v>1.37</v>
      </c>
      <c r="AI276" s="22">
        <v>60.86</v>
      </c>
      <c r="AJ276" s="22">
        <f t="shared" si="23"/>
        <v>0</v>
      </c>
      <c r="AK276" s="22">
        <f t="shared" si="24"/>
        <v>60.86</v>
      </c>
      <c r="AL276" s="22">
        <f t="shared" ref="AL276:AN276" si="1158">AF276+AI276</f>
        <v>62.23</v>
      </c>
      <c r="AM276" s="22">
        <f t="shared" si="1158"/>
        <v>0</v>
      </c>
      <c r="AN276" s="22">
        <f t="shared" si="1158"/>
        <v>62.23</v>
      </c>
      <c r="AO276" s="22">
        <f t="shared" ref="AO276:AQ276" si="1159">SUM(J276+M276+P276+S276+W276+Z276+AC276+AF276+AI276)</f>
        <v>269.29</v>
      </c>
      <c r="AP276" s="22">
        <f t="shared" si="1159"/>
        <v>0</v>
      </c>
      <c r="AQ276" s="22">
        <f t="shared" si="1159"/>
        <v>269.29</v>
      </c>
      <c r="AR276" s="22">
        <v>41.75932548375566</v>
      </c>
      <c r="AS276" s="22">
        <f t="shared" si="27"/>
        <v>311.0493255</v>
      </c>
      <c r="AT276" s="22">
        <f t="shared" si="28"/>
        <v>311.0493255</v>
      </c>
      <c r="AU276" s="22">
        <f t="shared" si="29"/>
        <v>1162.950675</v>
      </c>
      <c r="AV276" s="22">
        <f t="shared" si="1151"/>
        <v>4554</v>
      </c>
      <c r="AW276" s="22">
        <f t="shared" si="31"/>
        <v>3391.049325</v>
      </c>
      <c r="AX276" s="22">
        <f t="shared" si="32"/>
        <v>1162.950675</v>
      </c>
      <c r="AY276" s="22">
        <v>70.73</v>
      </c>
      <c r="AZ276" s="22">
        <f t="shared" si="33"/>
        <v>70.73</v>
      </c>
      <c r="BA276" s="22">
        <f t="shared" si="34"/>
        <v>0</v>
      </c>
      <c r="BB276" s="22">
        <f t="shared" si="35"/>
        <v>4624.73</v>
      </c>
      <c r="BC276" s="22">
        <f t="shared" ref="BC276:BD276" si="1160">SUM(AW276+AZ276)</f>
        <v>3461.779325</v>
      </c>
      <c r="BD276" s="22">
        <f t="shared" si="1160"/>
        <v>1162.950675</v>
      </c>
      <c r="BE276" s="22">
        <f t="shared" si="37"/>
        <v>0</v>
      </c>
      <c r="BF276" s="27">
        <v>0.0</v>
      </c>
      <c r="BG276" s="22">
        <f t="shared" si="38"/>
        <v>0</v>
      </c>
      <c r="BH276" s="22">
        <f t="shared" si="39"/>
        <v>0</v>
      </c>
      <c r="BI276" s="22">
        <v>524.39</v>
      </c>
      <c r="BJ276" s="22">
        <f t="shared" si="40"/>
        <v>524.39</v>
      </c>
      <c r="BK276" s="22">
        <f t="shared" si="41"/>
        <v>0</v>
      </c>
      <c r="BL276" s="22"/>
      <c r="BM276" s="22">
        <f t="shared" si="42"/>
        <v>0</v>
      </c>
      <c r="BN276" s="22" t="str">
        <f t="shared" si="43"/>
        <v/>
      </c>
      <c r="BO276" s="22">
        <f t="shared" ref="BO276:BQ276" si="1161">BF276+BI276+BL276</f>
        <v>524.39</v>
      </c>
      <c r="BP276" s="22">
        <f t="shared" si="1161"/>
        <v>524.39</v>
      </c>
      <c r="BQ276" s="22">
        <f t="shared" si="1161"/>
        <v>0</v>
      </c>
      <c r="BR276" s="22">
        <f t="shared" si="45"/>
        <v>0</v>
      </c>
      <c r="BS276" s="22">
        <v>0.0</v>
      </c>
      <c r="BT276" s="22">
        <f t="shared" si="46"/>
        <v>0</v>
      </c>
      <c r="BU276" s="22">
        <f t="shared" si="47"/>
        <v>0</v>
      </c>
      <c r="BV276" s="22">
        <f t="shared" si="48"/>
        <v>0</v>
      </c>
      <c r="BW276" s="27">
        <v>191.54</v>
      </c>
      <c r="BX276" s="22">
        <f t="shared" si="49"/>
        <v>191.54</v>
      </c>
      <c r="BY276" s="22">
        <f t="shared" si="50"/>
        <v>0</v>
      </c>
      <c r="BZ276" s="22">
        <f t="shared" si="51"/>
        <v>0</v>
      </c>
      <c r="CA276" s="22">
        <f t="shared" si="52"/>
        <v>0</v>
      </c>
    </row>
    <row r="277" ht="14.25" customHeight="1">
      <c r="A277" s="14" t="s">
        <v>1295</v>
      </c>
      <c r="B277" s="14" t="s">
        <v>1296</v>
      </c>
      <c r="C277" s="14" t="s">
        <v>1297</v>
      </c>
      <c r="D277" s="14">
        <v>9.52847248E8</v>
      </c>
      <c r="E277" s="14" t="s">
        <v>1105</v>
      </c>
      <c r="F277" s="14" t="s">
        <v>267</v>
      </c>
      <c r="G277" s="14" t="s">
        <v>1298</v>
      </c>
      <c r="H277" s="25" t="s">
        <v>96</v>
      </c>
      <c r="I277" s="26">
        <v>1100.0</v>
      </c>
      <c r="J277" s="22">
        <v>0.0</v>
      </c>
      <c r="K277" s="22">
        <f t="shared" si="6"/>
        <v>0</v>
      </c>
      <c r="L277" s="22">
        <f t="shared" si="7"/>
        <v>0</v>
      </c>
      <c r="M277" s="22">
        <v>0.0</v>
      </c>
      <c r="N277" s="22">
        <f t="shared" si="8"/>
        <v>0</v>
      </c>
      <c r="O277" s="22">
        <f t="shared" si="9"/>
        <v>0</v>
      </c>
      <c r="P277" s="22">
        <v>10.0</v>
      </c>
      <c r="Q277" s="22">
        <f t="shared" si="10"/>
        <v>0</v>
      </c>
      <c r="R277" s="22">
        <f t="shared" si="11"/>
        <v>10</v>
      </c>
      <c r="S277" s="22">
        <v>100.0</v>
      </c>
      <c r="T277" s="22">
        <f t="shared" si="12"/>
        <v>0</v>
      </c>
      <c r="U277" s="22">
        <f t="shared" si="13"/>
        <v>100</v>
      </c>
      <c r="V277" s="22">
        <f t="shared" si="14"/>
        <v>990</v>
      </c>
      <c r="W277" s="22">
        <v>13.9</v>
      </c>
      <c r="X277" s="22">
        <f t="shared" si="15"/>
        <v>0</v>
      </c>
      <c r="Y277" s="22">
        <f t="shared" si="16"/>
        <v>13.9</v>
      </c>
      <c r="Z277" s="22">
        <v>0.39</v>
      </c>
      <c r="AA277" s="22">
        <f t="shared" si="17"/>
        <v>0</v>
      </c>
      <c r="AB277" s="22">
        <f t="shared" si="18"/>
        <v>0.39</v>
      </c>
      <c r="AC277" s="22">
        <v>68.87</v>
      </c>
      <c r="AD277" s="22">
        <f t="shared" si="19"/>
        <v>0</v>
      </c>
      <c r="AE277" s="22">
        <f t="shared" si="20"/>
        <v>68.87</v>
      </c>
      <c r="AF277" s="22">
        <v>1.37</v>
      </c>
      <c r="AG277" s="22">
        <f t="shared" si="21"/>
        <v>0</v>
      </c>
      <c r="AH277" s="22">
        <f t="shared" si="22"/>
        <v>1.37</v>
      </c>
      <c r="AI277" s="22">
        <v>60.86</v>
      </c>
      <c r="AJ277" s="22">
        <f t="shared" si="23"/>
        <v>0</v>
      </c>
      <c r="AK277" s="22">
        <f t="shared" si="24"/>
        <v>60.86</v>
      </c>
      <c r="AL277" s="22">
        <f t="shared" ref="AL277:AN277" si="1162">AF277+AI277</f>
        <v>62.23</v>
      </c>
      <c r="AM277" s="22">
        <f t="shared" si="1162"/>
        <v>0</v>
      </c>
      <c r="AN277" s="22">
        <f t="shared" si="1162"/>
        <v>62.23</v>
      </c>
      <c r="AO277" s="22">
        <f t="shared" ref="AO277:AQ277" si="1163">SUM(J277+M277+P277+S277+W277+Z277+AC277+AF277+AI277)</f>
        <v>255.39</v>
      </c>
      <c r="AP277" s="22">
        <f t="shared" si="1163"/>
        <v>0</v>
      </c>
      <c r="AQ277" s="22">
        <f t="shared" si="1163"/>
        <v>255.39</v>
      </c>
      <c r="AR277" s="22">
        <v>29.277040861979117</v>
      </c>
      <c r="AS277" s="22">
        <f t="shared" si="27"/>
        <v>284.6670409</v>
      </c>
      <c r="AT277" s="22">
        <f t="shared" si="28"/>
        <v>284.6670409</v>
      </c>
      <c r="AU277" s="22">
        <f t="shared" si="29"/>
        <v>815.3329591</v>
      </c>
      <c r="AV277" s="22">
        <f t="shared" si="1151"/>
        <v>4554</v>
      </c>
      <c r="AW277" s="22">
        <f t="shared" si="31"/>
        <v>3738.667041</v>
      </c>
      <c r="AX277" s="22">
        <f t="shared" si="32"/>
        <v>815.3329591</v>
      </c>
      <c r="AY277" s="22">
        <v>70.73</v>
      </c>
      <c r="AZ277" s="22">
        <f t="shared" si="33"/>
        <v>70.73</v>
      </c>
      <c r="BA277" s="22">
        <f t="shared" si="34"/>
        <v>0</v>
      </c>
      <c r="BB277" s="22">
        <f t="shared" si="35"/>
        <v>4624.73</v>
      </c>
      <c r="BC277" s="22">
        <f t="shared" ref="BC277:BD277" si="1164">SUM(AW277+AZ277)</f>
        <v>3809.397041</v>
      </c>
      <c r="BD277" s="22">
        <f t="shared" si="1164"/>
        <v>815.3329591</v>
      </c>
      <c r="BE277" s="22">
        <f t="shared" si="37"/>
        <v>0</v>
      </c>
      <c r="BF277" s="27">
        <v>0.0</v>
      </c>
      <c r="BG277" s="22">
        <f t="shared" si="38"/>
        <v>0</v>
      </c>
      <c r="BH277" s="22">
        <f t="shared" si="39"/>
        <v>0</v>
      </c>
      <c r="BI277" s="22">
        <v>523.9300000000001</v>
      </c>
      <c r="BJ277" s="22">
        <f t="shared" si="40"/>
        <v>523.93</v>
      </c>
      <c r="BK277" s="22">
        <f t="shared" si="41"/>
        <v>0</v>
      </c>
      <c r="BL277" s="22"/>
      <c r="BM277" s="22">
        <f t="shared" si="42"/>
        <v>0</v>
      </c>
      <c r="BN277" s="22" t="str">
        <f t="shared" si="43"/>
        <v/>
      </c>
      <c r="BO277" s="22">
        <f t="shared" ref="BO277:BQ277" si="1165">BF277+BI277+BL277</f>
        <v>523.93</v>
      </c>
      <c r="BP277" s="22">
        <f t="shared" si="1165"/>
        <v>523.93</v>
      </c>
      <c r="BQ277" s="22">
        <f t="shared" si="1165"/>
        <v>0</v>
      </c>
      <c r="BR277" s="22">
        <f t="shared" si="45"/>
        <v>0</v>
      </c>
      <c r="BS277" s="22">
        <v>0.0</v>
      </c>
      <c r="BT277" s="22">
        <f t="shared" si="46"/>
        <v>0</v>
      </c>
      <c r="BU277" s="22">
        <f t="shared" si="47"/>
        <v>0</v>
      </c>
      <c r="BV277" s="22">
        <f t="shared" si="48"/>
        <v>0</v>
      </c>
      <c r="BW277" s="27">
        <v>244.74</v>
      </c>
      <c r="BX277" s="22">
        <f t="shared" si="49"/>
        <v>244.74</v>
      </c>
      <c r="BY277" s="22">
        <f t="shared" si="50"/>
        <v>0</v>
      </c>
      <c r="BZ277" s="22">
        <f t="shared" si="51"/>
        <v>0</v>
      </c>
      <c r="CA277" s="22">
        <f t="shared" si="52"/>
        <v>0</v>
      </c>
    </row>
    <row r="278" ht="14.25" customHeight="1">
      <c r="A278" s="14" t="s">
        <v>1299</v>
      </c>
      <c r="B278" s="14" t="s">
        <v>1300</v>
      </c>
      <c r="C278" s="14" t="s">
        <v>1301</v>
      </c>
      <c r="D278" s="14">
        <v>9.09582513E8</v>
      </c>
      <c r="E278" s="14" t="s">
        <v>312</v>
      </c>
      <c r="F278" s="14" t="s">
        <v>508</v>
      </c>
      <c r="G278" s="14" t="s">
        <v>1302</v>
      </c>
      <c r="H278" s="25" t="s">
        <v>96</v>
      </c>
      <c r="I278" s="26">
        <v>1037.0</v>
      </c>
      <c r="J278" s="22">
        <v>0.0</v>
      </c>
      <c r="K278" s="22">
        <f t="shared" si="6"/>
        <v>0</v>
      </c>
      <c r="L278" s="22">
        <f t="shared" si="7"/>
        <v>0</v>
      </c>
      <c r="M278" s="22">
        <v>0.0</v>
      </c>
      <c r="N278" s="22">
        <f t="shared" si="8"/>
        <v>0</v>
      </c>
      <c r="O278" s="22">
        <f t="shared" si="9"/>
        <v>0</v>
      </c>
      <c r="P278" s="22">
        <v>10.0</v>
      </c>
      <c r="Q278" s="22">
        <f t="shared" si="10"/>
        <v>0</v>
      </c>
      <c r="R278" s="22">
        <f t="shared" si="11"/>
        <v>10</v>
      </c>
      <c r="S278" s="22">
        <v>100.0</v>
      </c>
      <c r="T278" s="22">
        <f t="shared" si="12"/>
        <v>0</v>
      </c>
      <c r="U278" s="22">
        <f t="shared" si="13"/>
        <v>100</v>
      </c>
      <c r="V278" s="22">
        <f t="shared" si="14"/>
        <v>927</v>
      </c>
      <c r="W278" s="22">
        <v>13.9</v>
      </c>
      <c r="X278" s="22">
        <f t="shared" si="15"/>
        <v>0</v>
      </c>
      <c r="Y278" s="22">
        <f t="shared" si="16"/>
        <v>13.9</v>
      </c>
      <c r="Z278" s="22">
        <v>0.39</v>
      </c>
      <c r="AA278" s="22">
        <f t="shared" si="17"/>
        <v>0</v>
      </c>
      <c r="AB278" s="22">
        <f t="shared" si="18"/>
        <v>0.39</v>
      </c>
      <c r="AC278" s="22">
        <v>68.87</v>
      </c>
      <c r="AD278" s="22">
        <f t="shared" si="19"/>
        <v>0</v>
      </c>
      <c r="AE278" s="22">
        <f t="shared" si="20"/>
        <v>68.87</v>
      </c>
      <c r="AF278" s="22">
        <v>1.37</v>
      </c>
      <c r="AG278" s="22">
        <f t="shared" si="21"/>
        <v>0</v>
      </c>
      <c r="AH278" s="22">
        <f t="shared" si="22"/>
        <v>1.37</v>
      </c>
      <c r="AI278" s="22">
        <v>60.86</v>
      </c>
      <c r="AJ278" s="22">
        <f t="shared" si="23"/>
        <v>0</v>
      </c>
      <c r="AK278" s="22">
        <f t="shared" si="24"/>
        <v>60.86</v>
      </c>
      <c r="AL278" s="22">
        <f t="shared" ref="AL278:AN278" si="1166">AF278+AI278</f>
        <v>62.23</v>
      </c>
      <c r="AM278" s="22">
        <f t="shared" si="1166"/>
        <v>0</v>
      </c>
      <c r="AN278" s="22">
        <f t="shared" si="1166"/>
        <v>62.23</v>
      </c>
      <c r="AO278" s="22">
        <f t="shared" ref="AO278:AQ278" si="1167">SUM(J278+M278+P278+S278+W278+Z278+AC278+AF278+AI278)</f>
        <v>255.39</v>
      </c>
      <c r="AP278" s="22">
        <f t="shared" si="1167"/>
        <v>0</v>
      </c>
      <c r="AQ278" s="22">
        <f t="shared" si="1167"/>
        <v>255.39</v>
      </c>
      <c r="AR278" s="22">
        <v>27.09324766239033</v>
      </c>
      <c r="AS278" s="22">
        <f t="shared" si="27"/>
        <v>282.4832477</v>
      </c>
      <c r="AT278" s="22">
        <f t="shared" si="28"/>
        <v>282.4832477</v>
      </c>
      <c r="AU278" s="22">
        <f t="shared" si="29"/>
        <v>754.5167523</v>
      </c>
      <c r="AV278" s="22">
        <f t="shared" si="1151"/>
        <v>4554</v>
      </c>
      <c r="AW278" s="22">
        <f t="shared" si="31"/>
        <v>3799.483248</v>
      </c>
      <c r="AX278" s="22">
        <f t="shared" si="32"/>
        <v>754.5167523</v>
      </c>
      <c r="AY278" s="22">
        <v>70.73</v>
      </c>
      <c r="AZ278" s="22">
        <f t="shared" si="33"/>
        <v>70.73</v>
      </c>
      <c r="BA278" s="22">
        <f t="shared" si="34"/>
        <v>0</v>
      </c>
      <c r="BB278" s="22">
        <f t="shared" si="35"/>
        <v>4624.73</v>
      </c>
      <c r="BC278" s="22">
        <f t="shared" ref="BC278:BD278" si="1168">SUM(AW278+AZ278)</f>
        <v>3870.213248</v>
      </c>
      <c r="BD278" s="22">
        <f t="shared" si="1168"/>
        <v>754.5167523</v>
      </c>
      <c r="BE278" s="22">
        <f t="shared" si="37"/>
        <v>0</v>
      </c>
      <c r="BF278" s="27">
        <v>0.0</v>
      </c>
      <c r="BG278" s="22">
        <f t="shared" si="38"/>
        <v>0</v>
      </c>
      <c r="BH278" s="22">
        <f t="shared" si="39"/>
        <v>0</v>
      </c>
      <c r="BI278" s="22">
        <v>564.05</v>
      </c>
      <c r="BJ278" s="22">
        <f t="shared" si="40"/>
        <v>564.05</v>
      </c>
      <c r="BK278" s="22">
        <f t="shared" si="41"/>
        <v>0</v>
      </c>
      <c r="BL278" s="22"/>
      <c r="BM278" s="22">
        <f t="shared" si="42"/>
        <v>0</v>
      </c>
      <c r="BN278" s="22" t="str">
        <f t="shared" si="43"/>
        <v/>
      </c>
      <c r="BO278" s="22">
        <f t="shared" ref="BO278:BQ278" si="1169">BF278+BI278+BL278</f>
        <v>564.05</v>
      </c>
      <c r="BP278" s="22">
        <f t="shared" si="1169"/>
        <v>564.05</v>
      </c>
      <c r="BQ278" s="22">
        <f t="shared" si="1169"/>
        <v>0</v>
      </c>
      <c r="BR278" s="22">
        <f t="shared" si="45"/>
        <v>0</v>
      </c>
      <c r="BS278" s="22">
        <v>0.0</v>
      </c>
      <c r="BT278" s="22">
        <f t="shared" si="46"/>
        <v>0</v>
      </c>
      <c r="BU278" s="22">
        <f t="shared" si="47"/>
        <v>0</v>
      </c>
      <c r="BV278" s="22">
        <f t="shared" si="48"/>
        <v>0</v>
      </c>
      <c r="BW278" s="27">
        <v>191.54</v>
      </c>
      <c r="BX278" s="22">
        <f t="shared" si="49"/>
        <v>191.54</v>
      </c>
      <c r="BY278" s="22">
        <f t="shared" si="50"/>
        <v>0</v>
      </c>
      <c r="BZ278" s="22">
        <f t="shared" si="51"/>
        <v>0</v>
      </c>
      <c r="CA278" s="22">
        <f t="shared" si="52"/>
        <v>0</v>
      </c>
    </row>
    <row r="279" ht="14.25" customHeight="1">
      <c r="A279" s="14" t="s">
        <v>1303</v>
      </c>
      <c r="B279" s="14" t="s">
        <v>1304</v>
      </c>
      <c r="C279" s="14" t="s">
        <v>1305</v>
      </c>
      <c r="D279" s="14">
        <v>9.60527656E8</v>
      </c>
      <c r="E279" s="14" t="s">
        <v>170</v>
      </c>
      <c r="F279" s="14" t="s">
        <v>209</v>
      </c>
      <c r="G279" s="14" t="s">
        <v>1306</v>
      </c>
      <c r="H279" s="25" t="s">
        <v>96</v>
      </c>
      <c r="I279" s="26">
        <v>2500.0</v>
      </c>
      <c r="J279" s="22">
        <v>0.0</v>
      </c>
      <c r="K279" s="22">
        <f t="shared" si="6"/>
        <v>0</v>
      </c>
      <c r="L279" s="22">
        <f t="shared" si="7"/>
        <v>0</v>
      </c>
      <c r="M279" s="22">
        <v>0.0</v>
      </c>
      <c r="N279" s="22">
        <f t="shared" si="8"/>
        <v>0</v>
      </c>
      <c r="O279" s="22">
        <f t="shared" si="9"/>
        <v>0</v>
      </c>
      <c r="P279" s="22">
        <v>22.0</v>
      </c>
      <c r="Q279" s="22">
        <f t="shared" si="10"/>
        <v>0</v>
      </c>
      <c r="R279" s="22">
        <f t="shared" si="11"/>
        <v>22</v>
      </c>
      <c r="S279" s="22">
        <v>100.0</v>
      </c>
      <c r="T279" s="22">
        <f t="shared" si="12"/>
        <v>0</v>
      </c>
      <c r="U279" s="22">
        <f t="shared" si="13"/>
        <v>100</v>
      </c>
      <c r="V279" s="22">
        <f t="shared" si="14"/>
        <v>2378</v>
      </c>
      <c r="W279" s="22">
        <v>13.9</v>
      </c>
      <c r="X279" s="22">
        <f t="shared" si="15"/>
        <v>0</v>
      </c>
      <c r="Y279" s="22">
        <f t="shared" si="16"/>
        <v>13.9</v>
      </c>
      <c r="Z279" s="22">
        <v>0.39</v>
      </c>
      <c r="AA279" s="22">
        <f t="shared" si="17"/>
        <v>0</v>
      </c>
      <c r="AB279" s="22">
        <f t="shared" si="18"/>
        <v>0.39</v>
      </c>
      <c r="AC279" s="22">
        <v>68.87</v>
      </c>
      <c r="AD279" s="22">
        <f t="shared" si="19"/>
        <v>0</v>
      </c>
      <c r="AE279" s="22">
        <f t="shared" si="20"/>
        <v>68.87</v>
      </c>
      <c r="AF279" s="22">
        <v>1.37</v>
      </c>
      <c r="AG279" s="22">
        <f t="shared" si="21"/>
        <v>0</v>
      </c>
      <c r="AH279" s="22">
        <f t="shared" si="22"/>
        <v>1.37</v>
      </c>
      <c r="AI279" s="22">
        <v>60.86</v>
      </c>
      <c r="AJ279" s="22">
        <f t="shared" si="23"/>
        <v>0</v>
      </c>
      <c r="AK279" s="22">
        <f t="shared" si="24"/>
        <v>60.86</v>
      </c>
      <c r="AL279" s="22">
        <f t="shared" ref="AL279:AN279" si="1170">AF279+AI279</f>
        <v>62.23</v>
      </c>
      <c r="AM279" s="22">
        <f t="shared" si="1170"/>
        <v>0</v>
      </c>
      <c r="AN279" s="22">
        <f t="shared" si="1170"/>
        <v>62.23</v>
      </c>
      <c r="AO279" s="22">
        <f t="shared" ref="AO279:AQ279" si="1171">SUM(J279+M279+P279+S279+W279+Z279+AC279+AF279+AI279)</f>
        <v>267.39</v>
      </c>
      <c r="AP279" s="22">
        <f t="shared" si="1171"/>
        <v>0</v>
      </c>
      <c r="AQ279" s="22">
        <f t="shared" si="1171"/>
        <v>267.39</v>
      </c>
      <c r="AR279" s="22">
        <v>77.38981802117333</v>
      </c>
      <c r="AS279" s="22">
        <f t="shared" si="27"/>
        <v>344.779818</v>
      </c>
      <c r="AT279" s="22">
        <f t="shared" si="28"/>
        <v>344.779818</v>
      </c>
      <c r="AU279" s="22">
        <f t="shared" si="29"/>
        <v>2155.220182</v>
      </c>
      <c r="AV279" s="22">
        <f t="shared" si="1151"/>
        <v>4554</v>
      </c>
      <c r="AW279" s="22">
        <f t="shared" si="31"/>
        <v>2398.779818</v>
      </c>
      <c r="AX279" s="22">
        <f t="shared" si="32"/>
        <v>2155.220182</v>
      </c>
      <c r="AY279" s="22">
        <v>70.73</v>
      </c>
      <c r="AZ279" s="22">
        <f t="shared" si="33"/>
        <v>70.73</v>
      </c>
      <c r="BA279" s="22">
        <f t="shared" si="34"/>
        <v>0</v>
      </c>
      <c r="BB279" s="22">
        <f t="shared" si="35"/>
        <v>4624.73</v>
      </c>
      <c r="BC279" s="22">
        <f t="shared" ref="BC279:BD279" si="1172">SUM(AW279+AZ279)</f>
        <v>2469.509818</v>
      </c>
      <c r="BD279" s="22">
        <f t="shared" si="1172"/>
        <v>2155.220182</v>
      </c>
      <c r="BE279" s="22">
        <f t="shared" si="37"/>
        <v>0</v>
      </c>
      <c r="BF279" s="27">
        <v>0.0</v>
      </c>
      <c r="BG279" s="22">
        <f t="shared" si="38"/>
        <v>0</v>
      </c>
      <c r="BH279" s="22">
        <f t="shared" si="39"/>
        <v>0</v>
      </c>
      <c r="BI279" s="22">
        <v>335.4</v>
      </c>
      <c r="BJ279" s="22">
        <f t="shared" si="40"/>
        <v>335.4</v>
      </c>
      <c r="BK279" s="22">
        <f t="shared" si="41"/>
        <v>0</v>
      </c>
      <c r="BL279" s="22"/>
      <c r="BM279" s="22">
        <f t="shared" si="42"/>
        <v>0</v>
      </c>
      <c r="BN279" s="22" t="str">
        <f t="shared" si="43"/>
        <v/>
      </c>
      <c r="BO279" s="22">
        <f t="shared" ref="BO279:BQ279" si="1173">BF279+BI279+BL279</f>
        <v>335.4</v>
      </c>
      <c r="BP279" s="22">
        <f t="shared" si="1173"/>
        <v>335.4</v>
      </c>
      <c r="BQ279" s="22">
        <f t="shared" si="1173"/>
        <v>0</v>
      </c>
      <c r="BR279" s="22">
        <f t="shared" si="45"/>
        <v>0</v>
      </c>
      <c r="BS279" s="22">
        <v>0.0</v>
      </c>
      <c r="BT279" s="22">
        <f t="shared" si="46"/>
        <v>0</v>
      </c>
      <c r="BU279" s="22">
        <f t="shared" si="47"/>
        <v>0</v>
      </c>
      <c r="BV279" s="22">
        <f t="shared" si="48"/>
        <v>0</v>
      </c>
      <c r="BW279" s="27">
        <v>1170.53</v>
      </c>
      <c r="BX279" s="22">
        <f t="shared" si="49"/>
        <v>1170.53</v>
      </c>
      <c r="BY279" s="22">
        <f t="shared" si="50"/>
        <v>0</v>
      </c>
      <c r="BZ279" s="22">
        <f t="shared" si="51"/>
        <v>0</v>
      </c>
      <c r="CA279" s="22">
        <f t="shared" si="52"/>
        <v>0</v>
      </c>
    </row>
    <row r="280" ht="14.25" customHeight="1">
      <c r="A280" s="14" t="s">
        <v>1307</v>
      </c>
      <c r="B280" s="14" t="s">
        <v>1308</v>
      </c>
      <c r="C280" s="14" t="s">
        <v>1309</v>
      </c>
      <c r="D280" s="14">
        <v>8.24477936E8</v>
      </c>
      <c r="E280" s="14" t="s">
        <v>1310</v>
      </c>
      <c r="F280" s="14" t="s">
        <v>191</v>
      </c>
      <c r="G280" s="14" t="s">
        <v>1311</v>
      </c>
      <c r="H280" s="25" t="s">
        <v>96</v>
      </c>
      <c r="I280" s="26">
        <v>3801.0</v>
      </c>
      <c r="J280" s="22">
        <v>0.0</v>
      </c>
      <c r="K280" s="22">
        <f t="shared" si="6"/>
        <v>0</v>
      </c>
      <c r="L280" s="22">
        <f t="shared" si="7"/>
        <v>0</v>
      </c>
      <c r="M280" s="22">
        <v>0.0</v>
      </c>
      <c r="N280" s="22">
        <f t="shared" si="8"/>
        <v>0</v>
      </c>
      <c r="O280" s="22">
        <f t="shared" si="9"/>
        <v>0</v>
      </c>
      <c r="P280" s="22">
        <v>10.0</v>
      </c>
      <c r="Q280" s="22">
        <f t="shared" si="10"/>
        <v>0</v>
      </c>
      <c r="R280" s="22">
        <f t="shared" si="11"/>
        <v>10</v>
      </c>
      <c r="S280" s="22">
        <v>100.0</v>
      </c>
      <c r="T280" s="22">
        <f t="shared" si="12"/>
        <v>0</v>
      </c>
      <c r="U280" s="22">
        <f t="shared" si="13"/>
        <v>100</v>
      </c>
      <c r="V280" s="22">
        <f t="shared" si="14"/>
        <v>3691</v>
      </c>
      <c r="W280" s="22">
        <v>27.8</v>
      </c>
      <c r="X280" s="22">
        <f t="shared" si="15"/>
        <v>0</v>
      </c>
      <c r="Y280" s="22">
        <f t="shared" si="16"/>
        <v>27.8</v>
      </c>
      <c r="Z280" s="22">
        <v>0.39</v>
      </c>
      <c r="AA280" s="22">
        <f t="shared" si="17"/>
        <v>0</v>
      </c>
      <c r="AB280" s="22">
        <f t="shared" si="18"/>
        <v>0.39</v>
      </c>
      <c r="AC280" s="22">
        <v>68.87</v>
      </c>
      <c r="AD280" s="22">
        <f t="shared" si="19"/>
        <v>0</v>
      </c>
      <c r="AE280" s="22">
        <f t="shared" si="20"/>
        <v>68.87</v>
      </c>
      <c r="AF280" s="22">
        <v>1.37</v>
      </c>
      <c r="AG280" s="22">
        <f t="shared" si="21"/>
        <v>0</v>
      </c>
      <c r="AH280" s="22">
        <f t="shared" si="22"/>
        <v>1.37</v>
      </c>
      <c r="AI280" s="22">
        <v>60.86</v>
      </c>
      <c r="AJ280" s="22">
        <f t="shared" si="23"/>
        <v>0</v>
      </c>
      <c r="AK280" s="22">
        <f t="shared" si="24"/>
        <v>60.86</v>
      </c>
      <c r="AL280" s="22">
        <f t="shared" ref="AL280:AN280" si="1174">AF280+AI280</f>
        <v>62.23</v>
      </c>
      <c r="AM280" s="22">
        <f t="shared" si="1174"/>
        <v>0</v>
      </c>
      <c r="AN280" s="22">
        <f t="shared" si="1174"/>
        <v>62.23</v>
      </c>
      <c r="AO280" s="22">
        <f t="shared" ref="AO280:AQ280" si="1175">SUM(J280+M280+P280+S280+W280+Z280+AC280+AF280+AI280)</f>
        <v>269.29</v>
      </c>
      <c r="AP280" s="22">
        <f t="shared" si="1175"/>
        <v>0</v>
      </c>
      <c r="AQ280" s="22">
        <f t="shared" si="1175"/>
        <v>269.29</v>
      </c>
      <c r="AR280" s="22">
        <v>122.42102033205892</v>
      </c>
      <c r="AS280" s="22">
        <f t="shared" si="27"/>
        <v>391.7110203</v>
      </c>
      <c r="AT280" s="22">
        <f t="shared" si="28"/>
        <v>391.7110203</v>
      </c>
      <c r="AU280" s="22">
        <f t="shared" si="29"/>
        <v>3409.28898</v>
      </c>
      <c r="AV280" s="22">
        <f>82.93*120</f>
        <v>9951.6</v>
      </c>
      <c r="AW280" s="22">
        <f t="shared" si="31"/>
        <v>6542.31102</v>
      </c>
      <c r="AX280" s="22">
        <f t="shared" si="32"/>
        <v>3409.28898</v>
      </c>
      <c r="AY280" s="22">
        <v>175.06</v>
      </c>
      <c r="AZ280" s="22">
        <f t="shared" si="33"/>
        <v>175.06</v>
      </c>
      <c r="BA280" s="22">
        <f t="shared" si="34"/>
        <v>0</v>
      </c>
      <c r="BB280" s="22">
        <f t="shared" si="35"/>
        <v>10126.66</v>
      </c>
      <c r="BC280" s="22">
        <f t="shared" ref="BC280:BD280" si="1176">SUM(AW280+AZ280)</f>
        <v>6717.37102</v>
      </c>
      <c r="BD280" s="22">
        <f t="shared" si="1176"/>
        <v>3409.28898</v>
      </c>
      <c r="BE280" s="22">
        <f t="shared" si="37"/>
        <v>0</v>
      </c>
      <c r="BF280" s="27">
        <v>0.0</v>
      </c>
      <c r="BG280" s="22">
        <f t="shared" si="38"/>
        <v>0</v>
      </c>
      <c r="BH280" s="22">
        <f t="shared" si="39"/>
        <v>0</v>
      </c>
      <c r="BI280" s="22">
        <v>1055.96</v>
      </c>
      <c r="BJ280" s="22">
        <f t="shared" si="40"/>
        <v>1055.96</v>
      </c>
      <c r="BK280" s="22">
        <f t="shared" si="41"/>
        <v>0</v>
      </c>
      <c r="BL280" s="22"/>
      <c r="BM280" s="22">
        <f t="shared" si="42"/>
        <v>0</v>
      </c>
      <c r="BN280" s="22" t="str">
        <f t="shared" si="43"/>
        <v/>
      </c>
      <c r="BO280" s="22">
        <f t="shared" ref="BO280:BQ280" si="1177">BF280+BI280+BL280</f>
        <v>1055.96</v>
      </c>
      <c r="BP280" s="22">
        <f t="shared" si="1177"/>
        <v>1055.96</v>
      </c>
      <c r="BQ280" s="22">
        <f t="shared" si="1177"/>
        <v>0</v>
      </c>
      <c r="BR280" s="22">
        <f t="shared" si="45"/>
        <v>0</v>
      </c>
      <c r="BS280" s="22">
        <v>0.0</v>
      </c>
      <c r="BT280" s="22">
        <f t="shared" si="46"/>
        <v>0</v>
      </c>
      <c r="BU280" s="22">
        <f t="shared" si="47"/>
        <v>0</v>
      </c>
      <c r="BV280" s="22">
        <f t="shared" si="48"/>
        <v>0</v>
      </c>
      <c r="BW280" s="27">
        <v>85.12</v>
      </c>
      <c r="BX280" s="22">
        <f t="shared" si="49"/>
        <v>85.12</v>
      </c>
      <c r="BY280" s="22">
        <f t="shared" si="50"/>
        <v>0</v>
      </c>
      <c r="BZ280" s="22">
        <f t="shared" si="51"/>
        <v>0</v>
      </c>
      <c r="CA280" s="22">
        <f t="shared" si="52"/>
        <v>0</v>
      </c>
    </row>
    <row r="281" ht="14.25" customHeight="1">
      <c r="A281" s="14" t="s">
        <v>1312</v>
      </c>
      <c r="B281" s="14" t="s">
        <v>1313</v>
      </c>
      <c r="C281" s="14" t="s">
        <v>1314</v>
      </c>
      <c r="D281" s="14">
        <v>9.31418097E8</v>
      </c>
      <c r="E281" s="14" t="s">
        <v>551</v>
      </c>
      <c r="F281" s="14" t="s">
        <v>508</v>
      </c>
      <c r="G281" s="14" t="s">
        <v>1315</v>
      </c>
      <c r="H281" s="25" t="s">
        <v>96</v>
      </c>
      <c r="I281" s="26">
        <v>866.0</v>
      </c>
      <c r="J281" s="22">
        <v>0.0</v>
      </c>
      <c r="K281" s="22">
        <f t="shared" si="6"/>
        <v>0</v>
      </c>
      <c r="L281" s="22">
        <f t="shared" si="7"/>
        <v>0</v>
      </c>
      <c r="M281" s="22">
        <v>0.0</v>
      </c>
      <c r="N281" s="22">
        <f t="shared" si="8"/>
        <v>0</v>
      </c>
      <c r="O281" s="22">
        <f t="shared" si="9"/>
        <v>0</v>
      </c>
      <c r="P281" s="22">
        <v>10.0</v>
      </c>
      <c r="Q281" s="22">
        <f t="shared" si="10"/>
        <v>0</v>
      </c>
      <c r="R281" s="22">
        <f t="shared" si="11"/>
        <v>10</v>
      </c>
      <c r="S281" s="22">
        <v>100.0</v>
      </c>
      <c r="T281" s="22">
        <f t="shared" si="12"/>
        <v>0</v>
      </c>
      <c r="U281" s="22">
        <f t="shared" si="13"/>
        <v>100</v>
      </c>
      <c r="V281" s="22">
        <f t="shared" si="14"/>
        <v>756</v>
      </c>
      <c r="W281" s="22">
        <v>13.9</v>
      </c>
      <c r="X281" s="22">
        <f t="shared" si="15"/>
        <v>0</v>
      </c>
      <c r="Y281" s="22">
        <f t="shared" si="16"/>
        <v>13.9</v>
      </c>
      <c r="Z281" s="22">
        <v>0.39</v>
      </c>
      <c r="AA281" s="22">
        <f t="shared" si="17"/>
        <v>0</v>
      </c>
      <c r="AB281" s="22">
        <f t="shared" si="18"/>
        <v>0.39</v>
      </c>
      <c r="AC281" s="22">
        <v>68.87</v>
      </c>
      <c r="AD281" s="22">
        <f t="shared" si="19"/>
        <v>0</v>
      </c>
      <c r="AE281" s="22">
        <f t="shared" si="20"/>
        <v>68.87</v>
      </c>
      <c r="AF281" s="22">
        <v>1.37</v>
      </c>
      <c r="AG281" s="22">
        <f t="shared" si="21"/>
        <v>0</v>
      </c>
      <c r="AH281" s="22">
        <f t="shared" si="22"/>
        <v>1.37</v>
      </c>
      <c r="AI281" s="22">
        <v>60.86</v>
      </c>
      <c r="AJ281" s="22">
        <f t="shared" si="23"/>
        <v>0</v>
      </c>
      <c r="AK281" s="22">
        <f t="shared" si="24"/>
        <v>60.86</v>
      </c>
      <c r="AL281" s="22">
        <f t="shared" ref="AL281:AN281" si="1178">AF281+AI281</f>
        <v>62.23</v>
      </c>
      <c r="AM281" s="22">
        <f t="shared" si="1178"/>
        <v>0</v>
      </c>
      <c r="AN281" s="22">
        <f t="shared" si="1178"/>
        <v>62.23</v>
      </c>
      <c r="AO281" s="22">
        <f t="shared" ref="AO281:AQ281" si="1179">SUM(J281+M281+P281+S281+W281+Z281+AC281+AF281+AI281)</f>
        <v>255.39</v>
      </c>
      <c r="AP281" s="22">
        <f t="shared" si="1179"/>
        <v>0</v>
      </c>
      <c r="AQ281" s="22">
        <f t="shared" si="1179"/>
        <v>255.39</v>
      </c>
      <c r="AR281" s="22">
        <v>21.1658089777922</v>
      </c>
      <c r="AS281" s="22">
        <f t="shared" si="27"/>
        <v>276.555809</v>
      </c>
      <c r="AT281" s="22">
        <f t="shared" si="28"/>
        <v>276.555809</v>
      </c>
      <c r="AU281" s="22">
        <f t="shared" si="29"/>
        <v>589.444191</v>
      </c>
      <c r="AV281" s="22">
        <f t="shared" ref="AV281:AV288" si="1184">37.95*120</f>
        <v>4554</v>
      </c>
      <c r="AW281" s="22">
        <f t="shared" si="31"/>
        <v>3964.555809</v>
      </c>
      <c r="AX281" s="22">
        <f t="shared" si="32"/>
        <v>589.444191</v>
      </c>
      <c r="AY281" s="22">
        <v>70.73</v>
      </c>
      <c r="AZ281" s="22">
        <f t="shared" si="33"/>
        <v>70.73</v>
      </c>
      <c r="BA281" s="22">
        <f t="shared" si="34"/>
        <v>0</v>
      </c>
      <c r="BB281" s="22">
        <f t="shared" si="35"/>
        <v>4624.73</v>
      </c>
      <c r="BC281" s="22">
        <f t="shared" ref="BC281:BD281" si="1180">SUM(AW281+AZ281)</f>
        <v>4035.285809</v>
      </c>
      <c r="BD281" s="22">
        <f t="shared" si="1180"/>
        <v>589.444191</v>
      </c>
      <c r="BE281" s="22">
        <f t="shared" si="37"/>
        <v>0</v>
      </c>
      <c r="BF281" s="27">
        <v>0.0</v>
      </c>
      <c r="BG281" s="22">
        <f t="shared" si="38"/>
        <v>0</v>
      </c>
      <c r="BH281" s="22">
        <f t="shared" si="39"/>
        <v>0</v>
      </c>
      <c r="BI281" s="22">
        <v>553.1600000000001</v>
      </c>
      <c r="BJ281" s="22">
        <f t="shared" si="40"/>
        <v>553.16</v>
      </c>
      <c r="BK281" s="22">
        <f t="shared" si="41"/>
        <v>0</v>
      </c>
      <c r="BL281" s="22"/>
      <c r="BM281" s="22">
        <f t="shared" si="42"/>
        <v>0</v>
      </c>
      <c r="BN281" s="22" t="str">
        <f t="shared" si="43"/>
        <v/>
      </c>
      <c r="BO281" s="22">
        <f t="shared" ref="BO281:BQ281" si="1181">BF281+BI281+BL281</f>
        <v>553.16</v>
      </c>
      <c r="BP281" s="22">
        <f t="shared" si="1181"/>
        <v>553.16</v>
      </c>
      <c r="BQ281" s="22">
        <f t="shared" si="1181"/>
        <v>0</v>
      </c>
      <c r="BR281" s="22">
        <f t="shared" si="45"/>
        <v>0</v>
      </c>
      <c r="BS281" s="22">
        <v>0.0</v>
      </c>
      <c r="BT281" s="22">
        <f t="shared" si="46"/>
        <v>0</v>
      </c>
      <c r="BU281" s="22">
        <f t="shared" si="47"/>
        <v>0</v>
      </c>
      <c r="BV281" s="22">
        <f t="shared" si="48"/>
        <v>0</v>
      </c>
      <c r="BW281" s="27">
        <v>53.2</v>
      </c>
      <c r="BX281" s="22">
        <f t="shared" si="49"/>
        <v>53.2</v>
      </c>
      <c r="BY281" s="22">
        <f t="shared" si="50"/>
        <v>0</v>
      </c>
      <c r="BZ281" s="22">
        <f t="shared" si="51"/>
        <v>0</v>
      </c>
      <c r="CA281" s="22">
        <f t="shared" si="52"/>
        <v>0</v>
      </c>
    </row>
    <row r="282" ht="14.25" customHeight="1">
      <c r="A282" s="14" t="s">
        <v>1316</v>
      </c>
      <c r="B282" s="14" t="s">
        <v>1317</v>
      </c>
      <c r="C282" s="14" t="s">
        <v>1318</v>
      </c>
      <c r="D282" s="14">
        <v>2.52538986E8</v>
      </c>
      <c r="E282" s="14" t="s">
        <v>1167</v>
      </c>
      <c r="F282" s="14" t="s">
        <v>282</v>
      </c>
      <c r="G282" s="14" t="s">
        <v>1319</v>
      </c>
      <c r="H282" s="25" t="s">
        <v>96</v>
      </c>
      <c r="I282" s="26">
        <v>1200.0</v>
      </c>
      <c r="J282" s="22">
        <v>0.0</v>
      </c>
      <c r="K282" s="22">
        <f t="shared" si="6"/>
        <v>0</v>
      </c>
      <c r="L282" s="22">
        <f t="shared" si="7"/>
        <v>0</v>
      </c>
      <c r="M282" s="22">
        <v>0.0</v>
      </c>
      <c r="N282" s="22">
        <f t="shared" si="8"/>
        <v>0</v>
      </c>
      <c r="O282" s="22">
        <f t="shared" si="9"/>
        <v>0</v>
      </c>
      <c r="P282" s="22">
        <v>10.0</v>
      </c>
      <c r="Q282" s="22">
        <f t="shared" si="10"/>
        <v>0</v>
      </c>
      <c r="R282" s="22">
        <f t="shared" si="11"/>
        <v>10</v>
      </c>
      <c r="S282" s="22">
        <v>100.0</v>
      </c>
      <c r="T282" s="22">
        <f t="shared" si="12"/>
        <v>0</v>
      </c>
      <c r="U282" s="22">
        <f t="shared" si="13"/>
        <v>100</v>
      </c>
      <c r="V282" s="22">
        <f t="shared" si="14"/>
        <v>1090</v>
      </c>
      <c r="W282" s="22">
        <v>13.9</v>
      </c>
      <c r="X282" s="22">
        <f t="shared" si="15"/>
        <v>0</v>
      </c>
      <c r="Y282" s="22">
        <f t="shared" si="16"/>
        <v>13.9</v>
      </c>
      <c r="Z282" s="22">
        <v>0.39</v>
      </c>
      <c r="AA282" s="22">
        <f t="shared" si="17"/>
        <v>0</v>
      </c>
      <c r="AB282" s="22">
        <f t="shared" si="18"/>
        <v>0.39</v>
      </c>
      <c r="AC282" s="22">
        <v>68.87</v>
      </c>
      <c r="AD282" s="22">
        <f t="shared" si="19"/>
        <v>0</v>
      </c>
      <c r="AE282" s="22">
        <f t="shared" si="20"/>
        <v>68.87</v>
      </c>
      <c r="AF282" s="22">
        <v>1.37</v>
      </c>
      <c r="AG282" s="22">
        <f t="shared" si="21"/>
        <v>0</v>
      </c>
      <c r="AH282" s="22">
        <f t="shared" si="22"/>
        <v>1.37</v>
      </c>
      <c r="AI282" s="22">
        <v>60.86</v>
      </c>
      <c r="AJ282" s="22">
        <f t="shared" si="23"/>
        <v>0</v>
      </c>
      <c r="AK282" s="22">
        <f t="shared" si="24"/>
        <v>60.86</v>
      </c>
      <c r="AL282" s="22">
        <f t="shared" ref="AL282:AN282" si="1182">AF282+AI282</f>
        <v>62.23</v>
      </c>
      <c r="AM282" s="22">
        <f t="shared" si="1182"/>
        <v>0</v>
      </c>
      <c r="AN282" s="22">
        <f t="shared" si="1182"/>
        <v>62.23</v>
      </c>
      <c r="AO282" s="22">
        <f t="shared" ref="AO282:AQ282" si="1183">SUM(J282+M282+P282+S282+W282+Z282+AC282+AF282+AI282)</f>
        <v>255.39</v>
      </c>
      <c r="AP282" s="22">
        <f t="shared" si="1183"/>
        <v>0</v>
      </c>
      <c r="AQ282" s="22">
        <f t="shared" si="1183"/>
        <v>255.39</v>
      </c>
      <c r="AR282" s="22">
        <v>32.74337927402481</v>
      </c>
      <c r="AS282" s="22">
        <f t="shared" si="27"/>
        <v>288.1333793</v>
      </c>
      <c r="AT282" s="22">
        <f t="shared" si="28"/>
        <v>288.1333793</v>
      </c>
      <c r="AU282" s="22">
        <f t="shared" si="29"/>
        <v>911.8666207</v>
      </c>
      <c r="AV282" s="22">
        <f t="shared" si="1184"/>
        <v>4554</v>
      </c>
      <c r="AW282" s="22">
        <f t="shared" si="31"/>
        <v>3642.133379</v>
      </c>
      <c r="AX282" s="22">
        <f t="shared" si="32"/>
        <v>911.8666207</v>
      </c>
      <c r="AY282" s="22">
        <v>70.73</v>
      </c>
      <c r="AZ282" s="22">
        <f t="shared" si="33"/>
        <v>70.73</v>
      </c>
      <c r="BA282" s="22">
        <f t="shared" si="34"/>
        <v>0</v>
      </c>
      <c r="BB282" s="22">
        <f t="shared" si="35"/>
        <v>4624.73</v>
      </c>
      <c r="BC282" s="22">
        <f t="shared" ref="BC282:BD282" si="1185">SUM(AW282+AZ282)</f>
        <v>3712.863379</v>
      </c>
      <c r="BD282" s="22">
        <f t="shared" si="1185"/>
        <v>911.8666207</v>
      </c>
      <c r="BE282" s="22">
        <f t="shared" si="37"/>
        <v>0</v>
      </c>
      <c r="BF282" s="27">
        <v>0.0</v>
      </c>
      <c r="BG282" s="22">
        <f t="shared" si="38"/>
        <v>0</v>
      </c>
      <c r="BH282" s="22">
        <f t="shared" si="39"/>
        <v>0</v>
      </c>
      <c r="BI282" s="22">
        <v>407.16</v>
      </c>
      <c r="BJ282" s="22">
        <f t="shared" si="40"/>
        <v>407.16</v>
      </c>
      <c r="BK282" s="22">
        <f t="shared" si="41"/>
        <v>0</v>
      </c>
      <c r="BL282" s="22"/>
      <c r="BM282" s="22">
        <f t="shared" si="42"/>
        <v>0</v>
      </c>
      <c r="BN282" s="22" t="str">
        <f t="shared" si="43"/>
        <v/>
      </c>
      <c r="BO282" s="22">
        <f t="shared" ref="BO282:BQ282" si="1186">BF282+BI282+BL282</f>
        <v>407.16</v>
      </c>
      <c r="BP282" s="22">
        <f t="shared" si="1186"/>
        <v>407.16</v>
      </c>
      <c r="BQ282" s="22">
        <f t="shared" si="1186"/>
        <v>0</v>
      </c>
      <c r="BR282" s="22">
        <f t="shared" si="45"/>
        <v>0</v>
      </c>
      <c r="BS282" s="22">
        <v>0.0</v>
      </c>
      <c r="BT282" s="22">
        <f t="shared" si="46"/>
        <v>0</v>
      </c>
      <c r="BU282" s="22">
        <f t="shared" si="47"/>
        <v>0</v>
      </c>
      <c r="BV282" s="22">
        <f t="shared" si="48"/>
        <v>0</v>
      </c>
      <c r="BW282" s="27">
        <v>53.2</v>
      </c>
      <c r="BX282" s="22">
        <f t="shared" si="49"/>
        <v>53.2</v>
      </c>
      <c r="BY282" s="22">
        <f t="shared" si="50"/>
        <v>0</v>
      </c>
      <c r="BZ282" s="22">
        <f t="shared" si="51"/>
        <v>0</v>
      </c>
      <c r="CA282" s="22">
        <f t="shared" si="52"/>
        <v>0</v>
      </c>
    </row>
    <row r="283" ht="14.25" customHeight="1">
      <c r="A283" s="14" t="s">
        <v>1320</v>
      </c>
      <c r="B283" s="14" t="s">
        <v>1321</v>
      </c>
      <c r="C283" s="14" t="s">
        <v>1322</v>
      </c>
      <c r="D283" s="14">
        <v>8.640909E8</v>
      </c>
      <c r="E283" s="14" t="s">
        <v>266</v>
      </c>
      <c r="F283" s="14" t="s">
        <v>293</v>
      </c>
      <c r="G283" s="14" t="s">
        <v>1323</v>
      </c>
      <c r="H283" s="25" t="s">
        <v>96</v>
      </c>
      <c r="I283" s="26">
        <v>1200.0</v>
      </c>
      <c r="J283" s="22">
        <v>0.0</v>
      </c>
      <c r="K283" s="22">
        <f t="shared" si="6"/>
        <v>0</v>
      </c>
      <c r="L283" s="22">
        <f t="shared" si="7"/>
        <v>0</v>
      </c>
      <c r="M283" s="22">
        <v>0.0</v>
      </c>
      <c r="N283" s="22">
        <f t="shared" si="8"/>
        <v>0</v>
      </c>
      <c r="O283" s="22">
        <f t="shared" si="9"/>
        <v>0</v>
      </c>
      <c r="P283" s="22">
        <v>10.0</v>
      </c>
      <c r="Q283" s="22">
        <f t="shared" si="10"/>
        <v>0</v>
      </c>
      <c r="R283" s="22">
        <f t="shared" si="11"/>
        <v>10</v>
      </c>
      <c r="S283" s="22">
        <v>100.0</v>
      </c>
      <c r="T283" s="22">
        <f t="shared" si="12"/>
        <v>0</v>
      </c>
      <c r="U283" s="22">
        <f t="shared" si="13"/>
        <v>100</v>
      </c>
      <c r="V283" s="22">
        <f t="shared" si="14"/>
        <v>1090</v>
      </c>
      <c r="W283" s="22">
        <v>13.9</v>
      </c>
      <c r="X283" s="22">
        <f t="shared" si="15"/>
        <v>0</v>
      </c>
      <c r="Y283" s="22">
        <f t="shared" si="16"/>
        <v>13.9</v>
      </c>
      <c r="Z283" s="22">
        <v>0.39</v>
      </c>
      <c r="AA283" s="22">
        <f t="shared" si="17"/>
        <v>0</v>
      </c>
      <c r="AB283" s="22">
        <f t="shared" si="18"/>
        <v>0.39</v>
      </c>
      <c r="AC283" s="22">
        <v>68.87</v>
      </c>
      <c r="AD283" s="22">
        <f t="shared" si="19"/>
        <v>0</v>
      </c>
      <c r="AE283" s="22">
        <f t="shared" si="20"/>
        <v>68.87</v>
      </c>
      <c r="AF283" s="22">
        <v>1.37</v>
      </c>
      <c r="AG283" s="22">
        <f t="shared" si="21"/>
        <v>0</v>
      </c>
      <c r="AH283" s="22">
        <f t="shared" si="22"/>
        <v>1.37</v>
      </c>
      <c r="AI283" s="22">
        <v>60.86</v>
      </c>
      <c r="AJ283" s="22">
        <f t="shared" si="23"/>
        <v>0</v>
      </c>
      <c r="AK283" s="22">
        <f t="shared" si="24"/>
        <v>60.86</v>
      </c>
      <c r="AL283" s="22">
        <f t="shared" ref="AL283:AN283" si="1187">AF283+AI283</f>
        <v>62.23</v>
      </c>
      <c r="AM283" s="22">
        <f t="shared" si="1187"/>
        <v>0</v>
      </c>
      <c r="AN283" s="22">
        <f t="shared" si="1187"/>
        <v>62.23</v>
      </c>
      <c r="AO283" s="22">
        <f t="shared" ref="AO283:AQ283" si="1188">SUM(J283+M283+P283+S283+W283+Z283+AC283+AF283+AI283)</f>
        <v>255.39</v>
      </c>
      <c r="AP283" s="22">
        <f t="shared" si="1188"/>
        <v>0</v>
      </c>
      <c r="AQ283" s="22">
        <f t="shared" si="1188"/>
        <v>255.39</v>
      </c>
      <c r="AR283" s="22">
        <v>32.74337927402481</v>
      </c>
      <c r="AS283" s="22">
        <f t="shared" si="27"/>
        <v>288.1333793</v>
      </c>
      <c r="AT283" s="22">
        <f t="shared" si="28"/>
        <v>288.1333793</v>
      </c>
      <c r="AU283" s="22">
        <f t="shared" si="29"/>
        <v>911.8666207</v>
      </c>
      <c r="AV283" s="22">
        <f t="shared" si="1184"/>
        <v>4554</v>
      </c>
      <c r="AW283" s="22">
        <f t="shared" si="31"/>
        <v>3642.133379</v>
      </c>
      <c r="AX283" s="22">
        <f t="shared" si="32"/>
        <v>911.8666207</v>
      </c>
      <c r="AY283" s="22">
        <v>70.73</v>
      </c>
      <c r="AZ283" s="22">
        <f t="shared" si="33"/>
        <v>70.73</v>
      </c>
      <c r="BA283" s="22">
        <f t="shared" si="34"/>
        <v>0</v>
      </c>
      <c r="BB283" s="22">
        <f t="shared" si="35"/>
        <v>4624.73</v>
      </c>
      <c r="BC283" s="22">
        <f t="shared" ref="BC283:BD283" si="1189">SUM(AW283+AZ283)</f>
        <v>3712.863379</v>
      </c>
      <c r="BD283" s="22">
        <f t="shared" si="1189"/>
        <v>911.8666207</v>
      </c>
      <c r="BE283" s="22">
        <f t="shared" si="37"/>
        <v>0</v>
      </c>
      <c r="BF283" s="27">
        <v>0.0</v>
      </c>
      <c r="BG283" s="22">
        <f t="shared" si="38"/>
        <v>0</v>
      </c>
      <c r="BH283" s="22">
        <f t="shared" si="39"/>
        <v>0</v>
      </c>
      <c r="BI283" s="22">
        <v>0.0</v>
      </c>
      <c r="BJ283" s="22">
        <f t="shared" si="40"/>
        <v>0</v>
      </c>
      <c r="BK283" s="22">
        <f t="shared" si="41"/>
        <v>0</v>
      </c>
      <c r="BL283" s="22"/>
      <c r="BM283" s="22">
        <f t="shared" si="42"/>
        <v>0</v>
      </c>
      <c r="BN283" s="22" t="str">
        <f t="shared" si="43"/>
        <v/>
      </c>
      <c r="BO283" s="22">
        <f t="shared" ref="BO283:BQ283" si="1190">BF283+BI283+BL283</f>
        <v>0</v>
      </c>
      <c r="BP283" s="22">
        <f t="shared" si="1190"/>
        <v>0</v>
      </c>
      <c r="BQ283" s="22">
        <f t="shared" si="1190"/>
        <v>0</v>
      </c>
      <c r="BR283" s="22">
        <f t="shared" si="45"/>
        <v>0</v>
      </c>
      <c r="BS283" s="22">
        <v>0.0</v>
      </c>
      <c r="BT283" s="22">
        <f t="shared" si="46"/>
        <v>0</v>
      </c>
      <c r="BU283" s="22">
        <f t="shared" si="47"/>
        <v>0</v>
      </c>
      <c r="BV283" s="22">
        <f t="shared" si="48"/>
        <v>0</v>
      </c>
      <c r="BW283" s="27">
        <v>0.0</v>
      </c>
      <c r="BX283" s="22">
        <f t="shared" si="49"/>
        <v>0</v>
      </c>
      <c r="BY283" s="22">
        <f t="shared" si="50"/>
        <v>0</v>
      </c>
      <c r="BZ283" s="22">
        <f t="shared" si="51"/>
        <v>0</v>
      </c>
      <c r="CA283" s="22">
        <f t="shared" si="52"/>
        <v>0</v>
      </c>
    </row>
    <row r="284" ht="14.25" customHeight="1">
      <c r="A284" s="14" t="s">
        <v>1324</v>
      </c>
      <c r="B284" s="14" t="s">
        <v>1325</v>
      </c>
      <c r="C284" s="14" t="s">
        <v>1326</v>
      </c>
      <c r="D284" s="14">
        <v>1.016514228E9</v>
      </c>
      <c r="E284" s="14" t="s">
        <v>220</v>
      </c>
      <c r="F284" s="14" t="s">
        <v>101</v>
      </c>
      <c r="G284" s="14" t="s">
        <v>1327</v>
      </c>
      <c r="H284" s="25" t="s">
        <v>96</v>
      </c>
      <c r="I284" s="26">
        <v>3700.0</v>
      </c>
      <c r="J284" s="22">
        <v>0.0</v>
      </c>
      <c r="K284" s="22">
        <f t="shared" si="6"/>
        <v>0</v>
      </c>
      <c r="L284" s="22">
        <f t="shared" si="7"/>
        <v>0</v>
      </c>
      <c r="M284" s="22">
        <v>0.0</v>
      </c>
      <c r="N284" s="22">
        <f t="shared" si="8"/>
        <v>0</v>
      </c>
      <c r="O284" s="22">
        <f t="shared" si="9"/>
        <v>0</v>
      </c>
      <c r="P284" s="22">
        <v>10.0</v>
      </c>
      <c r="Q284" s="22">
        <f t="shared" si="10"/>
        <v>0</v>
      </c>
      <c r="R284" s="22">
        <f t="shared" si="11"/>
        <v>10</v>
      </c>
      <c r="S284" s="22">
        <v>100.0</v>
      </c>
      <c r="T284" s="22">
        <f t="shared" si="12"/>
        <v>0</v>
      </c>
      <c r="U284" s="22">
        <f t="shared" si="13"/>
        <v>100</v>
      </c>
      <c r="V284" s="22">
        <f t="shared" si="14"/>
        <v>3590</v>
      </c>
      <c r="W284" s="22">
        <v>13.9</v>
      </c>
      <c r="X284" s="22">
        <f t="shared" si="15"/>
        <v>0</v>
      </c>
      <c r="Y284" s="22">
        <f t="shared" si="16"/>
        <v>13.9</v>
      </c>
      <c r="Z284" s="22">
        <v>0.39</v>
      </c>
      <c r="AA284" s="22">
        <f t="shared" si="17"/>
        <v>0</v>
      </c>
      <c r="AB284" s="22">
        <f t="shared" si="18"/>
        <v>0.39</v>
      </c>
      <c r="AC284" s="22">
        <v>68.87</v>
      </c>
      <c r="AD284" s="22">
        <f t="shared" si="19"/>
        <v>0</v>
      </c>
      <c r="AE284" s="22">
        <f t="shared" si="20"/>
        <v>68.87</v>
      </c>
      <c r="AF284" s="22">
        <v>1.37</v>
      </c>
      <c r="AG284" s="22">
        <f t="shared" si="21"/>
        <v>0</v>
      </c>
      <c r="AH284" s="22">
        <f t="shared" si="22"/>
        <v>1.37</v>
      </c>
      <c r="AI284" s="22">
        <v>60.86</v>
      </c>
      <c r="AJ284" s="22">
        <f t="shared" si="23"/>
        <v>0</v>
      </c>
      <c r="AK284" s="22">
        <f t="shared" si="24"/>
        <v>60.86</v>
      </c>
      <c r="AL284" s="22">
        <f t="shared" ref="AL284:AN284" si="1191">AF284+AI284</f>
        <v>62.23</v>
      </c>
      <c r="AM284" s="22">
        <f t="shared" si="1191"/>
        <v>0</v>
      </c>
      <c r="AN284" s="22">
        <f t="shared" si="1191"/>
        <v>62.23</v>
      </c>
      <c r="AO284" s="22">
        <f t="shared" ref="AO284:AQ284" si="1192">SUM(J284+M284+P284+S284+W284+Z284+AC284+AF284+AI284)</f>
        <v>255.39</v>
      </c>
      <c r="AP284" s="22">
        <f t="shared" si="1192"/>
        <v>0</v>
      </c>
      <c r="AQ284" s="22">
        <f t="shared" si="1192"/>
        <v>255.39</v>
      </c>
      <c r="AR284" s="22">
        <v>119.40183957516712</v>
      </c>
      <c r="AS284" s="22">
        <f t="shared" si="27"/>
        <v>374.7918396</v>
      </c>
      <c r="AT284" s="22">
        <f t="shared" si="28"/>
        <v>374.7918396</v>
      </c>
      <c r="AU284" s="22">
        <f t="shared" si="29"/>
        <v>3325.20816</v>
      </c>
      <c r="AV284" s="22">
        <f t="shared" si="1184"/>
        <v>4554</v>
      </c>
      <c r="AW284" s="22">
        <f t="shared" si="31"/>
        <v>1228.79184</v>
      </c>
      <c r="AX284" s="22">
        <f t="shared" si="32"/>
        <v>3325.20816</v>
      </c>
      <c r="AY284" s="22">
        <v>70.73</v>
      </c>
      <c r="AZ284" s="22">
        <f t="shared" si="33"/>
        <v>70.73</v>
      </c>
      <c r="BA284" s="22">
        <f t="shared" si="34"/>
        <v>0</v>
      </c>
      <c r="BB284" s="22">
        <f t="shared" si="35"/>
        <v>4624.73</v>
      </c>
      <c r="BC284" s="22">
        <f t="shared" ref="BC284:BD284" si="1193">SUM(AW284+AZ284)</f>
        <v>1299.52184</v>
      </c>
      <c r="BD284" s="22">
        <f t="shared" si="1193"/>
        <v>3325.20816</v>
      </c>
      <c r="BE284" s="22">
        <f t="shared" si="37"/>
        <v>0</v>
      </c>
      <c r="BF284" s="27">
        <v>0.0</v>
      </c>
      <c r="BG284" s="22">
        <f t="shared" si="38"/>
        <v>0</v>
      </c>
      <c r="BH284" s="22">
        <f t="shared" si="39"/>
        <v>0</v>
      </c>
      <c r="BI284" s="22">
        <v>200.6</v>
      </c>
      <c r="BJ284" s="22">
        <f t="shared" si="40"/>
        <v>200.6</v>
      </c>
      <c r="BK284" s="22">
        <f t="shared" si="41"/>
        <v>0</v>
      </c>
      <c r="BL284" s="22"/>
      <c r="BM284" s="22">
        <f t="shared" si="42"/>
        <v>0</v>
      </c>
      <c r="BN284" s="22" t="str">
        <f t="shared" si="43"/>
        <v/>
      </c>
      <c r="BO284" s="22">
        <f t="shared" ref="BO284:BQ284" si="1194">BF284+BI284+BL284</f>
        <v>200.6</v>
      </c>
      <c r="BP284" s="22">
        <f t="shared" si="1194"/>
        <v>200.6</v>
      </c>
      <c r="BQ284" s="22">
        <f t="shared" si="1194"/>
        <v>0</v>
      </c>
      <c r="BR284" s="22">
        <f t="shared" si="45"/>
        <v>0</v>
      </c>
      <c r="BS284" s="22">
        <v>0.0</v>
      </c>
      <c r="BT284" s="22">
        <f t="shared" si="46"/>
        <v>0</v>
      </c>
      <c r="BU284" s="22">
        <f t="shared" si="47"/>
        <v>0</v>
      </c>
      <c r="BV284" s="22">
        <f t="shared" si="48"/>
        <v>0</v>
      </c>
      <c r="BW284" s="27">
        <v>3256.18</v>
      </c>
      <c r="BX284" s="22">
        <f t="shared" si="49"/>
        <v>3256.18</v>
      </c>
      <c r="BY284" s="22">
        <f t="shared" si="50"/>
        <v>0</v>
      </c>
      <c r="BZ284" s="22">
        <f t="shared" si="51"/>
        <v>0</v>
      </c>
      <c r="CA284" s="22">
        <f t="shared" si="52"/>
        <v>0</v>
      </c>
    </row>
    <row r="285" ht="14.25" customHeight="1">
      <c r="A285" s="14" t="s">
        <v>1328</v>
      </c>
      <c r="B285" s="14" t="s">
        <v>244</v>
      </c>
      <c r="C285" s="14" t="s">
        <v>1329</v>
      </c>
      <c r="D285" s="14"/>
      <c r="E285" s="14" t="s">
        <v>422</v>
      </c>
      <c r="F285" s="14" t="s">
        <v>160</v>
      </c>
      <c r="G285" s="14" t="s">
        <v>1330</v>
      </c>
      <c r="H285" s="25" t="s">
        <v>96</v>
      </c>
      <c r="I285" s="26">
        <v>1952.0</v>
      </c>
      <c r="J285" s="22">
        <v>0.0</v>
      </c>
      <c r="K285" s="22">
        <f t="shared" si="6"/>
        <v>0</v>
      </c>
      <c r="L285" s="22">
        <f t="shared" si="7"/>
        <v>0</v>
      </c>
      <c r="M285" s="22">
        <v>0.0</v>
      </c>
      <c r="N285" s="22">
        <f t="shared" si="8"/>
        <v>0</v>
      </c>
      <c r="O285" s="22">
        <f t="shared" si="9"/>
        <v>0</v>
      </c>
      <c r="P285" s="22">
        <v>10.0</v>
      </c>
      <c r="Q285" s="22">
        <f t="shared" si="10"/>
        <v>0</v>
      </c>
      <c r="R285" s="22">
        <f t="shared" si="11"/>
        <v>10</v>
      </c>
      <c r="S285" s="22">
        <v>100.0</v>
      </c>
      <c r="T285" s="22">
        <f t="shared" si="12"/>
        <v>0</v>
      </c>
      <c r="U285" s="22">
        <f t="shared" si="13"/>
        <v>100</v>
      </c>
      <c r="V285" s="22">
        <f t="shared" si="14"/>
        <v>1842</v>
      </c>
      <c r="W285" s="22">
        <v>13.9</v>
      </c>
      <c r="X285" s="22">
        <f t="shared" si="15"/>
        <v>0</v>
      </c>
      <c r="Y285" s="22">
        <f t="shared" si="16"/>
        <v>13.9</v>
      </c>
      <c r="Z285" s="22">
        <v>0.39</v>
      </c>
      <c r="AA285" s="22">
        <f t="shared" si="17"/>
        <v>0</v>
      </c>
      <c r="AB285" s="22">
        <f t="shared" si="18"/>
        <v>0.39</v>
      </c>
      <c r="AC285" s="22">
        <v>68.87</v>
      </c>
      <c r="AD285" s="22">
        <f t="shared" si="19"/>
        <v>0</v>
      </c>
      <c r="AE285" s="22">
        <f t="shared" si="20"/>
        <v>68.87</v>
      </c>
      <c r="AF285" s="22">
        <v>1.37</v>
      </c>
      <c r="AG285" s="22">
        <f t="shared" si="21"/>
        <v>0</v>
      </c>
      <c r="AH285" s="22">
        <f t="shared" si="22"/>
        <v>1.37</v>
      </c>
      <c r="AI285" s="22">
        <v>60.86</v>
      </c>
      <c r="AJ285" s="22">
        <f t="shared" si="23"/>
        <v>0</v>
      </c>
      <c r="AK285" s="22">
        <f t="shared" si="24"/>
        <v>60.86</v>
      </c>
      <c r="AL285" s="22">
        <f t="shared" ref="AL285:AN285" si="1195">AF285+AI285</f>
        <v>62.23</v>
      </c>
      <c r="AM285" s="22">
        <f t="shared" si="1195"/>
        <v>0</v>
      </c>
      <c r="AN285" s="22">
        <f t="shared" si="1195"/>
        <v>62.23</v>
      </c>
      <c r="AO285" s="22">
        <f t="shared" ref="AO285:AQ285" si="1196">SUM(J285+M285+P285+S285+W285+Z285+AC285+AF285+AI285)</f>
        <v>255.39</v>
      </c>
      <c r="AP285" s="22">
        <f t="shared" si="1196"/>
        <v>0</v>
      </c>
      <c r="AQ285" s="22">
        <f t="shared" si="1196"/>
        <v>255.39</v>
      </c>
      <c r="AR285" s="22">
        <v>58.81024413260842</v>
      </c>
      <c r="AS285" s="22">
        <f t="shared" si="27"/>
        <v>314.2002441</v>
      </c>
      <c r="AT285" s="22">
        <f t="shared" si="28"/>
        <v>314.2002441</v>
      </c>
      <c r="AU285" s="22">
        <f t="shared" si="29"/>
        <v>1637.799756</v>
      </c>
      <c r="AV285" s="22">
        <f t="shared" si="1184"/>
        <v>4554</v>
      </c>
      <c r="AW285" s="22">
        <f t="shared" si="31"/>
        <v>2916.200244</v>
      </c>
      <c r="AX285" s="22">
        <f t="shared" si="32"/>
        <v>1637.799756</v>
      </c>
      <c r="AY285" s="22">
        <v>70.73</v>
      </c>
      <c r="AZ285" s="22">
        <f t="shared" si="33"/>
        <v>70.73</v>
      </c>
      <c r="BA285" s="22">
        <f t="shared" si="34"/>
        <v>0</v>
      </c>
      <c r="BB285" s="22">
        <f t="shared" si="35"/>
        <v>4624.73</v>
      </c>
      <c r="BC285" s="22">
        <f t="shared" ref="BC285:BD285" si="1197">SUM(AW285+AZ285)</f>
        <v>2986.930244</v>
      </c>
      <c r="BD285" s="22">
        <f t="shared" si="1197"/>
        <v>1637.799756</v>
      </c>
      <c r="BE285" s="22">
        <f t="shared" si="37"/>
        <v>0</v>
      </c>
      <c r="BF285" s="27">
        <v>0.0</v>
      </c>
      <c r="BG285" s="22">
        <f t="shared" si="38"/>
        <v>0</v>
      </c>
      <c r="BH285" s="22">
        <f t="shared" si="39"/>
        <v>0</v>
      </c>
      <c r="BI285" s="22">
        <v>0.0</v>
      </c>
      <c r="BJ285" s="22">
        <f t="shared" si="40"/>
        <v>0</v>
      </c>
      <c r="BK285" s="22">
        <f t="shared" si="41"/>
        <v>0</v>
      </c>
      <c r="BL285" s="22"/>
      <c r="BM285" s="22">
        <f t="shared" si="42"/>
        <v>0</v>
      </c>
      <c r="BN285" s="22" t="str">
        <f t="shared" si="43"/>
        <v/>
      </c>
      <c r="BO285" s="22">
        <f t="shared" ref="BO285:BQ285" si="1198">BF285+BI285+BL285</f>
        <v>0</v>
      </c>
      <c r="BP285" s="22">
        <f t="shared" si="1198"/>
        <v>0</v>
      </c>
      <c r="BQ285" s="22">
        <f t="shared" si="1198"/>
        <v>0</v>
      </c>
      <c r="BR285" s="22">
        <f t="shared" si="45"/>
        <v>0</v>
      </c>
      <c r="BS285" s="22">
        <v>0.0</v>
      </c>
      <c r="BT285" s="22">
        <f t="shared" si="46"/>
        <v>0</v>
      </c>
      <c r="BU285" s="22">
        <f t="shared" si="47"/>
        <v>0</v>
      </c>
      <c r="BV285" s="22">
        <f t="shared" si="48"/>
        <v>0</v>
      </c>
      <c r="BW285" s="27">
        <v>0.0</v>
      </c>
      <c r="BX285" s="22">
        <f t="shared" si="49"/>
        <v>0</v>
      </c>
      <c r="BY285" s="22">
        <f t="shared" si="50"/>
        <v>0</v>
      </c>
      <c r="BZ285" s="22">
        <f t="shared" si="51"/>
        <v>0</v>
      </c>
      <c r="CA285" s="22">
        <f t="shared" si="52"/>
        <v>0</v>
      </c>
    </row>
    <row r="286" ht="14.25" customHeight="1">
      <c r="A286" s="14" t="s">
        <v>1331</v>
      </c>
      <c r="B286" s="14" t="s">
        <v>1332</v>
      </c>
      <c r="C286" s="14" t="s">
        <v>1333</v>
      </c>
      <c r="D286" s="14">
        <v>1.69979237E8</v>
      </c>
      <c r="E286" s="14" t="s">
        <v>220</v>
      </c>
      <c r="F286" s="14" t="s">
        <v>236</v>
      </c>
      <c r="G286" s="14" t="s">
        <v>1334</v>
      </c>
      <c r="H286" s="25" t="s">
        <v>96</v>
      </c>
      <c r="I286" s="26">
        <v>1496.0</v>
      </c>
      <c r="J286" s="22">
        <v>0.0</v>
      </c>
      <c r="K286" s="22">
        <f t="shared" si="6"/>
        <v>0</v>
      </c>
      <c r="L286" s="22">
        <f t="shared" si="7"/>
        <v>0</v>
      </c>
      <c r="M286" s="22">
        <v>0.0</v>
      </c>
      <c r="N286" s="22">
        <f t="shared" si="8"/>
        <v>0</v>
      </c>
      <c r="O286" s="22">
        <f t="shared" si="9"/>
        <v>0</v>
      </c>
      <c r="P286" s="22">
        <v>10.0</v>
      </c>
      <c r="Q286" s="22">
        <f t="shared" si="10"/>
        <v>0</v>
      </c>
      <c r="R286" s="22">
        <f t="shared" si="11"/>
        <v>10</v>
      </c>
      <c r="S286" s="22">
        <v>100.0</v>
      </c>
      <c r="T286" s="22">
        <f t="shared" si="12"/>
        <v>0</v>
      </c>
      <c r="U286" s="22">
        <f t="shared" si="13"/>
        <v>100</v>
      </c>
      <c r="V286" s="22">
        <f t="shared" si="14"/>
        <v>1386</v>
      </c>
      <c r="W286" s="22">
        <v>13.9</v>
      </c>
      <c r="X286" s="22">
        <f t="shared" si="15"/>
        <v>0</v>
      </c>
      <c r="Y286" s="22">
        <f t="shared" si="16"/>
        <v>13.9</v>
      </c>
      <c r="Z286" s="22">
        <v>0.39</v>
      </c>
      <c r="AA286" s="22">
        <f t="shared" si="17"/>
        <v>0</v>
      </c>
      <c r="AB286" s="22">
        <f t="shared" si="18"/>
        <v>0.39</v>
      </c>
      <c r="AC286" s="22">
        <v>68.87</v>
      </c>
      <c r="AD286" s="22">
        <f t="shared" si="19"/>
        <v>0</v>
      </c>
      <c r="AE286" s="22">
        <f t="shared" si="20"/>
        <v>68.87</v>
      </c>
      <c r="AF286" s="22">
        <v>1.37</v>
      </c>
      <c r="AG286" s="22">
        <f t="shared" si="21"/>
        <v>0</v>
      </c>
      <c r="AH286" s="22">
        <f t="shared" si="22"/>
        <v>1.37</v>
      </c>
      <c r="AI286" s="22">
        <v>60.86</v>
      </c>
      <c r="AJ286" s="22">
        <f t="shared" si="23"/>
        <v>0</v>
      </c>
      <c r="AK286" s="22">
        <f t="shared" si="24"/>
        <v>60.86</v>
      </c>
      <c r="AL286" s="22">
        <f t="shared" ref="AL286:AN286" si="1199">AF286+AI286</f>
        <v>62.23</v>
      </c>
      <c r="AM286" s="22">
        <f t="shared" si="1199"/>
        <v>0</v>
      </c>
      <c r="AN286" s="22">
        <f t="shared" si="1199"/>
        <v>62.23</v>
      </c>
      <c r="AO286" s="22">
        <f t="shared" ref="AO286:AQ286" si="1200">SUM(J286+M286+P286+S286+W286+Z286+AC286+AF286+AI286)</f>
        <v>255.39</v>
      </c>
      <c r="AP286" s="22">
        <f t="shared" si="1200"/>
        <v>0</v>
      </c>
      <c r="AQ286" s="22">
        <f t="shared" si="1200"/>
        <v>255.39</v>
      </c>
      <c r="AR286" s="22">
        <v>43.00374097368006</v>
      </c>
      <c r="AS286" s="22">
        <f t="shared" si="27"/>
        <v>298.393741</v>
      </c>
      <c r="AT286" s="22">
        <f t="shared" si="28"/>
        <v>298.393741</v>
      </c>
      <c r="AU286" s="22">
        <f t="shared" si="29"/>
        <v>1197.606259</v>
      </c>
      <c r="AV286" s="22">
        <f t="shared" si="1184"/>
        <v>4554</v>
      </c>
      <c r="AW286" s="22">
        <f t="shared" si="31"/>
        <v>3356.393741</v>
      </c>
      <c r="AX286" s="22">
        <f t="shared" si="32"/>
        <v>1197.606259</v>
      </c>
      <c r="AY286" s="22">
        <v>70.73</v>
      </c>
      <c r="AZ286" s="22">
        <f t="shared" si="33"/>
        <v>70.73</v>
      </c>
      <c r="BA286" s="22">
        <f t="shared" si="34"/>
        <v>0</v>
      </c>
      <c r="BB286" s="22">
        <f t="shared" si="35"/>
        <v>4624.73</v>
      </c>
      <c r="BC286" s="22">
        <f t="shared" ref="BC286:BD286" si="1201">SUM(AW286+AZ286)</f>
        <v>3427.123741</v>
      </c>
      <c r="BD286" s="22">
        <f t="shared" si="1201"/>
        <v>1197.606259</v>
      </c>
      <c r="BE286" s="22">
        <f t="shared" si="37"/>
        <v>0</v>
      </c>
      <c r="BF286" s="27">
        <v>0.0</v>
      </c>
      <c r="BG286" s="22">
        <f t="shared" si="38"/>
        <v>0</v>
      </c>
      <c r="BH286" s="22">
        <f t="shared" si="39"/>
        <v>0</v>
      </c>
      <c r="BI286" s="22">
        <v>662.16</v>
      </c>
      <c r="BJ286" s="22">
        <f t="shared" si="40"/>
        <v>662.16</v>
      </c>
      <c r="BK286" s="22">
        <f t="shared" si="41"/>
        <v>0</v>
      </c>
      <c r="BL286" s="22"/>
      <c r="BM286" s="22">
        <f t="shared" si="42"/>
        <v>0</v>
      </c>
      <c r="BN286" s="22" t="str">
        <f t="shared" si="43"/>
        <v/>
      </c>
      <c r="BO286" s="22">
        <f t="shared" ref="BO286:BQ286" si="1202">BF286+BI286+BL286</f>
        <v>662.16</v>
      </c>
      <c r="BP286" s="22">
        <f t="shared" si="1202"/>
        <v>662.16</v>
      </c>
      <c r="BQ286" s="22">
        <f t="shared" si="1202"/>
        <v>0</v>
      </c>
      <c r="BR286" s="22">
        <f t="shared" si="45"/>
        <v>0</v>
      </c>
      <c r="BS286" s="22">
        <v>0.0</v>
      </c>
      <c r="BT286" s="22">
        <f t="shared" si="46"/>
        <v>0</v>
      </c>
      <c r="BU286" s="22">
        <f t="shared" si="47"/>
        <v>0</v>
      </c>
      <c r="BV286" s="22">
        <f t="shared" si="48"/>
        <v>0</v>
      </c>
      <c r="BW286" s="27">
        <v>319.23</v>
      </c>
      <c r="BX286" s="22">
        <f t="shared" si="49"/>
        <v>319.23</v>
      </c>
      <c r="BY286" s="22">
        <f t="shared" si="50"/>
        <v>0</v>
      </c>
      <c r="BZ286" s="22">
        <f t="shared" si="51"/>
        <v>0</v>
      </c>
      <c r="CA286" s="22">
        <f t="shared" si="52"/>
        <v>0</v>
      </c>
    </row>
    <row r="287" ht="14.25" customHeight="1">
      <c r="A287" s="14" t="s">
        <v>1335</v>
      </c>
      <c r="B287" s="14" t="s">
        <v>1336</v>
      </c>
      <c r="C287" s="14" t="s">
        <v>1337</v>
      </c>
      <c r="D287" s="14">
        <v>3.35613993E8</v>
      </c>
      <c r="E287" s="14" t="s">
        <v>235</v>
      </c>
      <c r="F287" s="14" t="s">
        <v>204</v>
      </c>
      <c r="G287" s="14" t="s">
        <v>1338</v>
      </c>
      <c r="H287" s="25" t="s">
        <v>96</v>
      </c>
      <c r="I287" s="26">
        <v>3700.0</v>
      </c>
      <c r="J287" s="22">
        <v>0.0</v>
      </c>
      <c r="K287" s="22">
        <f t="shared" si="6"/>
        <v>0</v>
      </c>
      <c r="L287" s="22">
        <f t="shared" si="7"/>
        <v>0</v>
      </c>
      <c r="M287" s="22">
        <v>0.0</v>
      </c>
      <c r="N287" s="22">
        <f t="shared" si="8"/>
        <v>0</v>
      </c>
      <c r="O287" s="22">
        <f t="shared" si="9"/>
        <v>0</v>
      </c>
      <c r="P287" s="22">
        <v>10.0</v>
      </c>
      <c r="Q287" s="22">
        <f t="shared" si="10"/>
        <v>0</v>
      </c>
      <c r="R287" s="22">
        <f t="shared" si="11"/>
        <v>10</v>
      </c>
      <c r="S287" s="22">
        <v>100.0</v>
      </c>
      <c r="T287" s="22">
        <f t="shared" si="12"/>
        <v>0</v>
      </c>
      <c r="U287" s="22">
        <f t="shared" si="13"/>
        <v>100</v>
      </c>
      <c r="V287" s="22">
        <f t="shared" si="14"/>
        <v>3590</v>
      </c>
      <c r="W287" s="22">
        <v>27.8</v>
      </c>
      <c r="X287" s="22">
        <f t="shared" si="15"/>
        <v>0</v>
      </c>
      <c r="Y287" s="22">
        <f t="shared" si="16"/>
        <v>27.8</v>
      </c>
      <c r="Z287" s="22">
        <v>0.39</v>
      </c>
      <c r="AA287" s="22">
        <f t="shared" si="17"/>
        <v>0</v>
      </c>
      <c r="AB287" s="22">
        <f t="shared" si="18"/>
        <v>0.39</v>
      </c>
      <c r="AC287" s="22">
        <v>68.87</v>
      </c>
      <c r="AD287" s="22">
        <f t="shared" si="19"/>
        <v>0</v>
      </c>
      <c r="AE287" s="22">
        <f t="shared" si="20"/>
        <v>68.87</v>
      </c>
      <c r="AF287" s="22">
        <v>1.37</v>
      </c>
      <c r="AG287" s="22">
        <f t="shared" si="21"/>
        <v>0</v>
      </c>
      <c r="AH287" s="22">
        <f t="shared" si="22"/>
        <v>1.37</v>
      </c>
      <c r="AI287" s="22">
        <v>60.86</v>
      </c>
      <c r="AJ287" s="22">
        <f t="shared" si="23"/>
        <v>0</v>
      </c>
      <c r="AK287" s="22">
        <f t="shared" si="24"/>
        <v>60.86</v>
      </c>
      <c r="AL287" s="22">
        <f t="shared" ref="AL287:AN287" si="1203">AF287+AI287</f>
        <v>62.23</v>
      </c>
      <c r="AM287" s="22">
        <f t="shared" si="1203"/>
        <v>0</v>
      </c>
      <c r="AN287" s="22">
        <f t="shared" si="1203"/>
        <v>62.23</v>
      </c>
      <c r="AO287" s="22">
        <f t="shared" ref="AO287:AQ287" si="1204">SUM(J287+M287+P287+S287+W287+Z287+AC287+AF287+AI287)</f>
        <v>269.29</v>
      </c>
      <c r="AP287" s="22">
        <f t="shared" si="1204"/>
        <v>0</v>
      </c>
      <c r="AQ287" s="22">
        <f t="shared" si="1204"/>
        <v>269.29</v>
      </c>
      <c r="AR287" s="22">
        <v>118.92001853589277</v>
      </c>
      <c r="AS287" s="22">
        <f t="shared" si="27"/>
        <v>388.2100185</v>
      </c>
      <c r="AT287" s="22">
        <f t="shared" si="28"/>
        <v>388.2100185</v>
      </c>
      <c r="AU287" s="22">
        <f t="shared" si="29"/>
        <v>3311.789981</v>
      </c>
      <c r="AV287" s="22">
        <f t="shared" si="1184"/>
        <v>4554</v>
      </c>
      <c r="AW287" s="22">
        <f t="shared" si="31"/>
        <v>1242.210019</v>
      </c>
      <c r="AX287" s="22">
        <f t="shared" si="32"/>
        <v>3311.789981</v>
      </c>
      <c r="AY287" s="22">
        <v>0.0</v>
      </c>
      <c r="AZ287" s="22">
        <f t="shared" si="33"/>
        <v>0</v>
      </c>
      <c r="BA287" s="22">
        <f t="shared" si="34"/>
        <v>0</v>
      </c>
      <c r="BB287" s="22">
        <f t="shared" si="35"/>
        <v>4554</v>
      </c>
      <c r="BC287" s="22">
        <f t="shared" ref="BC287:BD287" si="1205">SUM(AW287+AZ287)</f>
        <v>1242.210019</v>
      </c>
      <c r="BD287" s="22">
        <f t="shared" si="1205"/>
        <v>3311.789981</v>
      </c>
      <c r="BE287" s="22">
        <f t="shared" si="37"/>
        <v>0</v>
      </c>
      <c r="BF287" s="27">
        <v>0.0</v>
      </c>
      <c r="BG287" s="22">
        <f t="shared" si="38"/>
        <v>0</v>
      </c>
      <c r="BH287" s="22">
        <f t="shared" si="39"/>
        <v>0</v>
      </c>
      <c r="BI287" s="22">
        <v>461.05999999999995</v>
      </c>
      <c r="BJ287" s="22">
        <f t="shared" si="40"/>
        <v>461.06</v>
      </c>
      <c r="BK287" s="22">
        <f t="shared" si="41"/>
        <v>0</v>
      </c>
      <c r="BL287" s="22"/>
      <c r="BM287" s="22">
        <f t="shared" si="42"/>
        <v>0</v>
      </c>
      <c r="BN287" s="22" t="str">
        <f t="shared" si="43"/>
        <v/>
      </c>
      <c r="BO287" s="22">
        <f t="shared" ref="BO287:BQ287" si="1206">BF287+BI287+BL287</f>
        <v>461.06</v>
      </c>
      <c r="BP287" s="22">
        <f t="shared" si="1206"/>
        <v>461.06</v>
      </c>
      <c r="BQ287" s="22">
        <f t="shared" si="1206"/>
        <v>0</v>
      </c>
      <c r="BR287" s="22">
        <f t="shared" si="45"/>
        <v>0</v>
      </c>
      <c r="BS287" s="22">
        <v>0.0</v>
      </c>
      <c r="BT287" s="22">
        <f t="shared" si="46"/>
        <v>0</v>
      </c>
      <c r="BU287" s="22">
        <f t="shared" si="47"/>
        <v>0</v>
      </c>
      <c r="BV287" s="22">
        <f t="shared" si="48"/>
        <v>0</v>
      </c>
      <c r="BW287" s="27">
        <v>1468.47</v>
      </c>
      <c r="BX287" s="22">
        <f t="shared" si="49"/>
        <v>1468.47</v>
      </c>
      <c r="BY287" s="22">
        <f t="shared" si="50"/>
        <v>0</v>
      </c>
      <c r="BZ287" s="22">
        <f t="shared" si="51"/>
        <v>0</v>
      </c>
      <c r="CA287" s="22">
        <f t="shared" si="52"/>
        <v>0</v>
      </c>
    </row>
    <row r="288" ht="14.25" customHeight="1">
      <c r="A288" s="14" t="s">
        <v>1339</v>
      </c>
      <c r="B288" s="14" t="s">
        <v>1340</v>
      </c>
      <c r="C288" s="14" t="s">
        <v>1341</v>
      </c>
      <c r="D288" s="14">
        <v>9.64126826E8</v>
      </c>
      <c r="E288" s="14" t="s">
        <v>287</v>
      </c>
      <c r="F288" s="14" t="s">
        <v>209</v>
      </c>
      <c r="G288" s="14" t="s">
        <v>1342</v>
      </c>
      <c r="H288" s="25" t="s">
        <v>96</v>
      </c>
      <c r="I288" s="26">
        <v>1180.0</v>
      </c>
      <c r="J288" s="22">
        <v>0.0</v>
      </c>
      <c r="K288" s="22">
        <f t="shared" si="6"/>
        <v>0</v>
      </c>
      <c r="L288" s="22">
        <f t="shared" si="7"/>
        <v>0</v>
      </c>
      <c r="M288" s="22">
        <v>0.0</v>
      </c>
      <c r="N288" s="22">
        <f t="shared" si="8"/>
        <v>0</v>
      </c>
      <c r="O288" s="22">
        <f t="shared" si="9"/>
        <v>0</v>
      </c>
      <c r="P288" s="22">
        <v>22.0</v>
      </c>
      <c r="Q288" s="22">
        <f t="shared" si="10"/>
        <v>0</v>
      </c>
      <c r="R288" s="22">
        <f t="shared" si="11"/>
        <v>22</v>
      </c>
      <c r="S288" s="22">
        <v>100.0</v>
      </c>
      <c r="T288" s="22">
        <f t="shared" si="12"/>
        <v>0</v>
      </c>
      <c r="U288" s="22">
        <f t="shared" si="13"/>
        <v>100</v>
      </c>
      <c r="V288" s="22">
        <f t="shared" si="14"/>
        <v>1058</v>
      </c>
      <c r="W288" s="22">
        <v>27.8</v>
      </c>
      <c r="X288" s="22">
        <f t="shared" si="15"/>
        <v>0</v>
      </c>
      <c r="Y288" s="22">
        <f t="shared" si="16"/>
        <v>27.8</v>
      </c>
      <c r="Z288" s="22">
        <v>0.39</v>
      </c>
      <c r="AA288" s="22">
        <f t="shared" si="17"/>
        <v>0</v>
      </c>
      <c r="AB288" s="22">
        <f t="shared" si="18"/>
        <v>0.39</v>
      </c>
      <c r="AC288" s="22">
        <v>68.87</v>
      </c>
      <c r="AD288" s="22">
        <f t="shared" si="19"/>
        <v>0</v>
      </c>
      <c r="AE288" s="22">
        <f t="shared" si="20"/>
        <v>68.87</v>
      </c>
      <c r="AF288" s="22">
        <v>1.37</v>
      </c>
      <c r="AG288" s="22">
        <f t="shared" si="21"/>
        <v>0</v>
      </c>
      <c r="AH288" s="22">
        <f t="shared" si="22"/>
        <v>1.37</v>
      </c>
      <c r="AI288" s="22">
        <v>60.86</v>
      </c>
      <c r="AJ288" s="22">
        <f t="shared" si="23"/>
        <v>0</v>
      </c>
      <c r="AK288" s="22">
        <f t="shared" si="24"/>
        <v>60.86</v>
      </c>
      <c r="AL288" s="22">
        <f t="shared" ref="AL288:AN288" si="1207">AF288+AI288</f>
        <v>62.23</v>
      </c>
      <c r="AM288" s="22">
        <f t="shared" si="1207"/>
        <v>0</v>
      </c>
      <c r="AN288" s="22">
        <f t="shared" si="1207"/>
        <v>62.23</v>
      </c>
      <c r="AO288" s="22">
        <f t="shared" ref="AO288:AQ288" si="1208">SUM(J288+M288+P288+S288+W288+Z288+AC288+AF288+AI288)</f>
        <v>281.29</v>
      </c>
      <c r="AP288" s="22">
        <f t="shared" si="1208"/>
        <v>0</v>
      </c>
      <c r="AQ288" s="22">
        <f t="shared" si="1208"/>
        <v>281.29</v>
      </c>
      <c r="AR288" s="22">
        <v>31.15232994289584</v>
      </c>
      <c r="AS288" s="22">
        <f t="shared" si="27"/>
        <v>312.4423299</v>
      </c>
      <c r="AT288" s="22">
        <f t="shared" si="28"/>
        <v>312.4423299</v>
      </c>
      <c r="AU288" s="22">
        <f t="shared" si="29"/>
        <v>867.5576701</v>
      </c>
      <c r="AV288" s="22">
        <f t="shared" si="1184"/>
        <v>4554</v>
      </c>
      <c r="AW288" s="22">
        <f t="shared" si="31"/>
        <v>3686.44233</v>
      </c>
      <c r="AX288" s="22">
        <f t="shared" si="32"/>
        <v>867.5576701</v>
      </c>
      <c r="AY288" s="22">
        <v>70.73</v>
      </c>
      <c r="AZ288" s="22">
        <f t="shared" si="33"/>
        <v>70.73</v>
      </c>
      <c r="BA288" s="22">
        <f t="shared" si="34"/>
        <v>0</v>
      </c>
      <c r="BB288" s="22">
        <f t="shared" si="35"/>
        <v>4624.73</v>
      </c>
      <c r="BC288" s="22">
        <f t="shared" ref="BC288:BD288" si="1209">SUM(AW288+AZ288)</f>
        <v>3757.17233</v>
      </c>
      <c r="BD288" s="22">
        <f t="shared" si="1209"/>
        <v>867.5576701</v>
      </c>
      <c r="BE288" s="22">
        <f t="shared" si="37"/>
        <v>0</v>
      </c>
      <c r="BF288" s="27">
        <v>0.0</v>
      </c>
      <c r="BG288" s="22">
        <f t="shared" si="38"/>
        <v>0</v>
      </c>
      <c r="BH288" s="22">
        <f t="shared" si="39"/>
        <v>0</v>
      </c>
      <c r="BI288" s="22">
        <v>509.17</v>
      </c>
      <c r="BJ288" s="22">
        <f t="shared" si="40"/>
        <v>509.17</v>
      </c>
      <c r="BK288" s="22">
        <f t="shared" si="41"/>
        <v>0</v>
      </c>
      <c r="BL288" s="22"/>
      <c r="BM288" s="22">
        <f t="shared" si="42"/>
        <v>0</v>
      </c>
      <c r="BN288" s="22" t="str">
        <f t="shared" si="43"/>
        <v/>
      </c>
      <c r="BO288" s="22">
        <f t="shared" ref="BO288:BQ288" si="1210">BF288+BI288+BL288</f>
        <v>509.17</v>
      </c>
      <c r="BP288" s="22">
        <f t="shared" si="1210"/>
        <v>509.17</v>
      </c>
      <c r="BQ288" s="22">
        <f t="shared" si="1210"/>
        <v>0</v>
      </c>
      <c r="BR288" s="22">
        <f t="shared" si="45"/>
        <v>0</v>
      </c>
      <c r="BS288" s="22">
        <v>0.0</v>
      </c>
      <c r="BT288" s="22">
        <f t="shared" si="46"/>
        <v>0</v>
      </c>
      <c r="BU288" s="22">
        <f t="shared" si="47"/>
        <v>0</v>
      </c>
      <c r="BV288" s="22">
        <f t="shared" si="48"/>
        <v>0</v>
      </c>
      <c r="BW288" s="27">
        <v>521.41</v>
      </c>
      <c r="BX288" s="22">
        <f t="shared" si="49"/>
        <v>521.41</v>
      </c>
      <c r="BY288" s="22">
        <f t="shared" si="50"/>
        <v>0</v>
      </c>
      <c r="BZ288" s="22">
        <f t="shared" si="51"/>
        <v>0</v>
      </c>
      <c r="CA288" s="22">
        <f t="shared" si="52"/>
        <v>0</v>
      </c>
    </row>
    <row r="289" ht="14.25" customHeight="1">
      <c r="A289" s="14" t="s">
        <v>1343</v>
      </c>
      <c r="B289" s="14" t="s">
        <v>1344</v>
      </c>
      <c r="C289" s="14" t="s">
        <v>1345</v>
      </c>
      <c r="D289" s="14">
        <v>7.33726895E8</v>
      </c>
      <c r="E289" s="14" t="s">
        <v>1346</v>
      </c>
      <c r="F289" s="14" t="s">
        <v>627</v>
      </c>
      <c r="G289" s="14" t="s">
        <v>1347</v>
      </c>
      <c r="H289" s="25" t="s">
        <v>96</v>
      </c>
      <c r="I289" s="26">
        <v>7200.0</v>
      </c>
      <c r="J289" s="22">
        <v>0.0</v>
      </c>
      <c r="K289" s="22">
        <f t="shared" si="6"/>
        <v>0</v>
      </c>
      <c r="L289" s="22">
        <f t="shared" si="7"/>
        <v>0</v>
      </c>
      <c r="M289" s="22">
        <v>0.0</v>
      </c>
      <c r="N289" s="22">
        <f t="shared" si="8"/>
        <v>0</v>
      </c>
      <c r="O289" s="22">
        <f t="shared" si="9"/>
        <v>0</v>
      </c>
      <c r="P289" s="22">
        <v>10.0</v>
      </c>
      <c r="Q289" s="22">
        <f t="shared" si="10"/>
        <v>0</v>
      </c>
      <c r="R289" s="22">
        <f t="shared" si="11"/>
        <v>10</v>
      </c>
      <c r="S289" s="22">
        <v>100.0</v>
      </c>
      <c r="T289" s="22">
        <f t="shared" si="12"/>
        <v>0</v>
      </c>
      <c r="U289" s="22">
        <f t="shared" si="13"/>
        <v>100</v>
      </c>
      <c r="V289" s="22">
        <f t="shared" si="14"/>
        <v>7090</v>
      </c>
      <c r="W289" s="22">
        <v>13.9</v>
      </c>
      <c r="X289" s="22">
        <f t="shared" si="15"/>
        <v>0</v>
      </c>
      <c r="Y289" s="22">
        <f t="shared" si="16"/>
        <v>13.9</v>
      </c>
      <c r="Z289" s="22">
        <v>0.39</v>
      </c>
      <c r="AA289" s="22">
        <f t="shared" si="17"/>
        <v>0</v>
      </c>
      <c r="AB289" s="22">
        <f t="shared" si="18"/>
        <v>0.39</v>
      </c>
      <c r="AC289" s="22">
        <v>68.87</v>
      </c>
      <c r="AD289" s="22">
        <f t="shared" si="19"/>
        <v>0</v>
      </c>
      <c r="AE289" s="22">
        <f t="shared" si="20"/>
        <v>68.87</v>
      </c>
      <c r="AF289" s="22">
        <v>1.37</v>
      </c>
      <c r="AG289" s="22">
        <f t="shared" si="21"/>
        <v>0</v>
      </c>
      <c r="AH289" s="22">
        <f t="shared" si="22"/>
        <v>1.37</v>
      </c>
      <c r="AI289" s="22">
        <v>60.86</v>
      </c>
      <c r="AJ289" s="22">
        <f t="shared" si="23"/>
        <v>0</v>
      </c>
      <c r="AK289" s="22">
        <f t="shared" si="24"/>
        <v>60.86</v>
      </c>
      <c r="AL289" s="22">
        <f t="shared" ref="AL289:AN289" si="1211">AF289+AI289</f>
        <v>62.23</v>
      </c>
      <c r="AM289" s="22">
        <f t="shared" si="1211"/>
        <v>0</v>
      </c>
      <c r="AN289" s="22">
        <f t="shared" si="1211"/>
        <v>62.23</v>
      </c>
      <c r="AO289" s="22">
        <f t="shared" ref="AO289:AQ289" si="1212">SUM(J289+M289+P289+S289+W289+Z289+AC289+AF289+AI289)</f>
        <v>255.39</v>
      </c>
      <c r="AP289" s="22">
        <f t="shared" si="1212"/>
        <v>0</v>
      </c>
      <c r="AQ289" s="22">
        <f t="shared" si="1212"/>
        <v>255.39</v>
      </c>
      <c r="AR289" s="22">
        <v>240.72368399676634</v>
      </c>
      <c r="AS289" s="22">
        <f t="shared" si="27"/>
        <v>496.113684</v>
      </c>
      <c r="AT289" s="22">
        <f t="shared" si="28"/>
        <v>496.113684</v>
      </c>
      <c r="AU289" s="22">
        <f t="shared" si="29"/>
        <v>6703.886316</v>
      </c>
      <c r="AV289" s="22">
        <f>82.93*120</f>
        <v>9951.6</v>
      </c>
      <c r="AW289" s="22">
        <f t="shared" si="31"/>
        <v>3247.713684</v>
      </c>
      <c r="AX289" s="22">
        <f t="shared" si="32"/>
        <v>6703.886316</v>
      </c>
      <c r="AY289" s="22">
        <v>175.06</v>
      </c>
      <c r="AZ289" s="22">
        <f t="shared" si="33"/>
        <v>175.06</v>
      </c>
      <c r="BA289" s="22">
        <f t="shared" si="34"/>
        <v>0</v>
      </c>
      <c r="BB289" s="22">
        <f t="shared" si="35"/>
        <v>10126.66</v>
      </c>
      <c r="BC289" s="22">
        <f t="shared" ref="BC289:BD289" si="1213">SUM(AW289+AZ289)</f>
        <v>3422.773684</v>
      </c>
      <c r="BD289" s="22">
        <f t="shared" si="1213"/>
        <v>6703.886316</v>
      </c>
      <c r="BE289" s="22">
        <f t="shared" si="37"/>
        <v>0</v>
      </c>
      <c r="BF289" s="27">
        <v>6182.07</v>
      </c>
      <c r="BG289" s="22">
        <f t="shared" si="38"/>
        <v>6182.07</v>
      </c>
      <c r="BH289" s="22">
        <f t="shared" si="39"/>
        <v>0</v>
      </c>
      <c r="BI289" s="22">
        <v>949.45</v>
      </c>
      <c r="BJ289" s="22">
        <f t="shared" si="40"/>
        <v>949.45</v>
      </c>
      <c r="BK289" s="22">
        <f t="shared" si="41"/>
        <v>0</v>
      </c>
      <c r="BL289" s="22"/>
      <c r="BM289" s="22">
        <f t="shared" si="42"/>
        <v>0</v>
      </c>
      <c r="BN289" s="22" t="str">
        <f t="shared" si="43"/>
        <v/>
      </c>
      <c r="BO289" s="22">
        <f t="shared" ref="BO289:BQ289" si="1214">BF289+BI289+BL289</f>
        <v>7131.52</v>
      </c>
      <c r="BP289" s="22">
        <f t="shared" si="1214"/>
        <v>7131.52</v>
      </c>
      <c r="BQ289" s="22">
        <f t="shared" si="1214"/>
        <v>0</v>
      </c>
      <c r="BR289" s="22">
        <f t="shared" si="45"/>
        <v>0</v>
      </c>
      <c r="BS289" s="22">
        <v>0.0</v>
      </c>
      <c r="BT289" s="22">
        <f t="shared" si="46"/>
        <v>0</v>
      </c>
      <c r="BU289" s="22">
        <f t="shared" si="47"/>
        <v>0</v>
      </c>
      <c r="BV289" s="22">
        <f t="shared" si="48"/>
        <v>0</v>
      </c>
      <c r="BW289" s="27">
        <v>3128.46</v>
      </c>
      <c r="BX289" s="22">
        <f t="shared" si="49"/>
        <v>3128.46</v>
      </c>
      <c r="BY289" s="22">
        <f t="shared" si="50"/>
        <v>0</v>
      </c>
      <c r="BZ289" s="22">
        <f t="shared" si="51"/>
        <v>0</v>
      </c>
      <c r="CA289" s="22">
        <f t="shared" si="52"/>
        <v>0</v>
      </c>
    </row>
    <row r="290" ht="14.25" customHeight="1">
      <c r="A290" s="14" t="s">
        <v>1348</v>
      </c>
      <c r="B290" s="14" t="s">
        <v>1349</v>
      </c>
      <c r="C290" s="14" t="s">
        <v>1350</v>
      </c>
      <c r="D290" s="14">
        <v>7.98476311E8</v>
      </c>
      <c r="E290" s="14" t="s">
        <v>252</v>
      </c>
      <c r="F290" s="14" t="s">
        <v>577</v>
      </c>
      <c r="G290" s="14" t="s">
        <v>1351</v>
      </c>
      <c r="H290" s="25" t="s">
        <v>96</v>
      </c>
      <c r="I290" s="26">
        <v>1100.0</v>
      </c>
      <c r="J290" s="22">
        <v>0.0</v>
      </c>
      <c r="K290" s="22">
        <f t="shared" si="6"/>
        <v>0</v>
      </c>
      <c r="L290" s="22">
        <f t="shared" si="7"/>
        <v>0</v>
      </c>
      <c r="M290" s="22">
        <v>0.0</v>
      </c>
      <c r="N290" s="22">
        <f t="shared" si="8"/>
        <v>0</v>
      </c>
      <c r="O290" s="22">
        <f t="shared" si="9"/>
        <v>0</v>
      </c>
      <c r="P290" s="22">
        <v>10.0</v>
      </c>
      <c r="Q290" s="22">
        <f t="shared" si="10"/>
        <v>0</v>
      </c>
      <c r="R290" s="22">
        <f t="shared" si="11"/>
        <v>10</v>
      </c>
      <c r="S290" s="22">
        <v>100.0</v>
      </c>
      <c r="T290" s="22">
        <f t="shared" si="12"/>
        <v>0</v>
      </c>
      <c r="U290" s="22">
        <f t="shared" si="13"/>
        <v>100</v>
      </c>
      <c r="V290" s="22">
        <f t="shared" si="14"/>
        <v>990</v>
      </c>
      <c r="W290" s="22">
        <v>13.9</v>
      </c>
      <c r="X290" s="22">
        <f t="shared" si="15"/>
        <v>0</v>
      </c>
      <c r="Y290" s="22">
        <f t="shared" si="16"/>
        <v>13.9</v>
      </c>
      <c r="Z290" s="22">
        <v>0.39</v>
      </c>
      <c r="AA290" s="22">
        <f t="shared" si="17"/>
        <v>0</v>
      </c>
      <c r="AB290" s="22">
        <f t="shared" si="18"/>
        <v>0.39</v>
      </c>
      <c r="AC290" s="22">
        <v>68.87</v>
      </c>
      <c r="AD290" s="22">
        <f t="shared" si="19"/>
        <v>0</v>
      </c>
      <c r="AE290" s="22">
        <f t="shared" si="20"/>
        <v>68.87</v>
      </c>
      <c r="AF290" s="22">
        <v>1.37</v>
      </c>
      <c r="AG290" s="22">
        <f t="shared" si="21"/>
        <v>0</v>
      </c>
      <c r="AH290" s="22">
        <f t="shared" si="22"/>
        <v>1.37</v>
      </c>
      <c r="AI290" s="22">
        <v>60.86</v>
      </c>
      <c r="AJ290" s="22">
        <f t="shared" si="23"/>
        <v>0</v>
      </c>
      <c r="AK290" s="22">
        <f t="shared" si="24"/>
        <v>60.86</v>
      </c>
      <c r="AL290" s="22">
        <f t="shared" ref="AL290:AN290" si="1215">AF290+AI290</f>
        <v>62.23</v>
      </c>
      <c r="AM290" s="22">
        <f t="shared" si="1215"/>
        <v>0</v>
      </c>
      <c r="AN290" s="22">
        <f t="shared" si="1215"/>
        <v>62.23</v>
      </c>
      <c r="AO290" s="22">
        <f t="shared" ref="AO290:AQ290" si="1216">SUM(J290+M290+P290+S290+W290+Z290+AC290+AF290+AI290)</f>
        <v>255.39</v>
      </c>
      <c r="AP290" s="22">
        <f t="shared" si="1216"/>
        <v>0</v>
      </c>
      <c r="AQ290" s="22">
        <f t="shared" si="1216"/>
        <v>255.39</v>
      </c>
      <c r="AR290" s="22">
        <v>29.277040861979117</v>
      </c>
      <c r="AS290" s="22">
        <f t="shared" si="27"/>
        <v>284.6670409</v>
      </c>
      <c r="AT290" s="22">
        <f t="shared" si="28"/>
        <v>284.6670409</v>
      </c>
      <c r="AU290" s="22">
        <f t="shared" si="29"/>
        <v>815.3329591</v>
      </c>
      <c r="AV290" s="22">
        <f>37.95*120</f>
        <v>4554</v>
      </c>
      <c r="AW290" s="22">
        <f t="shared" si="31"/>
        <v>3738.667041</v>
      </c>
      <c r="AX290" s="22">
        <f t="shared" si="32"/>
        <v>815.3329591</v>
      </c>
      <c r="AY290" s="22">
        <v>70.73</v>
      </c>
      <c r="AZ290" s="22">
        <f t="shared" si="33"/>
        <v>70.73</v>
      </c>
      <c r="BA290" s="22">
        <f t="shared" si="34"/>
        <v>0</v>
      </c>
      <c r="BB290" s="22">
        <f t="shared" si="35"/>
        <v>4624.73</v>
      </c>
      <c r="BC290" s="22">
        <f t="shared" ref="BC290:BD290" si="1217">SUM(AW290+AZ290)</f>
        <v>3809.397041</v>
      </c>
      <c r="BD290" s="22">
        <f t="shared" si="1217"/>
        <v>815.3329591</v>
      </c>
      <c r="BE290" s="22">
        <f t="shared" si="37"/>
        <v>0</v>
      </c>
      <c r="BF290" s="27">
        <v>0.0</v>
      </c>
      <c r="BG290" s="22">
        <f t="shared" si="38"/>
        <v>0</v>
      </c>
      <c r="BH290" s="22">
        <f t="shared" si="39"/>
        <v>0</v>
      </c>
      <c r="BI290" s="22">
        <v>320.45000000000005</v>
      </c>
      <c r="BJ290" s="22">
        <f t="shared" si="40"/>
        <v>320.45</v>
      </c>
      <c r="BK290" s="22">
        <f t="shared" si="41"/>
        <v>0</v>
      </c>
      <c r="BL290" s="22"/>
      <c r="BM290" s="22">
        <f t="shared" si="42"/>
        <v>0</v>
      </c>
      <c r="BN290" s="22" t="str">
        <f t="shared" si="43"/>
        <v/>
      </c>
      <c r="BO290" s="22">
        <f t="shared" ref="BO290:BQ290" si="1218">BF290+BI290+BL290</f>
        <v>320.45</v>
      </c>
      <c r="BP290" s="22">
        <f t="shared" si="1218"/>
        <v>320.45</v>
      </c>
      <c r="BQ290" s="22">
        <f t="shared" si="1218"/>
        <v>0</v>
      </c>
      <c r="BR290" s="22">
        <f t="shared" si="45"/>
        <v>0</v>
      </c>
      <c r="BS290" s="22">
        <v>0.0</v>
      </c>
      <c r="BT290" s="22">
        <f t="shared" si="46"/>
        <v>0</v>
      </c>
      <c r="BU290" s="22">
        <f t="shared" si="47"/>
        <v>0</v>
      </c>
      <c r="BV290" s="22">
        <f t="shared" si="48"/>
        <v>0</v>
      </c>
      <c r="BW290" s="27">
        <v>0.0</v>
      </c>
      <c r="BX290" s="22">
        <f t="shared" si="49"/>
        <v>0</v>
      </c>
      <c r="BY290" s="22">
        <f t="shared" si="50"/>
        <v>0</v>
      </c>
      <c r="BZ290" s="22">
        <f t="shared" si="51"/>
        <v>0</v>
      </c>
      <c r="CA290" s="22">
        <f t="shared" si="52"/>
        <v>0</v>
      </c>
    </row>
    <row r="291" ht="14.25" customHeight="1">
      <c r="A291" s="14" t="s">
        <v>1352</v>
      </c>
      <c r="B291" s="14" t="s">
        <v>1353</v>
      </c>
      <c r="C291" s="14" t="s">
        <v>1354</v>
      </c>
      <c r="D291" s="14">
        <v>7.8044986E8</v>
      </c>
      <c r="E291" s="14" t="s">
        <v>1355</v>
      </c>
      <c r="F291" s="14" t="s">
        <v>466</v>
      </c>
      <c r="G291" s="14" t="s">
        <v>1356</v>
      </c>
      <c r="H291" s="25" t="s">
        <v>96</v>
      </c>
      <c r="I291" s="26">
        <v>3025.0</v>
      </c>
      <c r="J291" s="22">
        <v>0.0</v>
      </c>
      <c r="K291" s="22">
        <f t="shared" si="6"/>
        <v>0</v>
      </c>
      <c r="L291" s="22">
        <f t="shared" si="7"/>
        <v>0</v>
      </c>
      <c r="M291" s="22">
        <v>0.0</v>
      </c>
      <c r="N291" s="22">
        <f t="shared" si="8"/>
        <v>0</v>
      </c>
      <c r="O291" s="22">
        <f t="shared" si="9"/>
        <v>0</v>
      </c>
      <c r="P291" s="22">
        <v>10.0</v>
      </c>
      <c r="Q291" s="22">
        <f t="shared" si="10"/>
        <v>0</v>
      </c>
      <c r="R291" s="22">
        <f t="shared" si="11"/>
        <v>10</v>
      </c>
      <c r="S291" s="22">
        <v>100.0</v>
      </c>
      <c r="T291" s="22">
        <f t="shared" si="12"/>
        <v>0</v>
      </c>
      <c r="U291" s="22">
        <f t="shared" si="13"/>
        <v>100</v>
      </c>
      <c r="V291" s="22">
        <f t="shared" si="14"/>
        <v>2915</v>
      </c>
      <c r="W291" s="22">
        <v>13.9</v>
      </c>
      <c r="X291" s="22">
        <f t="shared" si="15"/>
        <v>0</v>
      </c>
      <c r="Y291" s="22">
        <f t="shared" si="16"/>
        <v>13.9</v>
      </c>
      <c r="Z291" s="22">
        <v>0.39</v>
      </c>
      <c r="AA291" s="22">
        <f t="shared" si="17"/>
        <v>0</v>
      </c>
      <c r="AB291" s="22">
        <f t="shared" si="18"/>
        <v>0.39</v>
      </c>
      <c r="AC291" s="22">
        <v>68.87</v>
      </c>
      <c r="AD291" s="22">
        <f t="shared" si="19"/>
        <v>0</v>
      </c>
      <c r="AE291" s="22">
        <f t="shared" si="20"/>
        <v>68.87</v>
      </c>
      <c r="AF291" s="22">
        <v>1.37</v>
      </c>
      <c r="AG291" s="22">
        <f t="shared" si="21"/>
        <v>0</v>
      </c>
      <c r="AH291" s="22">
        <f t="shared" si="22"/>
        <v>1.37</v>
      </c>
      <c r="AI291" s="22">
        <v>60.86</v>
      </c>
      <c r="AJ291" s="22">
        <f t="shared" si="23"/>
        <v>0</v>
      </c>
      <c r="AK291" s="22">
        <f t="shared" si="24"/>
        <v>60.86</v>
      </c>
      <c r="AL291" s="22">
        <f t="shared" ref="AL291:AN291" si="1219">AF291+AI291</f>
        <v>62.23</v>
      </c>
      <c r="AM291" s="22">
        <f t="shared" si="1219"/>
        <v>0</v>
      </c>
      <c r="AN291" s="22">
        <f t="shared" si="1219"/>
        <v>62.23</v>
      </c>
      <c r="AO291" s="22">
        <f t="shared" ref="AO291:AQ291" si="1220">SUM(J291+M291+P291+S291+W291+Z291+AC291+AF291+AI291)</f>
        <v>255.39</v>
      </c>
      <c r="AP291" s="22">
        <f t="shared" si="1220"/>
        <v>0</v>
      </c>
      <c r="AQ291" s="22">
        <f t="shared" si="1220"/>
        <v>255.39</v>
      </c>
      <c r="AR291" s="22">
        <v>96.0040552938587</v>
      </c>
      <c r="AS291" s="22">
        <f t="shared" si="27"/>
        <v>351.3940553</v>
      </c>
      <c r="AT291" s="22">
        <f t="shared" si="28"/>
        <v>351.3940553</v>
      </c>
      <c r="AU291" s="22">
        <f t="shared" si="29"/>
        <v>2673.605945</v>
      </c>
      <c r="AV291" s="22">
        <f t="shared" ref="AV291:AV292" si="1225">82.93*120</f>
        <v>9951.6</v>
      </c>
      <c r="AW291" s="22">
        <f t="shared" si="31"/>
        <v>7277.994055</v>
      </c>
      <c r="AX291" s="22">
        <f t="shared" si="32"/>
        <v>2673.605945</v>
      </c>
      <c r="AY291" s="22">
        <v>175.06</v>
      </c>
      <c r="AZ291" s="22">
        <f t="shared" si="33"/>
        <v>175.06</v>
      </c>
      <c r="BA291" s="22">
        <f t="shared" si="34"/>
        <v>0</v>
      </c>
      <c r="BB291" s="22">
        <f t="shared" si="35"/>
        <v>10126.66</v>
      </c>
      <c r="BC291" s="22">
        <f t="shared" ref="BC291:BD291" si="1221">SUM(AW291+AZ291)</f>
        <v>7453.054055</v>
      </c>
      <c r="BD291" s="22">
        <f t="shared" si="1221"/>
        <v>2673.605945</v>
      </c>
      <c r="BE291" s="22">
        <f t="shared" si="37"/>
        <v>0</v>
      </c>
      <c r="BF291" s="27">
        <v>4543.83</v>
      </c>
      <c r="BG291" s="22">
        <f t="shared" si="38"/>
        <v>4543.83</v>
      </c>
      <c r="BH291" s="22">
        <f t="shared" si="39"/>
        <v>0</v>
      </c>
      <c r="BI291" s="22">
        <v>773.41</v>
      </c>
      <c r="BJ291" s="22">
        <f t="shared" si="40"/>
        <v>773.41</v>
      </c>
      <c r="BK291" s="22">
        <f t="shared" si="41"/>
        <v>0</v>
      </c>
      <c r="BL291" s="22"/>
      <c r="BM291" s="22">
        <f t="shared" si="42"/>
        <v>0</v>
      </c>
      <c r="BN291" s="22" t="str">
        <f t="shared" si="43"/>
        <v/>
      </c>
      <c r="BO291" s="22">
        <f t="shared" ref="BO291:BQ291" si="1222">BF291+BI291+BL291</f>
        <v>5317.24</v>
      </c>
      <c r="BP291" s="22">
        <f t="shared" si="1222"/>
        <v>5317.24</v>
      </c>
      <c r="BQ291" s="22">
        <f t="shared" si="1222"/>
        <v>0</v>
      </c>
      <c r="BR291" s="22">
        <f t="shared" si="45"/>
        <v>0</v>
      </c>
      <c r="BS291" s="22">
        <v>0.0</v>
      </c>
      <c r="BT291" s="22">
        <f t="shared" si="46"/>
        <v>0</v>
      </c>
      <c r="BU291" s="22">
        <f t="shared" si="47"/>
        <v>0</v>
      </c>
      <c r="BV291" s="22">
        <f t="shared" si="48"/>
        <v>0</v>
      </c>
      <c r="BW291" s="27">
        <v>8895.92</v>
      </c>
      <c r="BX291" s="22">
        <f t="shared" si="49"/>
        <v>8895.92</v>
      </c>
      <c r="BY291" s="22">
        <f t="shared" si="50"/>
        <v>0</v>
      </c>
      <c r="BZ291" s="22">
        <f t="shared" si="51"/>
        <v>0</v>
      </c>
      <c r="CA291" s="22">
        <f t="shared" si="52"/>
        <v>0</v>
      </c>
    </row>
    <row r="292" ht="14.25" customHeight="1">
      <c r="A292" s="14" t="s">
        <v>1357</v>
      </c>
      <c r="B292" s="14" t="s">
        <v>1358</v>
      </c>
      <c r="C292" s="14" t="s">
        <v>1359</v>
      </c>
      <c r="D292" s="14">
        <v>7.61718028E8</v>
      </c>
      <c r="E292" s="14" t="s">
        <v>1360</v>
      </c>
      <c r="F292" s="14" t="s">
        <v>247</v>
      </c>
      <c r="G292" s="14" t="s">
        <v>1361</v>
      </c>
      <c r="H292" s="25" t="s">
        <v>96</v>
      </c>
      <c r="I292" s="26">
        <v>7133.0</v>
      </c>
      <c r="J292" s="22">
        <v>0.0</v>
      </c>
      <c r="K292" s="22">
        <f t="shared" si="6"/>
        <v>0</v>
      </c>
      <c r="L292" s="22">
        <f t="shared" si="7"/>
        <v>0</v>
      </c>
      <c r="M292" s="22">
        <v>0.0</v>
      </c>
      <c r="N292" s="22">
        <f t="shared" si="8"/>
        <v>0</v>
      </c>
      <c r="O292" s="22">
        <f t="shared" si="9"/>
        <v>0</v>
      </c>
      <c r="P292" s="22">
        <v>10.0</v>
      </c>
      <c r="Q292" s="22">
        <f t="shared" si="10"/>
        <v>0</v>
      </c>
      <c r="R292" s="22">
        <f t="shared" si="11"/>
        <v>10</v>
      </c>
      <c r="S292" s="22">
        <v>100.0</v>
      </c>
      <c r="T292" s="22">
        <f t="shared" si="12"/>
        <v>0</v>
      </c>
      <c r="U292" s="22">
        <f t="shared" si="13"/>
        <v>100</v>
      </c>
      <c r="V292" s="22">
        <f t="shared" si="14"/>
        <v>7023</v>
      </c>
      <c r="W292" s="22">
        <v>27.8</v>
      </c>
      <c r="X292" s="22">
        <f t="shared" si="15"/>
        <v>0</v>
      </c>
      <c r="Y292" s="22">
        <f t="shared" si="16"/>
        <v>27.8</v>
      </c>
      <c r="Z292" s="22">
        <v>0.39</v>
      </c>
      <c r="AA292" s="22">
        <f t="shared" si="17"/>
        <v>0</v>
      </c>
      <c r="AB292" s="22">
        <f t="shared" si="18"/>
        <v>0.39</v>
      </c>
      <c r="AC292" s="22">
        <v>68.87</v>
      </c>
      <c r="AD292" s="22">
        <f t="shared" si="19"/>
        <v>0</v>
      </c>
      <c r="AE292" s="22">
        <f t="shared" si="20"/>
        <v>68.87</v>
      </c>
      <c r="AF292" s="22">
        <v>1.37</v>
      </c>
      <c r="AG292" s="22">
        <f t="shared" si="21"/>
        <v>0</v>
      </c>
      <c r="AH292" s="22">
        <f t="shared" si="22"/>
        <v>1.37</v>
      </c>
      <c r="AI292" s="22">
        <v>60.86</v>
      </c>
      <c r="AJ292" s="22">
        <f t="shared" si="23"/>
        <v>0</v>
      </c>
      <c r="AK292" s="22">
        <f t="shared" si="24"/>
        <v>60.86</v>
      </c>
      <c r="AL292" s="22">
        <f t="shared" ref="AL292:AN292" si="1223">AF292+AI292</f>
        <v>62.23</v>
      </c>
      <c r="AM292" s="22">
        <f t="shared" si="1223"/>
        <v>0</v>
      </c>
      <c r="AN292" s="22">
        <f t="shared" si="1223"/>
        <v>62.23</v>
      </c>
      <c r="AO292" s="22">
        <f t="shared" ref="AO292:AQ292" si="1224">SUM(J292+M292+P292+S292+W292+Z292+AC292+AF292+AI292)</f>
        <v>269.29</v>
      </c>
      <c r="AP292" s="22">
        <f t="shared" si="1224"/>
        <v>0</v>
      </c>
      <c r="AQ292" s="22">
        <f t="shared" si="1224"/>
        <v>269.29</v>
      </c>
      <c r="AR292" s="22">
        <v>237.9194162214214</v>
      </c>
      <c r="AS292" s="22">
        <f t="shared" si="27"/>
        <v>507.2094162</v>
      </c>
      <c r="AT292" s="22">
        <f t="shared" si="28"/>
        <v>507.2094162</v>
      </c>
      <c r="AU292" s="22">
        <f t="shared" si="29"/>
        <v>6625.790584</v>
      </c>
      <c r="AV292" s="22">
        <f t="shared" si="1225"/>
        <v>9951.6</v>
      </c>
      <c r="AW292" s="22">
        <f t="shared" si="31"/>
        <v>3325.809416</v>
      </c>
      <c r="AX292" s="22">
        <f t="shared" si="32"/>
        <v>6625.790584</v>
      </c>
      <c r="AY292" s="22">
        <v>175.06</v>
      </c>
      <c r="AZ292" s="22">
        <f t="shared" si="33"/>
        <v>175.06</v>
      </c>
      <c r="BA292" s="22">
        <f t="shared" si="34"/>
        <v>0</v>
      </c>
      <c r="BB292" s="22">
        <f t="shared" si="35"/>
        <v>10126.66</v>
      </c>
      <c r="BC292" s="22">
        <f t="shared" ref="BC292:BD292" si="1226">SUM(AW292+AZ292)</f>
        <v>3500.869416</v>
      </c>
      <c r="BD292" s="22">
        <f t="shared" si="1226"/>
        <v>6625.790584</v>
      </c>
      <c r="BE292" s="22">
        <f t="shared" si="37"/>
        <v>0</v>
      </c>
      <c r="BF292" s="27">
        <v>7188.79</v>
      </c>
      <c r="BG292" s="22">
        <f t="shared" si="38"/>
        <v>7188.79</v>
      </c>
      <c r="BH292" s="22">
        <f t="shared" si="39"/>
        <v>0</v>
      </c>
      <c r="BI292" s="22">
        <v>1049.44</v>
      </c>
      <c r="BJ292" s="22">
        <f t="shared" si="40"/>
        <v>1049.44</v>
      </c>
      <c r="BK292" s="22">
        <f t="shared" si="41"/>
        <v>0</v>
      </c>
      <c r="BL292" s="22"/>
      <c r="BM292" s="22">
        <f t="shared" si="42"/>
        <v>0</v>
      </c>
      <c r="BN292" s="22" t="str">
        <f t="shared" si="43"/>
        <v/>
      </c>
      <c r="BO292" s="22">
        <f t="shared" ref="BO292:BQ292" si="1227">BF292+BI292+BL292</f>
        <v>8238.23</v>
      </c>
      <c r="BP292" s="22">
        <f t="shared" si="1227"/>
        <v>8238.23</v>
      </c>
      <c r="BQ292" s="22">
        <f t="shared" si="1227"/>
        <v>0</v>
      </c>
      <c r="BR292" s="22">
        <f t="shared" si="45"/>
        <v>0</v>
      </c>
      <c r="BS292" s="22">
        <v>0.0</v>
      </c>
      <c r="BT292" s="22">
        <f t="shared" si="46"/>
        <v>0</v>
      </c>
      <c r="BU292" s="22">
        <f t="shared" si="47"/>
        <v>0</v>
      </c>
      <c r="BV292" s="22">
        <f t="shared" si="48"/>
        <v>0</v>
      </c>
      <c r="BW292" s="27">
        <v>12509.42</v>
      </c>
      <c r="BX292" s="22">
        <f t="shared" si="49"/>
        <v>12509.42</v>
      </c>
      <c r="BY292" s="22">
        <f t="shared" si="50"/>
        <v>0</v>
      </c>
      <c r="BZ292" s="22">
        <f t="shared" si="51"/>
        <v>0</v>
      </c>
      <c r="CA292" s="22">
        <f t="shared" si="52"/>
        <v>0</v>
      </c>
    </row>
    <row r="293" ht="14.25" customHeight="1">
      <c r="A293" s="14" t="s">
        <v>1362</v>
      </c>
      <c r="B293" s="14" t="s">
        <v>1363</v>
      </c>
      <c r="C293" s="14" t="s">
        <v>1364</v>
      </c>
      <c r="D293" s="14">
        <v>2.73861735E8</v>
      </c>
      <c r="E293" s="14" t="s">
        <v>220</v>
      </c>
      <c r="F293" s="14" t="s">
        <v>282</v>
      </c>
      <c r="G293" s="14" t="s">
        <v>1365</v>
      </c>
      <c r="H293" s="25" t="s">
        <v>96</v>
      </c>
      <c r="I293" s="26">
        <v>1550.0</v>
      </c>
      <c r="J293" s="22">
        <v>0.0</v>
      </c>
      <c r="K293" s="22">
        <f t="shared" si="6"/>
        <v>0</v>
      </c>
      <c r="L293" s="22">
        <f t="shared" si="7"/>
        <v>0</v>
      </c>
      <c r="M293" s="22">
        <v>0.0</v>
      </c>
      <c r="N293" s="22">
        <f t="shared" si="8"/>
        <v>0</v>
      </c>
      <c r="O293" s="22">
        <f t="shared" si="9"/>
        <v>0</v>
      </c>
      <c r="P293" s="22">
        <v>10.0</v>
      </c>
      <c r="Q293" s="22">
        <f t="shared" si="10"/>
        <v>0</v>
      </c>
      <c r="R293" s="22">
        <f t="shared" si="11"/>
        <v>10</v>
      </c>
      <c r="S293" s="22">
        <v>100.0</v>
      </c>
      <c r="T293" s="22">
        <f t="shared" si="12"/>
        <v>0</v>
      </c>
      <c r="U293" s="22">
        <f t="shared" si="13"/>
        <v>100</v>
      </c>
      <c r="V293" s="22">
        <f t="shared" si="14"/>
        <v>1440</v>
      </c>
      <c r="W293" s="22">
        <v>13.9</v>
      </c>
      <c r="X293" s="22">
        <f t="shared" si="15"/>
        <v>0</v>
      </c>
      <c r="Y293" s="22">
        <f t="shared" si="16"/>
        <v>13.9</v>
      </c>
      <c r="Z293" s="22">
        <v>0.39</v>
      </c>
      <c r="AA293" s="22">
        <f t="shared" si="17"/>
        <v>0</v>
      </c>
      <c r="AB293" s="22">
        <f t="shared" si="18"/>
        <v>0.39</v>
      </c>
      <c r="AC293" s="22">
        <v>68.87</v>
      </c>
      <c r="AD293" s="22">
        <f t="shared" si="19"/>
        <v>0</v>
      </c>
      <c r="AE293" s="22">
        <f t="shared" si="20"/>
        <v>68.87</v>
      </c>
      <c r="AF293" s="22">
        <v>1.37</v>
      </c>
      <c r="AG293" s="22">
        <f t="shared" si="21"/>
        <v>0</v>
      </c>
      <c r="AH293" s="22">
        <f t="shared" si="22"/>
        <v>1.37</v>
      </c>
      <c r="AI293" s="22">
        <v>60.86</v>
      </c>
      <c r="AJ293" s="22">
        <f t="shared" si="23"/>
        <v>0</v>
      </c>
      <c r="AK293" s="22">
        <f t="shared" si="24"/>
        <v>60.86</v>
      </c>
      <c r="AL293" s="22">
        <f t="shared" ref="AL293:AN293" si="1228">AF293+AI293</f>
        <v>62.23</v>
      </c>
      <c r="AM293" s="22">
        <f t="shared" si="1228"/>
        <v>0</v>
      </c>
      <c r="AN293" s="22">
        <f t="shared" si="1228"/>
        <v>62.23</v>
      </c>
      <c r="AO293" s="22">
        <f t="shared" ref="AO293:AQ293" si="1229">SUM(J293+M293+P293+S293+W293+Z293+AC293+AF293+AI293)</f>
        <v>255.39</v>
      </c>
      <c r="AP293" s="22">
        <f t="shared" si="1229"/>
        <v>0</v>
      </c>
      <c r="AQ293" s="22">
        <f t="shared" si="1229"/>
        <v>255.39</v>
      </c>
      <c r="AR293" s="22">
        <v>44.87556371618473</v>
      </c>
      <c r="AS293" s="22">
        <f t="shared" si="27"/>
        <v>300.2655637</v>
      </c>
      <c r="AT293" s="22">
        <f t="shared" si="28"/>
        <v>300.2655637</v>
      </c>
      <c r="AU293" s="22">
        <f t="shared" si="29"/>
        <v>1249.734436</v>
      </c>
      <c r="AV293" s="22">
        <f t="shared" ref="AV293:AV302" si="1234">37.95*120</f>
        <v>4554</v>
      </c>
      <c r="AW293" s="22">
        <f t="shared" si="31"/>
        <v>3304.265564</v>
      </c>
      <c r="AX293" s="22">
        <f t="shared" si="32"/>
        <v>1249.734436</v>
      </c>
      <c r="AY293" s="22">
        <v>70.73</v>
      </c>
      <c r="AZ293" s="22">
        <f t="shared" si="33"/>
        <v>70.73</v>
      </c>
      <c r="BA293" s="22">
        <f t="shared" si="34"/>
        <v>0</v>
      </c>
      <c r="BB293" s="22">
        <f t="shared" si="35"/>
        <v>4624.73</v>
      </c>
      <c r="BC293" s="22">
        <f t="shared" ref="BC293:BD293" si="1230">SUM(AW293+AZ293)</f>
        <v>3374.995564</v>
      </c>
      <c r="BD293" s="22">
        <f t="shared" si="1230"/>
        <v>1249.734436</v>
      </c>
      <c r="BE293" s="22">
        <f t="shared" si="37"/>
        <v>0</v>
      </c>
      <c r="BF293" s="27">
        <v>0.0</v>
      </c>
      <c r="BG293" s="22">
        <f t="shared" si="38"/>
        <v>0</v>
      </c>
      <c r="BH293" s="22">
        <f t="shared" si="39"/>
        <v>0</v>
      </c>
      <c r="BI293" s="22">
        <v>281.48</v>
      </c>
      <c r="BJ293" s="22">
        <f t="shared" si="40"/>
        <v>281.48</v>
      </c>
      <c r="BK293" s="22">
        <f t="shared" si="41"/>
        <v>0</v>
      </c>
      <c r="BL293" s="22"/>
      <c r="BM293" s="22">
        <f t="shared" si="42"/>
        <v>0</v>
      </c>
      <c r="BN293" s="22" t="str">
        <f t="shared" si="43"/>
        <v/>
      </c>
      <c r="BO293" s="22">
        <f t="shared" ref="BO293:BQ293" si="1231">BF293+BI293+BL293</f>
        <v>281.48</v>
      </c>
      <c r="BP293" s="22">
        <f t="shared" si="1231"/>
        <v>281.48</v>
      </c>
      <c r="BQ293" s="22">
        <f t="shared" si="1231"/>
        <v>0</v>
      </c>
      <c r="BR293" s="22">
        <f t="shared" si="45"/>
        <v>0</v>
      </c>
      <c r="BS293" s="22">
        <v>0.0</v>
      </c>
      <c r="BT293" s="22">
        <f t="shared" si="46"/>
        <v>0</v>
      </c>
      <c r="BU293" s="22">
        <f t="shared" si="47"/>
        <v>0</v>
      </c>
      <c r="BV293" s="22">
        <f t="shared" si="48"/>
        <v>0</v>
      </c>
      <c r="BW293" s="27">
        <v>1521.67</v>
      </c>
      <c r="BX293" s="22">
        <f t="shared" si="49"/>
        <v>1521.67</v>
      </c>
      <c r="BY293" s="22">
        <f t="shared" si="50"/>
        <v>0</v>
      </c>
      <c r="BZ293" s="22">
        <f t="shared" si="51"/>
        <v>0</v>
      </c>
      <c r="CA293" s="22">
        <f t="shared" si="52"/>
        <v>0</v>
      </c>
    </row>
    <row r="294" ht="14.25" customHeight="1">
      <c r="A294" s="14" t="s">
        <v>1366</v>
      </c>
      <c r="B294" s="14" t="s">
        <v>1367</v>
      </c>
      <c r="C294" s="14" t="s">
        <v>1368</v>
      </c>
      <c r="D294" s="14">
        <v>2.8423687E8</v>
      </c>
      <c r="E294" s="14" t="s">
        <v>455</v>
      </c>
      <c r="F294" s="14" t="s">
        <v>107</v>
      </c>
      <c r="G294" s="14" t="s">
        <v>1369</v>
      </c>
      <c r="H294" s="25" t="s">
        <v>96</v>
      </c>
      <c r="I294" s="26">
        <v>1700.0</v>
      </c>
      <c r="J294" s="22">
        <v>0.0</v>
      </c>
      <c r="K294" s="22">
        <f t="shared" si="6"/>
        <v>0</v>
      </c>
      <c r="L294" s="22">
        <f t="shared" si="7"/>
        <v>0</v>
      </c>
      <c r="M294" s="22">
        <v>0.0</v>
      </c>
      <c r="N294" s="22">
        <f t="shared" si="8"/>
        <v>0</v>
      </c>
      <c r="O294" s="22">
        <f t="shared" si="9"/>
        <v>0</v>
      </c>
      <c r="P294" s="22">
        <v>10.0</v>
      </c>
      <c r="Q294" s="22">
        <f t="shared" si="10"/>
        <v>0</v>
      </c>
      <c r="R294" s="22">
        <f t="shared" si="11"/>
        <v>10</v>
      </c>
      <c r="S294" s="22">
        <v>100.0</v>
      </c>
      <c r="T294" s="22">
        <f t="shared" si="12"/>
        <v>0</v>
      </c>
      <c r="U294" s="22">
        <f t="shared" si="13"/>
        <v>100</v>
      </c>
      <c r="V294" s="22">
        <f t="shared" si="14"/>
        <v>1590</v>
      </c>
      <c r="W294" s="22">
        <v>27.8</v>
      </c>
      <c r="X294" s="22">
        <f t="shared" si="15"/>
        <v>0</v>
      </c>
      <c r="Y294" s="22">
        <f t="shared" si="16"/>
        <v>27.8</v>
      </c>
      <c r="Z294" s="22">
        <v>0.39</v>
      </c>
      <c r="AA294" s="22">
        <f t="shared" si="17"/>
        <v>0</v>
      </c>
      <c r="AB294" s="22">
        <f t="shared" si="18"/>
        <v>0.39</v>
      </c>
      <c r="AC294" s="22">
        <v>68.87</v>
      </c>
      <c r="AD294" s="22">
        <f t="shared" si="19"/>
        <v>0</v>
      </c>
      <c r="AE294" s="22">
        <f t="shared" si="20"/>
        <v>68.87</v>
      </c>
      <c r="AF294" s="22">
        <v>1.37</v>
      </c>
      <c r="AG294" s="22">
        <f t="shared" si="21"/>
        <v>0</v>
      </c>
      <c r="AH294" s="22">
        <f t="shared" si="22"/>
        <v>1.37</v>
      </c>
      <c r="AI294" s="22">
        <v>60.86</v>
      </c>
      <c r="AJ294" s="22">
        <f t="shared" si="23"/>
        <v>0</v>
      </c>
      <c r="AK294" s="22">
        <f t="shared" si="24"/>
        <v>60.86</v>
      </c>
      <c r="AL294" s="22">
        <f t="shared" ref="AL294:AN294" si="1232">AF294+AI294</f>
        <v>62.23</v>
      </c>
      <c r="AM294" s="22">
        <f t="shared" si="1232"/>
        <v>0</v>
      </c>
      <c r="AN294" s="22">
        <f t="shared" si="1232"/>
        <v>62.23</v>
      </c>
      <c r="AO294" s="22">
        <f t="shared" ref="AO294:AQ294" si="1233">SUM(J294+M294+P294+S294+W294+Z294+AC294+AF294+AI294)</f>
        <v>269.29</v>
      </c>
      <c r="AP294" s="22">
        <f t="shared" si="1233"/>
        <v>0</v>
      </c>
      <c r="AQ294" s="22">
        <f t="shared" si="1233"/>
        <v>269.29</v>
      </c>
      <c r="AR294" s="22">
        <v>49.59325029497892</v>
      </c>
      <c r="AS294" s="22">
        <f t="shared" si="27"/>
        <v>318.8832503</v>
      </c>
      <c r="AT294" s="22">
        <f t="shared" si="28"/>
        <v>318.8832503</v>
      </c>
      <c r="AU294" s="22">
        <f t="shared" si="29"/>
        <v>1381.11675</v>
      </c>
      <c r="AV294" s="22">
        <f t="shared" si="1234"/>
        <v>4554</v>
      </c>
      <c r="AW294" s="22">
        <f t="shared" si="31"/>
        <v>3172.88325</v>
      </c>
      <c r="AX294" s="22">
        <f t="shared" si="32"/>
        <v>1381.11675</v>
      </c>
      <c r="AY294" s="22">
        <v>70.73</v>
      </c>
      <c r="AZ294" s="22">
        <f t="shared" si="33"/>
        <v>70.73</v>
      </c>
      <c r="BA294" s="22">
        <f t="shared" si="34"/>
        <v>0</v>
      </c>
      <c r="BB294" s="22">
        <f t="shared" si="35"/>
        <v>4624.73</v>
      </c>
      <c r="BC294" s="22">
        <f t="shared" ref="BC294:BD294" si="1235">SUM(AW294+AZ294)</f>
        <v>3243.61325</v>
      </c>
      <c r="BD294" s="22">
        <f t="shared" si="1235"/>
        <v>1381.11675</v>
      </c>
      <c r="BE294" s="22">
        <f t="shared" si="37"/>
        <v>0</v>
      </c>
      <c r="BF294" s="27">
        <v>0.0</v>
      </c>
      <c r="BG294" s="22">
        <f t="shared" si="38"/>
        <v>0</v>
      </c>
      <c r="BH294" s="22">
        <f t="shared" si="39"/>
        <v>0</v>
      </c>
      <c r="BI294" s="22">
        <v>435.16</v>
      </c>
      <c r="BJ294" s="22">
        <f t="shared" si="40"/>
        <v>435.16</v>
      </c>
      <c r="BK294" s="22">
        <f t="shared" si="41"/>
        <v>0</v>
      </c>
      <c r="BL294" s="22"/>
      <c r="BM294" s="22">
        <f t="shared" si="42"/>
        <v>0</v>
      </c>
      <c r="BN294" s="22" t="str">
        <f t="shared" si="43"/>
        <v/>
      </c>
      <c r="BO294" s="22">
        <f t="shared" ref="BO294:BQ294" si="1236">BF294+BI294+BL294</f>
        <v>435.16</v>
      </c>
      <c r="BP294" s="22">
        <f t="shared" si="1236"/>
        <v>435.16</v>
      </c>
      <c r="BQ294" s="22">
        <f t="shared" si="1236"/>
        <v>0</v>
      </c>
      <c r="BR294" s="22">
        <f t="shared" si="45"/>
        <v>0</v>
      </c>
      <c r="BS294" s="22">
        <v>0.0</v>
      </c>
      <c r="BT294" s="22">
        <f t="shared" si="46"/>
        <v>0</v>
      </c>
      <c r="BU294" s="22">
        <f t="shared" si="47"/>
        <v>0</v>
      </c>
      <c r="BV294" s="22">
        <f t="shared" si="48"/>
        <v>0</v>
      </c>
      <c r="BW294" s="27">
        <v>744.88</v>
      </c>
      <c r="BX294" s="22">
        <f t="shared" si="49"/>
        <v>744.88</v>
      </c>
      <c r="BY294" s="22">
        <f t="shared" si="50"/>
        <v>0</v>
      </c>
      <c r="BZ294" s="22">
        <f t="shared" si="51"/>
        <v>0</v>
      </c>
      <c r="CA294" s="22">
        <f t="shared" si="52"/>
        <v>0</v>
      </c>
    </row>
    <row r="295" ht="14.25" customHeight="1">
      <c r="A295" s="14" t="s">
        <v>1370</v>
      </c>
      <c r="B295" s="14" t="s">
        <v>1371</v>
      </c>
      <c r="C295" s="14" t="s">
        <v>1372</v>
      </c>
      <c r="D295" s="14">
        <v>9.59942467E8</v>
      </c>
      <c r="E295" s="14" t="s">
        <v>287</v>
      </c>
      <c r="F295" s="14" t="s">
        <v>209</v>
      </c>
      <c r="G295" s="14" t="s">
        <v>1373</v>
      </c>
      <c r="H295" s="25" t="s">
        <v>96</v>
      </c>
      <c r="I295" s="26">
        <v>1900.0</v>
      </c>
      <c r="J295" s="22">
        <v>0.0</v>
      </c>
      <c r="K295" s="22">
        <f t="shared" si="6"/>
        <v>0</v>
      </c>
      <c r="L295" s="22">
        <f t="shared" si="7"/>
        <v>0</v>
      </c>
      <c r="M295" s="22">
        <v>0.0</v>
      </c>
      <c r="N295" s="22">
        <f t="shared" si="8"/>
        <v>0</v>
      </c>
      <c r="O295" s="22">
        <f t="shared" si="9"/>
        <v>0</v>
      </c>
      <c r="P295" s="22">
        <v>22.0</v>
      </c>
      <c r="Q295" s="22">
        <f t="shared" si="10"/>
        <v>0</v>
      </c>
      <c r="R295" s="22">
        <f t="shared" si="11"/>
        <v>22</v>
      </c>
      <c r="S295" s="22">
        <v>100.0</v>
      </c>
      <c r="T295" s="22">
        <f t="shared" si="12"/>
        <v>0</v>
      </c>
      <c r="U295" s="22">
        <f t="shared" si="13"/>
        <v>100</v>
      </c>
      <c r="V295" s="22">
        <f t="shared" si="14"/>
        <v>1778</v>
      </c>
      <c r="W295" s="22">
        <v>13.9</v>
      </c>
      <c r="X295" s="22">
        <f t="shared" si="15"/>
        <v>0</v>
      </c>
      <c r="Y295" s="22">
        <f t="shared" si="16"/>
        <v>13.9</v>
      </c>
      <c r="Z295" s="22">
        <v>0.39</v>
      </c>
      <c r="AA295" s="22">
        <f t="shared" si="17"/>
        <v>0</v>
      </c>
      <c r="AB295" s="22">
        <f t="shared" si="18"/>
        <v>0.39</v>
      </c>
      <c r="AC295" s="22">
        <v>68.87</v>
      </c>
      <c r="AD295" s="22">
        <f t="shared" si="19"/>
        <v>0</v>
      </c>
      <c r="AE295" s="22">
        <f t="shared" si="20"/>
        <v>68.87</v>
      </c>
      <c r="AF295" s="22">
        <v>1.37</v>
      </c>
      <c r="AG295" s="22">
        <f t="shared" si="21"/>
        <v>0</v>
      </c>
      <c r="AH295" s="22">
        <f t="shared" si="22"/>
        <v>1.37</v>
      </c>
      <c r="AI295" s="22">
        <v>60.86</v>
      </c>
      <c r="AJ295" s="22">
        <f t="shared" si="23"/>
        <v>0</v>
      </c>
      <c r="AK295" s="22">
        <f t="shared" si="24"/>
        <v>60.86</v>
      </c>
      <c r="AL295" s="22">
        <f t="shared" ref="AL295:AN295" si="1237">AF295+AI295</f>
        <v>62.23</v>
      </c>
      <c r="AM295" s="22">
        <f t="shared" si="1237"/>
        <v>0</v>
      </c>
      <c r="AN295" s="22">
        <f t="shared" si="1237"/>
        <v>62.23</v>
      </c>
      <c r="AO295" s="22">
        <f t="shared" ref="AO295:AQ295" si="1238">SUM(J295+M295+P295+S295+W295+Z295+AC295+AF295+AI295)</f>
        <v>267.39</v>
      </c>
      <c r="AP295" s="22">
        <f t="shared" si="1238"/>
        <v>0</v>
      </c>
      <c r="AQ295" s="22">
        <f t="shared" si="1238"/>
        <v>267.39</v>
      </c>
      <c r="AR295" s="22">
        <v>56.591787548899184</v>
      </c>
      <c r="AS295" s="22">
        <f t="shared" si="27"/>
        <v>323.9817875</v>
      </c>
      <c r="AT295" s="22">
        <f t="shared" si="28"/>
        <v>323.9817875</v>
      </c>
      <c r="AU295" s="22">
        <f t="shared" si="29"/>
        <v>1576.018212</v>
      </c>
      <c r="AV295" s="22">
        <f t="shared" si="1234"/>
        <v>4554</v>
      </c>
      <c r="AW295" s="22">
        <f t="shared" si="31"/>
        <v>2977.981788</v>
      </c>
      <c r="AX295" s="22">
        <f t="shared" si="32"/>
        <v>1576.018212</v>
      </c>
      <c r="AY295" s="22">
        <v>70.73</v>
      </c>
      <c r="AZ295" s="22">
        <f t="shared" si="33"/>
        <v>70.73</v>
      </c>
      <c r="BA295" s="22">
        <f t="shared" si="34"/>
        <v>0</v>
      </c>
      <c r="BB295" s="22">
        <f t="shared" si="35"/>
        <v>4624.73</v>
      </c>
      <c r="BC295" s="22">
        <f t="shared" ref="BC295:BD295" si="1239">SUM(AW295+AZ295)</f>
        <v>3048.711788</v>
      </c>
      <c r="BD295" s="22">
        <f t="shared" si="1239"/>
        <v>1576.018212</v>
      </c>
      <c r="BE295" s="22">
        <f t="shared" si="37"/>
        <v>0</v>
      </c>
      <c r="BF295" s="27">
        <v>0.0</v>
      </c>
      <c r="BG295" s="22">
        <f t="shared" si="38"/>
        <v>0</v>
      </c>
      <c r="BH295" s="22">
        <f t="shared" si="39"/>
        <v>0</v>
      </c>
      <c r="BI295" s="22">
        <v>280.56</v>
      </c>
      <c r="BJ295" s="22">
        <f t="shared" si="40"/>
        <v>280.56</v>
      </c>
      <c r="BK295" s="22">
        <f t="shared" si="41"/>
        <v>0</v>
      </c>
      <c r="BL295" s="22"/>
      <c r="BM295" s="22">
        <f t="shared" si="42"/>
        <v>0</v>
      </c>
      <c r="BN295" s="22" t="str">
        <f t="shared" si="43"/>
        <v/>
      </c>
      <c r="BO295" s="22">
        <f t="shared" ref="BO295:BQ295" si="1240">BF295+BI295+BL295</f>
        <v>280.56</v>
      </c>
      <c r="BP295" s="22">
        <f t="shared" si="1240"/>
        <v>280.56</v>
      </c>
      <c r="BQ295" s="22">
        <f t="shared" si="1240"/>
        <v>0</v>
      </c>
      <c r="BR295" s="22">
        <f t="shared" si="45"/>
        <v>0</v>
      </c>
      <c r="BS295" s="22">
        <v>0.0</v>
      </c>
      <c r="BT295" s="22">
        <f t="shared" si="46"/>
        <v>0</v>
      </c>
      <c r="BU295" s="22">
        <f t="shared" si="47"/>
        <v>0</v>
      </c>
      <c r="BV295" s="22">
        <f t="shared" si="48"/>
        <v>0</v>
      </c>
      <c r="BW295" s="27">
        <v>191.54</v>
      </c>
      <c r="BX295" s="22">
        <f t="shared" si="49"/>
        <v>191.54</v>
      </c>
      <c r="BY295" s="22">
        <f t="shared" si="50"/>
        <v>0</v>
      </c>
      <c r="BZ295" s="22">
        <f t="shared" si="51"/>
        <v>0</v>
      </c>
      <c r="CA295" s="22">
        <f t="shared" si="52"/>
        <v>0</v>
      </c>
    </row>
    <row r="296" ht="14.25" customHeight="1">
      <c r="A296" s="14" t="s">
        <v>1374</v>
      </c>
      <c r="B296" s="14" t="s">
        <v>1375</v>
      </c>
      <c r="C296" s="14" t="s">
        <v>1376</v>
      </c>
      <c r="D296" s="14">
        <v>4.69720883E8</v>
      </c>
      <c r="E296" s="14" t="s">
        <v>1377</v>
      </c>
      <c r="F296" s="14" t="s">
        <v>241</v>
      </c>
      <c r="G296" s="14" t="s">
        <v>1378</v>
      </c>
      <c r="H296" s="25" t="s">
        <v>96</v>
      </c>
      <c r="I296" s="26">
        <v>1465.0</v>
      </c>
      <c r="J296" s="22">
        <v>0.0</v>
      </c>
      <c r="K296" s="22">
        <f t="shared" si="6"/>
        <v>0</v>
      </c>
      <c r="L296" s="22">
        <f t="shared" si="7"/>
        <v>0</v>
      </c>
      <c r="M296" s="22">
        <v>0.0</v>
      </c>
      <c r="N296" s="22">
        <f t="shared" si="8"/>
        <v>0</v>
      </c>
      <c r="O296" s="22">
        <f t="shared" si="9"/>
        <v>0</v>
      </c>
      <c r="P296" s="22">
        <v>10.0</v>
      </c>
      <c r="Q296" s="22">
        <f t="shared" si="10"/>
        <v>0</v>
      </c>
      <c r="R296" s="22">
        <f t="shared" si="11"/>
        <v>10</v>
      </c>
      <c r="S296" s="22">
        <v>100.0</v>
      </c>
      <c r="T296" s="22">
        <f t="shared" si="12"/>
        <v>0</v>
      </c>
      <c r="U296" s="22">
        <f t="shared" si="13"/>
        <v>100</v>
      </c>
      <c r="V296" s="22">
        <f t="shared" si="14"/>
        <v>1355</v>
      </c>
      <c r="W296" s="22">
        <v>13.9</v>
      </c>
      <c r="X296" s="22">
        <f t="shared" si="15"/>
        <v>0</v>
      </c>
      <c r="Y296" s="22">
        <f t="shared" si="16"/>
        <v>13.9</v>
      </c>
      <c r="Z296" s="22">
        <v>0.39</v>
      </c>
      <c r="AA296" s="22">
        <f t="shared" si="17"/>
        <v>0</v>
      </c>
      <c r="AB296" s="22">
        <f t="shared" si="18"/>
        <v>0.39</v>
      </c>
      <c r="AC296" s="22">
        <v>68.87</v>
      </c>
      <c r="AD296" s="22">
        <f t="shared" si="19"/>
        <v>0</v>
      </c>
      <c r="AE296" s="22">
        <f t="shared" si="20"/>
        <v>68.87</v>
      </c>
      <c r="AF296" s="22">
        <v>1.37</v>
      </c>
      <c r="AG296" s="22">
        <f t="shared" si="21"/>
        <v>0</v>
      </c>
      <c r="AH296" s="22">
        <f t="shared" si="22"/>
        <v>1.37</v>
      </c>
      <c r="AI296" s="22">
        <v>60.86</v>
      </c>
      <c r="AJ296" s="22">
        <f t="shared" si="23"/>
        <v>0</v>
      </c>
      <c r="AK296" s="22">
        <f t="shared" si="24"/>
        <v>60.86</v>
      </c>
      <c r="AL296" s="22">
        <f t="shared" ref="AL296:AN296" si="1241">AF296+AI296</f>
        <v>62.23</v>
      </c>
      <c r="AM296" s="22">
        <f t="shared" si="1241"/>
        <v>0</v>
      </c>
      <c r="AN296" s="22">
        <f t="shared" si="1241"/>
        <v>62.23</v>
      </c>
      <c r="AO296" s="22">
        <f t="shared" ref="AO296:AQ296" si="1242">SUM(J296+M296+P296+S296+W296+Z296+AC296+AF296+AI296)</f>
        <v>255.39</v>
      </c>
      <c r="AP296" s="22">
        <f t="shared" si="1242"/>
        <v>0</v>
      </c>
      <c r="AQ296" s="22">
        <f t="shared" si="1242"/>
        <v>255.39</v>
      </c>
      <c r="AR296" s="22">
        <v>41.929176065945896</v>
      </c>
      <c r="AS296" s="22">
        <f t="shared" si="27"/>
        <v>297.3191761</v>
      </c>
      <c r="AT296" s="22">
        <f t="shared" si="28"/>
        <v>297.3191761</v>
      </c>
      <c r="AU296" s="22">
        <f t="shared" si="29"/>
        <v>1167.680824</v>
      </c>
      <c r="AV296" s="22">
        <f t="shared" si="1234"/>
        <v>4554</v>
      </c>
      <c r="AW296" s="22">
        <f t="shared" si="31"/>
        <v>3386.319176</v>
      </c>
      <c r="AX296" s="22">
        <f t="shared" si="32"/>
        <v>1167.680824</v>
      </c>
      <c r="AY296" s="22">
        <v>70.73</v>
      </c>
      <c r="AZ296" s="22">
        <f t="shared" si="33"/>
        <v>70.73</v>
      </c>
      <c r="BA296" s="22">
        <f t="shared" si="34"/>
        <v>0</v>
      </c>
      <c r="BB296" s="22">
        <f t="shared" si="35"/>
        <v>4624.73</v>
      </c>
      <c r="BC296" s="22">
        <f t="shared" ref="BC296:BD296" si="1243">SUM(AW296+AZ296)</f>
        <v>3457.049176</v>
      </c>
      <c r="BD296" s="22">
        <f t="shared" si="1243"/>
        <v>1167.680824</v>
      </c>
      <c r="BE296" s="22">
        <f t="shared" si="37"/>
        <v>0</v>
      </c>
      <c r="BF296" s="27">
        <v>0.0</v>
      </c>
      <c r="BG296" s="22">
        <f t="shared" si="38"/>
        <v>0</v>
      </c>
      <c r="BH296" s="22">
        <f t="shared" si="39"/>
        <v>0</v>
      </c>
      <c r="BI296" s="22">
        <v>144.81</v>
      </c>
      <c r="BJ296" s="22">
        <f t="shared" si="40"/>
        <v>144.81</v>
      </c>
      <c r="BK296" s="22">
        <f t="shared" si="41"/>
        <v>0</v>
      </c>
      <c r="BL296" s="22"/>
      <c r="BM296" s="22">
        <f t="shared" si="42"/>
        <v>0</v>
      </c>
      <c r="BN296" s="22" t="str">
        <f t="shared" si="43"/>
        <v/>
      </c>
      <c r="BO296" s="22">
        <f t="shared" ref="BO296:BQ296" si="1244">BF296+BI296+BL296</f>
        <v>144.81</v>
      </c>
      <c r="BP296" s="22">
        <f t="shared" si="1244"/>
        <v>144.81</v>
      </c>
      <c r="BQ296" s="22">
        <f t="shared" si="1244"/>
        <v>0</v>
      </c>
      <c r="BR296" s="22">
        <f t="shared" si="45"/>
        <v>0</v>
      </c>
      <c r="BS296" s="22">
        <v>0.0</v>
      </c>
      <c r="BT296" s="22">
        <f t="shared" si="46"/>
        <v>0</v>
      </c>
      <c r="BU296" s="22">
        <f t="shared" si="47"/>
        <v>0</v>
      </c>
      <c r="BV296" s="22">
        <f t="shared" si="48"/>
        <v>0</v>
      </c>
      <c r="BW296" s="27">
        <v>851.29</v>
      </c>
      <c r="BX296" s="22">
        <f t="shared" si="49"/>
        <v>851.29</v>
      </c>
      <c r="BY296" s="22">
        <f t="shared" si="50"/>
        <v>0</v>
      </c>
      <c r="BZ296" s="22">
        <f t="shared" si="51"/>
        <v>0</v>
      </c>
      <c r="CA296" s="22">
        <f t="shared" si="52"/>
        <v>0</v>
      </c>
    </row>
    <row r="297" ht="14.25" customHeight="1">
      <c r="A297" s="14" t="s">
        <v>1379</v>
      </c>
      <c r="B297" s="14" t="s">
        <v>1380</v>
      </c>
      <c r="C297" s="14" t="s">
        <v>1381</v>
      </c>
      <c r="D297" s="14">
        <v>8.95612542E8</v>
      </c>
      <c r="E297" s="14" t="s">
        <v>1105</v>
      </c>
      <c r="F297" s="14" t="s">
        <v>322</v>
      </c>
      <c r="G297" s="14" t="s">
        <v>1382</v>
      </c>
      <c r="H297" s="25" t="s">
        <v>96</v>
      </c>
      <c r="I297" s="26">
        <v>670.0</v>
      </c>
      <c r="J297" s="22">
        <v>0.0</v>
      </c>
      <c r="K297" s="22">
        <f t="shared" si="6"/>
        <v>0</v>
      </c>
      <c r="L297" s="22">
        <f t="shared" si="7"/>
        <v>0</v>
      </c>
      <c r="M297" s="22">
        <v>0.0</v>
      </c>
      <c r="N297" s="22">
        <f t="shared" si="8"/>
        <v>0</v>
      </c>
      <c r="O297" s="22">
        <f t="shared" si="9"/>
        <v>0</v>
      </c>
      <c r="P297" s="22">
        <v>10.0</v>
      </c>
      <c r="Q297" s="22">
        <f t="shared" si="10"/>
        <v>0</v>
      </c>
      <c r="R297" s="22">
        <f t="shared" si="11"/>
        <v>10</v>
      </c>
      <c r="S297" s="22">
        <v>100.0</v>
      </c>
      <c r="T297" s="22">
        <f t="shared" si="12"/>
        <v>0</v>
      </c>
      <c r="U297" s="22">
        <f t="shared" si="13"/>
        <v>100</v>
      </c>
      <c r="V297" s="22">
        <f t="shared" si="14"/>
        <v>560</v>
      </c>
      <c r="W297" s="22">
        <v>13.9</v>
      </c>
      <c r="X297" s="22">
        <f t="shared" si="15"/>
        <v>0</v>
      </c>
      <c r="Y297" s="22">
        <f t="shared" si="16"/>
        <v>13.9</v>
      </c>
      <c r="Z297" s="22">
        <v>0.39</v>
      </c>
      <c r="AA297" s="22">
        <f t="shared" si="17"/>
        <v>0</v>
      </c>
      <c r="AB297" s="22">
        <f t="shared" si="18"/>
        <v>0.39</v>
      </c>
      <c r="AC297" s="22">
        <v>68.87</v>
      </c>
      <c r="AD297" s="22">
        <f t="shared" si="19"/>
        <v>0</v>
      </c>
      <c r="AE297" s="22">
        <f t="shared" si="20"/>
        <v>68.87</v>
      </c>
      <c r="AF297" s="22">
        <v>1.37</v>
      </c>
      <c r="AG297" s="22">
        <f t="shared" si="21"/>
        <v>0</v>
      </c>
      <c r="AH297" s="22">
        <f t="shared" si="22"/>
        <v>1.37</v>
      </c>
      <c r="AI297" s="22">
        <v>60.86</v>
      </c>
      <c r="AJ297" s="22">
        <f t="shared" si="23"/>
        <v>0</v>
      </c>
      <c r="AK297" s="22">
        <f t="shared" si="24"/>
        <v>60.86</v>
      </c>
      <c r="AL297" s="22">
        <f t="shared" ref="AL297:AN297" si="1245">AF297+AI297</f>
        <v>62.23</v>
      </c>
      <c r="AM297" s="22">
        <f t="shared" si="1245"/>
        <v>0</v>
      </c>
      <c r="AN297" s="22">
        <f t="shared" si="1245"/>
        <v>62.23</v>
      </c>
      <c r="AO297" s="22">
        <f t="shared" ref="AO297:AQ297" si="1246">SUM(J297+M297+P297+S297+W297+Z297+AC297+AF297+AI297)</f>
        <v>255.39</v>
      </c>
      <c r="AP297" s="22">
        <f t="shared" si="1246"/>
        <v>0</v>
      </c>
      <c r="AQ297" s="22">
        <f t="shared" si="1246"/>
        <v>255.39</v>
      </c>
      <c r="AR297" s="22">
        <v>14.371785690182643</v>
      </c>
      <c r="AS297" s="22">
        <f t="shared" si="27"/>
        <v>269.7617857</v>
      </c>
      <c r="AT297" s="22">
        <f t="shared" si="28"/>
        <v>269.7617857</v>
      </c>
      <c r="AU297" s="22">
        <f t="shared" si="29"/>
        <v>400.2382143</v>
      </c>
      <c r="AV297" s="22">
        <f t="shared" si="1234"/>
        <v>4554</v>
      </c>
      <c r="AW297" s="22">
        <f t="shared" si="31"/>
        <v>4153.761786</v>
      </c>
      <c r="AX297" s="22">
        <f t="shared" si="32"/>
        <v>400.2382143</v>
      </c>
      <c r="AY297" s="22">
        <v>70.73</v>
      </c>
      <c r="AZ297" s="22">
        <f t="shared" si="33"/>
        <v>70.73</v>
      </c>
      <c r="BA297" s="22">
        <f t="shared" si="34"/>
        <v>0</v>
      </c>
      <c r="BB297" s="22">
        <f t="shared" si="35"/>
        <v>4624.73</v>
      </c>
      <c r="BC297" s="22">
        <f t="shared" ref="BC297:BD297" si="1247">SUM(AW297+AZ297)</f>
        <v>4224.491786</v>
      </c>
      <c r="BD297" s="22">
        <f t="shared" si="1247"/>
        <v>400.2382143</v>
      </c>
      <c r="BE297" s="22">
        <f t="shared" si="37"/>
        <v>0</v>
      </c>
      <c r="BF297" s="27">
        <v>0.0</v>
      </c>
      <c r="BG297" s="22">
        <f t="shared" si="38"/>
        <v>0</v>
      </c>
      <c r="BH297" s="22">
        <f t="shared" si="39"/>
        <v>0</v>
      </c>
      <c r="BI297" s="22">
        <v>246.3</v>
      </c>
      <c r="BJ297" s="22">
        <f t="shared" si="40"/>
        <v>246.3</v>
      </c>
      <c r="BK297" s="22">
        <f t="shared" si="41"/>
        <v>0</v>
      </c>
      <c r="BL297" s="22"/>
      <c r="BM297" s="22">
        <f t="shared" si="42"/>
        <v>0</v>
      </c>
      <c r="BN297" s="22" t="str">
        <f t="shared" si="43"/>
        <v/>
      </c>
      <c r="BO297" s="22">
        <f t="shared" ref="BO297:BQ297" si="1248">BF297+BI297+BL297</f>
        <v>246.3</v>
      </c>
      <c r="BP297" s="22">
        <f t="shared" si="1248"/>
        <v>246.3</v>
      </c>
      <c r="BQ297" s="22">
        <f t="shared" si="1248"/>
        <v>0</v>
      </c>
      <c r="BR297" s="22">
        <f t="shared" si="45"/>
        <v>0</v>
      </c>
      <c r="BS297" s="22">
        <v>0.0</v>
      </c>
      <c r="BT297" s="22">
        <f t="shared" si="46"/>
        <v>0</v>
      </c>
      <c r="BU297" s="22">
        <f t="shared" si="47"/>
        <v>0</v>
      </c>
      <c r="BV297" s="22">
        <f t="shared" si="48"/>
        <v>0</v>
      </c>
      <c r="BW297" s="27">
        <v>53.2</v>
      </c>
      <c r="BX297" s="22">
        <f t="shared" si="49"/>
        <v>53.2</v>
      </c>
      <c r="BY297" s="22">
        <f t="shared" si="50"/>
        <v>0</v>
      </c>
      <c r="BZ297" s="22">
        <f t="shared" si="51"/>
        <v>0</v>
      </c>
      <c r="CA297" s="22">
        <f t="shared" si="52"/>
        <v>0</v>
      </c>
    </row>
    <row r="298" ht="14.25" customHeight="1">
      <c r="A298" s="14" t="s">
        <v>1383</v>
      </c>
      <c r="B298" s="14" t="s">
        <v>1384</v>
      </c>
      <c r="C298" s="14" t="s">
        <v>1385</v>
      </c>
      <c r="D298" s="14">
        <v>9.80731925E8</v>
      </c>
      <c r="E298" s="14" t="s">
        <v>312</v>
      </c>
      <c r="F298" s="14" t="s">
        <v>209</v>
      </c>
      <c r="G298" s="14" t="s">
        <v>1386</v>
      </c>
      <c r="H298" s="25" t="s">
        <v>96</v>
      </c>
      <c r="I298" s="26">
        <v>1258.0</v>
      </c>
      <c r="J298" s="22">
        <v>0.0</v>
      </c>
      <c r="K298" s="22">
        <f t="shared" si="6"/>
        <v>0</v>
      </c>
      <c r="L298" s="22">
        <f t="shared" si="7"/>
        <v>0</v>
      </c>
      <c r="M298" s="22">
        <v>0.0</v>
      </c>
      <c r="N298" s="22">
        <f t="shared" si="8"/>
        <v>0</v>
      </c>
      <c r="O298" s="22">
        <f t="shared" si="9"/>
        <v>0</v>
      </c>
      <c r="P298" s="22">
        <v>22.0</v>
      </c>
      <c r="Q298" s="22">
        <f t="shared" si="10"/>
        <v>0</v>
      </c>
      <c r="R298" s="22">
        <f t="shared" si="11"/>
        <v>22</v>
      </c>
      <c r="S298" s="22">
        <v>100.0</v>
      </c>
      <c r="T298" s="22">
        <f t="shared" si="12"/>
        <v>0</v>
      </c>
      <c r="U298" s="22">
        <f t="shared" si="13"/>
        <v>100</v>
      </c>
      <c r="V298" s="22">
        <f t="shared" si="14"/>
        <v>1136</v>
      </c>
      <c r="W298" s="22">
        <v>27.8</v>
      </c>
      <c r="X298" s="22">
        <f t="shared" si="15"/>
        <v>0</v>
      </c>
      <c r="Y298" s="22">
        <f t="shared" si="16"/>
        <v>27.8</v>
      </c>
      <c r="Z298" s="22">
        <v>0.39</v>
      </c>
      <c r="AA298" s="22">
        <f t="shared" si="17"/>
        <v>0</v>
      </c>
      <c r="AB298" s="22">
        <f t="shared" si="18"/>
        <v>0.39</v>
      </c>
      <c r="AC298" s="22">
        <v>68.87</v>
      </c>
      <c r="AD298" s="22">
        <f t="shared" si="19"/>
        <v>0</v>
      </c>
      <c r="AE298" s="22">
        <f t="shared" si="20"/>
        <v>68.87</v>
      </c>
      <c r="AF298" s="22">
        <v>1.37</v>
      </c>
      <c r="AG298" s="22">
        <f t="shared" si="21"/>
        <v>0</v>
      </c>
      <c r="AH298" s="22">
        <f t="shared" si="22"/>
        <v>1.37</v>
      </c>
      <c r="AI298" s="22">
        <v>60.86</v>
      </c>
      <c r="AJ298" s="22">
        <f t="shared" si="23"/>
        <v>0</v>
      </c>
      <c r="AK298" s="22">
        <f t="shared" si="24"/>
        <v>60.86</v>
      </c>
      <c r="AL298" s="22">
        <f t="shared" ref="AL298:AN298" si="1249">AF298+AI298</f>
        <v>62.23</v>
      </c>
      <c r="AM298" s="22">
        <f t="shared" si="1249"/>
        <v>0</v>
      </c>
      <c r="AN298" s="22">
        <f t="shared" si="1249"/>
        <v>62.23</v>
      </c>
      <c r="AO298" s="22">
        <f t="shared" ref="AO298:AQ298" si="1250">SUM(J298+M298+P298+S298+W298+Z298+AC298+AF298+AI298)</f>
        <v>281.29</v>
      </c>
      <c r="AP298" s="22">
        <f t="shared" si="1250"/>
        <v>0</v>
      </c>
      <c r="AQ298" s="22">
        <f t="shared" si="1250"/>
        <v>281.29</v>
      </c>
      <c r="AR298" s="22">
        <v>33.856073904291485</v>
      </c>
      <c r="AS298" s="22">
        <f t="shared" si="27"/>
        <v>315.1460739</v>
      </c>
      <c r="AT298" s="22">
        <f t="shared" si="28"/>
        <v>315.1460739</v>
      </c>
      <c r="AU298" s="22">
        <f t="shared" si="29"/>
        <v>942.8539261</v>
      </c>
      <c r="AV298" s="22">
        <f t="shared" si="1234"/>
        <v>4554</v>
      </c>
      <c r="AW298" s="22">
        <f t="shared" si="31"/>
        <v>3611.146074</v>
      </c>
      <c r="AX298" s="22">
        <f t="shared" si="32"/>
        <v>942.8539261</v>
      </c>
      <c r="AY298" s="22">
        <v>70.73</v>
      </c>
      <c r="AZ298" s="22">
        <f t="shared" si="33"/>
        <v>70.73</v>
      </c>
      <c r="BA298" s="22">
        <f t="shared" si="34"/>
        <v>0</v>
      </c>
      <c r="BB298" s="22">
        <f t="shared" si="35"/>
        <v>4624.73</v>
      </c>
      <c r="BC298" s="22">
        <f t="shared" ref="BC298:BD298" si="1251">SUM(AW298+AZ298)</f>
        <v>3681.876074</v>
      </c>
      <c r="BD298" s="22">
        <f t="shared" si="1251"/>
        <v>942.8539261</v>
      </c>
      <c r="BE298" s="22">
        <f t="shared" si="37"/>
        <v>0</v>
      </c>
      <c r="BF298" s="27">
        <v>0.0</v>
      </c>
      <c r="BG298" s="22">
        <f t="shared" si="38"/>
        <v>0</v>
      </c>
      <c r="BH298" s="22">
        <f t="shared" si="39"/>
        <v>0</v>
      </c>
      <c r="BI298" s="22">
        <v>366.15000000000003</v>
      </c>
      <c r="BJ298" s="22">
        <f t="shared" si="40"/>
        <v>366.15</v>
      </c>
      <c r="BK298" s="22">
        <f t="shared" si="41"/>
        <v>0</v>
      </c>
      <c r="BL298" s="22"/>
      <c r="BM298" s="22">
        <f t="shared" si="42"/>
        <v>0</v>
      </c>
      <c r="BN298" s="22" t="str">
        <f t="shared" si="43"/>
        <v/>
      </c>
      <c r="BO298" s="22">
        <f t="shared" ref="BO298:BQ298" si="1252">BF298+BI298+BL298</f>
        <v>366.15</v>
      </c>
      <c r="BP298" s="22">
        <f t="shared" si="1252"/>
        <v>366.15</v>
      </c>
      <c r="BQ298" s="22">
        <f t="shared" si="1252"/>
        <v>0</v>
      </c>
      <c r="BR298" s="22">
        <f t="shared" si="45"/>
        <v>0</v>
      </c>
      <c r="BS298" s="22">
        <v>0.0</v>
      </c>
      <c r="BT298" s="22">
        <f t="shared" si="46"/>
        <v>0</v>
      </c>
      <c r="BU298" s="22">
        <f t="shared" si="47"/>
        <v>0</v>
      </c>
      <c r="BV298" s="22">
        <f t="shared" si="48"/>
        <v>0</v>
      </c>
      <c r="BW298" s="27">
        <v>191.54</v>
      </c>
      <c r="BX298" s="22">
        <f t="shared" si="49"/>
        <v>191.54</v>
      </c>
      <c r="BY298" s="22">
        <f t="shared" si="50"/>
        <v>0</v>
      </c>
      <c r="BZ298" s="22">
        <f t="shared" si="51"/>
        <v>0</v>
      </c>
      <c r="CA298" s="22">
        <f t="shared" si="52"/>
        <v>0</v>
      </c>
    </row>
    <row r="299" ht="14.25" customHeight="1">
      <c r="A299" s="14" t="s">
        <v>1387</v>
      </c>
      <c r="B299" s="14" t="s">
        <v>1388</v>
      </c>
      <c r="C299" s="14" t="s">
        <v>1389</v>
      </c>
      <c r="D299" s="14">
        <v>8.29336044E8</v>
      </c>
      <c r="E299" s="14" t="s">
        <v>346</v>
      </c>
      <c r="F299" s="14" t="s">
        <v>215</v>
      </c>
      <c r="G299" s="14" t="s">
        <v>1390</v>
      </c>
      <c r="H299" s="25" t="s">
        <v>96</v>
      </c>
      <c r="I299" s="26">
        <v>825.0</v>
      </c>
      <c r="J299" s="22">
        <v>0.0</v>
      </c>
      <c r="K299" s="22">
        <f t="shared" si="6"/>
        <v>0</v>
      </c>
      <c r="L299" s="22">
        <f t="shared" si="7"/>
        <v>0</v>
      </c>
      <c r="M299" s="22">
        <v>0.0</v>
      </c>
      <c r="N299" s="22">
        <f t="shared" si="8"/>
        <v>0</v>
      </c>
      <c r="O299" s="22">
        <f t="shared" si="9"/>
        <v>0</v>
      </c>
      <c r="P299" s="22">
        <v>22.0</v>
      </c>
      <c r="Q299" s="22">
        <f t="shared" si="10"/>
        <v>0</v>
      </c>
      <c r="R299" s="22">
        <f t="shared" si="11"/>
        <v>22</v>
      </c>
      <c r="S299" s="22">
        <v>100.0</v>
      </c>
      <c r="T299" s="22">
        <f t="shared" si="12"/>
        <v>0</v>
      </c>
      <c r="U299" s="22">
        <f t="shared" si="13"/>
        <v>100</v>
      </c>
      <c r="V299" s="22">
        <f t="shared" si="14"/>
        <v>703</v>
      </c>
      <c r="W299" s="22">
        <v>13.9</v>
      </c>
      <c r="X299" s="22">
        <f t="shared" si="15"/>
        <v>0</v>
      </c>
      <c r="Y299" s="22">
        <f t="shared" si="16"/>
        <v>13.9</v>
      </c>
      <c r="Z299" s="22">
        <v>0.39</v>
      </c>
      <c r="AA299" s="22">
        <f t="shared" si="17"/>
        <v>0</v>
      </c>
      <c r="AB299" s="22">
        <f t="shared" si="18"/>
        <v>0.39</v>
      </c>
      <c r="AC299" s="22">
        <v>68.87</v>
      </c>
      <c r="AD299" s="22">
        <f t="shared" si="19"/>
        <v>0</v>
      </c>
      <c r="AE299" s="22">
        <f t="shared" si="20"/>
        <v>68.87</v>
      </c>
      <c r="AF299" s="22">
        <v>1.37</v>
      </c>
      <c r="AG299" s="22">
        <f t="shared" si="21"/>
        <v>0</v>
      </c>
      <c r="AH299" s="22">
        <f t="shared" si="22"/>
        <v>1.37</v>
      </c>
      <c r="AI299" s="22">
        <v>60.86</v>
      </c>
      <c r="AJ299" s="22">
        <f t="shared" si="23"/>
        <v>0</v>
      </c>
      <c r="AK299" s="22">
        <f t="shared" si="24"/>
        <v>60.86</v>
      </c>
      <c r="AL299" s="22">
        <f t="shared" ref="AL299:AN299" si="1253">AF299+AI299</f>
        <v>62.23</v>
      </c>
      <c r="AM299" s="22">
        <f t="shared" si="1253"/>
        <v>0</v>
      </c>
      <c r="AN299" s="22">
        <f t="shared" si="1253"/>
        <v>62.23</v>
      </c>
      <c r="AO299" s="22">
        <f t="shared" ref="AO299:AQ299" si="1254">SUM(J299+M299+P299+S299+W299+Z299+AC299+AF299+AI299)</f>
        <v>267.39</v>
      </c>
      <c r="AP299" s="22">
        <f t="shared" si="1254"/>
        <v>0</v>
      </c>
      <c r="AQ299" s="22">
        <f t="shared" si="1254"/>
        <v>267.39</v>
      </c>
      <c r="AR299" s="22">
        <v>19.328649619407983</v>
      </c>
      <c r="AS299" s="22">
        <f t="shared" si="27"/>
        <v>286.7186496</v>
      </c>
      <c r="AT299" s="22">
        <f t="shared" si="28"/>
        <v>286.7186496</v>
      </c>
      <c r="AU299" s="22">
        <f t="shared" si="29"/>
        <v>538.2813504</v>
      </c>
      <c r="AV299" s="22">
        <f t="shared" si="1234"/>
        <v>4554</v>
      </c>
      <c r="AW299" s="22">
        <f t="shared" si="31"/>
        <v>4015.71865</v>
      </c>
      <c r="AX299" s="22">
        <f t="shared" si="32"/>
        <v>538.2813504</v>
      </c>
      <c r="AY299" s="22">
        <v>70.73</v>
      </c>
      <c r="AZ299" s="22">
        <f t="shared" si="33"/>
        <v>70.73</v>
      </c>
      <c r="BA299" s="22">
        <f t="shared" si="34"/>
        <v>0</v>
      </c>
      <c r="BB299" s="22">
        <f t="shared" si="35"/>
        <v>4624.73</v>
      </c>
      <c r="BC299" s="22">
        <f t="shared" ref="BC299:BD299" si="1255">SUM(AW299+AZ299)</f>
        <v>4086.44865</v>
      </c>
      <c r="BD299" s="22">
        <f t="shared" si="1255"/>
        <v>538.2813504</v>
      </c>
      <c r="BE299" s="22">
        <f t="shared" si="37"/>
        <v>0</v>
      </c>
      <c r="BF299" s="27">
        <v>0.0</v>
      </c>
      <c r="BG299" s="22">
        <f t="shared" si="38"/>
        <v>0</v>
      </c>
      <c r="BH299" s="22">
        <f t="shared" si="39"/>
        <v>0</v>
      </c>
      <c r="BI299" s="22">
        <v>241.89</v>
      </c>
      <c r="BJ299" s="22">
        <f t="shared" si="40"/>
        <v>241.89</v>
      </c>
      <c r="BK299" s="22">
        <f t="shared" si="41"/>
        <v>0</v>
      </c>
      <c r="BL299" s="22"/>
      <c r="BM299" s="22">
        <f t="shared" si="42"/>
        <v>0</v>
      </c>
      <c r="BN299" s="22" t="str">
        <f t="shared" si="43"/>
        <v/>
      </c>
      <c r="BO299" s="22">
        <f t="shared" ref="BO299:BQ299" si="1256">BF299+BI299+BL299</f>
        <v>241.89</v>
      </c>
      <c r="BP299" s="22">
        <f t="shared" si="1256"/>
        <v>241.89</v>
      </c>
      <c r="BQ299" s="22">
        <f t="shared" si="1256"/>
        <v>0</v>
      </c>
      <c r="BR299" s="22">
        <f t="shared" si="45"/>
        <v>0</v>
      </c>
      <c r="BS299" s="22">
        <v>0.0</v>
      </c>
      <c r="BT299" s="22">
        <f t="shared" si="46"/>
        <v>0</v>
      </c>
      <c r="BU299" s="22">
        <f t="shared" si="47"/>
        <v>0</v>
      </c>
      <c r="BV299" s="22">
        <f t="shared" si="48"/>
        <v>0</v>
      </c>
      <c r="BW299" s="27">
        <v>766.16</v>
      </c>
      <c r="BX299" s="22">
        <f t="shared" si="49"/>
        <v>766.16</v>
      </c>
      <c r="BY299" s="22">
        <f t="shared" si="50"/>
        <v>0</v>
      </c>
      <c r="BZ299" s="22">
        <f t="shared" si="51"/>
        <v>0</v>
      </c>
      <c r="CA299" s="22">
        <f t="shared" si="52"/>
        <v>0</v>
      </c>
    </row>
    <row r="300" ht="14.25" customHeight="1">
      <c r="A300" s="14" t="s">
        <v>1391</v>
      </c>
      <c r="B300" s="14" t="s">
        <v>1392</v>
      </c>
      <c r="C300" s="14" t="s">
        <v>1393</v>
      </c>
      <c r="D300" s="14">
        <v>7.69399002E8</v>
      </c>
      <c r="E300" s="14" t="s">
        <v>298</v>
      </c>
      <c r="F300" s="14" t="s">
        <v>878</v>
      </c>
      <c r="G300" s="14" t="s">
        <v>1394</v>
      </c>
      <c r="H300" s="25" t="s">
        <v>96</v>
      </c>
      <c r="I300" s="26">
        <v>2000.0</v>
      </c>
      <c r="J300" s="22">
        <v>0.0</v>
      </c>
      <c r="K300" s="22">
        <f t="shared" si="6"/>
        <v>0</v>
      </c>
      <c r="L300" s="22">
        <f t="shared" si="7"/>
        <v>0</v>
      </c>
      <c r="M300" s="22">
        <v>0.0</v>
      </c>
      <c r="N300" s="22">
        <f t="shared" si="8"/>
        <v>0</v>
      </c>
      <c r="O300" s="22">
        <f t="shared" si="9"/>
        <v>0</v>
      </c>
      <c r="P300" s="22">
        <v>10.0</v>
      </c>
      <c r="Q300" s="22">
        <f t="shared" si="10"/>
        <v>0</v>
      </c>
      <c r="R300" s="22">
        <f t="shared" si="11"/>
        <v>10</v>
      </c>
      <c r="S300" s="22">
        <v>100.0</v>
      </c>
      <c r="T300" s="22">
        <f t="shared" si="12"/>
        <v>0</v>
      </c>
      <c r="U300" s="22">
        <f t="shared" si="13"/>
        <v>100</v>
      </c>
      <c r="V300" s="22">
        <f t="shared" si="14"/>
        <v>1890</v>
      </c>
      <c r="W300" s="22">
        <v>13.9</v>
      </c>
      <c r="X300" s="22">
        <f t="shared" si="15"/>
        <v>0</v>
      </c>
      <c r="Y300" s="22">
        <f t="shared" si="16"/>
        <v>13.9</v>
      </c>
      <c r="Z300" s="22">
        <v>0.39</v>
      </c>
      <c r="AA300" s="22">
        <f t="shared" si="17"/>
        <v>0</v>
      </c>
      <c r="AB300" s="22">
        <f t="shared" si="18"/>
        <v>0.39</v>
      </c>
      <c r="AC300" s="22">
        <v>68.87</v>
      </c>
      <c r="AD300" s="22">
        <f t="shared" si="19"/>
        <v>0</v>
      </c>
      <c r="AE300" s="22">
        <f t="shared" si="20"/>
        <v>68.87</v>
      </c>
      <c r="AF300" s="22">
        <v>1.37</v>
      </c>
      <c r="AG300" s="22">
        <f t="shared" si="21"/>
        <v>0</v>
      </c>
      <c r="AH300" s="22">
        <f t="shared" si="22"/>
        <v>1.37</v>
      </c>
      <c r="AI300" s="22">
        <v>60.86</v>
      </c>
      <c r="AJ300" s="22">
        <f t="shared" si="23"/>
        <v>0</v>
      </c>
      <c r="AK300" s="22">
        <f t="shared" si="24"/>
        <v>60.86</v>
      </c>
      <c r="AL300" s="22">
        <f t="shared" ref="AL300:AN300" si="1257">AF300+AI300</f>
        <v>62.23</v>
      </c>
      <c r="AM300" s="22">
        <f t="shared" si="1257"/>
        <v>0</v>
      </c>
      <c r="AN300" s="22">
        <f t="shared" si="1257"/>
        <v>62.23</v>
      </c>
      <c r="AO300" s="22">
        <f t="shared" ref="AO300:AQ300" si="1258">SUM(J300+M300+P300+S300+W300+Z300+AC300+AF300+AI300)</f>
        <v>255.39</v>
      </c>
      <c r="AP300" s="22">
        <f t="shared" si="1258"/>
        <v>0</v>
      </c>
      <c r="AQ300" s="22">
        <f t="shared" si="1258"/>
        <v>255.39</v>
      </c>
      <c r="AR300" s="22">
        <v>60.47408657039035</v>
      </c>
      <c r="AS300" s="22">
        <f t="shared" si="27"/>
        <v>315.8640866</v>
      </c>
      <c r="AT300" s="22">
        <f t="shared" si="28"/>
        <v>315.8640866</v>
      </c>
      <c r="AU300" s="22">
        <f t="shared" si="29"/>
        <v>1684.135913</v>
      </c>
      <c r="AV300" s="22">
        <f t="shared" si="1234"/>
        <v>4554</v>
      </c>
      <c r="AW300" s="22">
        <f t="shared" si="31"/>
        <v>2869.864087</v>
      </c>
      <c r="AX300" s="22">
        <f t="shared" si="32"/>
        <v>1684.135913</v>
      </c>
      <c r="AY300" s="22">
        <v>70.73</v>
      </c>
      <c r="AZ300" s="22">
        <f t="shared" si="33"/>
        <v>70.73</v>
      </c>
      <c r="BA300" s="22">
        <f t="shared" si="34"/>
        <v>0</v>
      </c>
      <c r="BB300" s="22">
        <f t="shared" si="35"/>
        <v>4624.73</v>
      </c>
      <c r="BC300" s="22">
        <f t="shared" ref="BC300:BD300" si="1259">SUM(AW300+AZ300)</f>
        <v>2940.594087</v>
      </c>
      <c r="BD300" s="22">
        <f t="shared" si="1259"/>
        <v>1684.135913</v>
      </c>
      <c r="BE300" s="22">
        <f t="shared" si="37"/>
        <v>0</v>
      </c>
      <c r="BF300" s="27">
        <v>0.0</v>
      </c>
      <c r="BG300" s="22">
        <f t="shared" si="38"/>
        <v>0</v>
      </c>
      <c r="BH300" s="22">
        <f t="shared" si="39"/>
        <v>0</v>
      </c>
      <c r="BI300" s="22">
        <v>270.99</v>
      </c>
      <c r="BJ300" s="22">
        <f t="shared" si="40"/>
        <v>270.99</v>
      </c>
      <c r="BK300" s="22">
        <f t="shared" si="41"/>
        <v>0</v>
      </c>
      <c r="BL300" s="22"/>
      <c r="BM300" s="22">
        <f t="shared" si="42"/>
        <v>0</v>
      </c>
      <c r="BN300" s="22" t="str">
        <f t="shared" si="43"/>
        <v/>
      </c>
      <c r="BO300" s="22">
        <f t="shared" ref="BO300:BQ300" si="1260">BF300+BI300+BL300</f>
        <v>270.99</v>
      </c>
      <c r="BP300" s="22">
        <f t="shared" si="1260"/>
        <v>270.99</v>
      </c>
      <c r="BQ300" s="22">
        <f t="shared" si="1260"/>
        <v>0</v>
      </c>
      <c r="BR300" s="22">
        <f t="shared" si="45"/>
        <v>0</v>
      </c>
      <c r="BS300" s="22">
        <v>0.0</v>
      </c>
      <c r="BT300" s="22">
        <f t="shared" si="46"/>
        <v>0</v>
      </c>
      <c r="BU300" s="22">
        <f t="shared" si="47"/>
        <v>0</v>
      </c>
      <c r="BV300" s="22">
        <f t="shared" si="48"/>
        <v>0</v>
      </c>
      <c r="BW300" s="27">
        <v>308.58</v>
      </c>
      <c r="BX300" s="22">
        <f t="shared" si="49"/>
        <v>308.58</v>
      </c>
      <c r="BY300" s="22">
        <f t="shared" si="50"/>
        <v>0</v>
      </c>
      <c r="BZ300" s="22">
        <f t="shared" si="51"/>
        <v>0</v>
      </c>
      <c r="CA300" s="22">
        <f t="shared" si="52"/>
        <v>0</v>
      </c>
    </row>
    <row r="301" ht="14.25" customHeight="1">
      <c r="A301" s="14" t="s">
        <v>1395</v>
      </c>
      <c r="B301" s="14" t="s">
        <v>1396</v>
      </c>
      <c r="C301" s="14" t="s">
        <v>1397</v>
      </c>
      <c r="D301" s="14">
        <v>5.944791E8</v>
      </c>
      <c r="E301" s="14" t="s">
        <v>1398</v>
      </c>
      <c r="F301" s="14" t="s">
        <v>130</v>
      </c>
      <c r="G301" s="14" t="s">
        <v>1399</v>
      </c>
      <c r="H301" s="25" t="s">
        <v>96</v>
      </c>
      <c r="I301" s="26">
        <v>1200.0</v>
      </c>
      <c r="J301" s="22">
        <v>0.0</v>
      </c>
      <c r="K301" s="22">
        <f t="shared" si="6"/>
        <v>0</v>
      </c>
      <c r="L301" s="22">
        <f t="shared" si="7"/>
        <v>0</v>
      </c>
      <c r="M301" s="22">
        <v>0.0</v>
      </c>
      <c r="N301" s="22">
        <f t="shared" si="8"/>
        <v>0</v>
      </c>
      <c r="O301" s="22">
        <f t="shared" si="9"/>
        <v>0</v>
      </c>
      <c r="P301" s="22">
        <v>10.0</v>
      </c>
      <c r="Q301" s="22">
        <f t="shared" si="10"/>
        <v>0</v>
      </c>
      <c r="R301" s="22">
        <f t="shared" si="11"/>
        <v>10</v>
      </c>
      <c r="S301" s="22">
        <v>100.0</v>
      </c>
      <c r="T301" s="22">
        <f t="shared" si="12"/>
        <v>0</v>
      </c>
      <c r="U301" s="22">
        <f t="shared" si="13"/>
        <v>100</v>
      </c>
      <c r="V301" s="22">
        <f t="shared" si="14"/>
        <v>1090</v>
      </c>
      <c r="W301" s="22">
        <v>13.9</v>
      </c>
      <c r="X301" s="22">
        <f t="shared" si="15"/>
        <v>0</v>
      </c>
      <c r="Y301" s="22">
        <f t="shared" si="16"/>
        <v>13.9</v>
      </c>
      <c r="Z301" s="22">
        <v>0.39</v>
      </c>
      <c r="AA301" s="22">
        <f t="shared" si="17"/>
        <v>0</v>
      </c>
      <c r="AB301" s="22">
        <f t="shared" si="18"/>
        <v>0.39</v>
      </c>
      <c r="AC301" s="22">
        <v>68.87</v>
      </c>
      <c r="AD301" s="22">
        <f t="shared" si="19"/>
        <v>0</v>
      </c>
      <c r="AE301" s="22">
        <f t="shared" si="20"/>
        <v>68.87</v>
      </c>
      <c r="AF301" s="22">
        <v>1.37</v>
      </c>
      <c r="AG301" s="22">
        <f t="shared" si="21"/>
        <v>0</v>
      </c>
      <c r="AH301" s="22">
        <f t="shared" si="22"/>
        <v>1.37</v>
      </c>
      <c r="AI301" s="22">
        <v>60.86</v>
      </c>
      <c r="AJ301" s="22">
        <f t="shared" si="23"/>
        <v>0</v>
      </c>
      <c r="AK301" s="22">
        <f t="shared" si="24"/>
        <v>60.86</v>
      </c>
      <c r="AL301" s="22">
        <f t="shared" ref="AL301:AN301" si="1261">AF301+AI301</f>
        <v>62.23</v>
      </c>
      <c r="AM301" s="22">
        <f t="shared" si="1261"/>
        <v>0</v>
      </c>
      <c r="AN301" s="22">
        <f t="shared" si="1261"/>
        <v>62.23</v>
      </c>
      <c r="AO301" s="22">
        <f t="shared" ref="AO301:AQ301" si="1262">SUM(J301+M301+P301+S301+W301+Z301+AC301+AF301+AI301)</f>
        <v>255.39</v>
      </c>
      <c r="AP301" s="22">
        <f t="shared" si="1262"/>
        <v>0</v>
      </c>
      <c r="AQ301" s="22">
        <f t="shared" si="1262"/>
        <v>255.39</v>
      </c>
      <c r="AR301" s="22">
        <v>32.74337927402481</v>
      </c>
      <c r="AS301" s="22">
        <f t="shared" si="27"/>
        <v>288.1333793</v>
      </c>
      <c r="AT301" s="22">
        <f t="shared" si="28"/>
        <v>288.1333793</v>
      </c>
      <c r="AU301" s="22">
        <f t="shared" si="29"/>
        <v>911.8666207</v>
      </c>
      <c r="AV301" s="22">
        <f t="shared" si="1234"/>
        <v>4554</v>
      </c>
      <c r="AW301" s="22">
        <f t="shared" si="31"/>
        <v>3642.133379</v>
      </c>
      <c r="AX301" s="22">
        <f t="shared" si="32"/>
        <v>911.8666207</v>
      </c>
      <c r="AY301" s="22">
        <v>70.73</v>
      </c>
      <c r="AZ301" s="22">
        <f t="shared" si="33"/>
        <v>70.73</v>
      </c>
      <c r="BA301" s="22">
        <f t="shared" si="34"/>
        <v>0</v>
      </c>
      <c r="BB301" s="22">
        <f t="shared" si="35"/>
        <v>4624.73</v>
      </c>
      <c r="BC301" s="22">
        <f t="shared" ref="BC301:BD301" si="1263">SUM(AW301+AZ301)</f>
        <v>3712.863379</v>
      </c>
      <c r="BD301" s="22">
        <f t="shared" si="1263"/>
        <v>911.8666207</v>
      </c>
      <c r="BE301" s="22">
        <f t="shared" si="37"/>
        <v>0</v>
      </c>
      <c r="BF301" s="27">
        <v>0.0</v>
      </c>
      <c r="BG301" s="22">
        <f t="shared" si="38"/>
        <v>0</v>
      </c>
      <c r="BH301" s="22">
        <f t="shared" si="39"/>
        <v>0</v>
      </c>
      <c r="BI301" s="22">
        <v>121.34</v>
      </c>
      <c r="BJ301" s="22">
        <f t="shared" si="40"/>
        <v>121.34</v>
      </c>
      <c r="BK301" s="22">
        <f t="shared" si="41"/>
        <v>0</v>
      </c>
      <c r="BL301" s="22"/>
      <c r="BM301" s="22">
        <f t="shared" si="42"/>
        <v>0</v>
      </c>
      <c r="BN301" s="22" t="str">
        <f t="shared" si="43"/>
        <v/>
      </c>
      <c r="BO301" s="22">
        <f t="shared" ref="BO301:BQ301" si="1264">BF301+BI301+BL301</f>
        <v>121.34</v>
      </c>
      <c r="BP301" s="22">
        <f t="shared" si="1264"/>
        <v>121.34</v>
      </c>
      <c r="BQ301" s="22">
        <f t="shared" si="1264"/>
        <v>0</v>
      </c>
      <c r="BR301" s="22">
        <f t="shared" si="45"/>
        <v>0</v>
      </c>
      <c r="BS301" s="22">
        <v>0.0</v>
      </c>
      <c r="BT301" s="22">
        <f t="shared" si="46"/>
        <v>0</v>
      </c>
      <c r="BU301" s="22">
        <f t="shared" si="47"/>
        <v>0</v>
      </c>
      <c r="BV301" s="22">
        <f t="shared" si="48"/>
        <v>0</v>
      </c>
      <c r="BW301" s="27">
        <v>138.33</v>
      </c>
      <c r="BX301" s="22">
        <f t="shared" si="49"/>
        <v>138.33</v>
      </c>
      <c r="BY301" s="22">
        <f t="shared" si="50"/>
        <v>0</v>
      </c>
      <c r="BZ301" s="22">
        <f t="shared" si="51"/>
        <v>0</v>
      </c>
      <c r="CA301" s="22">
        <f t="shared" si="52"/>
        <v>0</v>
      </c>
    </row>
    <row r="302" ht="14.25" customHeight="1">
      <c r="A302" s="14" t="s">
        <v>1400</v>
      </c>
      <c r="B302" s="14" t="s">
        <v>1401</v>
      </c>
      <c r="C302" s="14" t="s">
        <v>1402</v>
      </c>
      <c r="D302" s="14">
        <v>3.45839978E8</v>
      </c>
      <c r="E302" s="14" t="s">
        <v>821</v>
      </c>
      <c r="F302" s="14" t="s">
        <v>204</v>
      </c>
      <c r="G302" s="14" t="s">
        <v>1403</v>
      </c>
      <c r="H302" s="25" t="s">
        <v>96</v>
      </c>
      <c r="I302" s="26">
        <v>3647.0</v>
      </c>
      <c r="J302" s="22">
        <v>0.0</v>
      </c>
      <c r="K302" s="22">
        <f t="shared" si="6"/>
        <v>0</v>
      </c>
      <c r="L302" s="22">
        <f t="shared" si="7"/>
        <v>0</v>
      </c>
      <c r="M302" s="22">
        <v>0.0</v>
      </c>
      <c r="N302" s="22">
        <f t="shared" si="8"/>
        <v>0</v>
      </c>
      <c r="O302" s="22">
        <f t="shared" si="9"/>
        <v>0</v>
      </c>
      <c r="P302" s="22">
        <v>10.0</v>
      </c>
      <c r="Q302" s="22">
        <f t="shared" si="10"/>
        <v>0</v>
      </c>
      <c r="R302" s="22">
        <f t="shared" si="11"/>
        <v>10</v>
      </c>
      <c r="S302" s="22">
        <v>100.0</v>
      </c>
      <c r="T302" s="22">
        <f t="shared" si="12"/>
        <v>0</v>
      </c>
      <c r="U302" s="22">
        <f t="shared" si="13"/>
        <v>100</v>
      </c>
      <c r="V302" s="22">
        <f t="shared" si="14"/>
        <v>3537</v>
      </c>
      <c r="W302" s="22">
        <v>27.8</v>
      </c>
      <c r="X302" s="22">
        <f t="shared" si="15"/>
        <v>0</v>
      </c>
      <c r="Y302" s="22">
        <f t="shared" si="16"/>
        <v>27.8</v>
      </c>
      <c r="Z302" s="22">
        <v>0.39</v>
      </c>
      <c r="AA302" s="22">
        <f t="shared" si="17"/>
        <v>0</v>
      </c>
      <c r="AB302" s="22">
        <f t="shared" si="18"/>
        <v>0.39</v>
      </c>
      <c r="AC302" s="22">
        <v>68.87</v>
      </c>
      <c r="AD302" s="22">
        <f t="shared" si="19"/>
        <v>0</v>
      </c>
      <c r="AE302" s="22">
        <f t="shared" si="20"/>
        <v>68.87</v>
      </c>
      <c r="AF302" s="22">
        <v>1.37</v>
      </c>
      <c r="AG302" s="22">
        <f t="shared" si="21"/>
        <v>0</v>
      </c>
      <c r="AH302" s="22">
        <f t="shared" si="22"/>
        <v>1.37</v>
      </c>
      <c r="AI302" s="22">
        <v>60.86</v>
      </c>
      <c r="AJ302" s="22">
        <f t="shared" si="23"/>
        <v>0</v>
      </c>
      <c r="AK302" s="22">
        <f t="shared" si="24"/>
        <v>60.86</v>
      </c>
      <c r="AL302" s="22">
        <f t="shared" ref="AL302:AN302" si="1265">AF302+AI302</f>
        <v>62.23</v>
      </c>
      <c r="AM302" s="22">
        <f t="shared" si="1265"/>
        <v>0</v>
      </c>
      <c r="AN302" s="22">
        <f t="shared" si="1265"/>
        <v>62.23</v>
      </c>
      <c r="AO302" s="22">
        <f t="shared" ref="AO302:AQ302" si="1266">SUM(J302+M302+P302+S302+W302+Z302+AC302+AF302+AI302)</f>
        <v>269.29</v>
      </c>
      <c r="AP302" s="22">
        <f t="shared" si="1266"/>
        <v>0</v>
      </c>
      <c r="AQ302" s="22">
        <f t="shared" si="1266"/>
        <v>269.29</v>
      </c>
      <c r="AR302" s="22">
        <v>117.08285917750854</v>
      </c>
      <c r="AS302" s="22">
        <f t="shared" si="27"/>
        <v>386.3728592</v>
      </c>
      <c r="AT302" s="22">
        <f t="shared" si="28"/>
        <v>386.3728592</v>
      </c>
      <c r="AU302" s="22">
        <f t="shared" si="29"/>
        <v>3260.627141</v>
      </c>
      <c r="AV302" s="22">
        <f t="shared" si="1234"/>
        <v>4554</v>
      </c>
      <c r="AW302" s="22">
        <f t="shared" si="31"/>
        <v>1293.372859</v>
      </c>
      <c r="AX302" s="22">
        <f t="shared" si="32"/>
        <v>3260.627141</v>
      </c>
      <c r="AY302" s="22">
        <v>70.73</v>
      </c>
      <c r="AZ302" s="22">
        <f t="shared" si="33"/>
        <v>70.73</v>
      </c>
      <c r="BA302" s="22">
        <f t="shared" si="34"/>
        <v>0</v>
      </c>
      <c r="BB302" s="22">
        <f t="shared" si="35"/>
        <v>4624.73</v>
      </c>
      <c r="BC302" s="22">
        <f t="shared" ref="BC302:BD302" si="1267">SUM(AW302+AZ302)</f>
        <v>1364.102859</v>
      </c>
      <c r="BD302" s="22">
        <f t="shared" si="1267"/>
        <v>3260.627141</v>
      </c>
      <c r="BE302" s="22">
        <f t="shared" si="37"/>
        <v>0</v>
      </c>
      <c r="BF302" s="27">
        <v>0.0</v>
      </c>
      <c r="BG302" s="22">
        <f t="shared" si="38"/>
        <v>0</v>
      </c>
      <c r="BH302" s="22">
        <f t="shared" si="39"/>
        <v>0</v>
      </c>
      <c r="BI302" s="22">
        <v>413.61</v>
      </c>
      <c r="BJ302" s="22">
        <f t="shared" si="40"/>
        <v>413.61</v>
      </c>
      <c r="BK302" s="22">
        <f t="shared" si="41"/>
        <v>0</v>
      </c>
      <c r="BL302" s="22"/>
      <c r="BM302" s="22">
        <f t="shared" si="42"/>
        <v>0</v>
      </c>
      <c r="BN302" s="22" t="str">
        <f t="shared" si="43"/>
        <v/>
      </c>
      <c r="BO302" s="22">
        <f t="shared" ref="BO302:BQ302" si="1268">BF302+BI302+BL302</f>
        <v>413.61</v>
      </c>
      <c r="BP302" s="22">
        <f t="shared" si="1268"/>
        <v>413.61</v>
      </c>
      <c r="BQ302" s="22">
        <f t="shared" si="1268"/>
        <v>0</v>
      </c>
      <c r="BR302" s="22">
        <f t="shared" si="45"/>
        <v>0</v>
      </c>
      <c r="BS302" s="22">
        <v>0.0</v>
      </c>
      <c r="BT302" s="22">
        <f t="shared" si="46"/>
        <v>0</v>
      </c>
      <c r="BU302" s="22">
        <f t="shared" si="47"/>
        <v>0</v>
      </c>
      <c r="BV302" s="22">
        <f t="shared" si="48"/>
        <v>0</v>
      </c>
      <c r="BW302" s="27">
        <v>383.08</v>
      </c>
      <c r="BX302" s="22">
        <f t="shared" si="49"/>
        <v>383.08</v>
      </c>
      <c r="BY302" s="22">
        <f t="shared" si="50"/>
        <v>0</v>
      </c>
      <c r="BZ302" s="22">
        <f t="shared" si="51"/>
        <v>0</v>
      </c>
      <c r="CA302" s="22">
        <f t="shared" si="52"/>
        <v>0</v>
      </c>
    </row>
    <row r="303" ht="14.25" customHeight="1">
      <c r="A303" s="14" t="s">
        <v>1404</v>
      </c>
      <c r="B303" s="14" t="s">
        <v>1405</v>
      </c>
      <c r="C303" s="14" t="s">
        <v>1406</v>
      </c>
      <c r="D303" s="14">
        <v>8.2473251E8</v>
      </c>
      <c r="E303" s="14" t="s">
        <v>1407</v>
      </c>
      <c r="F303" s="14" t="s">
        <v>191</v>
      </c>
      <c r="G303" s="14" t="s">
        <v>1408</v>
      </c>
      <c r="H303" s="25" t="s">
        <v>96</v>
      </c>
      <c r="I303" s="26">
        <v>6700.0</v>
      </c>
      <c r="J303" s="22">
        <v>0.0</v>
      </c>
      <c r="K303" s="22">
        <f t="shared" si="6"/>
        <v>0</v>
      </c>
      <c r="L303" s="22">
        <f t="shared" si="7"/>
        <v>0</v>
      </c>
      <c r="M303" s="22">
        <v>0.0</v>
      </c>
      <c r="N303" s="22">
        <f t="shared" si="8"/>
        <v>0</v>
      </c>
      <c r="O303" s="22">
        <f t="shared" si="9"/>
        <v>0</v>
      </c>
      <c r="P303" s="22">
        <v>22.0</v>
      </c>
      <c r="Q303" s="22">
        <f t="shared" si="10"/>
        <v>0</v>
      </c>
      <c r="R303" s="22">
        <f t="shared" si="11"/>
        <v>22</v>
      </c>
      <c r="S303" s="22">
        <v>100.0</v>
      </c>
      <c r="T303" s="22">
        <f t="shared" si="12"/>
        <v>0</v>
      </c>
      <c r="U303" s="22">
        <f t="shared" si="13"/>
        <v>100</v>
      </c>
      <c r="V303" s="22">
        <f t="shared" si="14"/>
        <v>6578</v>
      </c>
      <c r="W303" s="22">
        <v>27.8</v>
      </c>
      <c r="X303" s="22">
        <f t="shared" si="15"/>
        <v>0</v>
      </c>
      <c r="Y303" s="22">
        <f t="shared" si="16"/>
        <v>27.8</v>
      </c>
      <c r="Z303" s="22">
        <v>0.39</v>
      </c>
      <c r="AA303" s="22">
        <f t="shared" si="17"/>
        <v>0</v>
      </c>
      <c r="AB303" s="22">
        <f t="shared" si="18"/>
        <v>0.39</v>
      </c>
      <c r="AC303" s="22">
        <v>68.87</v>
      </c>
      <c r="AD303" s="22">
        <f t="shared" si="19"/>
        <v>0</v>
      </c>
      <c r="AE303" s="22">
        <f t="shared" si="20"/>
        <v>68.87</v>
      </c>
      <c r="AF303" s="22">
        <v>1.37</v>
      </c>
      <c r="AG303" s="22">
        <f t="shared" si="21"/>
        <v>0</v>
      </c>
      <c r="AH303" s="22">
        <f t="shared" si="22"/>
        <v>1.37</v>
      </c>
      <c r="AI303" s="22">
        <v>60.86</v>
      </c>
      <c r="AJ303" s="22">
        <f t="shared" si="23"/>
        <v>0</v>
      </c>
      <c r="AK303" s="22">
        <f t="shared" si="24"/>
        <v>60.86</v>
      </c>
      <c r="AL303" s="22">
        <f t="shared" ref="AL303:AN303" si="1269">AF303+AI303</f>
        <v>62.23</v>
      </c>
      <c r="AM303" s="22">
        <f t="shared" si="1269"/>
        <v>0</v>
      </c>
      <c r="AN303" s="22">
        <f t="shared" si="1269"/>
        <v>62.23</v>
      </c>
      <c r="AO303" s="22">
        <f t="shared" ref="AO303:AQ303" si="1270">SUM(J303+M303+P303+S303+W303+Z303+AC303+AF303+AI303)</f>
        <v>281.29</v>
      </c>
      <c r="AP303" s="22">
        <f t="shared" si="1270"/>
        <v>0</v>
      </c>
      <c r="AQ303" s="22">
        <f t="shared" si="1270"/>
        <v>281.29</v>
      </c>
      <c r="AR303" s="22">
        <v>222.49421028781805</v>
      </c>
      <c r="AS303" s="22">
        <f t="shared" si="27"/>
        <v>503.7842103</v>
      </c>
      <c r="AT303" s="22">
        <f t="shared" si="28"/>
        <v>503.7842103</v>
      </c>
      <c r="AU303" s="22">
        <f t="shared" si="29"/>
        <v>6196.21579</v>
      </c>
      <c r="AV303" s="22">
        <f>82.93*120</f>
        <v>9951.6</v>
      </c>
      <c r="AW303" s="22">
        <f t="shared" si="31"/>
        <v>3755.38421</v>
      </c>
      <c r="AX303" s="22">
        <f t="shared" si="32"/>
        <v>6196.21579</v>
      </c>
      <c r="AY303" s="22">
        <v>175.06</v>
      </c>
      <c r="AZ303" s="22">
        <f t="shared" si="33"/>
        <v>175.06</v>
      </c>
      <c r="BA303" s="22">
        <f t="shared" si="34"/>
        <v>0</v>
      </c>
      <c r="BB303" s="22">
        <f t="shared" si="35"/>
        <v>10126.66</v>
      </c>
      <c r="BC303" s="22">
        <f t="shared" ref="BC303:BD303" si="1271">SUM(AW303+AZ303)</f>
        <v>3930.44421</v>
      </c>
      <c r="BD303" s="22">
        <f t="shared" si="1271"/>
        <v>6196.21579</v>
      </c>
      <c r="BE303" s="22">
        <f t="shared" si="37"/>
        <v>0</v>
      </c>
      <c r="BF303" s="27">
        <v>1708.92</v>
      </c>
      <c r="BG303" s="22">
        <f t="shared" si="38"/>
        <v>1708.92</v>
      </c>
      <c r="BH303" s="22">
        <f t="shared" si="39"/>
        <v>0</v>
      </c>
      <c r="BI303" s="22">
        <v>853.96</v>
      </c>
      <c r="BJ303" s="22">
        <f t="shared" si="40"/>
        <v>853.96</v>
      </c>
      <c r="BK303" s="22">
        <f t="shared" si="41"/>
        <v>0</v>
      </c>
      <c r="BL303" s="22"/>
      <c r="BM303" s="22">
        <f t="shared" si="42"/>
        <v>0</v>
      </c>
      <c r="BN303" s="22" t="str">
        <f t="shared" si="43"/>
        <v/>
      </c>
      <c r="BO303" s="22">
        <f t="shared" ref="BO303:BQ303" si="1272">BF303+BI303+BL303</f>
        <v>2562.88</v>
      </c>
      <c r="BP303" s="22">
        <f t="shared" si="1272"/>
        <v>2562.88</v>
      </c>
      <c r="BQ303" s="22">
        <f t="shared" si="1272"/>
        <v>0</v>
      </c>
      <c r="BR303" s="22">
        <f t="shared" si="45"/>
        <v>0</v>
      </c>
      <c r="BS303" s="22">
        <v>0.0</v>
      </c>
      <c r="BT303" s="22">
        <f t="shared" si="46"/>
        <v>0</v>
      </c>
      <c r="BU303" s="22">
        <f t="shared" si="47"/>
        <v>0</v>
      </c>
      <c r="BV303" s="22">
        <f t="shared" si="48"/>
        <v>0</v>
      </c>
      <c r="BW303" s="27">
        <v>489.48</v>
      </c>
      <c r="BX303" s="22">
        <f t="shared" si="49"/>
        <v>489.48</v>
      </c>
      <c r="BY303" s="22">
        <f t="shared" si="50"/>
        <v>0</v>
      </c>
      <c r="BZ303" s="22">
        <f t="shared" si="51"/>
        <v>0</v>
      </c>
      <c r="CA303" s="22">
        <f t="shared" si="52"/>
        <v>0</v>
      </c>
    </row>
    <row r="304" ht="14.25" customHeight="1">
      <c r="A304" s="14" t="s">
        <v>1409</v>
      </c>
      <c r="B304" s="14" t="s">
        <v>244</v>
      </c>
      <c r="C304" s="14" t="s">
        <v>1410</v>
      </c>
      <c r="D304" s="14"/>
      <c r="E304" s="14" t="s">
        <v>585</v>
      </c>
      <c r="F304" s="14" t="s">
        <v>94</v>
      </c>
      <c r="G304" s="14" t="s">
        <v>1411</v>
      </c>
      <c r="H304" s="25" t="s">
        <v>96</v>
      </c>
      <c r="I304" s="26">
        <v>1285.0</v>
      </c>
      <c r="J304" s="22">
        <v>0.0</v>
      </c>
      <c r="K304" s="22">
        <f t="shared" si="6"/>
        <v>0</v>
      </c>
      <c r="L304" s="22">
        <f t="shared" si="7"/>
        <v>0</v>
      </c>
      <c r="M304" s="22">
        <v>0.0</v>
      </c>
      <c r="N304" s="22">
        <f t="shared" si="8"/>
        <v>0</v>
      </c>
      <c r="O304" s="22">
        <f t="shared" si="9"/>
        <v>0</v>
      </c>
      <c r="P304" s="22">
        <v>10.0</v>
      </c>
      <c r="Q304" s="22">
        <f t="shared" si="10"/>
        <v>0</v>
      </c>
      <c r="R304" s="22">
        <f t="shared" si="11"/>
        <v>10</v>
      </c>
      <c r="S304" s="22">
        <v>100.0</v>
      </c>
      <c r="T304" s="22">
        <f t="shared" si="12"/>
        <v>0</v>
      </c>
      <c r="U304" s="22">
        <f t="shared" si="13"/>
        <v>100</v>
      </c>
      <c r="V304" s="22">
        <f t="shared" si="14"/>
        <v>1175</v>
      </c>
      <c r="W304" s="22">
        <v>13.9</v>
      </c>
      <c r="X304" s="22">
        <f t="shared" si="15"/>
        <v>0</v>
      </c>
      <c r="Y304" s="22">
        <f t="shared" si="16"/>
        <v>13.9</v>
      </c>
      <c r="Z304" s="22">
        <v>0.39</v>
      </c>
      <c r="AA304" s="22">
        <f t="shared" si="17"/>
        <v>0</v>
      </c>
      <c r="AB304" s="22">
        <f t="shared" si="18"/>
        <v>0.39</v>
      </c>
      <c r="AC304" s="22">
        <v>68.87</v>
      </c>
      <c r="AD304" s="22">
        <f t="shared" si="19"/>
        <v>0</v>
      </c>
      <c r="AE304" s="22">
        <f t="shared" si="20"/>
        <v>68.87</v>
      </c>
      <c r="AF304" s="22">
        <v>1.37</v>
      </c>
      <c r="AG304" s="22">
        <f t="shared" si="21"/>
        <v>0</v>
      </c>
      <c r="AH304" s="22">
        <f t="shared" si="22"/>
        <v>1.37</v>
      </c>
      <c r="AI304" s="22">
        <v>60.86</v>
      </c>
      <c r="AJ304" s="22">
        <f t="shared" si="23"/>
        <v>0</v>
      </c>
      <c r="AK304" s="22">
        <f t="shared" si="24"/>
        <v>60.86</v>
      </c>
      <c r="AL304" s="22">
        <f t="shared" ref="AL304:AN304" si="1273">AF304+AI304</f>
        <v>62.23</v>
      </c>
      <c r="AM304" s="22">
        <f t="shared" si="1273"/>
        <v>0</v>
      </c>
      <c r="AN304" s="22">
        <f t="shared" si="1273"/>
        <v>62.23</v>
      </c>
      <c r="AO304" s="22">
        <f t="shared" ref="AO304:AQ304" si="1274">SUM(J304+M304+P304+S304+W304+Z304+AC304+AF304+AI304)</f>
        <v>255.39</v>
      </c>
      <c r="AP304" s="22">
        <f t="shared" si="1274"/>
        <v>0</v>
      </c>
      <c r="AQ304" s="22">
        <f t="shared" si="1274"/>
        <v>255.39</v>
      </c>
      <c r="AR304" s="22">
        <v>35.68976692426365</v>
      </c>
      <c r="AS304" s="22">
        <f t="shared" si="27"/>
        <v>291.0797669</v>
      </c>
      <c r="AT304" s="22">
        <f t="shared" si="28"/>
        <v>291.0797669</v>
      </c>
      <c r="AU304" s="22">
        <f t="shared" si="29"/>
        <v>993.9202331</v>
      </c>
      <c r="AV304" s="22">
        <f t="shared" ref="AV304:AV312" si="1279">37.95*120</f>
        <v>4554</v>
      </c>
      <c r="AW304" s="22">
        <f t="shared" si="31"/>
        <v>3560.079767</v>
      </c>
      <c r="AX304" s="22">
        <f t="shared" si="32"/>
        <v>993.9202331</v>
      </c>
      <c r="AY304" s="22">
        <v>70.73</v>
      </c>
      <c r="AZ304" s="22">
        <f t="shared" si="33"/>
        <v>70.73</v>
      </c>
      <c r="BA304" s="22">
        <f t="shared" si="34"/>
        <v>0</v>
      </c>
      <c r="BB304" s="22">
        <f t="shared" si="35"/>
        <v>4624.73</v>
      </c>
      <c r="BC304" s="22">
        <f t="shared" ref="BC304:BD304" si="1275">SUM(AW304+AZ304)</f>
        <v>3630.809767</v>
      </c>
      <c r="BD304" s="22">
        <f t="shared" si="1275"/>
        <v>993.9202331</v>
      </c>
      <c r="BE304" s="22">
        <f t="shared" si="37"/>
        <v>0</v>
      </c>
      <c r="BF304" s="27">
        <v>0.0</v>
      </c>
      <c r="BG304" s="22">
        <f t="shared" si="38"/>
        <v>0</v>
      </c>
      <c r="BH304" s="22">
        <f t="shared" si="39"/>
        <v>0</v>
      </c>
      <c r="BI304" s="22">
        <v>0.0</v>
      </c>
      <c r="BJ304" s="22">
        <f t="shared" si="40"/>
        <v>0</v>
      </c>
      <c r="BK304" s="22">
        <f t="shared" si="41"/>
        <v>0</v>
      </c>
      <c r="BL304" s="22"/>
      <c r="BM304" s="22">
        <f t="shared" si="42"/>
        <v>0</v>
      </c>
      <c r="BN304" s="22" t="str">
        <f t="shared" si="43"/>
        <v/>
      </c>
      <c r="BO304" s="22">
        <f t="shared" ref="BO304:BQ304" si="1276">BF304+BI304+BL304</f>
        <v>0</v>
      </c>
      <c r="BP304" s="22">
        <f t="shared" si="1276"/>
        <v>0</v>
      </c>
      <c r="BQ304" s="22">
        <f t="shared" si="1276"/>
        <v>0</v>
      </c>
      <c r="BR304" s="22">
        <f t="shared" si="45"/>
        <v>0</v>
      </c>
      <c r="BS304" s="22">
        <v>0.0</v>
      </c>
      <c r="BT304" s="22">
        <f t="shared" si="46"/>
        <v>0</v>
      </c>
      <c r="BU304" s="22">
        <f t="shared" si="47"/>
        <v>0</v>
      </c>
      <c r="BV304" s="22">
        <f t="shared" si="48"/>
        <v>0</v>
      </c>
      <c r="BW304" s="27">
        <v>0.0</v>
      </c>
      <c r="BX304" s="22">
        <f t="shared" si="49"/>
        <v>0</v>
      </c>
      <c r="BY304" s="22">
        <f t="shared" si="50"/>
        <v>0</v>
      </c>
      <c r="BZ304" s="22">
        <f t="shared" si="51"/>
        <v>0</v>
      </c>
      <c r="CA304" s="22">
        <f t="shared" si="52"/>
        <v>0</v>
      </c>
    </row>
    <row r="305" ht="14.25" customHeight="1">
      <c r="A305" s="14" t="s">
        <v>1412</v>
      </c>
      <c r="B305" s="14" t="s">
        <v>1413</v>
      </c>
      <c r="C305" s="14" t="s">
        <v>1414</v>
      </c>
      <c r="D305" s="14">
        <v>4.50652114E8</v>
      </c>
      <c r="E305" s="14" t="s">
        <v>235</v>
      </c>
      <c r="F305" s="14" t="s">
        <v>124</v>
      </c>
      <c r="G305" s="14" t="s">
        <v>1415</v>
      </c>
      <c r="H305" s="25" t="s">
        <v>96</v>
      </c>
      <c r="I305" s="26">
        <v>3200.0</v>
      </c>
      <c r="J305" s="22">
        <v>0.0</v>
      </c>
      <c r="K305" s="22">
        <f t="shared" si="6"/>
        <v>0</v>
      </c>
      <c r="L305" s="22">
        <f t="shared" si="7"/>
        <v>0</v>
      </c>
      <c r="M305" s="22">
        <v>0.0</v>
      </c>
      <c r="N305" s="22">
        <f t="shared" si="8"/>
        <v>0</v>
      </c>
      <c r="O305" s="22">
        <f t="shared" si="9"/>
        <v>0</v>
      </c>
      <c r="P305" s="22">
        <v>10.0</v>
      </c>
      <c r="Q305" s="22">
        <f t="shared" si="10"/>
        <v>0</v>
      </c>
      <c r="R305" s="22">
        <f t="shared" si="11"/>
        <v>10</v>
      </c>
      <c r="S305" s="22">
        <v>100.0</v>
      </c>
      <c r="T305" s="22">
        <f t="shared" si="12"/>
        <v>0</v>
      </c>
      <c r="U305" s="22">
        <f t="shared" si="13"/>
        <v>100</v>
      </c>
      <c r="V305" s="22">
        <f t="shared" si="14"/>
        <v>3090</v>
      </c>
      <c r="W305" s="22">
        <v>13.9</v>
      </c>
      <c r="X305" s="22">
        <f t="shared" si="15"/>
        <v>0</v>
      </c>
      <c r="Y305" s="22">
        <f t="shared" si="16"/>
        <v>13.9</v>
      </c>
      <c r="Z305" s="22">
        <v>0.39</v>
      </c>
      <c r="AA305" s="22">
        <f t="shared" si="17"/>
        <v>0</v>
      </c>
      <c r="AB305" s="22">
        <f t="shared" si="18"/>
        <v>0.39</v>
      </c>
      <c r="AC305" s="22">
        <v>68.87</v>
      </c>
      <c r="AD305" s="22">
        <f t="shared" si="19"/>
        <v>0</v>
      </c>
      <c r="AE305" s="22">
        <f t="shared" si="20"/>
        <v>68.87</v>
      </c>
      <c r="AF305" s="22">
        <v>1.37</v>
      </c>
      <c r="AG305" s="22">
        <f t="shared" si="21"/>
        <v>0</v>
      </c>
      <c r="AH305" s="22">
        <f t="shared" si="22"/>
        <v>1.37</v>
      </c>
      <c r="AI305" s="22">
        <v>60.86</v>
      </c>
      <c r="AJ305" s="22">
        <f t="shared" si="23"/>
        <v>0</v>
      </c>
      <c r="AK305" s="22">
        <f t="shared" si="24"/>
        <v>60.86</v>
      </c>
      <c r="AL305" s="22">
        <f t="shared" ref="AL305:AN305" si="1277">AF305+AI305</f>
        <v>62.23</v>
      </c>
      <c r="AM305" s="22">
        <f t="shared" si="1277"/>
        <v>0</v>
      </c>
      <c r="AN305" s="22">
        <f t="shared" si="1277"/>
        <v>62.23</v>
      </c>
      <c r="AO305" s="22">
        <f t="shared" ref="AO305:AQ305" si="1278">SUM(J305+M305+P305+S305+W305+Z305+AC305+AF305+AI305)</f>
        <v>255.39</v>
      </c>
      <c r="AP305" s="22">
        <f t="shared" si="1278"/>
        <v>0</v>
      </c>
      <c r="AQ305" s="22">
        <f t="shared" si="1278"/>
        <v>255.39</v>
      </c>
      <c r="AR305" s="22">
        <v>102.07014751493867</v>
      </c>
      <c r="AS305" s="22">
        <f t="shared" si="27"/>
        <v>357.4601475</v>
      </c>
      <c r="AT305" s="22">
        <f t="shared" si="28"/>
        <v>357.4601475</v>
      </c>
      <c r="AU305" s="22">
        <f t="shared" si="29"/>
        <v>2842.539852</v>
      </c>
      <c r="AV305" s="22">
        <f t="shared" si="1279"/>
        <v>4554</v>
      </c>
      <c r="AW305" s="22">
        <f t="shared" si="31"/>
        <v>1711.460148</v>
      </c>
      <c r="AX305" s="22">
        <f t="shared" si="32"/>
        <v>2842.539852</v>
      </c>
      <c r="AY305" s="22">
        <v>70.73</v>
      </c>
      <c r="AZ305" s="22">
        <f t="shared" si="33"/>
        <v>70.73</v>
      </c>
      <c r="BA305" s="22">
        <f t="shared" si="34"/>
        <v>0</v>
      </c>
      <c r="BB305" s="22">
        <f t="shared" si="35"/>
        <v>4624.73</v>
      </c>
      <c r="BC305" s="22">
        <f t="shared" ref="BC305:BD305" si="1280">SUM(AW305+AZ305)</f>
        <v>1782.190148</v>
      </c>
      <c r="BD305" s="22">
        <f t="shared" si="1280"/>
        <v>2842.539852</v>
      </c>
      <c r="BE305" s="22">
        <f t="shared" si="37"/>
        <v>0</v>
      </c>
      <c r="BF305" s="27">
        <v>0.0</v>
      </c>
      <c r="BG305" s="22">
        <f t="shared" si="38"/>
        <v>0</v>
      </c>
      <c r="BH305" s="22">
        <f t="shared" si="39"/>
        <v>0</v>
      </c>
      <c r="BI305" s="22">
        <v>0.0</v>
      </c>
      <c r="BJ305" s="22">
        <f t="shared" si="40"/>
        <v>0</v>
      </c>
      <c r="BK305" s="22">
        <f t="shared" si="41"/>
        <v>0</v>
      </c>
      <c r="BL305" s="22"/>
      <c r="BM305" s="22">
        <f t="shared" si="42"/>
        <v>0</v>
      </c>
      <c r="BN305" s="22" t="str">
        <f t="shared" si="43"/>
        <v/>
      </c>
      <c r="BO305" s="22">
        <f t="shared" ref="BO305:BQ305" si="1281">BF305+BI305+BL305</f>
        <v>0</v>
      </c>
      <c r="BP305" s="22">
        <f t="shared" si="1281"/>
        <v>0</v>
      </c>
      <c r="BQ305" s="22">
        <f t="shared" si="1281"/>
        <v>0</v>
      </c>
      <c r="BR305" s="22">
        <f t="shared" si="45"/>
        <v>0</v>
      </c>
      <c r="BS305" s="22">
        <v>0.0</v>
      </c>
      <c r="BT305" s="22">
        <f t="shared" si="46"/>
        <v>0</v>
      </c>
      <c r="BU305" s="22">
        <f t="shared" si="47"/>
        <v>0</v>
      </c>
      <c r="BV305" s="22">
        <f t="shared" si="48"/>
        <v>0</v>
      </c>
      <c r="BW305" s="27">
        <v>2298.48</v>
      </c>
      <c r="BX305" s="22">
        <f t="shared" si="49"/>
        <v>2298.48</v>
      </c>
      <c r="BY305" s="22">
        <f t="shared" si="50"/>
        <v>0</v>
      </c>
      <c r="BZ305" s="22">
        <f t="shared" si="51"/>
        <v>0</v>
      </c>
      <c r="CA305" s="22">
        <f t="shared" si="52"/>
        <v>0</v>
      </c>
    </row>
    <row r="306" ht="14.25" customHeight="1">
      <c r="A306" s="14" t="s">
        <v>1416</v>
      </c>
      <c r="B306" s="14" t="s">
        <v>1417</v>
      </c>
      <c r="C306" s="14" t="s">
        <v>1418</v>
      </c>
      <c r="D306" s="14">
        <v>9.8108477E8</v>
      </c>
      <c r="E306" s="14" t="s">
        <v>1419</v>
      </c>
      <c r="F306" s="14" t="s">
        <v>209</v>
      </c>
      <c r="G306" s="14" t="s">
        <v>1420</v>
      </c>
      <c r="H306" s="25" t="s">
        <v>96</v>
      </c>
      <c r="I306" s="26">
        <v>1750.0</v>
      </c>
      <c r="J306" s="22">
        <v>0.0</v>
      </c>
      <c r="K306" s="22">
        <f t="shared" si="6"/>
        <v>0</v>
      </c>
      <c r="L306" s="22">
        <f t="shared" si="7"/>
        <v>0</v>
      </c>
      <c r="M306" s="22">
        <v>0.0</v>
      </c>
      <c r="N306" s="22">
        <f t="shared" si="8"/>
        <v>0</v>
      </c>
      <c r="O306" s="22">
        <f t="shared" si="9"/>
        <v>0</v>
      </c>
      <c r="P306" s="22">
        <v>22.0</v>
      </c>
      <c r="Q306" s="22">
        <f t="shared" si="10"/>
        <v>0</v>
      </c>
      <c r="R306" s="22">
        <f t="shared" si="11"/>
        <v>22</v>
      </c>
      <c r="S306" s="22">
        <v>100.0</v>
      </c>
      <c r="T306" s="22">
        <f t="shared" si="12"/>
        <v>0</v>
      </c>
      <c r="U306" s="22">
        <f t="shared" si="13"/>
        <v>100</v>
      </c>
      <c r="V306" s="22">
        <f t="shared" si="14"/>
        <v>1628</v>
      </c>
      <c r="W306" s="22">
        <v>13.9</v>
      </c>
      <c r="X306" s="22">
        <f t="shared" si="15"/>
        <v>0</v>
      </c>
      <c r="Y306" s="22">
        <f t="shared" si="16"/>
        <v>13.9</v>
      </c>
      <c r="Z306" s="22">
        <v>0.39</v>
      </c>
      <c r="AA306" s="22">
        <f t="shared" si="17"/>
        <v>0</v>
      </c>
      <c r="AB306" s="22">
        <f t="shared" si="18"/>
        <v>0.39</v>
      </c>
      <c r="AC306" s="22">
        <v>68.87</v>
      </c>
      <c r="AD306" s="22">
        <f t="shared" si="19"/>
        <v>0</v>
      </c>
      <c r="AE306" s="22">
        <f t="shared" si="20"/>
        <v>68.87</v>
      </c>
      <c r="AF306" s="22">
        <v>1.37</v>
      </c>
      <c r="AG306" s="22">
        <f t="shared" si="21"/>
        <v>0</v>
      </c>
      <c r="AH306" s="22">
        <f t="shared" si="22"/>
        <v>1.37</v>
      </c>
      <c r="AI306" s="22">
        <v>60.86</v>
      </c>
      <c r="AJ306" s="22">
        <f t="shared" si="23"/>
        <v>0</v>
      </c>
      <c r="AK306" s="22">
        <f t="shared" si="24"/>
        <v>60.86</v>
      </c>
      <c r="AL306" s="22">
        <f t="shared" ref="AL306:AN306" si="1282">AF306+AI306</f>
        <v>62.23</v>
      </c>
      <c r="AM306" s="22">
        <f t="shared" si="1282"/>
        <v>0</v>
      </c>
      <c r="AN306" s="22">
        <f t="shared" si="1282"/>
        <v>62.23</v>
      </c>
      <c r="AO306" s="22">
        <f t="shared" ref="AO306:AQ306" si="1283">SUM(J306+M306+P306+S306+W306+Z306+AC306+AF306+AI306)</f>
        <v>267.39</v>
      </c>
      <c r="AP306" s="22">
        <f t="shared" si="1283"/>
        <v>0</v>
      </c>
      <c r="AQ306" s="22">
        <f t="shared" si="1283"/>
        <v>267.39</v>
      </c>
      <c r="AR306" s="22">
        <v>51.39227993083065</v>
      </c>
      <c r="AS306" s="22">
        <f t="shared" si="27"/>
        <v>318.7822799</v>
      </c>
      <c r="AT306" s="22">
        <f t="shared" si="28"/>
        <v>318.7822799</v>
      </c>
      <c r="AU306" s="22">
        <f t="shared" si="29"/>
        <v>1431.21772</v>
      </c>
      <c r="AV306" s="22">
        <f t="shared" si="1279"/>
        <v>4554</v>
      </c>
      <c r="AW306" s="22">
        <f t="shared" si="31"/>
        <v>3122.78228</v>
      </c>
      <c r="AX306" s="22">
        <f t="shared" si="32"/>
        <v>1431.21772</v>
      </c>
      <c r="AY306" s="22">
        <v>70.73</v>
      </c>
      <c r="AZ306" s="22">
        <f t="shared" si="33"/>
        <v>70.73</v>
      </c>
      <c r="BA306" s="22">
        <f t="shared" si="34"/>
        <v>0</v>
      </c>
      <c r="BB306" s="22">
        <f t="shared" si="35"/>
        <v>4624.73</v>
      </c>
      <c r="BC306" s="22">
        <f t="shared" ref="BC306:BD306" si="1284">SUM(AW306+AZ306)</f>
        <v>3193.51228</v>
      </c>
      <c r="BD306" s="22">
        <f t="shared" si="1284"/>
        <v>1431.21772</v>
      </c>
      <c r="BE306" s="22">
        <f t="shared" si="37"/>
        <v>0</v>
      </c>
      <c r="BF306" s="27">
        <v>0.0</v>
      </c>
      <c r="BG306" s="22">
        <f t="shared" si="38"/>
        <v>0</v>
      </c>
      <c r="BH306" s="22">
        <f t="shared" si="39"/>
        <v>0</v>
      </c>
      <c r="BI306" s="22">
        <v>291.09</v>
      </c>
      <c r="BJ306" s="22">
        <f t="shared" si="40"/>
        <v>291.09</v>
      </c>
      <c r="BK306" s="22">
        <f t="shared" si="41"/>
        <v>0</v>
      </c>
      <c r="BL306" s="22"/>
      <c r="BM306" s="22">
        <f t="shared" si="42"/>
        <v>0</v>
      </c>
      <c r="BN306" s="22" t="str">
        <f t="shared" si="43"/>
        <v/>
      </c>
      <c r="BO306" s="22">
        <f t="shared" ref="BO306:BQ306" si="1285">BF306+BI306+BL306</f>
        <v>291.09</v>
      </c>
      <c r="BP306" s="22">
        <f t="shared" si="1285"/>
        <v>291.09</v>
      </c>
      <c r="BQ306" s="22">
        <f t="shared" si="1285"/>
        <v>0</v>
      </c>
      <c r="BR306" s="22">
        <f t="shared" si="45"/>
        <v>0</v>
      </c>
      <c r="BS306" s="22">
        <v>0.0</v>
      </c>
      <c r="BT306" s="22">
        <f t="shared" si="46"/>
        <v>0</v>
      </c>
      <c r="BU306" s="22">
        <f t="shared" si="47"/>
        <v>0</v>
      </c>
      <c r="BV306" s="22">
        <f t="shared" si="48"/>
        <v>0</v>
      </c>
      <c r="BW306" s="27">
        <v>819.36</v>
      </c>
      <c r="BX306" s="22">
        <f t="shared" si="49"/>
        <v>819.36</v>
      </c>
      <c r="BY306" s="22">
        <f t="shared" si="50"/>
        <v>0</v>
      </c>
      <c r="BZ306" s="22">
        <f t="shared" si="51"/>
        <v>0</v>
      </c>
      <c r="CA306" s="22">
        <f t="shared" si="52"/>
        <v>0</v>
      </c>
    </row>
    <row r="307" ht="14.25" customHeight="1">
      <c r="A307" s="14" t="s">
        <v>1421</v>
      </c>
      <c r="B307" s="14" t="s">
        <v>1422</v>
      </c>
      <c r="C307" s="14" t="s">
        <v>1423</v>
      </c>
      <c r="D307" s="14">
        <v>3.39642998E8</v>
      </c>
      <c r="E307" s="14" t="s">
        <v>154</v>
      </c>
      <c r="F307" s="14" t="s">
        <v>204</v>
      </c>
      <c r="G307" s="14" t="s">
        <v>1424</v>
      </c>
      <c r="H307" s="25" t="s">
        <v>96</v>
      </c>
      <c r="I307" s="26">
        <v>7300.0</v>
      </c>
      <c r="J307" s="22">
        <v>0.0</v>
      </c>
      <c r="K307" s="22">
        <f t="shared" si="6"/>
        <v>0</v>
      </c>
      <c r="L307" s="22">
        <f t="shared" si="7"/>
        <v>0</v>
      </c>
      <c r="M307" s="22">
        <v>0.0</v>
      </c>
      <c r="N307" s="22">
        <f t="shared" si="8"/>
        <v>0</v>
      </c>
      <c r="O307" s="22">
        <f t="shared" si="9"/>
        <v>0</v>
      </c>
      <c r="P307" s="22">
        <v>10.0</v>
      </c>
      <c r="Q307" s="22">
        <f t="shared" si="10"/>
        <v>0</v>
      </c>
      <c r="R307" s="22">
        <f t="shared" si="11"/>
        <v>10</v>
      </c>
      <c r="S307" s="22">
        <v>100.0</v>
      </c>
      <c r="T307" s="22">
        <f t="shared" si="12"/>
        <v>0</v>
      </c>
      <c r="U307" s="22">
        <f t="shared" si="13"/>
        <v>100</v>
      </c>
      <c r="V307" s="22">
        <f t="shared" si="14"/>
        <v>7190</v>
      </c>
      <c r="W307" s="22">
        <v>13.9</v>
      </c>
      <c r="X307" s="22">
        <f t="shared" si="15"/>
        <v>0</v>
      </c>
      <c r="Y307" s="22">
        <f t="shared" si="16"/>
        <v>13.9</v>
      </c>
      <c r="Z307" s="22">
        <v>0.39</v>
      </c>
      <c r="AA307" s="22">
        <f t="shared" si="17"/>
        <v>0</v>
      </c>
      <c r="AB307" s="22">
        <f t="shared" si="18"/>
        <v>0.39</v>
      </c>
      <c r="AC307" s="22">
        <v>68.87</v>
      </c>
      <c r="AD307" s="22">
        <f t="shared" si="19"/>
        <v>0</v>
      </c>
      <c r="AE307" s="22">
        <f t="shared" si="20"/>
        <v>68.87</v>
      </c>
      <c r="AF307" s="22">
        <v>1.37</v>
      </c>
      <c r="AG307" s="22">
        <f t="shared" si="21"/>
        <v>0</v>
      </c>
      <c r="AH307" s="22">
        <f t="shared" si="22"/>
        <v>1.37</v>
      </c>
      <c r="AI307" s="22">
        <v>60.86</v>
      </c>
      <c r="AJ307" s="22">
        <f t="shared" si="23"/>
        <v>0</v>
      </c>
      <c r="AK307" s="22">
        <f t="shared" si="24"/>
        <v>60.86</v>
      </c>
      <c r="AL307" s="22">
        <f t="shared" ref="AL307:AN307" si="1286">AF307+AI307</f>
        <v>62.23</v>
      </c>
      <c r="AM307" s="22">
        <f t="shared" si="1286"/>
        <v>0</v>
      </c>
      <c r="AN307" s="22">
        <f t="shared" si="1286"/>
        <v>62.23</v>
      </c>
      <c r="AO307" s="22">
        <f t="shared" ref="AO307:AQ307" si="1287">SUM(J307+M307+P307+S307+W307+Z307+AC307+AF307+AI307)</f>
        <v>255.39</v>
      </c>
      <c r="AP307" s="22">
        <f t="shared" si="1287"/>
        <v>0</v>
      </c>
      <c r="AQ307" s="22">
        <f t="shared" si="1287"/>
        <v>255.39</v>
      </c>
      <c r="AR307" s="22">
        <v>244.190022408812</v>
      </c>
      <c r="AS307" s="22">
        <f t="shared" si="27"/>
        <v>499.5800224</v>
      </c>
      <c r="AT307" s="22">
        <f t="shared" si="28"/>
        <v>499.5800224</v>
      </c>
      <c r="AU307" s="22">
        <f t="shared" si="29"/>
        <v>6800.419978</v>
      </c>
      <c r="AV307" s="22">
        <f t="shared" si="1279"/>
        <v>4554</v>
      </c>
      <c r="AW307" s="22">
        <f t="shared" si="31"/>
        <v>0</v>
      </c>
      <c r="AX307" s="22">
        <f t="shared" si="32"/>
        <v>4554</v>
      </c>
      <c r="AY307" s="22">
        <v>0.0</v>
      </c>
      <c r="AZ307" s="22">
        <f t="shared" si="33"/>
        <v>0</v>
      </c>
      <c r="BA307" s="22">
        <f t="shared" si="34"/>
        <v>0</v>
      </c>
      <c r="BB307" s="22">
        <f t="shared" si="35"/>
        <v>4554</v>
      </c>
      <c r="BC307" s="22">
        <f t="shared" ref="BC307:BD307" si="1288">SUM(AW307+AZ307)</f>
        <v>0</v>
      </c>
      <c r="BD307" s="22">
        <f t="shared" si="1288"/>
        <v>4554</v>
      </c>
      <c r="BE307" s="22">
        <f t="shared" si="37"/>
        <v>2246.419978</v>
      </c>
      <c r="BF307" s="27">
        <v>0.0</v>
      </c>
      <c r="BG307" s="22">
        <f t="shared" si="38"/>
        <v>0</v>
      </c>
      <c r="BH307" s="22">
        <f t="shared" si="39"/>
        <v>0</v>
      </c>
      <c r="BI307" s="22">
        <v>446.59</v>
      </c>
      <c r="BJ307" s="22">
        <f t="shared" si="40"/>
        <v>0</v>
      </c>
      <c r="BK307" s="22">
        <f t="shared" si="41"/>
        <v>446.59</v>
      </c>
      <c r="BL307" s="22"/>
      <c r="BM307" s="22">
        <f t="shared" si="42"/>
        <v>0</v>
      </c>
      <c r="BN307" s="22" t="str">
        <f t="shared" si="43"/>
        <v/>
      </c>
      <c r="BO307" s="22">
        <f t="shared" ref="BO307:BQ307" si="1289">BF307+BI307+BL307</f>
        <v>446.59</v>
      </c>
      <c r="BP307" s="22">
        <f t="shared" si="1289"/>
        <v>0</v>
      </c>
      <c r="BQ307" s="22">
        <f t="shared" si="1289"/>
        <v>446.59</v>
      </c>
      <c r="BR307" s="22">
        <f t="shared" si="45"/>
        <v>1799.829978</v>
      </c>
      <c r="BS307" s="22">
        <v>0.0</v>
      </c>
      <c r="BT307" s="22">
        <f t="shared" si="46"/>
        <v>0</v>
      </c>
      <c r="BU307" s="22">
        <f t="shared" si="47"/>
        <v>0</v>
      </c>
      <c r="BV307" s="22">
        <f t="shared" si="48"/>
        <v>1799.829978</v>
      </c>
      <c r="BW307" s="27">
        <v>4075.54</v>
      </c>
      <c r="BX307" s="22">
        <f t="shared" si="49"/>
        <v>2275.710022</v>
      </c>
      <c r="BY307" s="22">
        <f t="shared" si="50"/>
        <v>1799.829978</v>
      </c>
      <c r="BZ307" s="22">
        <f t="shared" si="51"/>
        <v>0</v>
      </c>
      <c r="CA307" s="22">
        <f t="shared" si="52"/>
        <v>0</v>
      </c>
    </row>
    <row r="308" ht="14.25" customHeight="1">
      <c r="A308" s="14" t="s">
        <v>1425</v>
      </c>
      <c r="B308" s="14" t="s">
        <v>1426</v>
      </c>
      <c r="C308" s="14" t="s">
        <v>1427</v>
      </c>
      <c r="D308" s="14">
        <v>9.08714181E8</v>
      </c>
      <c r="E308" s="14" t="s">
        <v>312</v>
      </c>
      <c r="F308" s="14" t="s">
        <v>176</v>
      </c>
      <c r="G308" s="14" t="s">
        <v>1428</v>
      </c>
      <c r="H308" s="25" t="s">
        <v>96</v>
      </c>
      <c r="I308" s="26">
        <v>537.0</v>
      </c>
      <c r="J308" s="22">
        <v>0.0</v>
      </c>
      <c r="K308" s="22">
        <f t="shared" si="6"/>
        <v>0</v>
      </c>
      <c r="L308" s="22">
        <f t="shared" si="7"/>
        <v>0</v>
      </c>
      <c r="M308" s="22">
        <v>0.0</v>
      </c>
      <c r="N308" s="22">
        <f t="shared" si="8"/>
        <v>0</v>
      </c>
      <c r="O308" s="22">
        <f t="shared" si="9"/>
        <v>0</v>
      </c>
      <c r="P308" s="22">
        <v>10.0</v>
      </c>
      <c r="Q308" s="22">
        <f t="shared" si="10"/>
        <v>0</v>
      </c>
      <c r="R308" s="22">
        <f t="shared" si="11"/>
        <v>10</v>
      </c>
      <c r="S308" s="22">
        <v>100.0</v>
      </c>
      <c r="T308" s="22">
        <f t="shared" si="12"/>
        <v>0</v>
      </c>
      <c r="U308" s="22">
        <f t="shared" si="13"/>
        <v>100</v>
      </c>
      <c r="V308" s="22">
        <f t="shared" si="14"/>
        <v>427</v>
      </c>
      <c r="W308" s="22">
        <v>27.8</v>
      </c>
      <c r="X308" s="22">
        <f t="shared" si="15"/>
        <v>0</v>
      </c>
      <c r="Y308" s="22">
        <f t="shared" si="16"/>
        <v>27.8</v>
      </c>
      <c r="Z308" s="22">
        <v>0.39</v>
      </c>
      <c r="AA308" s="22">
        <f t="shared" si="17"/>
        <v>0</v>
      </c>
      <c r="AB308" s="22">
        <f t="shared" si="18"/>
        <v>0.39</v>
      </c>
      <c r="AC308" s="22">
        <v>68.87</v>
      </c>
      <c r="AD308" s="22">
        <f t="shared" si="19"/>
        <v>0</v>
      </c>
      <c r="AE308" s="22">
        <f t="shared" si="20"/>
        <v>68.87</v>
      </c>
      <c r="AF308" s="22">
        <v>1.37</v>
      </c>
      <c r="AG308" s="22">
        <f t="shared" si="21"/>
        <v>0</v>
      </c>
      <c r="AH308" s="22">
        <f t="shared" si="22"/>
        <v>1.37</v>
      </c>
      <c r="AI308" s="22">
        <v>60.86</v>
      </c>
      <c r="AJ308" s="22">
        <f t="shared" si="23"/>
        <v>0</v>
      </c>
      <c r="AK308" s="22">
        <f t="shared" si="24"/>
        <v>60.86</v>
      </c>
      <c r="AL308" s="22">
        <f t="shared" ref="AL308:AN308" si="1290">AF308+AI308</f>
        <v>62.23</v>
      </c>
      <c r="AM308" s="22">
        <f t="shared" si="1290"/>
        <v>0</v>
      </c>
      <c r="AN308" s="22">
        <f t="shared" si="1290"/>
        <v>62.23</v>
      </c>
      <c r="AO308" s="22">
        <f t="shared" ref="AO308:AQ308" si="1291">SUM(J308+M308+P308+S308+W308+Z308+AC308+AF308+AI308)</f>
        <v>269.29</v>
      </c>
      <c r="AP308" s="22">
        <f t="shared" si="1291"/>
        <v>0</v>
      </c>
      <c r="AQ308" s="22">
        <f t="shared" si="1291"/>
        <v>269.29</v>
      </c>
      <c r="AR308" s="22">
        <v>9.279734562887523</v>
      </c>
      <c r="AS308" s="22">
        <f t="shared" si="27"/>
        <v>278.5697346</v>
      </c>
      <c r="AT308" s="22">
        <f t="shared" si="28"/>
        <v>278.5697346</v>
      </c>
      <c r="AU308" s="22">
        <f t="shared" si="29"/>
        <v>258.4302654</v>
      </c>
      <c r="AV308" s="22">
        <f t="shared" si="1279"/>
        <v>4554</v>
      </c>
      <c r="AW308" s="22">
        <f t="shared" si="31"/>
        <v>4295.569735</v>
      </c>
      <c r="AX308" s="22">
        <f t="shared" si="32"/>
        <v>258.4302654</v>
      </c>
      <c r="AY308" s="22">
        <v>0.0</v>
      </c>
      <c r="AZ308" s="22">
        <f t="shared" si="33"/>
        <v>0</v>
      </c>
      <c r="BA308" s="22">
        <f t="shared" si="34"/>
        <v>0</v>
      </c>
      <c r="BB308" s="22">
        <f t="shared" si="35"/>
        <v>4554</v>
      </c>
      <c r="BC308" s="22">
        <f t="shared" ref="BC308:BD308" si="1292">SUM(AW308+AZ308)</f>
        <v>4295.569735</v>
      </c>
      <c r="BD308" s="22">
        <f t="shared" si="1292"/>
        <v>258.4302654</v>
      </c>
      <c r="BE308" s="22">
        <f t="shared" si="37"/>
        <v>0</v>
      </c>
      <c r="BF308" s="27">
        <v>0.0</v>
      </c>
      <c r="BG308" s="22">
        <f t="shared" si="38"/>
        <v>0</v>
      </c>
      <c r="BH308" s="22">
        <f t="shared" si="39"/>
        <v>0</v>
      </c>
      <c r="BI308" s="22">
        <v>528.9100000000001</v>
      </c>
      <c r="BJ308" s="22">
        <f t="shared" si="40"/>
        <v>528.91</v>
      </c>
      <c r="BK308" s="22">
        <f t="shared" si="41"/>
        <v>0</v>
      </c>
      <c r="BL308" s="22"/>
      <c r="BM308" s="22">
        <f t="shared" si="42"/>
        <v>0</v>
      </c>
      <c r="BN308" s="22" t="str">
        <f t="shared" si="43"/>
        <v/>
      </c>
      <c r="BO308" s="22">
        <f t="shared" ref="BO308:BQ308" si="1293">BF308+BI308+BL308</f>
        <v>528.91</v>
      </c>
      <c r="BP308" s="22">
        <f t="shared" si="1293"/>
        <v>528.91</v>
      </c>
      <c r="BQ308" s="22">
        <f t="shared" si="1293"/>
        <v>0</v>
      </c>
      <c r="BR308" s="22">
        <f t="shared" si="45"/>
        <v>0</v>
      </c>
      <c r="BS308" s="22">
        <v>0.0</v>
      </c>
      <c r="BT308" s="22">
        <f t="shared" si="46"/>
        <v>0</v>
      </c>
      <c r="BU308" s="22">
        <f t="shared" si="47"/>
        <v>0</v>
      </c>
      <c r="BV308" s="22">
        <f t="shared" si="48"/>
        <v>0</v>
      </c>
      <c r="BW308" s="27">
        <v>1127.96</v>
      </c>
      <c r="BX308" s="22">
        <f t="shared" si="49"/>
        <v>1127.96</v>
      </c>
      <c r="BY308" s="22">
        <f t="shared" si="50"/>
        <v>0</v>
      </c>
      <c r="BZ308" s="22">
        <f t="shared" si="51"/>
        <v>0</v>
      </c>
      <c r="CA308" s="22">
        <f t="shared" si="52"/>
        <v>0</v>
      </c>
    </row>
    <row r="309" ht="14.25" customHeight="1">
      <c r="A309" s="14" t="s">
        <v>1429</v>
      </c>
      <c r="B309" s="14" t="s">
        <v>1430</v>
      </c>
      <c r="C309" s="14" t="s">
        <v>1431</v>
      </c>
      <c r="D309" s="14">
        <v>2.82702245E8</v>
      </c>
      <c r="E309" s="14" t="s">
        <v>546</v>
      </c>
      <c r="F309" s="14" t="s">
        <v>107</v>
      </c>
      <c r="G309" s="14" t="s">
        <v>1432</v>
      </c>
      <c r="H309" s="25" t="s">
        <v>96</v>
      </c>
      <c r="I309" s="26">
        <v>2300.0</v>
      </c>
      <c r="J309" s="22">
        <v>0.0</v>
      </c>
      <c r="K309" s="22">
        <f t="shared" si="6"/>
        <v>0</v>
      </c>
      <c r="L309" s="22">
        <f t="shared" si="7"/>
        <v>0</v>
      </c>
      <c r="M309" s="22">
        <v>0.0</v>
      </c>
      <c r="N309" s="22">
        <f t="shared" si="8"/>
        <v>0</v>
      </c>
      <c r="O309" s="22">
        <f t="shared" si="9"/>
        <v>0</v>
      </c>
      <c r="P309" s="22">
        <v>10.0</v>
      </c>
      <c r="Q309" s="22">
        <f t="shared" si="10"/>
        <v>0</v>
      </c>
      <c r="R309" s="22">
        <f t="shared" si="11"/>
        <v>10</v>
      </c>
      <c r="S309" s="22">
        <v>100.0</v>
      </c>
      <c r="T309" s="22">
        <f t="shared" si="12"/>
        <v>0</v>
      </c>
      <c r="U309" s="22">
        <f t="shared" si="13"/>
        <v>100</v>
      </c>
      <c r="V309" s="22">
        <f t="shared" si="14"/>
        <v>2190</v>
      </c>
      <c r="W309" s="22">
        <v>13.9</v>
      </c>
      <c r="X309" s="22">
        <f t="shared" si="15"/>
        <v>0</v>
      </c>
      <c r="Y309" s="22">
        <f t="shared" si="16"/>
        <v>13.9</v>
      </c>
      <c r="Z309" s="22">
        <v>0.39</v>
      </c>
      <c r="AA309" s="22">
        <f t="shared" si="17"/>
        <v>0</v>
      </c>
      <c r="AB309" s="22">
        <f t="shared" si="18"/>
        <v>0.39</v>
      </c>
      <c r="AC309" s="22">
        <v>68.87</v>
      </c>
      <c r="AD309" s="22">
        <f t="shared" si="19"/>
        <v>0</v>
      </c>
      <c r="AE309" s="22">
        <f t="shared" si="20"/>
        <v>68.87</v>
      </c>
      <c r="AF309" s="22">
        <v>1.37</v>
      </c>
      <c r="AG309" s="22">
        <f t="shared" si="21"/>
        <v>0</v>
      </c>
      <c r="AH309" s="22">
        <f t="shared" si="22"/>
        <v>1.37</v>
      </c>
      <c r="AI309" s="22">
        <v>60.86</v>
      </c>
      <c r="AJ309" s="22">
        <f t="shared" si="23"/>
        <v>0</v>
      </c>
      <c r="AK309" s="22">
        <f t="shared" si="24"/>
        <v>60.86</v>
      </c>
      <c r="AL309" s="22">
        <f t="shared" ref="AL309:AN309" si="1294">AF309+AI309</f>
        <v>62.23</v>
      </c>
      <c r="AM309" s="22">
        <f t="shared" si="1294"/>
        <v>0</v>
      </c>
      <c r="AN309" s="22">
        <f t="shared" si="1294"/>
        <v>62.23</v>
      </c>
      <c r="AO309" s="22">
        <f t="shared" ref="AO309:AQ309" si="1295">SUM(J309+M309+P309+S309+W309+Z309+AC309+AF309+AI309)</f>
        <v>255.39</v>
      </c>
      <c r="AP309" s="22">
        <f t="shared" si="1295"/>
        <v>0</v>
      </c>
      <c r="AQ309" s="22">
        <f t="shared" si="1295"/>
        <v>255.39</v>
      </c>
      <c r="AR309" s="22">
        <v>70.87310180652742</v>
      </c>
      <c r="AS309" s="22">
        <f t="shared" si="27"/>
        <v>326.2631018</v>
      </c>
      <c r="AT309" s="22">
        <f t="shared" si="28"/>
        <v>326.2631018</v>
      </c>
      <c r="AU309" s="22">
        <f t="shared" si="29"/>
        <v>1973.736898</v>
      </c>
      <c r="AV309" s="22">
        <f t="shared" si="1279"/>
        <v>4554</v>
      </c>
      <c r="AW309" s="22">
        <f t="shared" si="31"/>
        <v>2580.263102</v>
      </c>
      <c r="AX309" s="22">
        <f t="shared" si="32"/>
        <v>1973.736898</v>
      </c>
      <c r="AY309" s="22">
        <v>0.0</v>
      </c>
      <c r="AZ309" s="22">
        <f t="shared" si="33"/>
        <v>0</v>
      </c>
      <c r="BA309" s="22">
        <f t="shared" si="34"/>
        <v>0</v>
      </c>
      <c r="BB309" s="22">
        <f t="shared" si="35"/>
        <v>4554</v>
      </c>
      <c r="BC309" s="22">
        <f t="shared" ref="BC309:BD309" si="1296">SUM(AW309+AZ309)</f>
        <v>2580.263102</v>
      </c>
      <c r="BD309" s="22">
        <f t="shared" si="1296"/>
        <v>1973.736898</v>
      </c>
      <c r="BE309" s="22">
        <f t="shared" si="37"/>
        <v>0</v>
      </c>
      <c r="BF309" s="27">
        <v>0.0</v>
      </c>
      <c r="BG309" s="22">
        <f t="shared" si="38"/>
        <v>0</v>
      </c>
      <c r="BH309" s="22">
        <f t="shared" si="39"/>
        <v>0</v>
      </c>
      <c r="BI309" s="22">
        <v>743.69</v>
      </c>
      <c r="BJ309" s="22">
        <f t="shared" si="40"/>
        <v>743.69</v>
      </c>
      <c r="BK309" s="22">
        <f t="shared" si="41"/>
        <v>0</v>
      </c>
      <c r="BL309" s="22"/>
      <c r="BM309" s="22">
        <f t="shared" si="42"/>
        <v>0</v>
      </c>
      <c r="BN309" s="22" t="str">
        <f t="shared" si="43"/>
        <v/>
      </c>
      <c r="BO309" s="22">
        <f t="shared" ref="BO309:BQ309" si="1297">BF309+BI309+BL309</f>
        <v>743.69</v>
      </c>
      <c r="BP309" s="22">
        <f t="shared" si="1297"/>
        <v>743.69</v>
      </c>
      <c r="BQ309" s="22">
        <f t="shared" si="1297"/>
        <v>0</v>
      </c>
      <c r="BR309" s="22">
        <f t="shared" si="45"/>
        <v>0</v>
      </c>
      <c r="BS309" s="22">
        <v>0.0</v>
      </c>
      <c r="BT309" s="22">
        <f t="shared" si="46"/>
        <v>0</v>
      </c>
      <c r="BU309" s="22">
        <f t="shared" si="47"/>
        <v>0</v>
      </c>
      <c r="BV309" s="22">
        <f t="shared" si="48"/>
        <v>0</v>
      </c>
      <c r="BW309" s="27">
        <v>1191.79</v>
      </c>
      <c r="BX309" s="22">
        <f t="shared" si="49"/>
        <v>1191.79</v>
      </c>
      <c r="BY309" s="22">
        <f t="shared" si="50"/>
        <v>0</v>
      </c>
      <c r="BZ309" s="22">
        <f t="shared" si="51"/>
        <v>0</v>
      </c>
      <c r="CA309" s="22">
        <f t="shared" si="52"/>
        <v>0</v>
      </c>
    </row>
    <row r="310" ht="14.25" customHeight="1">
      <c r="A310" s="14" t="s">
        <v>1433</v>
      </c>
      <c r="B310" s="14" t="s">
        <v>1434</v>
      </c>
      <c r="C310" s="14" t="s">
        <v>1435</v>
      </c>
      <c r="D310" s="14">
        <v>2.5923423E8</v>
      </c>
      <c r="E310" s="14" t="s">
        <v>230</v>
      </c>
      <c r="F310" s="14" t="s">
        <v>282</v>
      </c>
      <c r="G310" s="14" t="s">
        <v>1436</v>
      </c>
      <c r="H310" s="25" t="s">
        <v>96</v>
      </c>
      <c r="I310" s="26">
        <v>1910.0</v>
      </c>
      <c r="J310" s="22">
        <v>0.0</v>
      </c>
      <c r="K310" s="22">
        <f t="shared" si="6"/>
        <v>0</v>
      </c>
      <c r="L310" s="22">
        <f t="shared" si="7"/>
        <v>0</v>
      </c>
      <c r="M310" s="22">
        <v>0.0</v>
      </c>
      <c r="N310" s="22">
        <f t="shared" si="8"/>
        <v>0</v>
      </c>
      <c r="O310" s="22">
        <f t="shared" si="9"/>
        <v>0</v>
      </c>
      <c r="P310" s="22">
        <v>22.0</v>
      </c>
      <c r="Q310" s="22">
        <f t="shared" si="10"/>
        <v>0</v>
      </c>
      <c r="R310" s="22">
        <f t="shared" si="11"/>
        <v>22</v>
      </c>
      <c r="S310" s="22">
        <v>100.0</v>
      </c>
      <c r="T310" s="22">
        <f t="shared" si="12"/>
        <v>0</v>
      </c>
      <c r="U310" s="22">
        <f t="shared" si="13"/>
        <v>100</v>
      </c>
      <c r="V310" s="22">
        <f t="shared" si="14"/>
        <v>1788</v>
      </c>
      <c r="W310" s="22">
        <v>13.9</v>
      </c>
      <c r="X310" s="22">
        <f t="shared" si="15"/>
        <v>0</v>
      </c>
      <c r="Y310" s="22">
        <f t="shared" si="16"/>
        <v>13.9</v>
      </c>
      <c r="Z310" s="22">
        <v>0.39</v>
      </c>
      <c r="AA310" s="22">
        <f t="shared" si="17"/>
        <v>0</v>
      </c>
      <c r="AB310" s="22">
        <f t="shared" si="18"/>
        <v>0.39</v>
      </c>
      <c r="AC310" s="22">
        <v>68.87</v>
      </c>
      <c r="AD310" s="22">
        <f t="shared" si="19"/>
        <v>0</v>
      </c>
      <c r="AE310" s="22">
        <f t="shared" si="20"/>
        <v>68.87</v>
      </c>
      <c r="AF310" s="22">
        <v>1.37</v>
      </c>
      <c r="AG310" s="22">
        <f t="shared" si="21"/>
        <v>0</v>
      </c>
      <c r="AH310" s="22">
        <f t="shared" si="22"/>
        <v>1.37</v>
      </c>
      <c r="AI310" s="22">
        <v>60.86</v>
      </c>
      <c r="AJ310" s="22">
        <f t="shared" si="23"/>
        <v>0</v>
      </c>
      <c r="AK310" s="22">
        <f t="shared" si="24"/>
        <v>60.86</v>
      </c>
      <c r="AL310" s="22">
        <f t="shared" ref="AL310:AN310" si="1298">AF310+AI310</f>
        <v>62.23</v>
      </c>
      <c r="AM310" s="22">
        <f t="shared" si="1298"/>
        <v>0</v>
      </c>
      <c r="AN310" s="22">
        <f t="shared" si="1298"/>
        <v>62.23</v>
      </c>
      <c r="AO310" s="22">
        <f t="shared" ref="AO310:AQ310" si="1299">SUM(J310+M310+P310+S310+W310+Z310+AC310+AF310+AI310)</f>
        <v>267.39</v>
      </c>
      <c r="AP310" s="22">
        <f t="shared" si="1299"/>
        <v>0</v>
      </c>
      <c r="AQ310" s="22">
        <f t="shared" si="1299"/>
        <v>267.39</v>
      </c>
      <c r="AR310" s="22">
        <v>56.93842139010375</v>
      </c>
      <c r="AS310" s="22">
        <f t="shared" si="27"/>
        <v>324.3284214</v>
      </c>
      <c r="AT310" s="22">
        <f t="shared" si="28"/>
        <v>324.3284214</v>
      </c>
      <c r="AU310" s="22">
        <f t="shared" si="29"/>
        <v>1585.671579</v>
      </c>
      <c r="AV310" s="22">
        <f t="shared" si="1279"/>
        <v>4554</v>
      </c>
      <c r="AW310" s="22">
        <f t="shared" si="31"/>
        <v>2968.328421</v>
      </c>
      <c r="AX310" s="22">
        <f t="shared" si="32"/>
        <v>1585.671579</v>
      </c>
      <c r="AY310" s="22">
        <v>70.73</v>
      </c>
      <c r="AZ310" s="22">
        <f t="shared" si="33"/>
        <v>70.73</v>
      </c>
      <c r="BA310" s="22">
        <f t="shared" si="34"/>
        <v>0</v>
      </c>
      <c r="BB310" s="22">
        <f t="shared" si="35"/>
        <v>4624.73</v>
      </c>
      <c r="BC310" s="22">
        <f t="shared" ref="BC310:BD310" si="1300">SUM(AW310+AZ310)</f>
        <v>3039.058421</v>
      </c>
      <c r="BD310" s="22">
        <f t="shared" si="1300"/>
        <v>1585.671579</v>
      </c>
      <c r="BE310" s="22">
        <f t="shared" si="37"/>
        <v>0</v>
      </c>
      <c r="BF310" s="27">
        <v>0.0</v>
      </c>
      <c r="BG310" s="22">
        <f t="shared" si="38"/>
        <v>0</v>
      </c>
      <c r="BH310" s="22">
        <f t="shared" si="39"/>
        <v>0</v>
      </c>
      <c r="BI310" s="22">
        <v>0.0</v>
      </c>
      <c r="BJ310" s="22">
        <f t="shared" si="40"/>
        <v>0</v>
      </c>
      <c r="BK310" s="22">
        <f t="shared" si="41"/>
        <v>0</v>
      </c>
      <c r="BL310" s="22"/>
      <c r="BM310" s="22">
        <f t="shared" si="42"/>
        <v>0</v>
      </c>
      <c r="BN310" s="22" t="str">
        <f t="shared" si="43"/>
        <v/>
      </c>
      <c r="BO310" s="22">
        <f t="shared" ref="BO310:BQ310" si="1301">BF310+BI310+BL310</f>
        <v>0</v>
      </c>
      <c r="BP310" s="22">
        <f t="shared" si="1301"/>
        <v>0</v>
      </c>
      <c r="BQ310" s="22">
        <f t="shared" si="1301"/>
        <v>0</v>
      </c>
      <c r="BR310" s="22">
        <f t="shared" si="45"/>
        <v>0</v>
      </c>
      <c r="BS310" s="22">
        <v>0.0</v>
      </c>
      <c r="BT310" s="22">
        <f t="shared" si="46"/>
        <v>0</v>
      </c>
      <c r="BU310" s="22">
        <f t="shared" si="47"/>
        <v>0</v>
      </c>
      <c r="BV310" s="22">
        <f t="shared" si="48"/>
        <v>0</v>
      </c>
      <c r="BW310" s="27">
        <v>0.0</v>
      </c>
      <c r="BX310" s="22">
        <f t="shared" si="49"/>
        <v>0</v>
      </c>
      <c r="BY310" s="22">
        <f t="shared" si="50"/>
        <v>0</v>
      </c>
      <c r="BZ310" s="22">
        <f t="shared" si="51"/>
        <v>0</v>
      </c>
      <c r="CA310" s="22">
        <f t="shared" si="52"/>
        <v>0</v>
      </c>
    </row>
    <row r="311" ht="14.25" customHeight="1">
      <c r="A311" s="14" t="s">
        <v>1437</v>
      </c>
      <c r="B311" s="14" t="s">
        <v>1438</v>
      </c>
      <c r="C311" s="14" t="s">
        <v>1439</v>
      </c>
      <c r="D311" s="14">
        <v>9.75991531E8</v>
      </c>
      <c r="E311" s="14" t="s">
        <v>312</v>
      </c>
      <c r="F311" s="14" t="s">
        <v>209</v>
      </c>
      <c r="G311" s="14" t="s">
        <v>1440</v>
      </c>
      <c r="H311" s="25" t="s">
        <v>96</v>
      </c>
      <c r="I311" s="26">
        <v>752.0</v>
      </c>
      <c r="J311" s="22">
        <v>0.0</v>
      </c>
      <c r="K311" s="22">
        <f t="shared" si="6"/>
        <v>0</v>
      </c>
      <c r="L311" s="22">
        <f t="shared" si="7"/>
        <v>0</v>
      </c>
      <c r="M311" s="22">
        <v>0.0</v>
      </c>
      <c r="N311" s="22">
        <f t="shared" si="8"/>
        <v>0</v>
      </c>
      <c r="O311" s="22">
        <f t="shared" si="9"/>
        <v>0</v>
      </c>
      <c r="P311" s="22">
        <v>10.0</v>
      </c>
      <c r="Q311" s="22">
        <f t="shared" si="10"/>
        <v>0</v>
      </c>
      <c r="R311" s="22">
        <f t="shared" si="11"/>
        <v>10</v>
      </c>
      <c r="S311" s="22">
        <v>100.0</v>
      </c>
      <c r="T311" s="22">
        <f t="shared" si="12"/>
        <v>0</v>
      </c>
      <c r="U311" s="22">
        <f t="shared" si="13"/>
        <v>100</v>
      </c>
      <c r="V311" s="22">
        <f t="shared" si="14"/>
        <v>642</v>
      </c>
      <c r="W311" s="22">
        <v>13.9</v>
      </c>
      <c r="X311" s="22">
        <f t="shared" si="15"/>
        <v>0</v>
      </c>
      <c r="Y311" s="22">
        <f t="shared" si="16"/>
        <v>13.9</v>
      </c>
      <c r="Z311" s="22">
        <v>0.39</v>
      </c>
      <c r="AA311" s="22">
        <f t="shared" si="17"/>
        <v>0</v>
      </c>
      <c r="AB311" s="22">
        <f t="shared" si="18"/>
        <v>0.39</v>
      </c>
      <c r="AC311" s="22">
        <v>68.87</v>
      </c>
      <c r="AD311" s="22">
        <f t="shared" si="19"/>
        <v>0</v>
      </c>
      <c r="AE311" s="22">
        <f t="shared" si="20"/>
        <v>68.87</v>
      </c>
      <c r="AF311" s="22">
        <v>1.37</v>
      </c>
      <c r="AG311" s="22">
        <f t="shared" si="21"/>
        <v>0</v>
      </c>
      <c r="AH311" s="22">
        <f t="shared" si="22"/>
        <v>1.37</v>
      </c>
      <c r="AI311" s="22">
        <v>60.86</v>
      </c>
      <c r="AJ311" s="22">
        <f t="shared" si="23"/>
        <v>0</v>
      </c>
      <c r="AK311" s="22">
        <f t="shared" si="24"/>
        <v>60.86</v>
      </c>
      <c r="AL311" s="22">
        <f t="shared" ref="AL311:AN311" si="1302">AF311+AI311</f>
        <v>62.23</v>
      </c>
      <c r="AM311" s="22">
        <f t="shared" si="1302"/>
        <v>0</v>
      </c>
      <c r="AN311" s="22">
        <f t="shared" si="1302"/>
        <v>62.23</v>
      </c>
      <c r="AO311" s="22">
        <f t="shared" ref="AO311:AQ311" si="1303">SUM(J311+M311+P311+S311+W311+Z311+AC311+AF311+AI311)</f>
        <v>255.39</v>
      </c>
      <c r="AP311" s="22">
        <f t="shared" si="1303"/>
        <v>0</v>
      </c>
      <c r="AQ311" s="22">
        <f t="shared" si="1303"/>
        <v>255.39</v>
      </c>
      <c r="AR311" s="22">
        <v>17.21418318806011</v>
      </c>
      <c r="AS311" s="22">
        <f t="shared" si="27"/>
        <v>272.6041832</v>
      </c>
      <c r="AT311" s="22">
        <f t="shared" si="28"/>
        <v>272.6041832</v>
      </c>
      <c r="AU311" s="22">
        <f t="shared" si="29"/>
        <v>479.3958168</v>
      </c>
      <c r="AV311" s="22">
        <f t="shared" si="1279"/>
        <v>4554</v>
      </c>
      <c r="AW311" s="22">
        <f t="shared" si="31"/>
        <v>4074.604183</v>
      </c>
      <c r="AX311" s="22">
        <f t="shared" si="32"/>
        <v>479.3958168</v>
      </c>
      <c r="AY311" s="22">
        <v>0.0</v>
      </c>
      <c r="AZ311" s="22">
        <f t="shared" si="33"/>
        <v>0</v>
      </c>
      <c r="BA311" s="22">
        <f t="shared" si="34"/>
        <v>0</v>
      </c>
      <c r="BB311" s="22">
        <f t="shared" si="35"/>
        <v>4554</v>
      </c>
      <c r="BC311" s="22">
        <f t="shared" ref="BC311:BD311" si="1304">SUM(AW311+AZ311)</f>
        <v>4074.604183</v>
      </c>
      <c r="BD311" s="22">
        <f t="shared" si="1304"/>
        <v>479.3958168</v>
      </c>
      <c r="BE311" s="22">
        <f t="shared" si="37"/>
        <v>0</v>
      </c>
      <c r="BF311" s="27">
        <v>0.0</v>
      </c>
      <c r="BG311" s="22">
        <f t="shared" si="38"/>
        <v>0</v>
      </c>
      <c r="BH311" s="22">
        <f t="shared" si="39"/>
        <v>0</v>
      </c>
      <c r="BI311" s="22">
        <v>351.62</v>
      </c>
      <c r="BJ311" s="22">
        <f t="shared" si="40"/>
        <v>351.62</v>
      </c>
      <c r="BK311" s="22">
        <f t="shared" si="41"/>
        <v>0</v>
      </c>
      <c r="BL311" s="22"/>
      <c r="BM311" s="22">
        <f t="shared" si="42"/>
        <v>0</v>
      </c>
      <c r="BN311" s="22" t="str">
        <f t="shared" si="43"/>
        <v/>
      </c>
      <c r="BO311" s="22">
        <f t="shared" ref="BO311:BQ311" si="1305">BF311+BI311+BL311</f>
        <v>351.62</v>
      </c>
      <c r="BP311" s="22">
        <f t="shared" si="1305"/>
        <v>351.62</v>
      </c>
      <c r="BQ311" s="22">
        <f t="shared" si="1305"/>
        <v>0</v>
      </c>
      <c r="BR311" s="22">
        <f t="shared" si="45"/>
        <v>0</v>
      </c>
      <c r="BS311" s="22">
        <v>0.0</v>
      </c>
      <c r="BT311" s="22">
        <f t="shared" si="46"/>
        <v>0</v>
      </c>
      <c r="BU311" s="22">
        <f t="shared" si="47"/>
        <v>0</v>
      </c>
      <c r="BV311" s="22">
        <f t="shared" si="48"/>
        <v>0</v>
      </c>
      <c r="BW311" s="27">
        <v>2926.3</v>
      </c>
      <c r="BX311" s="22">
        <f t="shared" si="49"/>
        <v>2926.3</v>
      </c>
      <c r="BY311" s="22">
        <f t="shared" si="50"/>
        <v>0</v>
      </c>
      <c r="BZ311" s="22">
        <f t="shared" si="51"/>
        <v>0</v>
      </c>
      <c r="CA311" s="22">
        <f t="shared" si="52"/>
        <v>0</v>
      </c>
    </row>
    <row r="312" ht="14.25" customHeight="1">
      <c r="A312" s="14" t="s">
        <v>1441</v>
      </c>
      <c r="B312" s="14" t="s">
        <v>1442</v>
      </c>
      <c r="C312" s="14" t="s">
        <v>1443</v>
      </c>
      <c r="D312" s="14">
        <v>9.98993646E8</v>
      </c>
      <c r="E312" s="14" t="s">
        <v>422</v>
      </c>
      <c r="F312" s="14" t="s">
        <v>130</v>
      </c>
      <c r="G312" s="14" t="s">
        <v>1444</v>
      </c>
      <c r="H312" s="25" t="s">
        <v>96</v>
      </c>
      <c r="I312" s="26">
        <v>1730.0</v>
      </c>
      <c r="J312" s="22">
        <v>0.0</v>
      </c>
      <c r="K312" s="22">
        <f t="shared" si="6"/>
        <v>0</v>
      </c>
      <c r="L312" s="22">
        <f t="shared" si="7"/>
        <v>0</v>
      </c>
      <c r="M312" s="22">
        <v>0.0</v>
      </c>
      <c r="N312" s="22">
        <f t="shared" si="8"/>
        <v>0</v>
      </c>
      <c r="O312" s="22">
        <f t="shared" si="9"/>
        <v>0</v>
      </c>
      <c r="P312" s="22">
        <v>10.0</v>
      </c>
      <c r="Q312" s="22">
        <f t="shared" si="10"/>
        <v>0</v>
      </c>
      <c r="R312" s="22">
        <f t="shared" si="11"/>
        <v>10</v>
      </c>
      <c r="S312" s="22">
        <v>100.0</v>
      </c>
      <c r="T312" s="22">
        <f t="shared" si="12"/>
        <v>0</v>
      </c>
      <c r="U312" s="22">
        <f t="shared" si="13"/>
        <v>100</v>
      </c>
      <c r="V312" s="22">
        <f t="shared" si="14"/>
        <v>1620</v>
      </c>
      <c r="W312" s="22">
        <v>13.9</v>
      </c>
      <c r="X312" s="22">
        <f t="shared" si="15"/>
        <v>0</v>
      </c>
      <c r="Y312" s="22">
        <f t="shared" si="16"/>
        <v>13.9</v>
      </c>
      <c r="Z312" s="22">
        <v>0.39</v>
      </c>
      <c r="AA312" s="22">
        <f t="shared" si="17"/>
        <v>0</v>
      </c>
      <c r="AB312" s="22">
        <f t="shared" si="18"/>
        <v>0.39</v>
      </c>
      <c r="AC312" s="22">
        <v>68.87</v>
      </c>
      <c r="AD312" s="22">
        <f t="shared" si="19"/>
        <v>0</v>
      </c>
      <c r="AE312" s="22">
        <f t="shared" si="20"/>
        <v>68.87</v>
      </c>
      <c r="AF312" s="22">
        <v>1.37</v>
      </c>
      <c r="AG312" s="22">
        <f t="shared" si="21"/>
        <v>0</v>
      </c>
      <c r="AH312" s="22">
        <f t="shared" si="22"/>
        <v>1.37</v>
      </c>
      <c r="AI312" s="22">
        <v>60.86</v>
      </c>
      <c r="AJ312" s="22">
        <f t="shared" si="23"/>
        <v>0</v>
      </c>
      <c r="AK312" s="22">
        <f t="shared" si="24"/>
        <v>60.86</v>
      </c>
      <c r="AL312" s="22">
        <f t="shared" ref="AL312:AN312" si="1306">AF312+AI312</f>
        <v>62.23</v>
      </c>
      <c r="AM312" s="22">
        <f t="shared" si="1306"/>
        <v>0</v>
      </c>
      <c r="AN312" s="22">
        <f t="shared" si="1306"/>
        <v>62.23</v>
      </c>
      <c r="AO312" s="22">
        <f t="shared" ref="AO312:AQ312" si="1307">SUM(J312+M312+P312+S312+W312+Z312+AC312+AF312+AI312)</f>
        <v>255.39</v>
      </c>
      <c r="AP312" s="22">
        <f t="shared" si="1307"/>
        <v>0</v>
      </c>
      <c r="AQ312" s="22">
        <f t="shared" si="1307"/>
        <v>255.39</v>
      </c>
      <c r="AR312" s="22">
        <v>51.114972857866974</v>
      </c>
      <c r="AS312" s="22">
        <f t="shared" si="27"/>
        <v>306.5049729</v>
      </c>
      <c r="AT312" s="22">
        <f t="shared" si="28"/>
        <v>306.5049729</v>
      </c>
      <c r="AU312" s="22">
        <f t="shared" si="29"/>
        <v>1423.495027</v>
      </c>
      <c r="AV312" s="22">
        <f t="shared" si="1279"/>
        <v>4554</v>
      </c>
      <c r="AW312" s="22">
        <f t="shared" si="31"/>
        <v>3130.504973</v>
      </c>
      <c r="AX312" s="22">
        <f t="shared" si="32"/>
        <v>1423.495027</v>
      </c>
      <c r="AY312" s="22">
        <v>70.73</v>
      </c>
      <c r="AZ312" s="22">
        <f t="shared" si="33"/>
        <v>70.73</v>
      </c>
      <c r="BA312" s="22">
        <f t="shared" si="34"/>
        <v>0</v>
      </c>
      <c r="BB312" s="22">
        <f t="shared" si="35"/>
        <v>4624.73</v>
      </c>
      <c r="BC312" s="22">
        <f t="shared" ref="BC312:BD312" si="1308">SUM(AW312+AZ312)</f>
        <v>3201.234973</v>
      </c>
      <c r="BD312" s="22">
        <f t="shared" si="1308"/>
        <v>1423.495027</v>
      </c>
      <c r="BE312" s="22">
        <f t="shared" si="37"/>
        <v>0</v>
      </c>
      <c r="BF312" s="27">
        <v>0.0</v>
      </c>
      <c r="BG312" s="22">
        <f t="shared" si="38"/>
        <v>0</v>
      </c>
      <c r="BH312" s="22">
        <f t="shared" si="39"/>
        <v>0</v>
      </c>
      <c r="BI312" s="22">
        <v>0.0</v>
      </c>
      <c r="BJ312" s="22">
        <f t="shared" si="40"/>
        <v>0</v>
      </c>
      <c r="BK312" s="22">
        <f t="shared" si="41"/>
        <v>0</v>
      </c>
      <c r="BL312" s="22"/>
      <c r="BM312" s="22">
        <f t="shared" si="42"/>
        <v>0</v>
      </c>
      <c r="BN312" s="22" t="str">
        <f t="shared" si="43"/>
        <v/>
      </c>
      <c r="BO312" s="22">
        <f t="shared" ref="BO312:BQ312" si="1309">BF312+BI312+BL312</f>
        <v>0</v>
      </c>
      <c r="BP312" s="22">
        <f t="shared" si="1309"/>
        <v>0</v>
      </c>
      <c r="BQ312" s="22">
        <f t="shared" si="1309"/>
        <v>0</v>
      </c>
      <c r="BR312" s="22">
        <f t="shared" si="45"/>
        <v>0</v>
      </c>
      <c r="BS312" s="22">
        <v>0.0</v>
      </c>
      <c r="BT312" s="22">
        <f t="shared" si="46"/>
        <v>0</v>
      </c>
      <c r="BU312" s="22">
        <f t="shared" si="47"/>
        <v>0</v>
      </c>
      <c r="BV312" s="22">
        <f t="shared" si="48"/>
        <v>0</v>
      </c>
      <c r="BW312" s="27">
        <v>191.54</v>
      </c>
      <c r="BX312" s="22">
        <f t="shared" si="49"/>
        <v>191.54</v>
      </c>
      <c r="BY312" s="22">
        <f t="shared" si="50"/>
        <v>0</v>
      </c>
      <c r="BZ312" s="22">
        <f t="shared" si="51"/>
        <v>0</v>
      </c>
      <c r="CA312" s="22">
        <f t="shared" si="52"/>
        <v>0</v>
      </c>
    </row>
    <row r="313" ht="14.25" customHeight="1">
      <c r="A313" s="14" t="s">
        <v>1445</v>
      </c>
      <c r="B313" s="14" t="s">
        <v>1446</v>
      </c>
      <c r="C313" s="14" t="s">
        <v>1447</v>
      </c>
      <c r="D313" s="14">
        <v>7.65294567E8</v>
      </c>
      <c r="E313" s="14" t="s">
        <v>1448</v>
      </c>
      <c r="F313" s="14" t="s">
        <v>878</v>
      </c>
      <c r="G313" s="14" t="s">
        <v>1449</v>
      </c>
      <c r="H313" s="25" t="s">
        <v>96</v>
      </c>
      <c r="I313" s="26">
        <v>3250.0</v>
      </c>
      <c r="J313" s="22">
        <v>0.0</v>
      </c>
      <c r="K313" s="22">
        <f t="shared" si="6"/>
        <v>0</v>
      </c>
      <c r="L313" s="22">
        <f t="shared" si="7"/>
        <v>0</v>
      </c>
      <c r="M313" s="22">
        <v>0.0</v>
      </c>
      <c r="N313" s="22">
        <f t="shared" si="8"/>
        <v>0</v>
      </c>
      <c r="O313" s="22">
        <f t="shared" si="9"/>
        <v>0</v>
      </c>
      <c r="P313" s="22">
        <v>10.0</v>
      </c>
      <c r="Q313" s="22">
        <f t="shared" si="10"/>
        <v>0</v>
      </c>
      <c r="R313" s="22">
        <f t="shared" si="11"/>
        <v>10</v>
      </c>
      <c r="S313" s="22">
        <v>100.0</v>
      </c>
      <c r="T313" s="22">
        <f t="shared" si="12"/>
        <v>0</v>
      </c>
      <c r="U313" s="22">
        <f t="shared" si="13"/>
        <v>100</v>
      </c>
      <c r="V313" s="22">
        <f t="shared" si="14"/>
        <v>3140</v>
      </c>
      <c r="W313" s="22">
        <v>27.8</v>
      </c>
      <c r="X313" s="22">
        <f t="shared" si="15"/>
        <v>0</v>
      </c>
      <c r="Y313" s="22">
        <f t="shared" si="16"/>
        <v>27.8</v>
      </c>
      <c r="Z313" s="22">
        <v>0.39</v>
      </c>
      <c r="AA313" s="22">
        <f t="shared" si="17"/>
        <v>0</v>
      </c>
      <c r="AB313" s="22">
        <f t="shared" si="18"/>
        <v>0.39</v>
      </c>
      <c r="AC313" s="22">
        <v>68.87</v>
      </c>
      <c r="AD313" s="22">
        <f t="shared" si="19"/>
        <v>0</v>
      </c>
      <c r="AE313" s="22">
        <f t="shared" si="20"/>
        <v>68.87</v>
      </c>
      <c r="AF313" s="22">
        <v>1.37</v>
      </c>
      <c r="AG313" s="22">
        <f t="shared" si="21"/>
        <v>0</v>
      </c>
      <c r="AH313" s="22">
        <f t="shared" si="22"/>
        <v>1.37</v>
      </c>
      <c r="AI313" s="22">
        <v>60.86</v>
      </c>
      <c r="AJ313" s="22">
        <f t="shared" si="23"/>
        <v>0</v>
      </c>
      <c r="AK313" s="22">
        <f t="shared" si="24"/>
        <v>60.86</v>
      </c>
      <c r="AL313" s="22">
        <f t="shared" ref="AL313:AN313" si="1310">AF313+AI313</f>
        <v>62.23</v>
      </c>
      <c r="AM313" s="22">
        <f t="shared" si="1310"/>
        <v>0</v>
      </c>
      <c r="AN313" s="22">
        <f t="shared" si="1310"/>
        <v>62.23</v>
      </c>
      <c r="AO313" s="22">
        <f t="shared" ref="AO313:AQ313" si="1311">SUM(J313+M313+P313+S313+W313+Z313+AC313+AF313+AI313)</f>
        <v>269.29</v>
      </c>
      <c r="AP313" s="22">
        <f t="shared" si="1311"/>
        <v>0</v>
      </c>
      <c r="AQ313" s="22">
        <f t="shared" si="1311"/>
        <v>269.29</v>
      </c>
      <c r="AR313" s="22">
        <v>103.32149568168715</v>
      </c>
      <c r="AS313" s="22">
        <f t="shared" si="27"/>
        <v>372.6114957</v>
      </c>
      <c r="AT313" s="22">
        <f t="shared" si="28"/>
        <v>372.6114957</v>
      </c>
      <c r="AU313" s="22">
        <f t="shared" si="29"/>
        <v>2877.388504</v>
      </c>
      <c r="AV313" s="22">
        <f>82.93*120</f>
        <v>9951.6</v>
      </c>
      <c r="AW313" s="22">
        <f t="shared" si="31"/>
        <v>7074.211496</v>
      </c>
      <c r="AX313" s="22">
        <f t="shared" si="32"/>
        <v>2877.388504</v>
      </c>
      <c r="AY313" s="22">
        <v>175.06</v>
      </c>
      <c r="AZ313" s="22">
        <f t="shared" si="33"/>
        <v>175.06</v>
      </c>
      <c r="BA313" s="22">
        <f t="shared" si="34"/>
        <v>0</v>
      </c>
      <c r="BB313" s="22">
        <f t="shared" si="35"/>
        <v>10126.66</v>
      </c>
      <c r="BC313" s="22">
        <f t="shared" ref="BC313:BD313" si="1312">SUM(AW313+AZ313)</f>
        <v>7249.271496</v>
      </c>
      <c r="BD313" s="22">
        <f t="shared" si="1312"/>
        <v>2877.388504</v>
      </c>
      <c r="BE313" s="22">
        <f t="shared" si="37"/>
        <v>0</v>
      </c>
      <c r="BF313" s="27">
        <v>4332.18</v>
      </c>
      <c r="BG313" s="22">
        <f t="shared" si="38"/>
        <v>4332.18</v>
      </c>
      <c r="BH313" s="22">
        <f t="shared" si="39"/>
        <v>0</v>
      </c>
      <c r="BI313" s="22">
        <v>736.31</v>
      </c>
      <c r="BJ313" s="22">
        <f t="shared" si="40"/>
        <v>736.31</v>
      </c>
      <c r="BK313" s="22">
        <f t="shared" si="41"/>
        <v>0</v>
      </c>
      <c r="BL313" s="22"/>
      <c r="BM313" s="22">
        <f t="shared" si="42"/>
        <v>0</v>
      </c>
      <c r="BN313" s="22" t="str">
        <f t="shared" si="43"/>
        <v/>
      </c>
      <c r="BO313" s="22">
        <f t="shared" ref="BO313:BQ313" si="1313">BF313+BI313+BL313</f>
        <v>5068.49</v>
      </c>
      <c r="BP313" s="22">
        <f t="shared" si="1313"/>
        <v>5068.49</v>
      </c>
      <c r="BQ313" s="22">
        <f t="shared" si="1313"/>
        <v>0</v>
      </c>
      <c r="BR313" s="22">
        <f t="shared" si="45"/>
        <v>0</v>
      </c>
      <c r="BS313" s="22">
        <v>0.0</v>
      </c>
      <c r="BT313" s="22">
        <f t="shared" si="46"/>
        <v>0</v>
      </c>
      <c r="BU313" s="22">
        <f t="shared" si="47"/>
        <v>0</v>
      </c>
      <c r="BV313" s="22">
        <f t="shared" si="48"/>
        <v>0</v>
      </c>
      <c r="BW313" s="27">
        <v>872.57</v>
      </c>
      <c r="BX313" s="22">
        <f t="shared" si="49"/>
        <v>872.57</v>
      </c>
      <c r="BY313" s="22">
        <f t="shared" si="50"/>
        <v>0</v>
      </c>
      <c r="BZ313" s="22">
        <f t="shared" si="51"/>
        <v>0</v>
      </c>
      <c r="CA313" s="22">
        <f t="shared" si="52"/>
        <v>0</v>
      </c>
    </row>
    <row r="314" ht="14.25" customHeight="1">
      <c r="A314" s="14" t="s">
        <v>1450</v>
      </c>
      <c r="B314" s="14" t="s">
        <v>1451</v>
      </c>
      <c r="C314" s="14" t="s">
        <v>1452</v>
      </c>
      <c r="D314" s="14">
        <v>9.67661404E8</v>
      </c>
      <c r="E314" s="14" t="s">
        <v>287</v>
      </c>
      <c r="F314" s="14" t="s">
        <v>209</v>
      </c>
      <c r="G314" s="14" t="s">
        <v>1453</v>
      </c>
      <c r="H314" s="25" t="s">
        <v>96</v>
      </c>
      <c r="I314" s="26">
        <v>1525.0</v>
      </c>
      <c r="J314" s="22">
        <v>0.0</v>
      </c>
      <c r="K314" s="22">
        <f t="shared" si="6"/>
        <v>0</v>
      </c>
      <c r="L314" s="22">
        <f t="shared" si="7"/>
        <v>0</v>
      </c>
      <c r="M314" s="22">
        <v>0.0</v>
      </c>
      <c r="N314" s="22">
        <f t="shared" si="8"/>
        <v>0</v>
      </c>
      <c r="O314" s="22">
        <f t="shared" si="9"/>
        <v>0</v>
      </c>
      <c r="P314" s="22">
        <v>10.0</v>
      </c>
      <c r="Q314" s="22">
        <f t="shared" si="10"/>
        <v>0</v>
      </c>
      <c r="R314" s="22">
        <f t="shared" si="11"/>
        <v>10</v>
      </c>
      <c r="S314" s="22">
        <v>100.0</v>
      </c>
      <c r="T314" s="22">
        <f t="shared" si="12"/>
        <v>0</v>
      </c>
      <c r="U314" s="22">
        <f t="shared" si="13"/>
        <v>100</v>
      </c>
      <c r="V314" s="22">
        <f t="shared" si="14"/>
        <v>1415</v>
      </c>
      <c r="W314" s="22">
        <v>13.9</v>
      </c>
      <c r="X314" s="22">
        <f t="shared" si="15"/>
        <v>0</v>
      </c>
      <c r="Y314" s="22">
        <f t="shared" si="16"/>
        <v>13.9</v>
      </c>
      <c r="Z314" s="22">
        <v>0.39</v>
      </c>
      <c r="AA314" s="22">
        <f t="shared" si="17"/>
        <v>0</v>
      </c>
      <c r="AB314" s="22">
        <f t="shared" si="18"/>
        <v>0.39</v>
      </c>
      <c r="AC314" s="22">
        <v>68.87</v>
      </c>
      <c r="AD314" s="22">
        <f t="shared" si="19"/>
        <v>0</v>
      </c>
      <c r="AE314" s="22">
        <f t="shared" si="20"/>
        <v>68.87</v>
      </c>
      <c r="AF314" s="22">
        <v>1.37</v>
      </c>
      <c r="AG314" s="22">
        <f t="shared" si="21"/>
        <v>0</v>
      </c>
      <c r="AH314" s="22">
        <f t="shared" si="22"/>
        <v>1.37</v>
      </c>
      <c r="AI314" s="22">
        <v>60.86</v>
      </c>
      <c r="AJ314" s="22">
        <f t="shared" si="23"/>
        <v>0</v>
      </c>
      <c r="AK314" s="22">
        <f t="shared" si="24"/>
        <v>60.86</v>
      </c>
      <c r="AL314" s="22">
        <f t="shared" ref="AL314:AN314" si="1314">AF314+AI314</f>
        <v>62.23</v>
      </c>
      <c r="AM314" s="22">
        <f t="shared" si="1314"/>
        <v>0</v>
      </c>
      <c r="AN314" s="22">
        <f t="shared" si="1314"/>
        <v>62.23</v>
      </c>
      <c r="AO314" s="22">
        <f t="shared" ref="AO314:AQ314" si="1315">SUM(J314+M314+P314+S314+W314+Z314+AC314+AF314+AI314)</f>
        <v>255.39</v>
      </c>
      <c r="AP314" s="22">
        <f t="shared" si="1315"/>
        <v>0</v>
      </c>
      <c r="AQ314" s="22">
        <f t="shared" si="1315"/>
        <v>255.39</v>
      </c>
      <c r="AR314" s="22">
        <v>44.00897911317331</v>
      </c>
      <c r="AS314" s="22">
        <f t="shared" si="27"/>
        <v>299.3989791</v>
      </c>
      <c r="AT314" s="22">
        <f t="shared" si="28"/>
        <v>299.3989791</v>
      </c>
      <c r="AU314" s="22">
        <f t="shared" si="29"/>
        <v>1225.601021</v>
      </c>
      <c r="AV314" s="22">
        <f t="shared" ref="AV314:AV329" si="1320">37.95*120</f>
        <v>4554</v>
      </c>
      <c r="AW314" s="22">
        <f t="shared" si="31"/>
        <v>3328.398979</v>
      </c>
      <c r="AX314" s="22">
        <f t="shared" si="32"/>
        <v>1225.601021</v>
      </c>
      <c r="AY314" s="22">
        <v>0.0</v>
      </c>
      <c r="AZ314" s="22">
        <f t="shared" si="33"/>
        <v>0</v>
      </c>
      <c r="BA314" s="22">
        <f t="shared" si="34"/>
        <v>0</v>
      </c>
      <c r="BB314" s="22">
        <f t="shared" si="35"/>
        <v>4554</v>
      </c>
      <c r="BC314" s="22">
        <f t="shared" ref="BC314:BD314" si="1316">SUM(AW314+AZ314)</f>
        <v>3328.398979</v>
      </c>
      <c r="BD314" s="22">
        <f t="shared" si="1316"/>
        <v>1225.601021</v>
      </c>
      <c r="BE314" s="22">
        <f t="shared" si="37"/>
        <v>0</v>
      </c>
      <c r="BF314" s="27">
        <v>0.0</v>
      </c>
      <c r="BG314" s="22">
        <f t="shared" si="38"/>
        <v>0</v>
      </c>
      <c r="BH314" s="22">
        <f t="shared" si="39"/>
        <v>0</v>
      </c>
      <c r="BI314" s="22">
        <v>388.36</v>
      </c>
      <c r="BJ314" s="22">
        <f t="shared" si="40"/>
        <v>388.36</v>
      </c>
      <c r="BK314" s="22">
        <f t="shared" si="41"/>
        <v>0</v>
      </c>
      <c r="BL314" s="22"/>
      <c r="BM314" s="22">
        <f t="shared" si="42"/>
        <v>0</v>
      </c>
      <c r="BN314" s="22" t="str">
        <f t="shared" si="43"/>
        <v/>
      </c>
      <c r="BO314" s="22">
        <f t="shared" ref="BO314:BQ314" si="1317">BF314+BI314+BL314</f>
        <v>388.36</v>
      </c>
      <c r="BP314" s="22">
        <f t="shared" si="1317"/>
        <v>388.36</v>
      </c>
      <c r="BQ314" s="22">
        <f t="shared" si="1317"/>
        <v>0</v>
      </c>
      <c r="BR314" s="22">
        <f t="shared" si="45"/>
        <v>0</v>
      </c>
      <c r="BS314" s="22">
        <v>0.0</v>
      </c>
      <c r="BT314" s="22">
        <f t="shared" si="46"/>
        <v>0</v>
      </c>
      <c r="BU314" s="22">
        <f t="shared" si="47"/>
        <v>0</v>
      </c>
      <c r="BV314" s="22">
        <f t="shared" si="48"/>
        <v>0</v>
      </c>
      <c r="BW314" s="27">
        <v>127.69</v>
      </c>
      <c r="BX314" s="22">
        <f t="shared" si="49"/>
        <v>127.69</v>
      </c>
      <c r="BY314" s="22">
        <f t="shared" si="50"/>
        <v>0</v>
      </c>
      <c r="BZ314" s="22">
        <f t="shared" si="51"/>
        <v>0</v>
      </c>
      <c r="CA314" s="22">
        <f t="shared" si="52"/>
        <v>0</v>
      </c>
    </row>
    <row r="315" ht="14.25" customHeight="1">
      <c r="A315" s="14" t="s">
        <v>1454</v>
      </c>
      <c r="B315" s="14" t="s">
        <v>1455</v>
      </c>
      <c r="C315" s="14" t="s">
        <v>1456</v>
      </c>
      <c r="D315" s="14">
        <v>9.64896354E8</v>
      </c>
      <c r="E315" s="14" t="s">
        <v>1457</v>
      </c>
      <c r="F315" s="14" t="s">
        <v>267</v>
      </c>
      <c r="G315" s="14" t="s">
        <v>1458</v>
      </c>
      <c r="H315" s="25" t="s">
        <v>96</v>
      </c>
      <c r="I315" s="26">
        <v>1260.0</v>
      </c>
      <c r="J315" s="22">
        <v>0.0</v>
      </c>
      <c r="K315" s="22">
        <f t="shared" si="6"/>
        <v>0</v>
      </c>
      <c r="L315" s="22">
        <f t="shared" si="7"/>
        <v>0</v>
      </c>
      <c r="M315" s="22">
        <v>0.0</v>
      </c>
      <c r="N315" s="22">
        <f t="shared" si="8"/>
        <v>0</v>
      </c>
      <c r="O315" s="22">
        <f t="shared" si="9"/>
        <v>0</v>
      </c>
      <c r="P315" s="22">
        <v>22.0</v>
      </c>
      <c r="Q315" s="22">
        <f t="shared" si="10"/>
        <v>0</v>
      </c>
      <c r="R315" s="22">
        <f t="shared" si="11"/>
        <v>22</v>
      </c>
      <c r="S315" s="22">
        <v>100.0</v>
      </c>
      <c r="T315" s="22">
        <f t="shared" si="12"/>
        <v>0</v>
      </c>
      <c r="U315" s="22">
        <f t="shared" si="13"/>
        <v>100</v>
      </c>
      <c r="V315" s="22">
        <f t="shared" si="14"/>
        <v>1138</v>
      </c>
      <c r="W315" s="22">
        <v>13.9</v>
      </c>
      <c r="X315" s="22">
        <f t="shared" si="15"/>
        <v>0</v>
      </c>
      <c r="Y315" s="22">
        <f t="shared" si="16"/>
        <v>13.9</v>
      </c>
      <c r="Z315" s="22">
        <v>0.39</v>
      </c>
      <c r="AA315" s="22">
        <f t="shared" si="17"/>
        <v>0</v>
      </c>
      <c r="AB315" s="22">
        <f t="shared" si="18"/>
        <v>0.39</v>
      </c>
      <c r="AC315" s="22">
        <v>68.87</v>
      </c>
      <c r="AD315" s="22">
        <f t="shared" si="19"/>
        <v>0</v>
      </c>
      <c r="AE315" s="22">
        <f t="shared" si="20"/>
        <v>68.87</v>
      </c>
      <c r="AF315" s="22">
        <v>1.37</v>
      </c>
      <c r="AG315" s="22">
        <f t="shared" si="21"/>
        <v>0</v>
      </c>
      <c r="AH315" s="22">
        <f t="shared" si="22"/>
        <v>1.37</v>
      </c>
      <c r="AI315" s="22">
        <v>60.86</v>
      </c>
      <c r="AJ315" s="22">
        <f t="shared" si="23"/>
        <v>0</v>
      </c>
      <c r="AK315" s="22">
        <f t="shared" si="24"/>
        <v>60.86</v>
      </c>
      <c r="AL315" s="22">
        <f t="shared" ref="AL315:AN315" si="1318">AF315+AI315</f>
        <v>62.23</v>
      </c>
      <c r="AM315" s="22">
        <f t="shared" si="1318"/>
        <v>0</v>
      </c>
      <c r="AN315" s="22">
        <f t="shared" si="1318"/>
        <v>62.23</v>
      </c>
      <c r="AO315" s="22">
        <f t="shared" ref="AO315:AQ315" si="1319">SUM(J315+M315+P315+S315+W315+Z315+AC315+AF315+AI315)</f>
        <v>267.39</v>
      </c>
      <c r="AP315" s="22">
        <f t="shared" si="1319"/>
        <v>0</v>
      </c>
      <c r="AQ315" s="22">
        <f t="shared" si="1319"/>
        <v>267.39</v>
      </c>
      <c r="AR315" s="22">
        <v>34.40722171180675</v>
      </c>
      <c r="AS315" s="22">
        <f t="shared" si="27"/>
        <v>301.7972217</v>
      </c>
      <c r="AT315" s="22">
        <f t="shared" si="28"/>
        <v>301.7972217</v>
      </c>
      <c r="AU315" s="22">
        <f t="shared" si="29"/>
        <v>958.2027783</v>
      </c>
      <c r="AV315" s="22">
        <f t="shared" si="1320"/>
        <v>4554</v>
      </c>
      <c r="AW315" s="22">
        <f t="shared" si="31"/>
        <v>3595.797222</v>
      </c>
      <c r="AX315" s="22">
        <f t="shared" si="32"/>
        <v>958.2027783</v>
      </c>
      <c r="AY315" s="22">
        <v>70.73</v>
      </c>
      <c r="AZ315" s="22">
        <f t="shared" si="33"/>
        <v>70.73</v>
      </c>
      <c r="BA315" s="22">
        <f t="shared" si="34"/>
        <v>0</v>
      </c>
      <c r="BB315" s="22">
        <f t="shared" si="35"/>
        <v>4624.73</v>
      </c>
      <c r="BC315" s="22">
        <f t="shared" ref="BC315:BD315" si="1321">SUM(AW315+AZ315)</f>
        <v>3666.527222</v>
      </c>
      <c r="BD315" s="22">
        <f t="shared" si="1321"/>
        <v>958.2027783</v>
      </c>
      <c r="BE315" s="22">
        <f t="shared" si="37"/>
        <v>0</v>
      </c>
      <c r="BF315" s="27">
        <v>0.0</v>
      </c>
      <c r="BG315" s="22">
        <f t="shared" si="38"/>
        <v>0</v>
      </c>
      <c r="BH315" s="22">
        <f t="shared" si="39"/>
        <v>0</v>
      </c>
      <c r="BI315" s="22">
        <v>427.25</v>
      </c>
      <c r="BJ315" s="22">
        <f t="shared" si="40"/>
        <v>427.25</v>
      </c>
      <c r="BK315" s="22">
        <f t="shared" si="41"/>
        <v>0</v>
      </c>
      <c r="BL315" s="22"/>
      <c r="BM315" s="22">
        <f t="shared" si="42"/>
        <v>0</v>
      </c>
      <c r="BN315" s="22" t="str">
        <f t="shared" si="43"/>
        <v/>
      </c>
      <c r="BO315" s="22">
        <f t="shared" ref="BO315:BQ315" si="1322">BF315+BI315+BL315</f>
        <v>427.25</v>
      </c>
      <c r="BP315" s="22">
        <f t="shared" si="1322"/>
        <v>427.25</v>
      </c>
      <c r="BQ315" s="22">
        <f t="shared" si="1322"/>
        <v>0</v>
      </c>
      <c r="BR315" s="22">
        <f t="shared" si="45"/>
        <v>0</v>
      </c>
      <c r="BS315" s="22">
        <v>0.0</v>
      </c>
      <c r="BT315" s="22">
        <f t="shared" si="46"/>
        <v>0</v>
      </c>
      <c r="BU315" s="22">
        <f t="shared" si="47"/>
        <v>0</v>
      </c>
      <c r="BV315" s="22">
        <f t="shared" si="48"/>
        <v>0</v>
      </c>
      <c r="BW315" s="27">
        <v>191.54</v>
      </c>
      <c r="BX315" s="22">
        <f t="shared" si="49"/>
        <v>191.54</v>
      </c>
      <c r="BY315" s="22">
        <f t="shared" si="50"/>
        <v>0</v>
      </c>
      <c r="BZ315" s="22">
        <f t="shared" si="51"/>
        <v>0</v>
      </c>
      <c r="CA315" s="22">
        <f t="shared" si="52"/>
        <v>0</v>
      </c>
    </row>
    <row r="316" ht="14.25" customHeight="1">
      <c r="A316" s="14" t="s">
        <v>1459</v>
      </c>
      <c r="B316" s="14" t="s">
        <v>1460</v>
      </c>
      <c r="C316" s="14" t="s">
        <v>1461</v>
      </c>
      <c r="D316" s="14">
        <v>5.0812291E8</v>
      </c>
      <c r="E316" s="14" t="s">
        <v>533</v>
      </c>
      <c r="F316" s="14" t="s">
        <v>94</v>
      </c>
      <c r="G316" s="14" t="s">
        <v>1462</v>
      </c>
      <c r="H316" s="25" t="s">
        <v>96</v>
      </c>
      <c r="I316" s="26">
        <v>1900.0</v>
      </c>
      <c r="J316" s="22">
        <v>0.0</v>
      </c>
      <c r="K316" s="22">
        <f t="shared" si="6"/>
        <v>0</v>
      </c>
      <c r="L316" s="22">
        <f t="shared" si="7"/>
        <v>0</v>
      </c>
      <c r="M316" s="22">
        <v>0.0</v>
      </c>
      <c r="N316" s="22">
        <f t="shared" si="8"/>
        <v>0</v>
      </c>
      <c r="O316" s="22">
        <f t="shared" si="9"/>
        <v>0</v>
      </c>
      <c r="P316" s="22">
        <v>10.0</v>
      </c>
      <c r="Q316" s="22">
        <f t="shared" si="10"/>
        <v>0</v>
      </c>
      <c r="R316" s="22">
        <f t="shared" si="11"/>
        <v>10</v>
      </c>
      <c r="S316" s="22">
        <v>100.0</v>
      </c>
      <c r="T316" s="22">
        <f t="shared" si="12"/>
        <v>0</v>
      </c>
      <c r="U316" s="22">
        <f t="shared" si="13"/>
        <v>100</v>
      </c>
      <c r="V316" s="22">
        <f t="shared" si="14"/>
        <v>1790</v>
      </c>
      <c r="W316" s="22">
        <v>13.9</v>
      </c>
      <c r="X316" s="22">
        <f t="shared" si="15"/>
        <v>0</v>
      </c>
      <c r="Y316" s="22">
        <f t="shared" si="16"/>
        <v>13.9</v>
      </c>
      <c r="Z316" s="22">
        <v>0.39</v>
      </c>
      <c r="AA316" s="22">
        <f t="shared" si="17"/>
        <v>0</v>
      </c>
      <c r="AB316" s="22">
        <f t="shared" si="18"/>
        <v>0.39</v>
      </c>
      <c r="AC316" s="22">
        <v>68.87</v>
      </c>
      <c r="AD316" s="22">
        <f t="shared" si="19"/>
        <v>0</v>
      </c>
      <c r="AE316" s="22">
        <f t="shared" si="20"/>
        <v>68.87</v>
      </c>
      <c r="AF316" s="22">
        <v>1.37</v>
      </c>
      <c r="AG316" s="22">
        <f t="shared" si="21"/>
        <v>0</v>
      </c>
      <c r="AH316" s="22">
        <f t="shared" si="22"/>
        <v>1.37</v>
      </c>
      <c r="AI316" s="22">
        <v>60.86</v>
      </c>
      <c r="AJ316" s="22">
        <f t="shared" si="23"/>
        <v>0</v>
      </c>
      <c r="AK316" s="22">
        <f t="shared" si="24"/>
        <v>60.86</v>
      </c>
      <c r="AL316" s="22">
        <f t="shared" ref="AL316:AN316" si="1323">AF316+AI316</f>
        <v>62.23</v>
      </c>
      <c r="AM316" s="22">
        <f t="shared" si="1323"/>
        <v>0</v>
      </c>
      <c r="AN316" s="22">
        <f t="shared" si="1323"/>
        <v>62.23</v>
      </c>
      <c r="AO316" s="22">
        <f t="shared" ref="AO316:AQ316" si="1324">SUM(J316+M316+P316+S316+W316+Z316+AC316+AF316+AI316)</f>
        <v>255.39</v>
      </c>
      <c r="AP316" s="22">
        <f t="shared" si="1324"/>
        <v>0</v>
      </c>
      <c r="AQ316" s="22">
        <f t="shared" si="1324"/>
        <v>255.39</v>
      </c>
      <c r="AR316" s="22">
        <v>57.007748158344654</v>
      </c>
      <c r="AS316" s="22">
        <f t="shared" si="27"/>
        <v>312.3977482</v>
      </c>
      <c r="AT316" s="22">
        <f t="shared" si="28"/>
        <v>312.3977482</v>
      </c>
      <c r="AU316" s="22">
        <f t="shared" si="29"/>
        <v>1587.602252</v>
      </c>
      <c r="AV316" s="22">
        <f t="shared" si="1320"/>
        <v>4554</v>
      </c>
      <c r="AW316" s="22">
        <f t="shared" si="31"/>
        <v>2966.397748</v>
      </c>
      <c r="AX316" s="22">
        <f t="shared" si="32"/>
        <v>1587.602252</v>
      </c>
      <c r="AY316" s="22">
        <v>70.73</v>
      </c>
      <c r="AZ316" s="22">
        <f t="shared" si="33"/>
        <v>70.73</v>
      </c>
      <c r="BA316" s="22">
        <f t="shared" si="34"/>
        <v>0</v>
      </c>
      <c r="BB316" s="22">
        <f t="shared" si="35"/>
        <v>4624.73</v>
      </c>
      <c r="BC316" s="22">
        <f t="shared" ref="BC316:BD316" si="1325">SUM(AW316+AZ316)</f>
        <v>3037.127748</v>
      </c>
      <c r="BD316" s="22">
        <f t="shared" si="1325"/>
        <v>1587.602252</v>
      </c>
      <c r="BE316" s="22">
        <f t="shared" si="37"/>
        <v>0</v>
      </c>
      <c r="BF316" s="27">
        <v>0.0</v>
      </c>
      <c r="BG316" s="22">
        <f t="shared" si="38"/>
        <v>0</v>
      </c>
      <c r="BH316" s="22">
        <f t="shared" si="39"/>
        <v>0</v>
      </c>
      <c r="BI316" s="22">
        <v>178.78</v>
      </c>
      <c r="BJ316" s="22">
        <f t="shared" si="40"/>
        <v>178.78</v>
      </c>
      <c r="BK316" s="22">
        <f t="shared" si="41"/>
        <v>0</v>
      </c>
      <c r="BL316" s="22"/>
      <c r="BM316" s="22">
        <f t="shared" si="42"/>
        <v>0</v>
      </c>
      <c r="BN316" s="22" t="str">
        <f t="shared" si="43"/>
        <v/>
      </c>
      <c r="BO316" s="22">
        <f t="shared" ref="BO316:BQ316" si="1326">BF316+BI316+BL316</f>
        <v>178.78</v>
      </c>
      <c r="BP316" s="22">
        <f t="shared" si="1326"/>
        <v>178.78</v>
      </c>
      <c r="BQ316" s="22">
        <f t="shared" si="1326"/>
        <v>0</v>
      </c>
      <c r="BR316" s="22">
        <f t="shared" si="45"/>
        <v>0</v>
      </c>
      <c r="BS316" s="22">
        <v>0.0</v>
      </c>
      <c r="BT316" s="22">
        <f t="shared" si="46"/>
        <v>0</v>
      </c>
      <c r="BU316" s="22">
        <f t="shared" si="47"/>
        <v>0</v>
      </c>
      <c r="BV316" s="22">
        <f t="shared" si="48"/>
        <v>0</v>
      </c>
      <c r="BW316" s="27">
        <v>659.75</v>
      </c>
      <c r="BX316" s="22">
        <f t="shared" si="49"/>
        <v>659.75</v>
      </c>
      <c r="BY316" s="22">
        <f t="shared" si="50"/>
        <v>0</v>
      </c>
      <c r="BZ316" s="22">
        <f t="shared" si="51"/>
        <v>0</v>
      </c>
      <c r="CA316" s="22">
        <f t="shared" si="52"/>
        <v>0</v>
      </c>
    </row>
    <row r="317" ht="14.25" customHeight="1">
      <c r="A317" s="14" t="s">
        <v>1463</v>
      </c>
      <c r="B317" s="14" t="s">
        <v>1464</v>
      </c>
      <c r="C317" s="14" t="s">
        <v>1465</v>
      </c>
      <c r="D317" s="14">
        <v>9.0298358E8</v>
      </c>
      <c r="E317" s="14" t="s">
        <v>1466</v>
      </c>
      <c r="F317" s="14" t="s">
        <v>176</v>
      </c>
      <c r="G317" s="14" t="s">
        <v>1467</v>
      </c>
      <c r="H317" s="25" t="s">
        <v>96</v>
      </c>
      <c r="I317" s="26">
        <v>4100.0</v>
      </c>
      <c r="J317" s="22">
        <v>0.0</v>
      </c>
      <c r="K317" s="22">
        <f t="shared" si="6"/>
        <v>0</v>
      </c>
      <c r="L317" s="22">
        <f t="shared" si="7"/>
        <v>0</v>
      </c>
      <c r="M317" s="22">
        <v>0.0</v>
      </c>
      <c r="N317" s="22">
        <f t="shared" si="8"/>
        <v>0</v>
      </c>
      <c r="O317" s="22">
        <f t="shared" si="9"/>
        <v>0</v>
      </c>
      <c r="P317" s="22">
        <v>10.0</v>
      </c>
      <c r="Q317" s="22">
        <f t="shared" si="10"/>
        <v>0</v>
      </c>
      <c r="R317" s="22">
        <f t="shared" si="11"/>
        <v>10</v>
      </c>
      <c r="S317" s="22">
        <v>100.0</v>
      </c>
      <c r="T317" s="22">
        <f t="shared" si="12"/>
        <v>0</v>
      </c>
      <c r="U317" s="22">
        <f t="shared" si="13"/>
        <v>100</v>
      </c>
      <c r="V317" s="22">
        <f t="shared" si="14"/>
        <v>3990</v>
      </c>
      <c r="W317" s="22">
        <v>13.9</v>
      </c>
      <c r="X317" s="22">
        <f t="shared" si="15"/>
        <v>0</v>
      </c>
      <c r="Y317" s="22">
        <f t="shared" si="16"/>
        <v>13.9</v>
      </c>
      <c r="Z317" s="22">
        <v>0.39</v>
      </c>
      <c r="AA317" s="22">
        <f t="shared" si="17"/>
        <v>0</v>
      </c>
      <c r="AB317" s="22">
        <f t="shared" si="18"/>
        <v>0.39</v>
      </c>
      <c r="AC317" s="22">
        <v>68.87</v>
      </c>
      <c r="AD317" s="22">
        <f t="shared" si="19"/>
        <v>0</v>
      </c>
      <c r="AE317" s="22">
        <f t="shared" si="20"/>
        <v>68.87</v>
      </c>
      <c r="AF317" s="22">
        <v>1.37</v>
      </c>
      <c r="AG317" s="22">
        <f t="shared" si="21"/>
        <v>0</v>
      </c>
      <c r="AH317" s="22">
        <f t="shared" si="22"/>
        <v>1.37</v>
      </c>
      <c r="AI317" s="22">
        <v>60.86</v>
      </c>
      <c r="AJ317" s="22">
        <f t="shared" si="23"/>
        <v>0</v>
      </c>
      <c r="AK317" s="22">
        <f t="shared" si="24"/>
        <v>60.86</v>
      </c>
      <c r="AL317" s="22">
        <f t="shared" ref="AL317:AN317" si="1327">AF317+AI317</f>
        <v>62.23</v>
      </c>
      <c r="AM317" s="22">
        <f t="shared" si="1327"/>
        <v>0</v>
      </c>
      <c r="AN317" s="22">
        <f t="shared" si="1327"/>
        <v>62.23</v>
      </c>
      <c r="AO317" s="22">
        <f t="shared" ref="AO317:AQ317" si="1328">SUM(J317+M317+P317+S317+W317+Z317+AC317+AF317+AI317)</f>
        <v>255.39</v>
      </c>
      <c r="AP317" s="22">
        <f t="shared" si="1328"/>
        <v>0</v>
      </c>
      <c r="AQ317" s="22">
        <f t="shared" si="1328"/>
        <v>255.39</v>
      </c>
      <c r="AR317" s="22">
        <v>133.2671932233499</v>
      </c>
      <c r="AS317" s="22">
        <f t="shared" si="27"/>
        <v>388.6571932</v>
      </c>
      <c r="AT317" s="22">
        <f t="shared" si="28"/>
        <v>388.6571932</v>
      </c>
      <c r="AU317" s="22">
        <f t="shared" si="29"/>
        <v>3711.342807</v>
      </c>
      <c r="AV317" s="22">
        <f t="shared" si="1320"/>
        <v>4554</v>
      </c>
      <c r="AW317" s="22">
        <f t="shared" si="31"/>
        <v>842.6571932</v>
      </c>
      <c r="AX317" s="22">
        <f t="shared" si="32"/>
        <v>3711.342807</v>
      </c>
      <c r="AY317" s="22">
        <v>70.73</v>
      </c>
      <c r="AZ317" s="22">
        <f t="shared" si="33"/>
        <v>70.73</v>
      </c>
      <c r="BA317" s="22">
        <f t="shared" si="34"/>
        <v>0</v>
      </c>
      <c r="BB317" s="22">
        <f t="shared" si="35"/>
        <v>4624.73</v>
      </c>
      <c r="BC317" s="22">
        <f t="shared" ref="BC317:BD317" si="1329">SUM(AW317+AZ317)</f>
        <v>913.3871932</v>
      </c>
      <c r="BD317" s="22">
        <f t="shared" si="1329"/>
        <v>3711.342807</v>
      </c>
      <c r="BE317" s="22">
        <f t="shared" si="37"/>
        <v>0</v>
      </c>
      <c r="BF317" s="27">
        <v>0.0</v>
      </c>
      <c r="BG317" s="22">
        <f t="shared" si="38"/>
        <v>0</v>
      </c>
      <c r="BH317" s="22">
        <f t="shared" si="39"/>
        <v>0</v>
      </c>
      <c r="BI317" s="22">
        <v>0.0</v>
      </c>
      <c r="BJ317" s="22">
        <f t="shared" si="40"/>
        <v>0</v>
      </c>
      <c r="BK317" s="22">
        <f t="shared" si="41"/>
        <v>0</v>
      </c>
      <c r="BL317" s="22"/>
      <c r="BM317" s="22">
        <f t="shared" si="42"/>
        <v>0</v>
      </c>
      <c r="BN317" s="22" t="str">
        <f t="shared" si="43"/>
        <v/>
      </c>
      <c r="BO317" s="22">
        <f t="shared" ref="BO317:BQ317" si="1330">BF317+BI317+BL317</f>
        <v>0</v>
      </c>
      <c r="BP317" s="22">
        <f t="shared" si="1330"/>
        <v>0</v>
      </c>
      <c r="BQ317" s="22">
        <f t="shared" si="1330"/>
        <v>0</v>
      </c>
      <c r="BR317" s="22">
        <f t="shared" si="45"/>
        <v>0</v>
      </c>
      <c r="BS317" s="22">
        <v>0.0</v>
      </c>
      <c r="BT317" s="22">
        <f t="shared" si="46"/>
        <v>0</v>
      </c>
      <c r="BU317" s="22">
        <f t="shared" si="47"/>
        <v>0</v>
      </c>
      <c r="BV317" s="22">
        <f t="shared" si="48"/>
        <v>0</v>
      </c>
      <c r="BW317" s="27">
        <v>53.2</v>
      </c>
      <c r="BX317" s="22">
        <f t="shared" si="49"/>
        <v>53.2</v>
      </c>
      <c r="BY317" s="22">
        <f t="shared" si="50"/>
        <v>0</v>
      </c>
      <c r="BZ317" s="22">
        <f t="shared" si="51"/>
        <v>0</v>
      </c>
      <c r="CA317" s="22">
        <f t="shared" si="52"/>
        <v>0</v>
      </c>
    </row>
    <row r="318" ht="14.25" customHeight="1">
      <c r="A318" s="14" t="s">
        <v>1468</v>
      </c>
      <c r="B318" s="14" t="s">
        <v>1469</v>
      </c>
      <c r="C318" s="14" t="s">
        <v>1470</v>
      </c>
      <c r="D318" s="14">
        <v>8.81696854E8</v>
      </c>
      <c r="E318" s="14" t="s">
        <v>312</v>
      </c>
      <c r="F318" s="14" t="s">
        <v>322</v>
      </c>
      <c r="G318" s="14" t="s">
        <v>1471</v>
      </c>
      <c r="H318" s="25" t="s">
        <v>96</v>
      </c>
      <c r="I318" s="26">
        <v>1200.0</v>
      </c>
      <c r="J318" s="22">
        <v>0.0</v>
      </c>
      <c r="K318" s="22">
        <f t="shared" si="6"/>
        <v>0</v>
      </c>
      <c r="L318" s="22">
        <f t="shared" si="7"/>
        <v>0</v>
      </c>
      <c r="M318" s="22">
        <v>0.0</v>
      </c>
      <c r="N318" s="22">
        <f t="shared" si="8"/>
        <v>0</v>
      </c>
      <c r="O318" s="22">
        <f t="shared" si="9"/>
        <v>0</v>
      </c>
      <c r="P318" s="22">
        <v>22.0</v>
      </c>
      <c r="Q318" s="22">
        <f t="shared" si="10"/>
        <v>0</v>
      </c>
      <c r="R318" s="22">
        <f t="shared" si="11"/>
        <v>22</v>
      </c>
      <c r="S318" s="22">
        <v>100.0</v>
      </c>
      <c r="T318" s="22">
        <f t="shared" si="12"/>
        <v>0</v>
      </c>
      <c r="U318" s="22">
        <f t="shared" si="13"/>
        <v>100</v>
      </c>
      <c r="V318" s="22">
        <f t="shared" si="14"/>
        <v>1078</v>
      </c>
      <c r="W318" s="22">
        <v>13.9</v>
      </c>
      <c r="X318" s="22">
        <f t="shared" si="15"/>
        <v>0</v>
      </c>
      <c r="Y318" s="22">
        <f t="shared" si="16"/>
        <v>13.9</v>
      </c>
      <c r="Z318" s="22">
        <v>0.39</v>
      </c>
      <c r="AA318" s="22">
        <f t="shared" si="17"/>
        <v>0</v>
      </c>
      <c r="AB318" s="22">
        <f t="shared" si="18"/>
        <v>0.39</v>
      </c>
      <c r="AC318" s="22">
        <v>68.87</v>
      </c>
      <c r="AD318" s="22">
        <f t="shared" si="19"/>
        <v>0</v>
      </c>
      <c r="AE318" s="22">
        <f t="shared" si="20"/>
        <v>68.87</v>
      </c>
      <c r="AF318" s="22">
        <v>1.37</v>
      </c>
      <c r="AG318" s="22">
        <f t="shared" si="21"/>
        <v>0</v>
      </c>
      <c r="AH318" s="22">
        <f t="shared" si="22"/>
        <v>1.37</v>
      </c>
      <c r="AI318" s="22">
        <v>60.86</v>
      </c>
      <c r="AJ318" s="22">
        <f t="shared" si="23"/>
        <v>0</v>
      </c>
      <c r="AK318" s="22">
        <f t="shared" si="24"/>
        <v>60.86</v>
      </c>
      <c r="AL318" s="22">
        <f t="shared" ref="AL318:AN318" si="1331">AF318+AI318</f>
        <v>62.23</v>
      </c>
      <c r="AM318" s="22">
        <f t="shared" si="1331"/>
        <v>0</v>
      </c>
      <c r="AN318" s="22">
        <f t="shared" si="1331"/>
        <v>62.23</v>
      </c>
      <c r="AO318" s="22">
        <f t="shared" ref="AO318:AQ318" si="1332">SUM(J318+M318+P318+S318+W318+Z318+AC318+AF318+AI318)</f>
        <v>267.39</v>
      </c>
      <c r="AP318" s="22">
        <f t="shared" si="1332"/>
        <v>0</v>
      </c>
      <c r="AQ318" s="22">
        <f t="shared" si="1332"/>
        <v>267.39</v>
      </c>
      <c r="AR318" s="22">
        <v>32.327418664579326</v>
      </c>
      <c r="AS318" s="22">
        <f t="shared" si="27"/>
        <v>299.7174187</v>
      </c>
      <c r="AT318" s="22">
        <f t="shared" si="28"/>
        <v>299.7174187</v>
      </c>
      <c r="AU318" s="22">
        <f t="shared" si="29"/>
        <v>900.2825813</v>
      </c>
      <c r="AV318" s="22">
        <f t="shared" si="1320"/>
        <v>4554</v>
      </c>
      <c r="AW318" s="22">
        <f t="shared" si="31"/>
        <v>3653.717419</v>
      </c>
      <c r="AX318" s="22">
        <f t="shared" si="32"/>
        <v>900.2825813</v>
      </c>
      <c r="AY318" s="22">
        <v>70.73</v>
      </c>
      <c r="AZ318" s="22">
        <f t="shared" si="33"/>
        <v>70.73</v>
      </c>
      <c r="BA318" s="22">
        <f t="shared" si="34"/>
        <v>0</v>
      </c>
      <c r="BB318" s="22">
        <f t="shared" si="35"/>
        <v>4624.73</v>
      </c>
      <c r="BC318" s="22">
        <f t="shared" ref="BC318:BD318" si="1333">SUM(AW318+AZ318)</f>
        <v>3724.447419</v>
      </c>
      <c r="BD318" s="22">
        <f t="shared" si="1333"/>
        <v>900.2825813</v>
      </c>
      <c r="BE318" s="22">
        <f t="shared" si="37"/>
        <v>0</v>
      </c>
      <c r="BF318" s="27">
        <v>0.0</v>
      </c>
      <c r="BG318" s="22">
        <f t="shared" si="38"/>
        <v>0</v>
      </c>
      <c r="BH318" s="22">
        <f t="shared" si="39"/>
        <v>0</v>
      </c>
      <c r="BI318" s="22">
        <v>249.3</v>
      </c>
      <c r="BJ318" s="22">
        <f t="shared" si="40"/>
        <v>249.3</v>
      </c>
      <c r="BK318" s="22">
        <f t="shared" si="41"/>
        <v>0</v>
      </c>
      <c r="BL318" s="22"/>
      <c r="BM318" s="22">
        <f t="shared" si="42"/>
        <v>0</v>
      </c>
      <c r="BN318" s="22" t="str">
        <f t="shared" si="43"/>
        <v/>
      </c>
      <c r="BO318" s="22">
        <f t="shared" ref="BO318:BQ318" si="1334">BF318+BI318+BL318</f>
        <v>249.3</v>
      </c>
      <c r="BP318" s="22">
        <f t="shared" si="1334"/>
        <v>249.3</v>
      </c>
      <c r="BQ318" s="22">
        <f t="shared" si="1334"/>
        <v>0</v>
      </c>
      <c r="BR318" s="22">
        <f t="shared" si="45"/>
        <v>0</v>
      </c>
      <c r="BS318" s="22">
        <v>0.0</v>
      </c>
      <c r="BT318" s="22">
        <f t="shared" si="46"/>
        <v>0</v>
      </c>
      <c r="BU318" s="22">
        <f t="shared" si="47"/>
        <v>0</v>
      </c>
      <c r="BV318" s="22">
        <f t="shared" si="48"/>
        <v>0</v>
      </c>
      <c r="BW318" s="27">
        <v>574.62</v>
      </c>
      <c r="BX318" s="22">
        <f t="shared" si="49"/>
        <v>574.62</v>
      </c>
      <c r="BY318" s="22">
        <f t="shared" si="50"/>
        <v>0</v>
      </c>
      <c r="BZ318" s="22">
        <f t="shared" si="51"/>
        <v>0</v>
      </c>
      <c r="CA318" s="22">
        <f t="shared" si="52"/>
        <v>0</v>
      </c>
    </row>
    <row r="319" ht="14.25" customHeight="1">
      <c r="A319" s="14" t="s">
        <v>1472</v>
      </c>
      <c r="B319" s="14" t="s">
        <v>1473</v>
      </c>
      <c r="C319" s="14" t="s">
        <v>1474</v>
      </c>
      <c r="D319" s="14">
        <v>9.87590782E8</v>
      </c>
      <c r="E319" s="14" t="s">
        <v>1475</v>
      </c>
      <c r="F319" s="14" t="s">
        <v>209</v>
      </c>
      <c r="G319" s="14" t="s">
        <v>1476</v>
      </c>
      <c r="H319" s="25" t="s">
        <v>96</v>
      </c>
      <c r="I319" s="26">
        <v>350.0</v>
      </c>
      <c r="J319" s="22">
        <v>0.0</v>
      </c>
      <c r="K319" s="22">
        <f t="shared" si="6"/>
        <v>0</v>
      </c>
      <c r="L319" s="22">
        <f t="shared" si="7"/>
        <v>0</v>
      </c>
      <c r="M319" s="22">
        <v>0.0</v>
      </c>
      <c r="N319" s="22">
        <f t="shared" si="8"/>
        <v>0</v>
      </c>
      <c r="O319" s="22">
        <f t="shared" si="9"/>
        <v>0</v>
      </c>
      <c r="P319" s="22">
        <v>22.0</v>
      </c>
      <c r="Q319" s="22">
        <f t="shared" si="10"/>
        <v>0</v>
      </c>
      <c r="R319" s="22">
        <f t="shared" si="11"/>
        <v>22</v>
      </c>
      <c r="S319" s="22">
        <v>100.0</v>
      </c>
      <c r="T319" s="22">
        <f t="shared" si="12"/>
        <v>0</v>
      </c>
      <c r="U319" s="22">
        <f t="shared" si="13"/>
        <v>100</v>
      </c>
      <c r="V319" s="22">
        <f t="shared" si="14"/>
        <v>228</v>
      </c>
      <c r="W319" s="22">
        <v>13.9</v>
      </c>
      <c r="X319" s="22">
        <f t="shared" si="15"/>
        <v>0</v>
      </c>
      <c r="Y319" s="22">
        <f t="shared" si="16"/>
        <v>13.9</v>
      </c>
      <c r="Z319" s="22">
        <v>0.39</v>
      </c>
      <c r="AA319" s="22">
        <f t="shared" si="17"/>
        <v>0</v>
      </c>
      <c r="AB319" s="22">
        <f t="shared" si="18"/>
        <v>0.39</v>
      </c>
      <c r="AC319" s="22">
        <v>68.87</v>
      </c>
      <c r="AD319" s="22">
        <f t="shared" si="19"/>
        <v>0</v>
      </c>
      <c r="AE319" s="22">
        <f t="shared" si="20"/>
        <v>68.87</v>
      </c>
      <c r="AF319" s="22">
        <v>1.37</v>
      </c>
      <c r="AG319" s="22">
        <f t="shared" si="21"/>
        <v>0</v>
      </c>
      <c r="AH319" s="22">
        <f t="shared" si="22"/>
        <v>1.37</v>
      </c>
      <c r="AI319" s="22">
        <v>60.86</v>
      </c>
      <c r="AJ319" s="22">
        <f t="shared" si="23"/>
        <v>0</v>
      </c>
      <c r="AK319" s="22">
        <f t="shared" si="24"/>
        <v>60.86</v>
      </c>
      <c r="AL319" s="22">
        <f t="shared" ref="AL319:AN319" si="1335">AF319+AI319</f>
        <v>62.23</v>
      </c>
      <c r="AM319" s="22">
        <f t="shared" si="1335"/>
        <v>0</v>
      </c>
      <c r="AN319" s="22">
        <f t="shared" si="1335"/>
        <v>62.23</v>
      </c>
      <c r="AO319" s="22">
        <f t="shared" ref="AO319:AQ319" si="1336">SUM(J319+M319+P319+S319+W319+Z319+AC319+AF319+AI319)</f>
        <v>267.39</v>
      </c>
      <c r="AP319" s="22">
        <f t="shared" si="1336"/>
        <v>0</v>
      </c>
      <c r="AQ319" s="22">
        <f t="shared" si="1336"/>
        <v>267.39</v>
      </c>
      <c r="AR319" s="22">
        <v>2.8635421621909467</v>
      </c>
      <c r="AS319" s="22">
        <f t="shared" si="27"/>
        <v>270.2535422</v>
      </c>
      <c r="AT319" s="22">
        <f t="shared" si="28"/>
        <v>270.2535422</v>
      </c>
      <c r="AU319" s="22">
        <f t="shared" si="29"/>
        <v>79.74645784</v>
      </c>
      <c r="AV319" s="22">
        <f t="shared" si="1320"/>
        <v>4554</v>
      </c>
      <c r="AW319" s="22">
        <f t="shared" si="31"/>
        <v>4474.253542</v>
      </c>
      <c r="AX319" s="22">
        <f t="shared" si="32"/>
        <v>79.74645784</v>
      </c>
      <c r="AY319" s="22">
        <v>70.73</v>
      </c>
      <c r="AZ319" s="22">
        <f t="shared" si="33"/>
        <v>70.73</v>
      </c>
      <c r="BA319" s="22">
        <f t="shared" si="34"/>
        <v>0</v>
      </c>
      <c r="BB319" s="22">
        <f t="shared" si="35"/>
        <v>4624.73</v>
      </c>
      <c r="BC319" s="22">
        <f t="shared" ref="BC319:BD319" si="1337">SUM(AW319+AZ319)</f>
        <v>4544.983542</v>
      </c>
      <c r="BD319" s="22">
        <f t="shared" si="1337"/>
        <v>79.74645784</v>
      </c>
      <c r="BE319" s="22">
        <f t="shared" si="37"/>
        <v>0</v>
      </c>
      <c r="BF319" s="27">
        <v>0.0</v>
      </c>
      <c r="BG319" s="22">
        <f t="shared" si="38"/>
        <v>0</v>
      </c>
      <c r="BH319" s="22">
        <f t="shared" si="39"/>
        <v>0</v>
      </c>
      <c r="BI319" s="22">
        <v>383.66999999999996</v>
      </c>
      <c r="BJ319" s="22">
        <f t="shared" si="40"/>
        <v>383.67</v>
      </c>
      <c r="BK319" s="22">
        <f t="shared" si="41"/>
        <v>0</v>
      </c>
      <c r="BL319" s="22"/>
      <c r="BM319" s="22">
        <f t="shared" si="42"/>
        <v>0</v>
      </c>
      <c r="BN319" s="22" t="str">
        <f t="shared" si="43"/>
        <v/>
      </c>
      <c r="BO319" s="22">
        <f t="shared" ref="BO319:BQ319" si="1338">BF319+BI319+BL319</f>
        <v>383.67</v>
      </c>
      <c r="BP319" s="22">
        <f t="shared" si="1338"/>
        <v>383.67</v>
      </c>
      <c r="BQ319" s="22">
        <f t="shared" si="1338"/>
        <v>0</v>
      </c>
      <c r="BR319" s="22">
        <f t="shared" si="45"/>
        <v>0</v>
      </c>
      <c r="BS319" s="22">
        <v>0.0</v>
      </c>
      <c r="BT319" s="22">
        <f t="shared" si="46"/>
        <v>0</v>
      </c>
      <c r="BU319" s="22">
        <f t="shared" si="47"/>
        <v>0</v>
      </c>
      <c r="BV319" s="22">
        <f t="shared" si="48"/>
        <v>0</v>
      </c>
      <c r="BW319" s="27">
        <v>191.54</v>
      </c>
      <c r="BX319" s="22">
        <f t="shared" si="49"/>
        <v>191.54</v>
      </c>
      <c r="BY319" s="22">
        <f t="shared" si="50"/>
        <v>0</v>
      </c>
      <c r="BZ319" s="22">
        <f t="shared" si="51"/>
        <v>0</v>
      </c>
      <c r="CA319" s="22">
        <f t="shared" si="52"/>
        <v>0</v>
      </c>
    </row>
    <row r="320" ht="14.25" customHeight="1">
      <c r="A320" s="14" t="s">
        <v>1477</v>
      </c>
      <c r="B320" s="14" t="s">
        <v>1478</v>
      </c>
      <c r="C320" s="14" t="s">
        <v>1479</v>
      </c>
      <c r="D320" s="14">
        <v>9.38107364E8</v>
      </c>
      <c r="E320" s="14" t="s">
        <v>312</v>
      </c>
      <c r="F320" s="14" t="s">
        <v>267</v>
      </c>
      <c r="G320" s="14" t="s">
        <v>1480</v>
      </c>
      <c r="H320" s="25" t="s">
        <v>96</v>
      </c>
      <c r="I320" s="26">
        <v>900.0</v>
      </c>
      <c r="J320" s="22">
        <v>0.0</v>
      </c>
      <c r="K320" s="22">
        <f t="shared" si="6"/>
        <v>0</v>
      </c>
      <c r="L320" s="22">
        <f t="shared" si="7"/>
        <v>0</v>
      </c>
      <c r="M320" s="22">
        <v>0.0</v>
      </c>
      <c r="N320" s="22">
        <f t="shared" si="8"/>
        <v>0</v>
      </c>
      <c r="O320" s="22">
        <f t="shared" si="9"/>
        <v>0</v>
      </c>
      <c r="P320" s="22">
        <v>10.0</v>
      </c>
      <c r="Q320" s="22">
        <f t="shared" si="10"/>
        <v>0</v>
      </c>
      <c r="R320" s="22">
        <f t="shared" si="11"/>
        <v>10</v>
      </c>
      <c r="S320" s="22">
        <v>100.0</v>
      </c>
      <c r="T320" s="22">
        <f t="shared" si="12"/>
        <v>0</v>
      </c>
      <c r="U320" s="22">
        <f t="shared" si="13"/>
        <v>100</v>
      </c>
      <c r="V320" s="22">
        <f t="shared" si="14"/>
        <v>790</v>
      </c>
      <c r="W320" s="22">
        <v>13.9</v>
      </c>
      <c r="X320" s="22">
        <f t="shared" si="15"/>
        <v>0</v>
      </c>
      <c r="Y320" s="22">
        <f t="shared" si="16"/>
        <v>13.9</v>
      </c>
      <c r="Z320" s="22">
        <v>0.39</v>
      </c>
      <c r="AA320" s="22">
        <f t="shared" si="17"/>
        <v>0</v>
      </c>
      <c r="AB320" s="22">
        <f t="shared" si="18"/>
        <v>0.39</v>
      </c>
      <c r="AC320" s="22">
        <v>68.87</v>
      </c>
      <c r="AD320" s="22">
        <f t="shared" si="19"/>
        <v>0</v>
      </c>
      <c r="AE320" s="22">
        <f t="shared" si="20"/>
        <v>68.87</v>
      </c>
      <c r="AF320" s="22">
        <v>1.37</v>
      </c>
      <c r="AG320" s="22">
        <f t="shared" si="21"/>
        <v>0</v>
      </c>
      <c r="AH320" s="22">
        <f t="shared" si="22"/>
        <v>1.37</v>
      </c>
      <c r="AI320" s="22">
        <v>60.86</v>
      </c>
      <c r="AJ320" s="22">
        <f t="shared" si="23"/>
        <v>0</v>
      </c>
      <c r="AK320" s="22">
        <f t="shared" si="24"/>
        <v>60.86</v>
      </c>
      <c r="AL320" s="22">
        <f t="shared" ref="AL320:AN320" si="1339">AF320+AI320</f>
        <v>62.23</v>
      </c>
      <c r="AM320" s="22">
        <f t="shared" si="1339"/>
        <v>0</v>
      </c>
      <c r="AN320" s="22">
        <f t="shared" si="1339"/>
        <v>62.23</v>
      </c>
      <c r="AO320" s="22">
        <f t="shared" ref="AO320:AQ320" si="1340">SUM(J320+M320+P320+S320+W320+Z320+AC320+AF320+AI320)</f>
        <v>255.39</v>
      </c>
      <c r="AP320" s="22">
        <f t="shared" si="1340"/>
        <v>0</v>
      </c>
      <c r="AQ320" s="22">
        <f t="shared" si="1340"/>
        <v>255.39</v>
      </c>
      <c r="AR320" s="22">
        <v>22.344364037887733</v>
      </c>
      <c r="AS320" s="22">
        <f t="shared" si="27"/>
        <v>277.734364</v>
      </c>
      <c r="AT320" s="22">
        <f t="shared" si="28"/>
        <v>277.734364</v>
      </c>
      <c r="AU320" s="22">
        <f t="shared" si="29"/>
        <v>622.265636</v>
      </c>
      <c r="AV320" s="22">
        <f t="shared" si="1320"/>
        <v>4554</v>
      </c>
      <c r="AW320" s="22">
        <f t="shared" si="31"/>
        <v>3931.734364</v>
      </c>
      <c r="AX320" s="22">
        <f t="shared" si="32"/>
        <v>622.265636</v>
      </c>
      <c r="AY320" s="22">
        <v>70.73</v>
      </c>
      <c r="AZ320" s="22">
        <f t="shared" si="33"/>
        <v>70.73</v>
      </c>
      <c r="BA320" s="22">
        <f t="shared" si="34"/>
        <v>0</v>
      </c>
      <c r="BB320" s="22">
        <f t="shared" si="35"/>
        <v>4624.73</v>
      </c>
      <c r="BC320" s="22">
        <f t="shared" ref="BC320:BD320" si="1341">SUM(AW320+AZ320)</f>
        <v>4002.464364</v>
      </c>
      <c r="BD320" s="22">
        <f t="shared" si="1341"/>
        <v>622.265636</v>
      </c>
      <c r="BE320" s="22">
        <f t="shared" si="37"/>
        <v>0</v>
      </c>
      <c r="BF320" s="27">
        <v>0.0</v>
      </c>
      <c r="BG320" s="22">
        <f t="shared" si="38"/>
        <v>0</v>
      </c>
      <c r="BH320" s="22">
        <f t="shared" si="39"/>
        <v>0</v>
      </c>
      <c r="BI320" s="22">
        <v>344.26</v>
      </c>
      <c r="BJ320" s="22">
        <f t="shared" si="40"/>
        <v>344.26</v>
      </c>
      <c r="BK320" s="22">
        <f t="shared" si="41"/>
        <v>0</v>
      </c>
      <c r="BL320" s="22"/>
      <c r="BM320" s="22">
        <f t="shared" si="42"/>
        <v>0</v>
      </c>
      <c r="BN320" s="22" t="str">
        <f t="shared" si="43"/>
        <v/>
      </c>
      <c r="BO320" s="22">
        <f t="shared" ref="BO320:BQ320" si="1342">BF320+BI320+BL320</f>
        <v>344.26</v>
      </c>
      <c r="BP320" s="22">
        <f t="shared" si="1342"/>
        <v>344.26</v>
      </c>
      <c r="BQ320" s="22">
        <f t="shared" si="1342"/>
        <v>0</v>
      </c>
      <c r="BR320" s="22">
        <f t="shared" si="45"/>
        <v>0</v>
      </c>
      <c r="BS320" s="22">
        <v>0.0</v>
      </c>
      <c r="BT320" s="22">
        <f t="shared" si="46"/>
        <v>0</v>
      </c>
      <c r="BU320" s="22">
        <f t="shared" si="47"/>
        <v>0</v>
      </c>
      <c r="BV320" s="22">
        <f t="shared" si="48"/>
        <v>0</v>
      </c>
      <c r="BW320" s="27">
        <v>127.69</v>
      </c>
      <c r="BX320" s="22">
        <f t="shared" si="49"/>
        <v>127.69</v>
      </c>
      <c r="BY320" s="22">
        <f t="shared" si="50"/>
        <v>0</v>
      </c>
      <c r="BZ320" s="22">
        <f t="shared" si="51"/>
        <v>0</v>
      </c>
      <c r="CA320" s="22">
        <f t="shared" si="52"/>
        <v>0</v>
      </c>
    </row>
    <row r="321" ht="14.25" customHeight="1">
      <c r="A321" s="14" t="s">
        <v>1481</v>
      </c>
      <c r="B321" s="14" t="s">
        <v>1482</v>
      </c>
      <c r="C321" s="14" t="s">
        <v>1483</v>
      </c>
      <c r="D321" s="14">
        <v>1.021256886E9</v>
      </c>
      <c r="E321" s="14" t="s">
        <v>422</v>
      </c>
      <c r="F321" s="14" t="s">
        <v>94</v>
      </c>
      <c r="G321" s="14" t="s">
        <v>1484</v>
      </c>
      <c r="H321" s="25" t="s">
        <v>96</v>
      </c>
      <c r="I321" s="26">
        <v>1699.0</v>
      </c>
      <c r="J321" s="22">
        <v>0.0</v>
      </c>
      <c r="K321" s="22">
        <f t="shared" si="6"/>
        <v>0</v>
      </c>
      <c r="L321" s="22">
        <f t="shared" si="7"/>
        <v>0</v>
      </c>
      <c r="M321" s="22">
        <v>0.0</v>
      </c>
      <c r="N321" s="22">
        <f t="shared" si="8"/>
        <v>0</v>
      </c>
      <c r="O321" s="22">
        <f t="shared" si="9"/>
        <v>0</v>
      </c>
      <c r="P321" s="22">
        <v>10.0</v>
      </c>
      <c r="Q321" s="22">
        <f t="shared" si="10"/>
        <v>0</v>
      </c>
      <c r="R321" s="22">
        <f t="shared" si="11"/>
        <v>10</v>
      </c>
      <c r="S321" s="22">
        <v>100.0</v>
      </c>
      <c r="T321" s="22">
        <f t="shared" si="12"/>
        <v>0</v>
      </c>
      <c r="U321" s="22">
        <f t="shared" si="13"/>
        <v>100</v>
      </c>
      <c r="V321" s="22">
        <f t="shared" si="14"/>
        <v>1589</v>
      </c>
      <c r="W321" s="22">
        <v>13.9</v>
      </c>
      <c r="X321" s="22">
        <f t="shared" si="15"/>
        <v>0</v>
      </c>
      <c r="Y321" s="22">
        <f t="shared" si="16"/>
        <v>13.9</v>
      </c>
      <c r="Z321" s="22">
        <v>0.39</v>
      </c>
      <c r="AA321" s="22">
        <f t="shared" si="17"/>
        <v>0</v>
      </c>
      <c r="AB321" s="22">
        <f t="shared" si="18"/>
        <v>0.39</v>
      </c>
      <c r="AC321" s="22">
        <v>68.87</v>
      </c>
      <c r="AD321" s="22">
        <f t="shared" si="19"/>
        <v>0</v>
      </c>
      <c r="AE321" s="22">
        <f t="shared" si="20"/>
        <v>68.87</v>
      </c>
      <c r="AF321" s="22">
        <v>1.37</v>
      </c>
      <c r="AG321" s="22">
        <f t="shared" si="21"/>
        <v>0</v>
      </c>
      <c r="AH321" s="22">
        <f t="shared" si="22"/>
        <v>1.37</v>
      </c>
      <c r="AI321" s="22">
        <v>60.86</v>
      </c>
      <c r="AJ321" s="22">
        <f t="shared" si="23"/>
        <v>0</v>
      </c>
      <c r="AK321" s="22">
        <f t="shared" si="24"/>
        <v>60.86</v>
      </c>
      <c r="AL321" s="22">
        <f t="shared" ref="AL321:AN321" si="1343">AF321+AI321</f>
        <v>62.23</v>
      </c>
      <c r="AM321" s="22">
        <f t="shared" si="1343"/>
        <v>0</v>
      </c>
      <c r="AN321" s="22">
        <f t="shared" si="1343"/>
        <v>62.23</v>
      </c>
      <c r="AO321" s="22">
        <f t="shared" ref="AO321:AQ321" si="1344">SUM(J321+M321+P321+S321+W321+Z321+AC321+AF321+AI321)</f>
        <v>255.39</v>
      </c>
      <c r="AP321" s="22">
        <f t="shared" si="1344"/>
        <v>0</v>
      </c>
      <c r="AQ321" s="22">
        <f t="shared" si="1344"/>
        <v>255.39</v>
      </c>
      <c r="AR321" s="22">
        <v>50.04040795013281</v>
      </c>
      <c r="AS321" s="22">
        <f t="shared" si="27"/>
        <v>305.430408</v>
      </c>
      <c r="AT321" s="22">
        <f t="shared" si="28"/>
        <v>305.430408</v>
      </c>
      <c r="AU321" s="22">
        <f t="shared" si="29"/>
        <v>1393.569592</v>
      </c>
      <c r="AV321" s="22">
        <f t="shared" si="1320"/>
        <v>4554</v>
      </c>
      <c r="AW321" s="22">
        <f t="shared" si="31"/>
        <v>3160.430408</v>
      </c>
      <c r="AX321" s="22">
        <f t="shared" si="32"/>
        <v>1393.569592</v>
      </c>
      <c r="AY321" s="22">
        <v>70.73</v>
      </c>
      <c r="AZ321" s="22">
        <f t="shared" si="33"/>
        <v>70.73</v>
      </c>
      <c r="BA321" s="22">
        <f t="shared" si="34"/>
        <v>0</v>
      </c>
      <c r="BB321" s="22">
        <f t="shared" si="35"/>
        <v>4624.73</v>
      </c>
      <c r="BC321" s="22">
        <f t="shared" ref="BC321:BD321" si="1345">SUM(AW321+AZ321)</f>
        <v>3231.160408</v>
      </c>
      <c r="BD321" s="22">
        <f t="shared" si="1345"/>
        <v>1393.569592</v>
      </c>
      <c r="BE321" s="22">
        <f t="shared" si="37"/>
        <v>0</v>
      </c>
      <c r="BF321" s="27">
        <v>0.0</v>
      </c>
      <c r="BG321" s="22">
        <f t="shared" si="38"/>
        <v>0</v>
      </c>
      <c r="BH321" s="22">
        <f t="shared" si="39"/>
        <v>0</v>
      </c>
      <c r="BI321" s="22">
        <v>307.78000000000003</v>
      </c>
      <c r="BJ321" s="22">
        <f t="shared" si="40"/>
        <v>307.78</v>
      </c>
      <c r="BK321" s="22">
        <f t="shared" si="41"/>
        <v>0</v>
      </c>
      <c r="BL321" s="22"/>
      <c r="BM321" s="22">
        <f t="shared" si="42"/>
        <v>0</v>
      </c>
      <c r="BN321" s="22" t="str">
        <f t="shared" si="43"/>
        <v/>
      </c>
      <c r="BO321" s="22">
        <f t="shared" ref="BO321:BQ321" si="1346">BF321+BI321+BL321</f>
        <v>307.78</v>
      </c>
      <c r="BP321" s="22">
        <f t="shared" si="1346"/>
        <v>307.78</v>
      </c>
      <c r="BQ321" s="22">
        <f t="shared" si="1346"/>
        <v>0</v>
      </c>
      <c r="BR321" s="22">
        <f t="shared" si="45"/>
        <v>0</v>
      </c>
      <c r="BS321" s="22">
        <v>0.0</v>
      </c>
      <c r="BT321" s="22">
        <f t="shared" si="46"/>
        <v>0</v>
      </c>
      <c r="BU321" s="22">
        <f t="shared" si="47"/>
        <v>0</v>
      </c>
      <c r="BV321" s="22">
        <f t="shared" si="48"/>
        <v>0</v>
      </c>
      <c r="BW321" s="27">
        <v>0.0</v>
      </c>
      <c r="BX321" s="22">
        <f t="shared" si="49"/>
        <v>0</v>
      </c>
      <c r="BY321" s="22">
        <f t="shared" si="50"/>
        <v>0</v>
      </c>
      <c r="BZ321" s="22">
        <f t="shared" si="51"/>
        <v>0</v>
      </c>
      <c r="CA321" s="22">
        <f t="shared" si="52"/>
        <v>0</v>
      </c>
    </row>
    <row r="322" ht="14.25" customHeight="1">
      <c r="A322" s="14" t="s">
        <v>1485</v>
      </c>
      <c r="B322" s="14" t="s">
        <v>1486</v>
      </c>
      <c r="C322" s="14" t="s">
        <v>1487</v>
      </c>
      <c r="D322" s="14">
        <v>7.74188936E8</v>
      </c>
      <c r="E322" s="14" t="s">
        <v>346</v>
      </c>
      <c r="F322" s="14" t="s">
        <v>878</v>
      </c>
      <c r="G322" s="14" t="s">
        <v>1488</v>
      </c>
      <c r="H322" s="25" t="s">
        <v>96</v>
      </c>
      <c r="I322" s="26">
        <v>667.0</v>
      </c>
      <c r="J322" s="22">
        <v>0.0</v>
      </c>
      <c r="K322" s="22">
        <f t="shared" si="6"/>
        <v>0</v>
      </c>
      <c r="L322" s="22">
        <f t="shared" si="7"/>
        <v>0</v>
      </c>
      <c r="M322" s="22">
        <v>0.0</v>
      </c>
      <c r="N322" s="22">
        <f t="shared" si="8"/>
        <v>0</v>
      </c>
      <c r="O322" s="22">
        <f t="shared" si="9"/>
        <v>0</v>
      </c>
      <c r="P322" s="22">
        <v>10.0</v>
      </c>
      <c r="Q322" s="22">
        <f t="shared" si="10"/>
        <v>0</v>
      </c>
      <c r="R322" s="22">
        <f t="shared" si="11"/>
        <v>10</v>
      </c>
      <c r="S322" s="22">
        <v>100.0</v>
      </c>
      <c r="T322" s="22">
        <f t="shared" si="12"/>
        <v>0</v>
      </c>
      <c r="U322" s="22">
        <f t="shared" si="13"/>
        <v>100</v>
      </c>
      <c r="V322" s="22">
        <f t="shared" si="14"/>
        <v>557</v>
      </c>
      <c r="W322" s="22">
        <v>13.9</v>
      </c>
      <c r="X322" s="22">
        <f t="shared" si="15"/>
        <v>0</v>
      </c>
      <c r="Y322" s="22">
        <f t="shared" si="16"/>
        <v>13.9</v>
      </c>
      <c r="Z322" s="22">
        <v>0.39</v>
      </c>
      <c r="AA322" s="22">
        <f t="shared" si="17"/>
        <v>0</v>
      </c>
      <c r="AB322" s="22">
        <f t="shared" si="18"/>
        <v>0.39</v>
      </c>
      <c r="AC322" s="22">
        <v>68.87</v>
      </c>
      <c r="AD322" s="22">
        <f t="shared" si="19"/>
        <v>0</v>
      </c>
      <c r="AE322" s="22">
        <f t="shared" si="20"/>
        <v>68.87</v>
      </c>
      <c r="AF322" s="22">
        <v>1.37</v>
      </c>
      <c r="AG322" s="22">
        <f t="shared" si="21"/>
        <v>0</v>
      </c>
      <c r="AH322" s="22">
        <f t="shared" si="22"/>
        <v>1.37</v>
      </c>
      <c r="AI322" s="22">
        <v>60.86</v>
      </c>
      <c r="AJ322" s="22">
        <f t="shared" si="23"/>
        <v>0</v>
      </c>
      <c r="AK322" s="22">
        <f t="shared" si="24"/>
        <v>60.86</v>
      </c>
      <c r="AL322" s="22">
        <f t="shared" ref="AL322:AN322" si="1347">AF322+AI322</f>
        <v>62.23</v>
      </c>
      <c r="AM322" s="22">
        <f t="shared" si="1347"/>
        <v>0</v>
      </c>
      <c r="AN322" s="22">
        <f t="shared" si="1347"/>
        <v>62.23</v>
      </c>
      <c r="AO322" s="22">
        <f t="shared" ref="AO322:AQ322" si="1348">SUM(J322+M322+P322+S322+W322+Z322+AC322+AF322+AI322)</f>
        <v>255.39</v>
      </c>
      <c r="AP322" s="22">
        <f t="shared" si="1348"/>
        <v>0</v>
      </c>
      <c r="AQ322" s="22">
        <f t="shared" si="1348"/>
        <v>255.39</v>
      </c>
      <c r="AR322" s="22">
        <v>14.267795537821272</v>
      </c>
      <c r="AS322" s="22">
        <f t="shared" si="27"/>
        <v>269.6577955</v>
      </c>
      <c r="AT322" s="22">
        <f t="shared" si="28"/>
        <v>269.6577955</v>
      </c>
      <c r="AU322" s="22">
        <f t="shared" si="29"/>
        <v>397.3422045</v>
      </c>
      <c r="AV322" s="22">
        <f t="shared" si="1320"/>
        <v>4554</v>
      </c>
      <c r="AW322" s="22">
        <f t="shared" si="31"/>
        <v>4156.657796</v>
      </c>
      <c r="AX322" s="22">
        <f t="shared" si="32"/>
        <v>397.3422045</v>
      </c>
      <c r="AY322" s="22">
        <v>70.73</v>
      </c>
      <c r="AZ322" s="22">
        <f t="shared" si="33"/>
        <v>70.73</v>
      </c>
      <c r="BA322" s="22">
        <f t="shared" si="34"/>
        <v>0</v>
      </c>
      <c r="BB322" s="22">
        <f t="shared" si="35"/>
        <v>4624.73</v>
      </c>
      <c r="BC322" s="22">
        <f t="shared" ref="BC322:BD322" si="1349">SUM(AW322+AZ322)</f>
        <v>4227.387796</v>
      </c>
      <c r="BD322" s="22">
        <f t="shared" si="1349"/>
        <v>397.3422045</v>
      </c>
      <c r="BE322" s="22">
        <f t="shared" si="37"/>
        <v>0</v>
      </c>
      <c r="BF322" s="27">
        <v>0.0</v>
      </c>
      <c r="BG322" s="22">
        <f t="shared" si="38"/>
        <v>0</v>
      </c>
      <c r="BH322" s="22">
        <f t="shared" si="39"/>
        <v>0</v>
      </c>
      <c r="BI322" s="22">
        <v>455.96000000000004</v>
      </c>
      <c r="BJ322" s="22">
        <f t="shared" si="40"/>
        <v>455.96</v>
      </c>
      <c r="BK322" s="22">
        <f t="shared" si="41"/>
        <v>0</v>
      </c>
      <c r="BL322" s="22"/>
      <c r="BM322" s="22">
        <f t="shared" si="42"/>
        <v>0</v>
      </c>
      <c r="BN322" s="22" t="str">
        <f t="shared" si="43"/>
        <v/>
      </c>
      <c r="BO322" s="22">
        <f t="shared" ref="BO322:BQ322" si="1350">BF322+BI322+BL322</f>
        <v>455.96</v>
      </c>
      <c r="BP322" s="22">
        <f t="shared" si="1350"/>
        <v>455.96</v>
      </c>
      <c r="BQ322" s="22">
        <f t="shared" si="1350"/>
        <v>0</v>
      </c>
      <c r="BR322" s="22">
        <f t="shared" si="45"/>
        <v>0</v>
      </c>
      <c r="BS322" s="22">
        <v>0.0</v>
      </c>
      <c r="BT322" s="22">
        <f t="shared" si="46"/>
        <v>0</v>
      </c>
      <c r="BU322" s="22">
        <f t="shared" si="47"/>
        <v>0</v>
      </c>
      <c r="BV322" s="22">
        <f t="shared" si="48"/>
        <v>0</v>
      </c>
      <c r="BW322" s="27">
        <v>1489.75</v>
      </c>
      <c r="BX322" s="22">
        <f t="shared" si="49"/>
        <v>1489.75</v>
      </c>
      <c r="BY322" s="22">
        <f t="shared" si="50"/>
        <v>0</v>
      </c>
      <c r="BZ322" s="22">
        <f t="shared" si="51"/>
        <v>0</v>
      </c>
      <c r="CA322" s="22">
        <f t="shared" si="52"/>
        <v>0</v>
      </c>
    </row>
    <row r="323" ht="14.25" customHeight="1">
      <c r="A323" s="14" t="s">
        <v>1489</v>
      </c>
      <c r="B323" s="14" t="s">
        <v>1490</v>
      </c>
      <c r="C323" s="14" t="s">
        <v>1491</v>
      </c>
      <c r="D323" s="14">
        <v>3.23680429E8</v>
      </c>
      <c r="E323" s="14" t="s">
        <v>1492</v>
      </c>
      <c r="F323" s="14" t="s">
        <v>282</v>
      </c>
      <c r="G323" s="14" t="s">
        <v>1493</v>
      </c>
      <c r="H323" s="25" t="s">
        <v>96</v>
      </c>
      <c r="I323" s="26">
        <v>2100.0</v>
      </c>
      <c r="J323" s="22">
        <v>0.0</v>
      </c>
      <c r="K323" s="22">
        <f t="shared" si="6"/>
        <v>0</v>
      </c>
      <c r="L323" s="22">
        <f t="shared" si="7"/>
        <v>0</v>
      </c>
      <c r="M323" s="22">
        <v>0.0</v>
      </c>
      <c r="N323" s="22">
        <f t="shared" si="8"/>
        <v>0</v>
      </c>
      <c r="O323" s="22">
        <f t="shared" si="9"/>
        <v>0</v>
      </c>
      <c r="P323" s="22">
        <v>10.0</v>
      </c>
      <c r="Q323" s="22">
        <f t="shared" si="10"/>
        <v>0</v>
      </c>
      <c r="R323" s="22">
        <f t="shared" si="11"/>
        <v>10</v>
      </c>
      <c r="S323" s="22">
        <v>100.0</v>
      </c>
      <c r="T323" s="22">
        <f t="shared" si="12"/>
        <v>0</v>
      </c>
      <c r="U323" s="22">
        <f t="shared" si="13"/>
        <v>100</v>
      </c>
      <c r="V323" s="22">
        <f t="shared" si="14"/>
        <v>1990</v>
      </c>
      <c r="W323" s="22">
        <v>27.8</v>
      </c>
      <c r="X323" s="22">
        <f t="shared" si="15"/>
        <v>0</v>
      </c>
      <c r="Y323" s="22">
        <f t="shared" si="16"/>
        <v>27.8</v>
      </c>
      <c r="Z323" s="22">
        <v>0.39</v>
      </c>
      <c r="AA323" s="22">
        <f t="shared" si="17"/>
        <v>0</v>
      </c>
      <c r="AB323" s="22">
        <f t="shared" si="18"/>
        <v>0.39</v>
      </c>
      <c r="AC323" s="22">
        <v>68.87</v>
      </c>
      <c r="AD323" s="22">
        <f t="shared" si="19"/>
        <v>0</v>
      </c>
      <c r="AE323" s="22">
        <f t="shared" si="20"/>
        <v>68.87</v>
      </c>
      <c r="AF323" s="22">
        <v>1.37</v>
      </c>
      <c r="AG323" s="22">
        <f t="shared" si="21"/>
        <v>0</v>
      </c>
      <c r="AH323" s="22">
        <f t="shared" si="22"/>
        <v>1.37</v>
      </c>
      <c r="AI323" s="22">
        <v>60.86</v>
      </c>
      <c r="AJ323" s="22">
        <f t="shared" si="23"/>
        <v>0</v>
      </c>
      <c r="AK323" s="22">
        <f t="shared" si="24"/>
        <v>60.86</v>
      </c>
      <c r="AL323" s="22">
        <f t="shared" ref="AL323:AN323" si="1351">AF323+AI323</f>
        <v>62.23</v>
      </c>
      <c r="AM323" s="22">
        <f t="shared" si="1351"/>
        <v>0</v>
      </c>
      <c r="AN323" s="22">
        <f t="shared" si="1351"/>
        <v>62.23</v>
      </c>
      <c r="AO323" s="22">
        <f t="shared" ref="AO323:AQ323" si="1352">SUM(J323+M323+P323+S323+W323+Z323+AC323+AF323+AI323)</f>
        <v>269.29</v>
      </c>
      <c r="AP323" s="22">
        <f t="shared" si="1352"/>
        <v>0</v>
      </c>
      <c r="AQ323" s="22">
        <f t="shared" si="1352"/>
        <v>269.29</v>
      </c>
      <c r="AR323" s="22">
        <v>63.45860394316169</v>
      </c>
      <c r="AS323" s="22">
        <f t="shared" si="27"/>
        <v>332.7486039</v>
      </c>
      <c r="AT323" s="22">
        <f t="shared" si="28"/>
        <v>332.7486039</v>
      </c>
      <c r="AU323" s="22">
        <f t="shared" si="29"/>
        <v>1767.251396</v>
      </c>
      <c r="AV323" s="22">
        <f t="shared" si="1320"/>
        <v>4554</v>
      </c>
      <c r="AW323" s="22">
        <f t="shared" si="31"/>
        <v>2786.748604</v>
      </c>
      <c r="AX323" s="22">
        <f t="shared" si="32"/>
        <v>1767.251396</v>
      </c>
      <c r="AY323" s="22">
        <v>70.73</v>
      </c>
      <c r="AZ323" s="22">
        <f t="shared" si="33"/>
        <v>70.73</v>
      </c>
      <c r="BA323" s="22">
        <f t="shared" si="34"/>
        <v>0</v>
      </c>
      <c r="BB323" s="22">
        <f t="shared" si="35"/>
        <v>4624.73</v>
      </c>
      <c r="BC323" s="22">
        <f t="shared" ref="BC323:BD323" si="1353">SUM(AW323+AZ323)</f>
        <v>2857.478604</v>
      </c>
      <c r="BD323" s="22">
        <f t="shared" si="1353"/>
        <v>1767.251396</v>
      </c>
      <c r="BE323" s="22">
        <f t="shared" si="37"/>
        <v>0</v>
      </c>
      <c r="BF323" s="27">
        <v>0.0</v>
      </c>
      <c r="BG323" s="22">
        <f t="shared" si="38"/>
        <v>0</v>
      </c>
      <c r="BH323" s="22">
        <f t="shared" si="39"/>
        <v>0</v>
      </c>
      <c r="BI323" s="22">
        <v>302.96</v>
      </c>
      <c r="BJ323" s="22">
        <f t="shared" si="40"/>
        <v>302.96</v>
      </c>
      <c r="BK323" s="22">
        <f t="shared" si="41"/>
        <v>0</v>
      </c>
      <c r="BL323" s="22"/>
      <c r="BM323" s="22">
        <f t="shared" si="42"/>
        <v>0</v>
      </c>
      <c r="BN323" s="22" t="str">
        <f t="shared" si="43"/>
        <v/>
      </c>
      <c r="BO323" s="22">
        <f t="shared" ref="BO323:BQ323" si="1354">BF323+BI323+BL323</f>
        <v>302.96</v>
      </c>
      <c r="BP323" s="22">
        <f t="shared" si="1354"/>
        <v>302.96</v>
      </c>
      <c r="BQ323" s="22">
        <f t="shared" si="1354"/>
        <v>0</v>
      </c>
      <c r="BR323" s="22">
        <f t="shared" si="45"/>
        <v>0</v>
      </c>
      <c r="BS323" s="22">
        <v>0.0</v>
      </c>
      <c r="BT323" s="22">
        <f t="shared" si="46"/>
        <v>0</v>
      </c>
      <c r="BU323" s="22">
        <f t="shared" si="47"/>
        <v>0</v>
      </c>
      <c r="BV323" s="22">
        <f t="shared" si="48"/>
        <v>0</v>
      </c>
      <c r="BW323" s="27">
        <v>425.65</v>
      </c>
      <c r="BX323" s="22">
        <f t="shared" si="49"/>
        <v>425.65</v>
      </c>
      <c r="BY323" s="22">
        <f t="shared" si="50"/>
        <v>0</v>
      </c>
      <c r="BZ323" s="22">
        <f t="shared" si="51"/>
        <v>0</v>
      </c>
      <c r="CA323" s="22">
        <f t="shared" si="52"/>
        <v>0</v>
      </c>
    </row>
    <row r="324" ht="14.25" customHeight="1">
      <c r="A324" s="14" t="s">
        <v>1494</v>
      </c>
      <c r="B324" s="14" t="s">
        <v>1495</v>
      </c>
      <c r="C324" s="14" t="s">
        <v>1496</v>
      </c>
      <c r="D324" s="14">
        <v>9.27679949E8</v>
      </c>
      <c r="E324" s="14" t="s">
        <v>963</v>
      </c>
      <c r="F324" s="14" t="s">
        <v>508</v>
      </c>
      <c r="G324" s="14" t="s">
        <v>1497</v>
      </c>
      <c r="H324" s="25" t="s">
        <v>96</v>
      </c>
      <c r="I324" s="26">
        <v>1169.0</v>
      </c>
      <c r="J324" s="22">
        <v>0.0</v>
      </c>
      <c r="K324" s="22">
        <f t="shared" si="6"/>
        <v>0</v>
      </c>
      <c r="L324" s="22">
        <f t="shared" si="7"/>
        <v>0</v>
      </c>
      <c r="M324" s="22">
        <v>0.0</v>
      </c>
      <c r="N324" s="22">
        <f t="shared" si="8"/>
        <v>0</v>
      </c>
      <c r="O324" s="22">
        <f t="shared" si="9"/>
        <v>0</v>
      </c>
      <c r="P324" s="22">
        <v>22.0</v>
      </c>
      <c r="Q324" s="22">
        <f t="shared" si="10"/>
        <v>0</v>
      </c>
      <c r="R324" s="22">
        <f t="shared" si="11"/>
        <v>22</v>
      </c>
      <c r="S324" s="22">
        <v>100.0</v>
      </c>
      <c r="T324" s="22">
        <f t="shared" si="12"/>
        <v>0</v>
      </c>
      <c r="U324" s="22">
        <f t="shared" si="13"/>
        <v>100</v>
      </c>
      <c r="V324" s="22">
        <f t="shared" si="14"/>
        <v>1047</v>
      </c>
      <c r="W324" s="22">
        <v>13.9</v>
      </c>
      <c r="X324" s="22">
        <f t="shared" si="15"/>
        <v>0</v>
      </c>
      <c r="Y324" s="22">
        <f t="shared" si="16"/>
        <v>13.9</v>
      </c>
      <c r="Z324" s="22">
        <v>0.39</v>
      </c>
      <c r="AA324" s="22">
        <f t="shared" si="17"/>
        <v>0</v>
      </c>
      <c r="AB324" s="22">
        <f t="shared" si="18"/>
        <v>0.39</v>
      </c>
      <c r="AC324" s="22">
        <v>68.87</v>
      </c>
      <c r="AD324" s="22">
        <f t="shared" si="19"/>
        <v>0</v>
      </c>
      <c r="AE324" s="22">
        <f t="shared" si="20"/>
        <v>68.87</v>
      </c>
      <c r="AF324" s="22">
        <v>1.37</v>
      </c>
      <c r="AG324" s="22">
        <f t="shared" si="21"/>
        <v>0</v>
      </c>
      <c r="AH324" s="22">
        <f t="shared" si="22"/>
        <v>1.37</v>
      </c>
      <c r="AI324" s="22">
        <v>60.86</v>
      </c>
      <c r="AJ324" s="22">
        <f t="shared" si="23"/>
        <v>0</v>
      </c>
      <c r="AK324" s="22">
        <f t="shared" si="24"/>
        <v>60.86</v>
      </c>
      <c r="AL324" s="22">
        <f t="shared" ref="AL324:AN324" si="1355">AF324+AI324</f>
        <v>62.23</v>
      </c>
      <c r="AM324" s="22">
        <f t="shared" si="1355"/>
        <v>0</v>
      </c>
      <c r="AN324" s="22">
        <f t="shared" si="1355"/>
        <v>62.23</v>
      </c>
      <c r="AO324" s="22">
        <f t="shared" ref="AO324:AQ324" si="1356">SUM(J324+M324+P324+S324+W324+Z324+AC324+AF324+AI324)</f>
        <v>267.39</v>
      </c>
      <c r="AP324" s="22">
        <f t="shared" si="1356"/>
        <v>0</v>
      </c>
      <c r="AQ324" s="22">
        <f t="shared" si="1356"/>
        <v>267.39</v>
      </c>
      <c r="AR324" s="22">
        <v>31.252853756845166</v>
      </c>
      <c r="AS324" s="22">
        <f t="shared" si="27"/>
        <v>298.6428538</v>
      </c>
      <c r="AT324" s="22">
        <f t="shared" si="28"/>
        <v>298.6428538</v>
      </c>
      <c r="AU324" s="22">
        <f t="shared" si="29"/>
        <v>870.3571462</v>
      </c>
      <c r="AV324" s="22">
        <f t="shared" si="1320"/>
        <v>4554</v>
      </c>
      <c r="AW324" s="22">
        <f t="shared" si="31"/>
        <v>3683.642854</v>
      </c>
      <c r="AX324" s="22">
        <f t="shared" si="32"/>
        <v>870.3571462</v>
      </c>
      <c r="AY324" s="22">
        <v>70.73</v>
      </c>
      <c r="AZ324" s="22">
        <f t="shared" si="33"/>
        <v>70.73</v>
      </c>
      <c r="BA324" s="22">
        <f t="shared" si="34"/>
        <v>0</v>
      </c>
      <c r="BB324" s="22">
        <f t="shared" si="35"/>
        <v>4624.73</v>
      </c>
      <c r="BC324" s="22">
        <f t="shared" ref="BC324:BD324" si="1357">SUM(AW324+AZ324)</f>
        <v>3754.372854</v>
      </c>
      <c r="BD324" s="22">
        <f t="shared" si="1357"/>
        <v>870.3571462</v>
      </c>
      <c r="BE324" s="22">
        <f t="shared" si="37"/>
        <v>0</v>
      </c>
      <c r="BF324" s="27">
        <v>0.0</v>
      </c>
      <c r="BG324" s="22">
        <f t="shared" si="38"/>
        <v>0</v>
      </c>
      <c r="BH324" s="22">
        <f t="shared" si="39"/>
        <v>0</v>
      </c>
      <c r="BI324" s="22">
        <v>246.64</v>
      </c>
      <c r="BJ324" s="22">
        <f t="shared" si="40"/>
        <v>246.64</v>
      </c>
      <c r="BK324" s="22">
        <f t="shared" si="41"/>
        <v>0</v>
      </c>
      <c r="BL324" s="22"/>
      <c r="BM324" s="22">
        <f t="shared" si="42"/>
        <v>0</v>
      </c>
      <c r="BN324" s="22" t="str">
        <f t="shared" si="43"/>
        <v/>
      </c>
      <c r="BO324" s="22">
        <f t="shared" ref="BO324:BQ324" si="1358">BF324+BI324+BL324</f>
        <v>246.64</v>
      </c>
      <c r="BP324" s="22">
        <f t="shared" si="1358"/>
        <v>246.64</v>
      </c>
      <c r="BQ324" s="22">
        <f t="shared" si="1358"/>
        <v>0</v>
      </c>
      <c r="BR324" s="22">
        <f t="shared" si="45"/>
        <v>0</v>
      </c>
      <c r="BS324" s="22">
        <v>0.0</v>
      </c>
      <c r="BT324" s="22">
        <f t="shared" si="46"/>
        <v>0</v>
      </c>
      <c r="BU324" s="22">
        <f t="shared" si="47"/>
        <v>0</v>
      </c>
      <c r="BV324" s="22">
        <f t="shared" si="48"/>
        <v>0</v>
      </c>
      <c r="BW324" s="27">
        <v>0.0</v>
      </c>
      <c r="BX324" s="22">
        <f t="shared" si="49"/>
        <v>0</v>
      </c>
      <c r="BY324" s="22">
        <f t="shared" si="50"/>
        <v>0</v>
      </c>
      <c r="BZ324" s="22">
        <f t="shared" si="51"/>
        <v>0</v>
      </c>
      <c r="CA324" s="22">
        <f t="shared" si="52"/>
        <v>0</v>
      </c>
    </row>
    <row r="325" ht="14.25" customHeight="1">
      <c r="A325" s="14" t="s">
        <v>1498</v>
      </c>
      <c r="B325" s="14" t="s">
        <v>244</v>
      </c>
      <c r="C325" s="14" t="s">
        <v>1499</v>
      </c>
      <c r="D325" s="14"/>
      <c r="E325" s="14" t="s">
        <v>220</v>
      </c>
      <c r="F325" s="14" t="s">
        <v>119</v>
      </c>
      <c r="G325" s="14" t="s">
        <v>1500</v>
      </c>
      <c r="H325" s="25" t="s">
        <v>96</v>
      </c>
      <c r="I325" s="26">
        <v>1875.0</v>
      </c>
      <c r="J325" s="22">
        <v>0.0</v>
      </c>
      <c r="K325" s="22">
        <f t="shared" si="6"/>
        <v>0</v>
      </c>
      <c r="L325" s="22">
        <f t="shared" si="7"/>
        <v>0</v>
      </c>
      <c r="M325" s="22">
        <v>0.0</v>
      </c>
      <c r="N325" s="22">
        <f t="shared" si="8"/>
        <v>0</v>
      </c>
      <c r="O325" s="22">
        <f t="shared" si="9"/>
        <v>0</v>
      </c>
      <c r="P325" s="22">
        <v>10.0</v>
      </c>
      <c r="Q325" s="22">
        <f t="shared" si="10"/>
        <v>0</v>
      </c>
      <c r="R325" s="22">
        <f t="shared" si="11"/>
        <v>10</v>
      </c>
      <c r="S325" s="22">
        <v>100.0</v>
      </c>
      <c r="T325" s="22">
        <f t="shared" si="12"/>
        <v>0</v>
      </c>
      <c r="U325" s="22">
        <f t="shared" si="13"/>
        <v>100</v>
      </c>
      <c r="V325" s="22">
        <f t="shared" si="14"/>
        <v>1765</v>
      </c>
      <c r="W325" s="22">
        <v>13.9</v>
      </c>
      <c r="X325" s="22">
        <f t="shared" si="15"/>
        <v>0</v>
      </c>
      <c r="Y325" s="22">
        <f t="shared" si="16"/>
        <v>13.9</v>
      </c>
      <c r="Z325" s="22">
        <v>0.39</v>
      </c>
      <c r="AA325" s="22">
        <f t="shared" si="17"/>
        <v>0</v>
      </c>
      <c r="AB325" s="22">
        <f t="shared" si="18"/>
        <v>0.39</v>
      </c>
      <c r="AC325" s="22">
        <v>68.87</v>
      </c>
      <c r="AD325" s="22">
        <f t="shared" si="19"/>
        <v>0</v>
      </c>
      <c r="AE325" s="22">
        <f t="shared" si="20"/>
        <v>68.87</v>
      </c>
      <c r="AF325" s="22">
        <v>1.37</v>
      </c>
      <c r="AG325" s="22">
        <f t="shared" si="21"/>
        <v>0</v>
      </c>
      <c r="AH325" s="22">
        <f t="shared" si="22"/>
        <v>1.37</v>
      </c>
      <c r="AI325" s="22">
        <v>60.86</v>
      </c>
      <c r="AJ325" s="22">
        <f t="shared" si="23"/>
        <v>0</v>
      </c>
      <c r="AK325" s="22">
        <f t="shared" si="24"/>
        <v>60.86</v>
      </c>
      <c r="AL325" s="22">
        <f t="shared" ref="AL325:AN325" si="1359">AF325+AI325</f>
        <v>62.23</v>
      </c>
      <c r="AM325" s="22">
        <f t="shared" si="1359"/>
        <v>0</v>
      </c>
      <c r="AN325" s="22">
        <f t="shared" si="1359"/>
        <v>62.23</v>
      </c>
      <c r="AO325" s="22">
        <f t="shared" ref="AO325:AQ325" si="1360">SUM(J325+M325+P325+S325+W325+Z325+AC325+AF325+AI325)</f>
        <v>255.39</v>
      </c>
      <c r="AP325" s="22">
        <f t="shared" si="1360"/>
        <v>0</v>
      </c>
      <c r="AQ325" s="22">
        <f t="shared" si="1360"/>
        <v>255.39</v>
      </c>
      <c r="AR325" s="22">
        <v>56.14116355533323</v>
      </c>
      <c r="AS325" s="22">
        <f t="shared" si="27"/>
        <v>311.5311636</v>
      </c>
      <c r="AT325" s="22">
        <f t="shared" si="28"/>
        <v>311.5311636</v>
      </c>
      <c r="AU325" s="22">
        <f t="shared" si="29"/>
        <v>1563.468836</v>
      </c>
      <c r="AV325" s="22">
        <f t="shared" si="1320"/>
        <v>4554</v>
      </c>
      <c r="AW325" s="22">
        <f t="shared" si="31"/>
        <v>2990.531164</v>
      </c>
      <c r="AX325" s="22">
        <f t="shared" si="32"/>
        <v>1563.468836</v>
      </c>
      <c r="AY325" s="22">
        <v>70.73</v>
      </c>
      <c r="AZ325" s="22">
        <f t="shared" si="33"/>
        <v>70.73</v>
      </c>
      <c r="BA325" s="22">
        <f t="shared" si="34"/>
        <v>0</v>
      </c>
      <c r="BB325" s="22">
        <f t="shared" si="35"/>
        <v>4624.73</v>
      </c>
      <c r="BC325" s="22">
        <f t="shared" ref="BC325:BD325" si="1361">SUM(AW325+AZ325)</f>
        <v>3061.261164</v>
      </c>
      <c r="BD325" s="22">
        <f t="shared" si="1361"/>
        <v>1563.468836</v>
      </c>
      <c r="BE325" s="22">
        <f t="shared" si="37"/>
        <v>0</v>
      </c>
      <c r="BF325" s="27">
        <v>0.0</v>
      </c>
      <c r="BG325" s="22">
        <f t="shared" si="38"/>
        <v>0</v>
      </c>
      <c r="BH325" s="22">
        <f t="shared" si="39"/>
        <v>0</v>
      </c>
      <c r="BI325" s="22">
        <v>0.0</v>
      </c>
      <c r="BJ325" s="22">
        <f t="shared" si="40"/>
        <v>0</v>
      </c>
      <c r="BK325" s="22">
        <f t="shared" si="41"/>
        <v>0</v>
      </c>
      <c r="BL325" s="22"/>
      <c r="BM325" s="22">
        <f t="shared" si="42"/>
        <v>0</v>
      </c>
      <c r="BN325" s="22" t="str">
        <f t="shared" si="43"/>
        <v/>
      </c>
      <c r="BO325" s="22">
        <f t="shared" ref="BO325:BQ325" si="1362">BF325+BI325+BL325</f>
        <v>0</v>
      </c>
      <c r="BP325" s="22">
        <f t="shared" si="1362"/>
        <v>0</v>
      </c>
      <c r="BQ325" s="22">
        <f t="shared" si="1362"/>
        <v>0</v>
      </c>
      <c r="BR325" s="22">
        <f t="shared" si="45"/>
        <v>0</v>
      </c>
      <c r="BS325" s="22">
        <v>0.0</v>
      </c>
      <c r="BT325" s="22">
        <f t="shared" si="46"/>
        <v>0</v>
      </c>
      <c r="BU325" s="22">
        <f t="shared" si="47"/>
        <v>0</v>
      </c>
      <c r="BV325" s="22">
        <f t="shared" si="48"/>
        <v>0</v>
      </c>
      <c r="BW325" s="27">
        <v>0.0</v>
      </c>
      <c r="BX325" s="22">
        <f t="shared" si="49"/>
        <v>0</v>
      </c>
      <c r="BY325" s="22">
        <f t="shared" si="50"/>
        <v>0</v>
      </c>
      <c r="BZ325" s="22">
        <f t="shared" si="51"/>
        <v>0</v>
      </c>
      <c r="CA325" s="22">
        <f t="shared" si="52"/>
        <v>0</v>
      </c>
    </row>
    <row r="326" ht="14.25" customHeight="1">
      <c r="A326" s="14" t="s">
        <v>1501</v>
      </c>
      <c r="B326" s="14" t="s">
        <v>1502</v>
      </c>
      <c r="C326" s="14" t="s">
        <v>1503</v>
      </c>
      <c r="D326" s="14">
        <v>9.80061431E8</v>
      </c>
      <c r="E326" s="14" t="s">
        <v>312</v>
      </c>
      <c r="F326" s="14" t="s">
        <v>209</v>
      </c>
      <c r="G326" s="14" t="s">
        <v>1504</v>
      </c>
      <c r="H326" s="25" t="s">
        <v>96</v>
      </c>
      <c r="I326" s="26">
        <v>858.0</v>
      </c>
      <c r="J326" s="22">
        <v>0.0</v>
      </c>
      <c r="K326" s="22">
        <f t="shared" si="6"/>
        <v>0</v>
      </c>
      <c r="L326" s="22">
        <f t="shared" si="7"/>
        <v>0</v>
      </c>
      <c r="M326" s="22">
        <v>0.0</v>
      </c>
      <c r="N326" s="22">
        <f t="shared" si="8"/>
        <v>0</v>
      </c>
      <c r="O326" s="22">
        <f t="shared" si="9"/>
        <v>0</v>
      </c>
      <c r="P326" s="22">
        <v>22.0</v>
      </c>
      <c r="Q326" s="22">
        <f t="shared" si="10"/>
        <v>0</v>
      </c>
      <c r="R326" s="22">
        <f t="shared" si="11"/>
        <v>22</v>
      </c>
      <c r="S326" s="22">
        <v>100.0</v>
      </c>
      <c r="T326" s="22">
        <f t="shared" si="12"/>
        <v>0</v>
      </c>
      <c r="U326" s="22">
        <f t="shared" si="13"/>
        <v>100</v>
      </c>
      <c r="V326" s="22">
        <f t="shared" si="14"/>
        <v>736</v>
      </c>
      <c r="W326" s="22">
        <v>13.9</v>
      </c>
      <c r="X326" s="22">
        <f t="shared" si="15"/>
        <v>0</v>
      </c>
      <c r="Y326" s="22">
        <f t="shared" si="16"/>
        <v>13.9</v>
      </c>
      <c r="Z326" s="22">
        <v>0.39</v>
      </c>
      <c r="AA326" s="22">
        <f t="shared" si="17"/>
        <v>0</v>
      </c>
      <c r="AB326" s="22">
        <f t="shared" si="18"/>
        <v>0.39</v>
      </c>
      <c r="AC326" s="22">
        <v>68.87</v>
      </c>
      <c r="AD326" s="22">
        <f t="shared" si="19"/>
        <v>0</v>
      </c>
      <c r="AE326" s="22">
        <f t="shared" si="20"/>
        <v>68.87</v>
      </c>
      <c r="AF326" s="22">
        <v>1.37</v>
      </c>
      <c r="AG326" s="22">
        <f t="shared" si="21"/>
        <v>0</v>
      </c>
      <c r="AH326" s="22">
        <f t="shared" si="22"/>
        <v>1.37</v>
      </c>
      <c r="AI326" s="22">
        <v>60.86</v>
      </c>
      <c r="AJ326" s="22">
        <f t="shared" si="23"/>
        <v>0</v>
      </c>
      <c r="AK326" s="22">
        <f t="shared" si="24"/>
        <v>60.86</v>
      </c>
      <c r="AL326" s="22">
        <f t="shared" ref="AL326:AN326" si="1363">AF326+AI326</f>
        <v>62.23</v>
      </c>
      <c r="AM326" s="22">
        <f t="shared" si="1363"/>
        <v>0</v>
      </c>
      <c r="AN326" s="22">
        <f t="shared" si="1363"/>
        <v>62.23</v>
      </c>
      <c r="AO326" s="22">
        <f t="shared" ref="AO326:AQ326" si="1364">SUM(J326+M326+P326+S326+W326+Z326+AC326+AF326+AI326)</f>
        <v>267.39</v>
      </c>
      <c r="AP326" s="22">
        <f t="shared" si="1364"/>
        <v>0</v>
      </c>
      <c r="AQ326" s="22">
        <f t="shared" si="1364"/>
        <v>267.39</v>
      </c>
      <c r="AR326" s="22">
        <v>20.472541295383063</v>
      </c>
      <c r="AS326" s="22">
        <f t="shared" si="27"/>
        <v>287.8625413</v>
      </c>
      <c r="AT326" s="22">
        <f t="shared" si="28"/>
        <v>287.8625413</v>
      </c>
      <c r="AU326" s="22">
        <f t="shared" si="29"/>
        <v>570.1374587</v>
      </c>
      <c r="AV326" s="22">
        <f t="shared" si="1320"/>
        <v>4554</v>
      </c>
      <c r="AW326" s="22">
        <f t="shared" si="31"/>
        <v>3983.862541</v>
      </c>
      <c r="AX326" s="22">
        <f t="shared" si="32"/>
        <v>570.1374587</v>
      </c>
      <c r="AY326" s="22">
        <v>70.73</v>
      </c>
      <c r="AZ326" s="22">
        <f t="shared" si="33"/>
        <v>70.73</v>
      </c>
      <c r="BA326" s="22">
        <f t="shared" si="34"/>
        <v>0</v>
      </c>
      <c r="BB326" s="22">
        <f t="shared" si="35"/>
        <v>4624.73</v>
      </c>
      <c r="BC326" s="22">
        <f t="shared" ref="BC326:BD326" si="1365">SUM(AW326+AZ326)</f>
        <v>4054.592541</v>
      </c>
      <c r="BD326" s="22">
        <f t="shared" si="1365"/>
        <v>570.1374587</v>
      </c>
      <c r="BE326" s="22">
        <f t="shared" si="37"/>
        <v>0</v>
      </c>
      <c r="BF326" s="27">
        <v>0.0</v>
      </c>
      <c r="BG326" s="22">
        <f t="shared" si="38"/>
        <v>0</v>
      </c>
      <c r="BH326" s="22">
        <f t="shared" si="39"/>
        <v>0</v>
      </c>
      <c r="BI326" s="22">
        <v>583.84</v>
      </c>
      <c r="BJ326" s="22">
        <f t="shared" si="40"/>
        <v>583.84</v>
      </c>
      <c r="BK326" s="22">
        <f t="shared" si="41"/>
        <v>0</v>
      </c>
      <c r="BL326" s="22"/>
      <c r="BM326" s="22">
        <f t="shared" si="42"/>
        <v>0</v>
      </c>
      <c r="BN326" s="22" t="str">
        <f t="shared" si="43"/>
        <v/>
      </c>
      <c r="BO326" s="22">
        <f t="shared" ref="BO326:BQ326" si="1366">BF326+BI326+BL326</f>
        <v>583.84</v>
      </c>
      <c r="BP326" s="22">
        <f t="shared" si="1366"/>
        <v>583.84</v>
      </c>
      <c r="BQ326" s="22">
        <f t="shared" si="1366"/>
        <v>0</v>
      </c>
      <c r="BR326" s="22">
        <f t="shared" si="45"/>
        <v>0</v>
      </c>
      <c r="BS326" s="22">
        <v>0.0</v>
      </c>
      <c r="BT326" s="22">
        <f t="shared" si="46"/>
        <v>0</v>
      </c>
      <c r="BU326" s="22">
        <f t="shared" si="47"/>
        <v>0</v>
      </c>
      <c r="BV326" s="22">
        <f t="shared" si="48"/>
        <v>0</v>
      </c>
      <c r="BW326" s="27">
        <v>1287.57</v>
      </c>
      <c r="BX326" s="22">
        <f t="shared" si="49"/>
        <v>1287.57</v>
      </c>
      <c r="BY326" s="22">
        <f t="shared" si="50"/>
        <v>0</v>
      </c>
      <c r="BZ326" s="22">
        <f t="shared" si="51"/>
        <v>0</v>
      </c>
      <c r="CA326" s="22">
        <f t="shared" si="52"/>
        <v>0</v>
      </c>
    </row>
    <row r="327" ht="14.25" customHeight="1">
      <c r="A327" s="14" t="s">
        <v>1505</v>
      </c>
      <c r="B327" s="14" t="s">
        <v>1506</v>
      </c>
      <c r="C327" s="14" t="s">
        <v>1507</v>
      </c>
      <c r="D327" s="14">
        <v>9.36848324E8</v>
      </c>
      <c r="E327" s="14" t="s">
        <v>1466</v>
      </c>
      <c r="F327" s="14" t="s">
        <v>508</v>
      </c>
      <c r="G327" s="14" t="s">
        <v>1508</v>
      </c>
      <c r="H327" s="25" t="s">
        <v>96</v>
      </c>
      <c r="I327" s="26">
        <v>4400.0</v>
      </c>
      <c r="J327" s="22">
        <v>0.0</v>
      </c>
      <c r="K327" s="22">
        <f t="shared" si="6"/>
        <v>0</v>
      </c>
      <c r="L327" s="22">
        <f t="shared" si="7"/>
        <v>0</v>
      </c>
      <c r="M327" s="22">
        <v>0.0</v>
      </c>
      <c r="N327" s="22">
        <f t="shared" si="8"/>
        <v>0</v>
      </c>
      <c r="O327" s="22">
        <f t="shared" si="9"/>
        <v>0</v>
      </c>
      <c r="P327" s="22">
        <v>10.0</v>
      </c>
      <c r="Q327" s="22">
        <f t="shared" si="10"/>
        <v>0</v>
      </c>
      <c r="R327" s="22">
        <f t="shared" si="11"/>
        <v>10</v>
      </c>
      <c r="S327" s="22">
        <v>100.0</v>
      </c>
      <c r="T327" s="22">
        <f t="shared" si="12"/>
        <v>0</v>
      </c>
      <c r="U327" s="22">
        <f t="shared" si="13"/>
        <v>100</v>
      </c>
      <c r="V327" s="22">
        <f t="shared" si="14"/>
        <v>4290</v>
      </c>
      <c r="W327" s="22">
        <v>13.9</v>
      </c>
      <c r="X327" s="22">
        <f t="shared" si="15"/>
        <v>0</v>
      </c>
      <c r="Y327" s="22">
        <f t="shared" si="16"/>
        <v>13.9</v>
      </c>
      <c r="Z327" s="22">
        <v>0.39</v>
      </c>
      <c r="AA327" s="22">
        <f t="shared" si="17"/>
        <v>0</v>
      </c>
      <c r="AB327" s="22">
        <f t="shared" si="18"/>
        <v>0.39</v>
      </c>
      <c r="AC327" s="22">
        <v>68.87</v>
      </c>
      <c r="AD327" s="22">
        <f t="shared" si="19"/>
        <v>0</v>
      </c>
      <c r="AE327" s="22">
        <f t="shared" si="20"/>
        <v>68.87</v>
      </c>
      <c r="AF327" s="22">
        <v>1.37</v>
      </c>
      <c r="AG327" s="22">
        <f t="shared" si="21"/>
        <v>0</v>
      </c>
      <c r="AH327" s="22">
        <f t="shared" si="22"/>
        <v>1.37</v>
      </c>
      <c r="AI327" s="22">
        <v>60.86</v>
      </c>
      <c r="AJ327" s="22">
        <f t="shared" si="23"/>
        <v>0</v>
      </c>
      <c r="AK327" s="22">
        <f t="shared" si="24"/>
        <v>60.86</v>
      </c>
      <c r="AL327" s="22">
        <f t="shared" ref="AL327:AN327" si="1367">AF327+AI327</f>
        <v>62.23</v>
      </c>
      <c r="AM327" s="22">
        <f t="shared" si="1367"/>
        <v>0</v>
      </c>
      <c r="AN327" s="22">
        <f t="shared" si="1367"/>
        <v>62.23</v>
      </c>
      <c r="AO327" s="22">
        <f t="shared" ref="AO327:AQ327" si="1368">SUM(J327+M327+P327+S327+W327+Z327+AC327+AF327+AI327)</f>
        <v>255.39</v>
      </c>
      <c r="AP327" s="22">
        <f t="shared" si="1368"/>
        <v>0</v>
      </c>
      <c r="AQ327" s="22">
        <f t="shared" si="1368"/>
        <v>255.39</v>
      </c>
      <c r="AR327" s="22">
        <v>143.66620845948694</v>
      </c>
      <c r="AS327" s="22">
        <f t="shared" si="27"/>
        <v>399.0562085</v>
      </c>
      <c r="AT327" s="22">
        <f t="shared" si="28"/>
        <v>399.0562085</v>
      </c>
      <c r="AU327" s="22">
        <f t="shared" si="29"/>
        <v>4000.943792</v>
      </c>
      <c r="AV327" s="22">
        <f t="shared" si="1320"/>
        <v>4554</v>
      </c>
      <c r="AW327" s="22">
        <f t="shared" si="31"/>
        <v>553.0562085</v>
      </c>
      <c r="AX327" s="22">
        <f t="shared" si="32"/>
        <v>4000.943792</v>
      </c>
      <c r="AY327" s="22">
        <v>70.73</v>
      </c>
      <c r="AZ327" s="22">
        <f t="shared" si="33"/>
        <v>70.73</v>
      </c>
      <c r="BA327" s="22">
        <f t="shared" si="34"/>
        <v>0</v>
      </c>
      <c r="BB327" s="22">
        <f t="shared" si="35"/>
        <v>4624.73</v>
      </c>
      <c r="BC327" s="22">
        <f t="shared" ref="BC327:BD327" si="1369">SUM(AW327+AZ327)</f>
        <v>623.7862085</v>
      </c>
      <c r="BD327" s="22">
        <f t="shared" si="1369"/>
        <v>4000.943792</v>
      </c>
      <c r="BE327" s="22">
        <f t="shared" si="37"/>
        <v>0</v>
      </c>
      <c r="BF327" s="27">
        <v>0.0</v>
      </c>
      <c r="BG327" s="22">
        <f t="shared" si="38"/>
        <v>0</v>
      </c>
      <c r="BH327" s="22">
        <f t="shared" si="39"/>
        <v>0</v>
      </c>
      <c r="BI327" s="22">
        <v>733.4100000000001</v>
      </c>
      <c r="BJ327" s="22">
        <f t="shared" si="40"/>
        <v>733.41</v>
      </c>
      <c r="BK327" s="22">
        <f t="shared" si="41"/>
        <v>0</v>
      </c>
      <c r="BL327" s="22"/>
      <c r="BM327" s="22">
        <f t="shared" si="42"/>
        <v>0</v>
      </c>
      <c r="BN327" s="22" t="str">
        <f t="shared" si="43"/>
        <v/>
      </c>
      <c r="BO327" s="22">
        <f t="shared" ref="BO327:BQ327" si="1370">BF327+BI327+BL327</f>
        <v>733.41</v>
      </c>
      <c r="BP327" s="22">
        <f t="shared" si="1370"/>
        <v>733.41</v>
      </c>
      <c r="BQ327" s="22">
        <f t="shared" si="1370"/>
        <v>0</v>
      </c>
      <c r="BR327" s="22">
        <f t="shared" si="45"/>
        <v>0</v>
      </c>
      <c r="BS327" s="22">
        <v>0.0</v>
      </c>
      <c r="BT327" s="22">
        <f t="shared" si="46"/>
        <v>0</v>
      </c>
      <c r="BU327" s="22">
        <f t="shared" si="47"/>
        <v>0</v>
      </c>
      <c r="BV327" s="22">
        <f t="shared" si="48"/>
        <v>0</v>
      </c>
      <c r="BW327" s="27">
        <v>3032.7</v>
      </c>
      <c r="BX327" s="22">
        <f t="shared" si="49"/>
        <v>3032.7</v>
      </c>
      <c r="BY327" s="22">
        <f t="shared" si="50"/>
        <v>0</v>
      </c>
      <c r="BZ327" s="22">
        <f t="shared" si="51"/>
        <v>0</v>
      </c>
      <c r="CA327" s="22">
        <f t="shared" si="52"/>
        <v>0</v>
      </c>
    </row>
    <row r="328" ht="14.25" customHeight="1">
      <c r="A328" s="14" t="s">
        <v>1509</v>
      </c>
      <c r="B328" s="14" t="s">
        <v>1510</v>
      </c>
      <c r="C328" s="14" t="s">
        <v>1511</v>
      </c>
      <c r="D328" s="14">
        <v>2.09280239E8</v>
      </c>
      <c r="E328" s="14" t="s">
        <v>317</v>
      </c>
      <c r="F328" s="14" t="s">
        <v>113</v>
      </c>
      <c r="G328" s="14" t="s">
        <v>1512</v>
      </c>
      <c r="H328" s="25" t="s">
        <v>96</v>
      </c>
      <c r="I328" s="26">
        <v>1847.0</v>
      </c>
      <c r="J328" s="22">
        <v>0.0</v>
      </c>
      <c r="K328" s="22">
        <f t="shared" si="6"/>
        <v>0</v>
      </c>
      <c r="L328" s="22">
        <f t="shared" si="7"/>
        <v>0</v>
      </c>
      <c r="M328" s="22">
        <v>0.0</v>
      </c>
      <c r="N328" s="22">
        <f t="shared" si="8"/>
        <v>0</v>
      </c>
      <c r="O328" s="22">
        <f t="shared" si="9"/>
        <v>0</v>
      </c>
      <c r="P328" s="22">
        <v>22.0</v>
      </c>
      <c r="Q328" s="22">
        <f t="shared" si="10"/>
        <v>0</v>
      </c>
      <c r="R328" s="22">
        <f t="shared" si="11"/>
        <v>22</v>
      </c>
      <c r="S328" s="22">
        <v>100.0</v>
      </c>
      <c r="T328" s="22">
        <f t="shared" si="12"/>
        <v>0</v>
      </c>
      <c r="U328" s="22">
        <f t="shared" si="13"/>
        <v>100</v>
      </c>
      <c r="V328" s="22">
        <f t="shared" si="14"/>
        <v>1725</v>
      </c>
      <c r="W328" s="22">
        <v>13.9</v>
      </c>
      <c r="X328" s="22">
        <f t="shared" si="15"/>
        <v>0</v>
      </c>
      <c r="Y328" s="22">
        <f t="shared" si="16"/>
        <v>13.9</v>
      </c>
      <c r="Z328" s="22">
        <v>0.39</v>
      </c>
      <c r="AA328" s="22">
        <f t="shared" si="17"/>
        <v>0</v>
      </c>
      <c r="AB328" s="22">
        <f t="shared" si="18"/>
        <v>0.39</v>
      </c>
      <c r="AC328" s="22">
        <v>68.87</v>
      </c>
      <c r="AD328" s="22">
        <f t="shared" si="19"/>
        <v>0</v>
      </c>
      <c r="AE328" s="22">
        <f t="shared" si="20"/>
        <v>68.87</v>
      </c>
      <c r="AF328" s="22">
        <v>1.37</v>
      </c>
      <c r="AG328" s="22">
        <f t="shared" si="21"/>
        <v>0</v>
      </c>
      <c r="AH328" s="22">
        <f t="shared" si="22"/>
        <v>1.37</v>
      </c>
      <c r="AI328" s="22">
        <v>60.86</v>
      </c>
      <c r="AJ328" s="22">
        <f t="shared" si="23"/>
        <v>0</v>
      </c>
      <c r="AK328" s="22">
        <f t="shared" si="24"/>
        <v>60.86</v>
      </c>
      <c r="AL328" s="22">
        <f t="shared" ref="AL328:AN328" si="1371">AF328+AI328</f>
        <v>62.23</v>
      </c>
      <c r="AM328" s="22">
        <f t="shared" si="1371"/>
        <v>0</v>
      </c>
      <c r="AN328" s="22">
        <f t="shared" si="1371"/>
        <v>62.23</v>
      </c>
      <c r="AO328" s="22">
        <f t="shared" ref="AO328:AQ328" si="1372">SUM(J328+M328+P328+S328+W328+Z328+AC328+AF328+AI328)</f>
        <v>267.39</v>
      </c>
      <c r="AP328" s="22">
        <f t="shared" si="1372"/>
        <v>0</v>
      </c>
      <c r="AQ328" s="22">
        <f t="shared" si="1372"/>
        <v>267.39</v>
      </c>
      <c r="AR328" s="22">
        <v>54.754628190514964</v>
      </c>
      <c r="AS328" s="22">
        <f t="shared" si="27"/>
        <v>322.1446282</v>
      </c>
      <c r="AT328" s="22">
        <f t="shared" si="28"/>
        <v>322.1446282</v>
      </c>
      <c r="AU328" s="22">
        <f t="shared" si="29"/>
        <v>1524.855372</v>
      </c>
      <c r="AV328" s="22">
        <f t="shared" si="1320"/>
        <v>4554</v>
      </c>
      <c r="AW328" s="22">
        <f t="shared" si="31"/>
        <v>3029.144628</v>
      </c>
      <c r="AX328" s="22">
        <f t="shared" si="32"/>
        <v>1524.855372</v>
      </c>
      <c r="AY328" s="22">
        <v>70.73</v>
      </c>
      <c r="AZ328" s="22">
        <f t="shared" si="33"/>
        <v>70.73</v>
      </c>
      <c r="BA328" s="22">
        <f t="shared" si="34"/>
        <v>0</v>
      </c>
      <c r="BB328" s="22">
        <f t="shared" si="35"/>
        <v>4624.73</v>
      </c>
      <c r="BC328" s="22">
        <f t="shared" ref="BC328:BD328" si="1373">SUM(AW328+AZ328)</f>
        <v>3099.874628</v>
      </c>
      <c r="BD328" s="22">
        <f t="shared" si="1373"/>
        <v>1524.855372</v>
      </c>
      <c r="BE328" s="22">
        <f t="shared" si="37"/>
        <v>0</v>
      </c>
      <c r="BF328" s="27">
        <v>0.0</v>
      </c>
      <c r="BG328" s="22">
        <f t="shared" si="38"/>
        <v>0</v>
      </c>
      <c r="BH328" s="22">
        <f t="shared" si="39"/>
        <v>0</v>
      </c>
      <c r="BI328" s="22">
        <v>394.49</v>
      </c>
      <c r="BJ328" s="22">
        <f t="shared" si="40"/>
        <v>394.49</v>
      </c>
      <c r="BK328" s="22">
        <f t="shared" si="41"/>
        <v>0</v>
      </c>
      <c r="BL328" s="22"/>
      <c r="BM328" s="22">
        <f t="shared" si="42"/>
        <v>0</v>
      </c>
      <c r="BN328" s="22" t="str">
        <f t="shared" si="43"/>
        <v/>
      </c>
      <c r="BO328" s="22">
        <f t="shared" ref="BO328:BQ328" si="1374">BF328+BI328+BL328</f>
        <v>394.49</v>
      </c>
      <c r="BP328" s="22">
        <f t="shared" si="1374"/>
        <v>394.49</v>
      </c>
      <c r="BQ328" s="22">
        <f t="shared" si="1374"/>
        <v>0</v>
      </c>
      <c r="BR328" s="22">
        <f t="shared" si="45"/>
        <v>0</v>
      </c>
      <c r="BS328" s="22">
        <v>0.0</v>
      </c>
      <c r="BT328" s="22">
        <f t="shared" si="46"/>
        <v>0</v>
      </c>
      <c r="BU328" s="22">
        <f t="shared" si="47"/>
        <v>0</v>
      </c>
      <c r="BV328" s="22">
        <f t="shared" si="48"/>
        <v>0</v>
      </c>
      <c r="BW328" s="27">
        <v>191.54</v>
      </c>
      <c r="BX328" s="22">
        <f t="shared" si="49"/>
        <v>191.54</v>
      </c>
      <c r="BY328" s="22">
        <f t="shared" si="50"/>
        <v>0</v>
      </c>
      <c r="BZ328" s="22">
        <f t="shared" si="51"/>
        <v>0</v>
      </c>
      <c r="CA328" s="22">
        <f t="shared" si="52"/>
        <v>0</v>
      </c>
    </row>
    <row r="329" ht="14.25" customHeight="1">
      <c r="A329" s="14" t="s">
        <v>1513</v>
      </c>
      <c r="B329" s="14" t="s">
        <v>244</v>
      </c>
      <c r="C329" s="14" t="s">
        <v>1514</v>
      </c>
      <c r="D329" s="14"/>
      <c r="E329" s="14" t="s">
        <v>422</v>
      </c>
      <c r="F329" s="14" t="s">
        <v>94</v>
      </c>
      <c r="G329" s="14" t="s">
        <v>1515</v>
      </c>
      <c r="H329" s="25" t="s">
        <v>96</v>
      </c>
      <c r="I329" s="26">
        <v>1505.0</v>
      </c>
      <c r="J329" s="22">
        <v>0.0</v>
      </c>
      <c r="K329" s="22">
        <f t="shared" si="6"/>
        <v>0</v>
      </c>
      <c r="L329" s="22">
        <f t="shared" si="7"/>
        <v>0</v>
      </c>
      <c r="M329" s="22">
        <v>0.0</v>
      </c>
      <c r="N329" s="22">
        <f t="shared" si="8"/>
        <v>0</v>
      </c>
      <c r="O329" s="22">
        <f t="shared" si="9"/>
        <v>0</v>
      </c>
      <c r="P329" s="22">
        <v>10.0</v>
      </c>
      <c r="Q329" s="22">
        <f t="shared" si="10"/>
        <v>0</v>
      </c>
      <c r="R329" s="22">
        <f t="shared" si="11"/>
        <v>10</v>
      </c>
      <c r="S329" s="22">
        <v>100.0</v>
      </c>
      <c r="T329" s="22">
        <f t="shared" si="12"/>
        <v>0</v>
      </c>
      <c r="U329" s="22">
        <f t="shared" si="13"/>
        <v>100</v>
      </c>
      <c r="V329" s="22">
        <f t="shared" si="14"/>
        <v>1395</v>
      </c>
      <c r="W329" s="22">
        <v>13.9</v>
      </c>
      <c r="X329" s="22">
        <f t="shared" si="15"/>
        <v>0</v>
      </c>
      <c r="Y329" s="22">
        <f t="shared" si="16"/>
        <v>13.9</v>
      </c>
      <c r="Z329" s="22">
        <v>0.39</v>
      </c>
      <c r="AA329" s="22">
        <f t="shared" si="17"/>
        <v>0</v>
      </c>
      <c r="AB329" s="22">
        <f t="shared" si="18"/>
        <v>0.39</v>
      </c>
      <c r="AC329" s="22">
        <v>68.87</v>
      </c>
      <c r="AD329" s="22">
        <f t="shared" si="19"/>
        <v>0</v>
      </c>
      <c r="AE329" s="22">
        <f t="shared" si="20"/>
        <v>68.87</v>
      </c>
      <c r="AF329" s="22">
        <v>1.37</v>
      </c>
      <c r="AG329" s="22">
        <f t="shared" si="21"/>
        <v>0</v>
      </c>
      <c r="AH329" s="22">
        <f t="shared" si="22"/>
        <v>1.37</v>
      </c>
      <c r="AI329" s="22">
        <v>60.86</v>
      </c>
      <c r="AJ329" s="22">
        <f t="shared" si="23"/>
        <v>0</v>
      </c>
      <c r="AK329" s="22">
        <f t="shared" si="24"/>
        <v>60.86</v>
      </c>
      <c r="AL329" s="22">
        <f t="shared" ref="AL329:AN329" si="1375">AF329+AI329</f>
        <v>62.23</v>
      </c>
      <c r="AM329" s="22">
        <f t="shared" si="1375"/>
        <v>0</v>
      </c>
      <c r="AN329" s="22">
        <f t="shared" si="1375"/>
        <v>62.23</v>
      </c>
      <c r="AO329" s="22">
        <f t="shared" ref="AO329:AQ329" si="1376">SUM(J329+M329+P329+S329+W329+Z329+AC329+AF329+AI329)</f>
        <v>255.39</v>
      </c>
      <c r="AP329" s="22">
        <f t="shared" si="1376"/>
        <v>0</v>
      </c>
      <c r="AQ329" s="22">
        <f t="shared" si="1376"/>
        <v>255.39</v>
      </c>
      <c r="AR329" s="22">
        <v>43.315711430764175</v>
      </c>
      <c r="AS329" s="22">
        <f t="shared" si="27"/>
        <v>298.7057114</v>
      </c>
      <c r="AT329" s="22">
        <f t="shared" si="28"/>
        <v>298.7057114</v>
      </c>
      <c r="AU329" s="22">
        <f t="shared" si="29"/>
        <v>1206.294289</v>
      </c>
      <c r="AV329" s="22">
        <f t="shared" si="1320"/>
        <v>4554</v>
      </c>
      <c r="AW329" s="22">
        <f t="shared" si="31"/>
        <v>3347.705711</v>
      </c>
      <c r="AX329" s="22">
        <f t="shared" si="32"/>
        <v>1206.294289</v>
      </c>
      <c r="AY329" s="22">
        <v>0.0</v>
      </c>
      <c r="AZ329" s="22">
        <f t="shared" si="33"/>
        <v>0</v>
      </c>
      <c r="BA329" s="22">
        <f t="shared" si="34"/>
        <v>0</v>
      </c>
      <c r="BB329" s="22">
        <f t="shared" si="35"/>
        <v>4554</v>
      </c>
      <c r="BC329" s="22">
        <f t="shared" ref="BC329:BD329" si="1377">SUM(AW329+AZ329)</f>
        <v>3347.705711</v>
      </c>
      <c r="BD329" s="22">
        <f t="shared" si="1377"/>
        <v>1206.294289</v>
      </c>
      <c r="BE329" s="22">
        <f t="shared" si="37"/>
        <v>0</v>
      </c>
      <c r="BF329" s="27">
        <v>0.0</v>
      </c>
      <c r="BG329" s="22">
        <f t="shared" si="38"/>
        <v>0</v>
      </c>
      <c r="BH329" s="22">
        <f t="shared" si="39"/>
        <v>0</v>
      </c>
      <c r="BI329" s="22">
        <v>0.0</v>
      </c>
      <c r="BJ329" s="22">
        <f t="shared" si="40"/>
        <v>0</v>
      </c>
      <c r="BK329" s="22">
        <f t="shared" si="41"/>
        <v>0</v>
      </c>
      <c r="BL329" s="22"/>
      <c r="BM329" s="22">
        <f t="shared" si="42"/>
        <v>0</v>
      </c>
      <c r="BN329" s="22" t="str">
        <f t="shared" si="43"/>
        <v/>
      </c>
      <c r="BO329" s="22">
        <f t="shared" ref="BO329:BQ329" si="1378">BF329+BI329+BL329</f>
        <v>0</v>
      </c>
      <c r="BP329" s="22">
        <f t="shared" si="1378"/>
        <v>0</v>
      </c>
      <c r="BQ329" s="22">
        <f t="shared" si="1378"/>
        <v>0</v>
      </c>
      <c r="BR329" s="22">
        <f t="shared" si="45"/>
        <v>0</v>
      </c>
      <c r="BS329" s="22">
        <v>0.0</v>
      </c>
      <c r="BT329" s="22">
        <f t="shared" si="46"/>
        <v>0</v>
      </c>
      <c r="BU329" s="22">
        <f t="shared" si="47"/>
        <v>0</v>
      </c>
      <c r="BV329" s="22">
        <f t="shared" si="48"/>
        <v>0</v>
      </c>
      <c r="BW329" s="27">
        <v>0.0</v>
      </c>
      <c r="BX329" s="22">
        <f t="shared" si="49"/>
        <v>0</v>
      </c>
      <c r="BY329" s="22">
        <f t="shared" si="50"/>
        <v>0</v>
      </c>
      <c r="BZ329" s="22">
        <f t="shared" si="51"/>
        <v>0</v>
      </c>
      <c r="CA329" s="22">
        <f t="shared" si="52"/>
        <v>0</v>
      </c>
    </row>
    <row r="330" ht="14.25" customHeight="1">
      <c r="A330" s="14" t="s">
        <v>1516</v>
      </c>
      <c r="B330" s="14" t="s">
        <v>1517</v>
      </c>
      <c r="C330" s="14" t="s">
        <v>1518</v>
      </c>
      <c r="D330" s="14">
        <v>2.17048382E8</v>
      </c>
      <c r="E330" s="14" t="s">
        <v>1519</v>
      </c>
      <c r="F330" s="14" t="s">
        <v>282</v>
      </c>
      <c r="G330" s="14" t="s">
        <v>1520</v>
      </c>
      <c r="H330" s="25" t="s">
        <v>96</v>
      </c>
      <c r="I330" s="26">
        <v>16575.0</v>
      </c>
      <c r="J330" s="22">
        <v>0.0</v>
      </c>
      <c r="K330" s="22">
        <f t="shared" si="6"/>
        <v>0</v>
      </c>
      <c r="L330" s="22">
        <f t="shared" si="7"/>
        <v>0</v>
      </c>
      <c r="M330" s="22">
        <v>0.0</v>
      </c>
      <c r="N330" s="22">
        <f t="shared" si="8"/>
        <v>0</v>
      </c>
      <c r="O330" s="22">
        <f t="shared" si="9"/>
        <v>0</v>
      </c>
      <c r="P330" s="22">
        <v>10.0</v>
      </c>
      <c r="Q330" s="22">
        <f t="shared" si="10"/>
        <v>0</v>
      </c>
      <c r="R330" s="22">
        <f t="shared" si="11"/>
        <v>10</v>
      </c>
      <c r="S330" s="22">
        <v>100.0</v>
      </c>
      <c r="T330" s="22">
        <f t="shared" si="12"/>
        <v>0</v>
      </c>
      <c r="U330" s="22">
        <f t="shared" si="13"/>
        <v>100</v>
      </c>
      <c r="V330" s="22">
        <f t="shared" si="14"/>
        <v>16465</v>
      </c>
      <c r="W330" s="22">
        <v>27.8</v>
      </c>
      <c r="X330" s="22">
        <f t="shared" si="15"/>
        <v>0</v>
      </c>
      <c r="Y330" s="22">
        <f t="shared" si="16"/>
        <v>27.8</v>
      </c>
      <c r="Z330" s="22">
        <v>0.39</v>
      </c>
      <c r="AA330" s="22">
        <f t="shared" si="17"/>
        <v>0</v>
      </c>
      <c r="AB330" s="22">
        <f t="shared" si="18"/>
        <v>0.39</v>
      </c>
      <c r="AC330" s="22">
        <v>68.87</v>
      </c>
      <c r="AD330" s="22">
        <f t="shared" si="19"/>
        <v>0</v>
      </c>
      <c r="AE330" s="22">
        <f t="shared" si="20"/>
        <v>68.87</v>
      </c>
      <c r="AF330" s="22">
        <v>1.37</v>
      </c>
      <c r="AG330" s="22">
        <f t="shared" si="21"/>
        <v>0</v>
      </c>
      <c r="AH330" s="22">
        <f t="shared" si="22"/>
        <v>1.37</v>
      </c>
      <c r="AI330" s="22">
        <v>60.86</v>
      </c>
      <c r="AJ330" s="22">
        <f t="shared" si="23"/>
        <v>0</v>
      </c>
      <c r="AK330" s="22">
        <f t="shared" si="24"/>
        <v>60.86</v>
      </c>
      <c r="AL330" s="22">
        <f t="shared" ref="AL330:AN330" si="1379">AF330+AI330</f>
        <v>62.23</v>
      </c>
      <c r="AM330" s="22">
        <f t="shared" si="1379"/>
        <v>0</v>
      </c>
      <c r="AN330" s="22">
        <f t="shared" si="1379"/>
        <v>62.23</v>
      </c>
      <c r="AO330" s="22">
        <f t="shared" ref="AO330:AQ330" si="1380">SUM(J330+M330+P330+S330+W330+Z330+AC330+AF330+AI330)</f>
        <v>269.29</v>
      </c>
      <c r="AP330" s="22">
        <f t="shared" si="1380"/>
        <v>0</v>
      </c>
      <c r="AQ330" s="22">
        <f t="shared" si="1380"/>
        <v>269.29</v>
      </c>
      <c r="AR330" s="22">
        <v>565.2110890867756</v>
      </c>
      <c r="AS330" s="22">
        <f t="shared" si="27"/>
        <v>834.5010891</v>
      </c>
      <c r="AT330" s="22">
        <f t="shared" si="28"/>
        <v>834.5010891</v>
      </c>
      <c r="AU330" s="22">
        <f t="shared" si="29"/>
        <v>15740.49891</v>
      </c>
      <c r="AV330" s="22">
        <f>82.93*120</f>
        <v>9951.6</v>
      </c>
      <c r="AW330" s="22">
        <f t="shared" si="31"/>
        <v>0</v>
      </c>
      <c r="AX330" s="22">
        <f t="shared" si="32"/>
        <v>9951.6</v>
      </c>
      <c r="AY330" s="22">
        <v>175.06</v>
      </c>
      <c r="AZ330" s="22">
        <f t="shared" si="33"/>
        <v>0</v>
      </c>
      <c r="BA330" s="22">
        <f t="shared" si="34"/>
        <v>175.06</v>
      </c>
      <c r="BB330" s="22">
        <f t="shared" si="35"/>
        <v>10126.66</v>
      </c>
      <c r="BC330" s="22">
        <f t="shared" ref="BC330:BD330" si="1381">SUM(AW330+AZ330)</f>
        <v>0</v>
      </c>
      <c r="BD330" s="22">
        <f t="shared" si="1381"/>
        <v>10126.66</v>
      </c>
      <c r="BE330" s="22">
        <f t="shared" si="37"/>
        <v>5613.838911</v>
      </c>
      <c r="BF330" s="27">
        <v>10718.43</v>
      </c>
      <c r="BG330" s="22">
        <f t="shared" si="38"/>
        <v>5104.591089</v>
      </c>
      <c r="BH330" s="22">
        <f t="shared" si="39"/>
        <v>5613.838911</v>
      </c>
      <c r="BI330" s="22">
        <v>1496.51</v>
      </c>
      <c r="BJ330" s="22">
        <f t="shared" si="40"/>
        <v>1496.51</v>
      </c>
      <c r="BK330" s="22">
        <f t="shared" si="41"/>
        <v>0</v>
      </c>
      <c r="BL330" s="22"/>
      <c r="BM330" s="22">
        <f t="shared" si="42"/>
        <v>0</v>
      </c>
      <c r="BN330" s="22" t="str">
        <f t="shared" si="43"/>
        <v/>
      </c>
      <c r="BO330" s="22">
        <f t="shared" ref="BO330:BQ330" si="1382">BF330+BI330+BL330</f>
        <v>12214.94</v>
      </c>
      <c r="BP330" s="22">
        <f t="shared" si="1382"/>
        <v>6601.101089</v>
      </c>
      <c r="BQ330" s="22">
        <f t="shared" si="1382"/>
        <v>5613.838911</v>
      </c>
      <c r="BR330" s="22">
        <f t="shared" si="45"/>
        <v>0</v>
      </c>
      <c r="BS330" s="22">
        <v>0.0</v>
      </c>
      <c r="BT330" s="22">
        <f t="shared" si="46"/>
        <v>0</v>
      </c>
      <c r="BU330" s="22">
        <f t="shared" si="47"/>
        <v>0</v>
      </c>
      <c r="BV330" s="22">
        <f t="shared" si="48"/>
        <v>0</v>
      </c>
      <c r="BW330" s="27">
        <v>5963.3</v>
      </c>
      <c r="BX330" s="22">
        <f t="shared" si="49"/>
        <v>5963.3</v>
      </c>
      <c r="BY330" s="22">
        <f t="shared" si="50"/>
        <v>0</v>
      </c>
      <c r="BZ330" s="22">
        <f t="shared" si="51"/>
        <v>0</v>
      </c>
      <c r="CA330" s="22">
        <f t="shared" si="52"/>
        <v>0</v>
      </c>
    </row>
    <row r="331" ht="14.25" customHeight="1">
      <c r="A331" s="14" t="s">
        <v>1521</v>
      </c>
      <c r="B331" s="14" t="s">
        <v>1522</v>
      </c>
      <c r="C331" s="14" t="s">
        <v>1523</v>
      </c>
      <c r="D331" s="14">
        <v>3.7990974E8</v>
      </c>
      <c r="E331" s="14" t="s">
        <v>379</v>
      </c>
      <c r="F331" s="14" t="s">
        <v>204</v>
      </c>
      <c r="G331" s="14" t="s">
        <v>1524</v>
      </c>
      <c r="H331" s="25" t="s">
        <v>96</v>
      </c>
      <c r="I331" s="26">
        <v>865.0</v>
      </c>
      <c r="J331" s="22">
        <v>0.0</v>
      </c>
      <c r="K331" s="22">
        <f t="shared" si="6"/>
        <v>0</v>
      </c>
      <c r="L331" s="22">
        <f t="shared" si="7"/>
        <v>0</v>
      </c>
      <c r="M331" s="22">
        <v>0.0</v>
      </c>
      <c r="N331" s="22">
        <f t="shared" si="8"/>
        <v>0</v>
      </c>
      <c r="O331" s="22">
        <f t="shared" si="9"/>
        <v>0</v>
      </c>
      <c r="P331" s="22">
        <v>10.0</v>
      </c>
      <c r="Q331" s="22">
        <f t="shared" si="10"/>
        <v>0</v>
      </c>
      <c r="R331" s="22">
        <f t="shared" si="11"/>
        <v>10</v>
      </c>
      <c r="S331" s="22">
        <v>100.0</v>
      </c>
      <c r="T331" s="22">
        <f t="shared" si="12"/>
        <v>0</v>
      </c>
      <c r="U331" s="22">
        <f t="shared" si="13"/>
        <v>100</v>
      </c>
      <c r="V331" s="22">
        <f t="shared" si="14"/>
        <v>755</v>
      </c>
      <c r="W331" s="22">
        <v>13.9</v>
      </c>
      <c r="X331" s="22">
        <f t="shared" si="15"/>
        <v>0</v>
      </c>
      <c r="Y331" s="22">
        <f t="shared" si="16"/>
        <v>13.9</v>
      </c>
      <c r="Z331" s="22">
        <v>0.39</v>
      </c>
      <c r="AA331" s="22">
        <f t="shared" si="17"/>
        <v>0</v>
      </c>
      <c r="AB331" s="22">
        <f t="shared" si="18"/>
        <v>0.39</v>
      </c>
      <c r="AC331" s="22">
        <v>68.87</v>
      </c>
      <c r="AD331" s="22">
        <f t="shared" si="19"/>
        <v>0</v>
      </c>
      <c r="AE331" s="22">
        <f t="shared" si="20"/>
        <v>68.87</v>
      </c>
      <c r="AF331" s="22">
        <v>1.37</v>
      </c>
      <c r="AG331" s="22">
        <f t="shared" si="21"/>
        <v>0</v>
      </c>
      <c r="AH331" s="22">
        <f t="shared" si="22"/>
        <v>1.37</v>
      </c>
      <c r="AI331" s="22">
        <v>60.86</v>
      </c>
      <c r="AJ331" s="22">
        <f t="shared" si="23"/>
        <v>0</v>
      </c>
      <c r="AK331" s="22">
        <f t="shared" si="24"/>
        <v>60.86</v>
      </c>
      <c r="AL331" s="22">
        <f t="shared" ref="AL331:AN331" si="1383">AF331+AI331</f>
        <v>62.23</v>
      </c>
      <c r="AM331" s="22">
        <f t="shared" si="1383"/>
        <v>0</v>
      </c>
      <c r="AN331" s="22">
        <f t="shared" si="1383"/>
        <v>62.23</v>
      </c>
      <c r="AO331" s="22">
        <f t="shared" ref="AO331:AQ331" si="1384">SUM(J331+M331+P331+S331+W331+Z331+AC331+AF331+AI331)</f>
        <v>255.39</v>
      </c>
      <c r="AP331" s="22">
        <f t="shared" si="1384"/>
        <v>0</v>
      </c>
      <c r="AQ331" s="22">
        <f t="shared" si="1384"/>
        <v>255.39</v>
      </c>
      <c r="AR331" s="22">
        <v>21.13114559367174</v>
      </c>
      <c r="AS331" s="22">
        <f t="shared" si="27"/>
        <v>276.5211456</v>
      </c>
      <c r="AT331" s="22">
        <f t="shared" si="28"/>
        <v>276.5211456</v>
      </c>
      <c r="AU331" s="22">
        <f t="shared" si="29"/>
        <v>588.4788544</v>
      </c>
      <c r="AV331" s="22">
        <f>37.95*120</f>
        <v>4554</v>
      </c>
      <c r="AW331" s="22">
        <f t="shared" si="31"/>
        <v>3965.521146</v>
      </c>
      <c r="AX331" s="22">
        <f t="shared" si="32"/>
        <v>588.4788544</v>
      </c>
      <c r="AY331" s="22">
        <v>70.73</v>
      </c>
      <c r="AZ331" s="22">
        <f t="shared" si="33"/>
        <v>70.73</v>
      </c>
      <c r="BA331" s="22">
        <f t="shared" si="34"/>
        <v>0</v>
      </c>
      <c r="BB331" s="22">
        <f t="shared" si="35"/>
        <v>4624.73</v>
      </c>
      <c r="BC331" s="22">
        <f t="shared" ref="BC331:BD331" si="1385">SUM(AW331+AZ331)</f>
        <v>4036.251146</v>
      </c>
      <c r="BD331" s="22">
        <f t="shared" si="1385"/>
        <v>588.4788544</v>
      </c>
      <c r="BE331" s="22">
        <f t="shared" si="37"/>
        <v>0</v>
      </c>
      <c r="BF331" s="27">
        <v>0.0</v>
      </c>
      <c r="BG331" s="22">
        <f t="shared" si="38"/>
        <v>0</v>
      </c>
      <c r="BH331" s="22">
        <f t="shared" si="39"/>
        <v>0</v>
      </c>
      <c r="BI331" s="22">
        <v>376.86</v>
      </c>
      <c r="BJ331" s="22">
        <f t="shared" si="40"/>
        <v>376.86</v>
      </c>
      <c r="BK331" s="22">
        <f t="shared" si="41"/>
        <v>0</v>
      </c>
      <c r="BL331" s="22"/>
      <c r="BM331" s="22">
        <f t="shared" si="42"/>
        <v>0</v>
      </c>
      <c r="BN331" s="22" t="str">
        <f t="shared" si="43"/>
        <v/>
      </c>
      <c r="BO331" s="22">
        <f t="shared" ref="BO331:BQ331" si="1386">BF331+BI331+BL331</f>
        <v>376.86</v>
      </c>
      <c r="BP331" s="22">
        <f t="shared" si="1386"/>
        <v>376.86</v>
      </c>
      <c r="BQ331" s="22">
        <f t="shared" si="1386"/>
        <v>0</v>
      </c>
      <c r="BR331" s="22">
        <f t="shared" si="45"/>
        <v>0</v>
      </c>
      <c r="BS331" s="22">
        <v>0.0</v>
      </c>
      <c r="BT331" s="22">
        <f t="shared" si="46"/>
        <v>0</v>
      </c>
      <c r="BU331" s="22">
        <f t="shared" si="47"/>
        <v>0</v>
      </c>
      <c r="BV331" s="22">
        <f t="shared" si="48"/>
        <v>0</v>
      </c>
      <c r="BW331" s="27">
        <v>1808.99</v>
      </c>
      <c r="BX331" s="22">
        <f t="shared" si="49"/>
        <v>1808.99</v>
      </c>
      <c r="BY331" s="22">
        <f t="shared" si="50"/>
        <v>0</v>
      </c>
      <c r="BZ331" s="22">
        <f t="shared" si="51"/>
        <v>0</v>
      </c>
      <c r="CA331" s="22">
        <f t="shared" si="52"/>
        <v>0</v>
      </c>
    </row>
    <row r="332" ht="14.25" customHeight="1">
      <c r="A332" s="14" t="s">
        <v>1525</v>
      </c>
      <c r="B332" s="14" t="s">
        <v>1526</v>
      </c>
      <c r="C332" s="14" t="s">
        <v>1527</v>
      </c>
      <c r="D332" s="14">
        <v>9.86772631E8</v>
      </c>
      <c r="E332" s="14" t="s">
        <v>1278</v>
      </c>
      <c r="F332" s="14" t="s">
        <v>456</v>
      </c>
      <c r="G332" s="14" t="s">
        <v>1528</v>
      </c>
      <c r="H332" s="25" t="s">
        <v>96</v>
      </c>
      <c r="I332" s="26">
        <v>4900.0</v>
      </c>
      <c r="J332" s="22">
        <v>0.0</v>
      </c>
      <c r="K332" s="22">
        <f t="shared" si="6"/>
        <v>0</v>
      </c>
      <c r="L332" s="22">
        <f t="shared" si="7"/>
        <v>0</v>
      </c>
      <c r="M332" s="22">
        <v>0.0</v>
      </c>
      <c r="N332" s="22">
        <f t="shared" si="8"/>
        <v>0</v>
      </c>
      <c r="O332" s="22">
        <f t="shared" si="9"/>
        <v>0</v>
      </c>
      <c r="P332" s="22">
        <v>22.0</v>
      </c>
      <c r="Q332" s="22">
        <f t="shared" si="10"/>
        <v>0</v>
      </c>
      <c r="R332" s="22">
        <f t="shared" si="11"/>
        <v>22</v>
      </c>
      <c r="S332" s="22">
        <v>100.0</v>
      </c>
      <c r="T332" s="22">
        <f t="shared" si="12"/>
        <v>0</v>
      </c>
      <c r="U332" s="22">
        <f t="shared" si="13"/>
        <v>100</v>
      </c>
      <c r="V332" s="22">
        <f t="shared" si="14"/>
        <v>4778</v>
      </c>
      <c r="W332" s="22">
        <v>13.9</v>
      </c>
      <c r="X332" s="22">
        <f t="shared" si="15"/>
        <v>0</v>
      </c>
      <c r="Y332" s="22">
        <f t="shared" si="16"/>
        <v>13.9</v>
      </c>
      <c r="Z332" s="22">
        <v>0.39</v>
      </c>
      <c r="AA332" s="22">
        <f t="shared" si="17"/>
        <v>0</v>
      </c>
      <c r="AB332" s="22">
        <f t="shared" si="18"/>
        <v>0.39</v>
      </c>
      <c r="AC332" s="22">
        <v>68.87</v>
      </c>
      <c r="AD332" s="22">
        <f t="shared" si="19"/>
        <v>0</v>
      </c>
      <c r="AE332" s="22">
        <f t="shared" si="20"/>
        <v>68.87</v>
      </c>
      <c r="AF332" s="22">
        <v>1.37</v>
      </c>
      <c r="AG332" s="22">
        <f t="shared" si="21"/>
        <v>0</v>
      </c>
      <c r="AH332" s="22">
        <f t="shared" si="22"/>
        <v>1.37</v>
      </c>
      <c r="AI332" s="22">
        <v>60.86</v>
      </c>
      <c r="AJ332" s="22">
        <f t="shared" si="23"/>
        <v>0</v>
      </c>
      <c r="AK332" s="22">
        <f t="shared" si="24"/>
        <v>60.86</v>
      </c>
      <c r="AL332" s="22">
        <f t="shared" ref="AL332:AN332" si="1387">AF332+AI332</f>
        <v>62.23</v>
      </c>
      <c r="AM332" s="22">
        <f t="shared" si="1387"/>
        <v>0</v>
      </c>
      <c r="AN332" s="22">
        <f t="shared" si="1387"/>
        <v>62.23</v>
      </c>
      <c r="AO332" s="22">
        <f t="shared" ref="AO332:AQ332" si="1388">SUM(J332+M332+P332+S332+W332+Z332+AC332+AF332+AI332)</f>
        <v>267.39</v>
      </c>
      <c r="AP332" s="22">
        <f t="shared" si="1388"/>
        <v>0</v>
      </c>
      <c r="AQ332" s="22">
        <f t="shared" si="1388"/>
        <v>267.39</v>
      </c>
      <c r="AR332" s="22">
        <v>160.5819399102699</v>
      </c>
      <c r="AS332" s="22">
        <f t="shared" si="27"/>
        <v>427.9719399</v>
      </c>
      <c r="AT332" s="22">
        <f t="shared" si="28"/>
        <v>427.9719399</v>
      </c>
      <c r="AU332" s="22">
        <f t="shared" si="29"/>
        <v>4472.02806</v>
      </c>
      <c r="AV332" s="22">
        <f>82.93*120</f>
        <v>9951.6</v>
      </c>
      <c r="AW332" s="22">
        <f t="shared" si="31"/>
        <v>5479.57194</v>
      </c>
      <c r="AX332" s="22">
        <f t="shared" si="32"/>
        <v>4472.02806</v>
      </c>
      <c r="AY332" s="22">
        <v>175.06</v>
      </c>
      <c r="AZ332" s="22">
        <f t="shared" si="33"/>
        <v>175.06</v>
      </c>
      <c r="BA332" s="22">
        <f t="shared" si="34"/>
        <v>0</v>
      </c>
      <c r="BB332" s="22">
        <f t="shared" si="35"/>
        <v>10126.66</v>
      </c>
      <c r="BC332" s="22">
        <f t="shared" ref="BC332:BD332" si="1389">SUM(AW332+AZ332)</f>
        <v>5654.63194</v>
      </c>
      <c r="BD332" s="22">
        <f t="shared" si="1389"/>
        <v>4472.02806</v>
      </c>
      <c r="BE332" s="22">
        <f t="shared" si="37"/>
        <v>0</v>
      </c>
      <c r="BF332" s="27">
        <v>1360.3</v>
      </c>
      <c r="BG332" s="22">
        <f t="shared" si="38"/>
        <v>1360.3</v>
      </c>
      <c r="BH332" s="22">
        <f t="shared" si="39"/>
        <v>0</v>
      </c>
      <c r="BI332" s="22">
        <v>0.0</v>
      </c>
      <c r="BJ332" s="22">
        <f t="shared" si="40"/>
        <v>0</v>
      </c>
      <c r="BK332" s="22">
        <f t="shared" si="41"/>
        <v>0</v>
      </c>
      <c r="BL332" s="22"/>
      <c r="BM332" s="22">
        <f t="shared" si="42"/>
        <v>0</v>
      </c>
      <c r="BN332" s="22" t="str">
        <f t="shared" si="43"/>
        <v/>
      </c>
      <c r="BO332" s="22">
        <f t="shared" ref="BO332:BQ332" si="1390">BF332+BI332+BL332</f>
        <v>1360.3</v>
      </c>
      <c r="BP332" s="22">
        <f t="shared" si="1390"/>
        <v>1360.3</v>
      </c>
      <c r="BQ332" s="22">
        <f t="shared" si="1390"/>
        <v>0</v>
      </c>
      <c r="BR332" s="22">
        <f t="shared" si="45"/>
        <v>0</v>
      </c>
      <c r="BS332" s="22">
        <v>0.0</v>
      </c>
      <c r="BT332" s="22">
        <f t="shared" si="46"/>
        <v>0</v>
      </c>
      <c r="BU332" s="22">
        <f t="shared" si="47"/>
        <v>0</v>
      </c>
      <c r="BV332" s="22">
        <f t="shared" si="48"/>
        <v>0</v>
      </c>
      <c r="BW332" s="27">
        <v>0.0</v>
      </c>
      <c r="BX332" s="22">
        <f t="shared" si="49"/>
        <v>0</v>
      </c>
      <c r="BY332" s="22">
        <f t="shared" si="50"/>
        <v>0</v>
      </c>
      <c r="BZ332" s="22">
        <f t="shared" si="51"/>
        <v>0</v>
      </c>
      <c r="CA332" s="22">
        <f t="shared" si="52"/>
        <v>0</v>
      </c>
    </row>
    <row r="333" ht="14.25" customHeight="1">
      <c r="A333" s="14" t="s">
        <v>1529</v>
      </c>
      <c r="B333" s="14" t="s">
        <v>1530</v>
      </c>
      <c r="C333" s="14" t="s">
        <v>1531</v>
      </c>
      <c r="D333" s="14">
        <v>9.70047282E8</v>
      </c>
      <c r="E333" s="14" t="s">
        <v>1532</v>
      </c>
      <c r="F333" s="14" t="s">
        <v>209</v>
      </c>
      <c r="G333" s="14" t="s">
        <v>1533</v>
      </c>
      <c r="H333" s="25" t="s">
        <v>96</v>
      </c>
      <c r="I333" s="26">
        <v>2900.0</v>
      </c>
      <c r="J333" s="22">
        <v>0.0</v>
      </c>
      <c r="K333" s="22">
        <f t="shared" si="6"/>
        <v>0</v>
      </c>
      <c r="L333" s="22">
        <f t="shared" si="7"/>
        <v>0</v>
      </c>
      <c r="M333" s="22">
        <v>0.0</v>
      </c>
      <c r="N333" s="22">
        <f t="shared" si="8"/>
        <v>0</v>
      </c>
      <c r="O333" s="22">
        <f t="shared" si="9"/>
        <v>0</v>
      </c>
      <c r="P333" s="22">
        <v>22.0</v>
      </c>
      <c r="Q333" s="22">
        <f t="shared" si="10"/>
        <v>0</v>
      </c>
      <c r="R333" s="22">
        <f t="shared" si="11"/>
        <v>22</v>
      </c>
      <c r="S333" s="22">
        <v>100.0</v>
      </c>
      <c r="T333" s="22">
        <f t="shared" si="12"/>
        <v>0</v>
      </c>
      <c r="U333" s="22">
        <f t="shared" si="13"/>
        <v>100</v>
      </c>
      <c r="V333" s="22">
        <f t="shared" si="14"/>
        <v>2778</v>
      </c>
      <c r="W333" s="22">
        <v>13.9</v>
      </c>
      <c r="X333" s="22">
        <f t="shared" si="15"/>
        <v>0</v>
      </c>
      <c r="Y333" s="22">
        <f t="shared" si="16"/>
        <v>13.9</v>
      </c>
      <c r="Z333" s="22">
        <v>0.39</v>
      </c>
      <c r="AA333" s="22">
        <f t="shared" si="17"/>
        <v>0</v>
      </c>
      <c r="AB333" s="22">
        <f t="shared" si="18"/>
        <v>0.39</v>
      </c>
      <c r="AC333" s="22">
        <v>68.87</v>
      </c>
      <c r="AD333" s="22">
        <f t="shared" si="19"/>
        <v>0</v>
      </c>
      <c r="AE333" s="22">
        <f t="shared" si="20"/>
        <v>68.87</v>
      </c>
      <c r="AF333" s="22">
        <v>1.37</v>
      </c>
      <c r="AG333" s="22">
        <f t="shared" si="21"/>
        <v>0</v>
      </c>
      <c r="AH333" s="22">
        <f t="shared" si="22"/>
        <v>1.37</v>
      </c>
      <c r="AI333" s="22">
        <v>60.86</v>
      </c>
      <c r="AJ333" s="22">
        <f t="shared" si="23"/>
        <v>0</v>
      </c>
      <c r="AK333" s="22">
        <f t="shared" si="24"/>
        <v>60.86</v>
      </c>
      <c r="AL333" s="22">
        <f t="shared" ref="AL333:AN333" si="1391">AF333+AI333</f>
        <v>62.23</v>
      </c>
      <c r="AM333" s="22">
        <f t="shared" si="1391"/>
        <v>0</v>
      </c>
      <c r="AN333" s="22">
        <f t="shared" si="1391"/>
        <v>62.23</v>
      </c>
      <c r="AO333" s="22">
        <f t="shared" ref="AO333:AQ333" si="1392">SUM(J333+M333+P333+S333+W333+Z333+AC333+AF333+AI333)</f>
        <v>267.39</v>
      </c>
      <c r="AP333" s="22">
        <f t="shared" si="1392"/>
        <v>0</v>
      </c>
      <c r="AQ333" s="22">
        <f t="shared" si="1392"/>
        <v>267.39</v>
      </c>
      <c r="AR333" s="22">
        <v>91.2551716693561</v>
      </c>
      <c r="AS333" s="22">
        <f t="shared" si="27"/>
        <v>358.6451717</v>
      </c>
      <c r="AT333" s="22">
        <f t="shared" si="28"/>
        <v>358.6451717</v>
      </c>
      <c r="AU333" s="22">
        <f t="shared" si="29"/>
        <v>2541.354828</v>
      </c>
      <c r="AV333" s="22">
        <f t="shared" ref="AV333:AV338" si="1397">37.95*120</f>
        <v>4554</v>
      </c>
      <c r="AW333" s="22">
        <f t="shared" si="31"/>
        <v>2012.645172</v>
      </c>
      <c r="AX333" s="22">
        <f t="shared" si="32"/>
        <v>2541.354828</v>
      </c>
      <c r="AY333" s="22">
        <v>70.73</v>
      </c>
      <c r="AZ333" s="22">
        <f t="shared" si="33"/>
        <v>70.73</v>
      </c>
      <c r="BA333" s="22">
        <f t="shared" si="34"/>
        <v>0</v>
      </c>
      <c r="BB333" s="22">
        <f t="shared" si="35"/>
        <v>4624.73</v>
      </c>
      <c r="BC333" s="22">
        <f t="shared" ref="BC333:BD333" si="1393">SUM(AW333+AZ333)</f>
        <v>2083.375172</v>
      </c>
      <c r="BD333" s="22">
        <f t="shared" si="1393"/>
        <v>2541.354828</v>
      </c>
      <c r="BE333" s="22">
        <f t="shared" si="37"/>
        <v>0</v>
      </c>
      <c r="BF333" s="27">
        <v>0.0</v>
      </c>
      <c r="BG333" s="22">
        <f t="shared" si="38"/>
        <v>0</v>
      </c>
      <c r="BH333" s="22">
        <f t="shared" si="39"/>
        <v>0</v>
      </c>
      <c r="BI333" s="22">
        <v>420.79999999999995</v>
      </c>
      <c r="BJ333" s="22">
        <f t="shared" si="40"/>
        <v>420.8</v>
      </c>
      <c r="BK333" s="22">
        <f t="shared" si="41"/>
        <v>0</v>
      </c>
      <c r="BL333" s="22"/>
      <c r="BM333" s="22">
        <f t="shared" si="42"/>
        <v>0</v>
      </c>
      <c r="BN333" s="22" t="str">
        <f t="shared" si="43"/>
        <v/>
      </c>
      <c r="BO333" s="22">
        <f t="shared" ref="BO333:BQ333" si="1394">BF333+BI333+BL333</f>
        <v>420.8</v>
      </c>
      <c r="BP333" s="22">
        <f t="shared" si="1394"/>
        <v>420.8</v>
      </c>
      <c r="BQ333" s="22">
        <f t="shared" si="1394"/>
        <v>0</v>
      </c>
      <c r="BR333" s="22">
        <f t="shared" si="45"/>
        <v>0</v>
      </c>
      <c r="BS333" s="22">
        <v>0.0</v>
      </c>
      <c r="BT333" s="22">
        <f t="shared" si="46"/>
        <v>0</v>
      </c>
      <c r="BU333" s="22">
        <f t="shared" si="47"/>
        <v>0</v>
      </c>
      <c r="BV333" s="22">
        <f t="shared" si="48"/>
        <v>0</v>
      </c>
      <c r="BW333" s="27">
        <v>0.0</v>
      </c>
      <c r="BX333" s="22">
        <f t="shared" si="49"/>
        <v>0</v>
      </c>
      <c r="BY333" s="22">
        <f t="shared" si="50"/>
        <v>0</v>
      </c>
      <c r="BZ333" s="22">
        <f t="shared" si="51"/>
        <v>0</v>
      </c>
      <c r="CA333" s="22">
        <f t="shared" si="52"/>
        <v>0</v>
      </c>
    </row>
    <row r="334" ht="14.25" customHeight="1">
      <c r="A334" s="14" t="s">
        <v>1534</v>
      </c>
      <c r="B334" s="14" t="s">
        <v>1535</v>
      </c>
      <c r="C334" s="14" t="s">
        <v>1536</v>
      </c>
      <c r="D334" s="14">
        <v>7.69706495E8</v>
      </c>
      <c r="E334" s="14" t="s">
        <v>341</v>
      </c>
      <c r="F334" s="14" t="s">
        <v>247</v>
      </c>
      <c r="G334" s="14" t="s">
        <v>1537</v>
      </c>
      <c r="H334" s="25" t="s">
        <v>96</v>
      </c>
      <c r="I334" s="26">
        <v>719.0</v>
      </c>
      <c r="J334" s="22">
        <v>0.0</v>
      </c>
      <c r="K334" s="22">
        <f t="shared" si="6"/>
        <v>0</v>
      </c>
      <c r="L334" s="22">
        <f t="shared" si="7"/>
        <v>0</v>
      </c>
      <c r="M334" s="22">
        <v>0.0</v>
      </c>
      <c r="N334" s="22">
        <f t="shared" si="8"/>
        <v>0</v>
      </c>
      <c r="O334" s="22">
        <f t="shared" si="9"/>
        <v>0</v>
      </c>
      <c r="P334" s="22">
        <v>22.0</v>
      </c>
      <c r="Q334" s="22">
        <f t="shared" si="10"/>
        <v>0</v>
      </c>
      <c r="R334" s="22">
        <f t="shared" si="11"/>
        <v>22</v>
      </c>
      <c r="S334" s="22">
        <v>100.0</v>
      </c>
      <c r="T334" s="22">
        <f t="shared" si="12"/>
        <v>0</v>
      </c>
      <c r="U334" s="22">
        <f t="shared" si="13"/>
        <v>100</v>
      </c>
      <c r="V334" s="22">
        <f t="shared" si="14"/>
        <v>597</v>
      </c>
      <c r="W334" s="22">
        <v>13.9</v>
      </c>
      <c r="X334" s="22">
        <f t="shared" si="15"/>
        <v>0</v>
      </c>
      <c r="Y334" s="22">
        <f t="shared" si="16"/>
        <v>13.9</v>
      </c>
      <c r="Z334" s="22">
        <v>0.39</v>
      </c>
      <c r="AA334" s="22">
        <f t="shared" si="17"/>
        <v>0</v>
      </c>
      <c r="AB334" s="22">
        <f t="shared" si="18"/>
        <v>0.39</v>
      </c>
      <c r="AC334" s="22">
        <v>68.87</v>
      </c>
      <c r="AD334" s="22">
        <f t="shared" si="19"/>
        <v>0</v>
      </c>
      <c r="AE334" s="22">
        <f t="shared" si="20"/>
        <v>68.87</v>
      </c>
      <c r="AF334" s="22">
        <v>1.37</v>
      </c>
      <c r="AG334" s="22">
        <f t="shared" si="21"/>
        <v>0</v>
      </c>
      <c r="AH334" s="22">
        <f t="shared" si="22"/>
        <v>1.37</v>
      </c>
      <c r="AI334" s="22">
        <v>60.86</v>
      </c>
      <c r="AJ334" s="22">
        <f t="shared" si="23"/>
        <v>0</v>
      </c>
      <c r="AK334" s="22">
        <f t="shared" si="24"/>
        <v>60.86</v>
      </c>
      <c r="AL334" s="22">
        <f t="shared" ref="AL334:AN334" si="1395">AF334+AI334</f>
        <v>62.23</v>
      </c>
      <c r="AM334" s="22">
        <f t="shared" si="1395"/>
        <v>0</v>
      </c>
      <c r="AN334" s="22">
        <f t="shared" si="1395"/>
        <v>62.23</v>
      </c>
      <c r="AO334" s="22">
        <f t="shared" ref="AO334:AQ334" si="1396">SUM(J334+M334+P334+S334+W334+Z334+AC334+AF334+AI334)</f>
        <v>267.39</v>
      </c>
      <c r="AP334" s="22">
        <f t="shared" si="1396"/>
        <v>0</v>
      </c>
      <c r="AQ334" s="22">
        <f t="shared" si="1396"/>
        <v>267.39</v>
      </c>
      <c r="AR334" s="22">
        <v>15.65433090263955</v>
      </c>
      <c r="AS334" s="22">
        <f t="shared" si="27"/>
        <v>283.0443309</v>
      </c>
      <c r="AT334" s="22">
        <f t="shared" si="28"/>
        <v>283.0443309</v>
      </c>
      <c r="AU334" s="22">
        <f t="shared" si="29"/>
        <v>435.9556691</v>
      </c>
      <c r="AV334" s="22">
        <f t="shared" si="1397"/>
        <v>4554</v>
      </c>
      <c r="AW334" s="22">
        <f t="shared" si="31"/>
        <v>4118.044331</v>
      </c>
      <c r="AX334" s="22">
        <f t="shared" si="32"/>
        <v>435.9556691</v>
      </c>
      <c r="AY334" s="22">
        <v>0.0</v>
      </c>
      <c r="AZ334" s="22">
        <f t="shared" si="33"/>
        <v>0</v>
      </c>
      <c r="BA334" s="22">
        <f t="shared" si="34"/>
        <v>0</v>
      </c>
      <c r="BB334" s="22">
        <f t="shared" si="35"/>
        <v>4554</v>
      </c>
      <c r="BC334" s="22">
        <f t="shared" ref="BC334:BD334" si="1398">SUM(AW334+AZ334)</f>
        <v>4118.044331</v>
      </c>
      <c r="BD334" s="22">
        <f t="shared" si="1398"/>
        <v>435.9556691</v>
      </c>
      <c r="BE334" s="22">
        <f t="shared" si="37"/>
        <v>0</v>
      </c>
      <c r="BF334" s="27">
        <v>0.0</v>
      </c>
      <c r="BG334" s="22">
        <f t="shared" si="38"/>
        <v>0</v>
      </c>
      <c r="BH334" s="22">
        <f t="shared" si="39"/>
        <v>0</v>
      </c>
      <c r="BI334" s="22">
        <v>455.91999999999996</v>
      </c>
      <c r="BJ334" s="22">
        <f t="shared" si="40"/>
        <v>455.92</v>
      </c>
      <c r="BK334" s="22">
        <f t="shared" si="41"/>
        <v>0</v>
      </c>
      <c r="BL334" s="22"/>
      <c r="BM334" s="22">
        <f t="shared" si="42"/>
        <v>0</v>
      </c>
      <c r="BN334" s="22" t="str">
        <f t="shared" si="43"/>
        <v/>
      </c>
      <c r="BO334" s="22">
        <f t="shared" ref="BO334:BQ334" si="1399">BF334+BI334+BL334</f>
        <v>455.92</v>
      </c>
      <c r="BP334" s="22">
        <f t="shared" si="1399"/>
        <v>455.92</v>
      </c>
      <c r="BQ334" s="22">
        <f t="shared" si="1399"/>
        <v>0</v>
      </c>
      <c r="BR334" s="22">
        <f t="shared" si="45"/>
        <v>0</v>
      </c>
      <c r="BS334" s="22">
        <v>0.0</v>
      </c>
      <c r="BT334" s="22">
        <f t="shared" si="46"/>
        <v>0</v>
      </c>
      <c r="BU334" s="22">
        <f t="shared" si="47"/>
        <v>0</v>
      </c>
      <c r="BV334" s="22">
        <f t="shared" si="48"/>
        <v>0</v>
      </c>
      <c r="BW334" s="27">
        <v>0.0</v>
      </c>
      <c r="BX334" s="22">
        <f t="shared" si="49"/>
        <v>0</v>
      </c>
      <c r="BY334" s="22">
        <f t="shared" si="50"/>
        <v>0</v>
      </c>
      <c r="BZ334" s="22">
        <f t="shared" si="51"/>
        <v>0</v>
      </c>
      <c r="CA334" s="22">
        <f t="shared" si="52"/>
        <v>0</v>
      </c>
    </row>
    <row r="335" ht="14.25" customHeight="1">
      <c r="A335" s="14" t="s">
        <v>1538</v>
      </c>
      <c r="B335" s="14" t="s">
        <v>1539</v>
      </c>
      <c r="C335" s="14" t="s">
        <v>1540</v>
      </c>
      <c r="D335" s="14">
        <v>9.69601514E8</v>
      </c>
      <c r="E335" s="14" t="s">
        <v>312</v>
      </c>
      <c r="F335" s="14" t="s">
        <v>209</v>
      </c>
      <c r="G335" s="14" t="s">
        <v>1541</v>
      </c>
      <c r="H335" s="25" t="s">
        <v>96</v>
      </c>
      <c r="I335" s="26">
        <v>1059.0</v>
      </c>
      <c r="J335" s="22">
        <v>0.0</v>
      </c>
      <c r="K335" s="22">
        <f t="shared" si="6"/>
        <v>0</v>
      </c>
      <c r="L335" s="22">
        <f t="shared" si="7"/>
        <v>0</v>
      </c>
      <c r="M335" s="22">
        <v>0.0</v>
      </c>
      <c r="N335" s="22">
        <f t="shared" si="8"/>
        <v>0</v>
      </c>
      <c r="O335" s="22">
        <f t="shared" si="9"/>
        <v>0</v>
      </c>
      <c r="P335" s="22">
        <v>22.0</v>
      </c>
      <c r="Q335" s="22">
        <f t="shared" si="10"/>
        <v>0</v>
      </c>
      <c r="R335" s="22">
        <f t="shared" si="11"/>
        <v>22</v>
      </c>
      <c r="S335" s="22">
        <v>100.0</v>
      </c>
      <c r="T335" s="22">
        <f t="shared" si="12"/>
        <v>0</v>
      </c>
      <c r="U335" s="22">
        <f t="shared" si="13"/>
        <v>100</v>
      </c>
      <c r="V335" s="22">
        <f t="shared" si="14"/>
        <v>937</v>
      </c>
      <c r="W335" s="22">
        <v>13.9</v>
      </c>
      <c r="X335" s="22">
        <f t="shared" si="15"/>
        <v>0</v>
      </c>
      <c r="Y335" s="22">
        <f t="shared" si="16"/>
        <v>13.9</v>
      </c>
      <c r="Z335" s="22">
        <v>0.39</v>
      </c>
      <c r="AA335" s="22">
        <f t="shared" si="17"/>
        <v>0</v>
      </c>
      <c r="AB335" s="22">
        <f t="shared" si="18"/>
        <v>0.39</v>
      </c>
      <c r="AC335" s="22">
        <v>68.87</v>
      </c>
      <c r="AD335" s="22">
        <f t="shared" si="19"/>
        <v>0</v>
      </c>
      <c r="AE335" s="22">
        <f t="shared" si="20"/>
        <v>68.87</v>
      </c>
      <c r="AF335" s="22">
        <v>1.37</v>
      </c>
      <c r="AG335" s="22">
        <f t="shared" si="21"/>
        <v>0</v>
      </c>
      <c r="AH335" s="22">
        <f t="shared" si="22"/>
        <v>1.37</v>
      </c>
      <c r="AI335" s="22">
        <v>60.86</v>
      </c>
      <c r="AJ335" s="22">
        <f t="shared" si="23"/>
        <v>0</v>
      </c>
      <c r="AK335" s="22">
        <f t="shared" si="24"/>
        <v>60.86</v>
      </c>
      <c r="AL335" s="22">
        <f t="shared" ref="AL335:AN335" si="1400">AF335+AI335</f>
        <v>62.23</v>
      </c>
      <c r="AM335" s="22">
        <f t="shared" si="1400"/>
        <v>0</v>
      </c>
      <c r="AN335" s="22">
        <f t="shared" si="1400"/>
        <v>62.23</v>
      </c>
      <c r="AO335" s="22">
        <f t="shared" ref="AO335:AQ335" si="1401">SUM(J335+M335+P335+S335+W335+Z335+AC335+AF335+AI335)</f>
        <v>267.39</v>
      </c>
      <c r="AP335" s="22">
        <f t="shared" si="1401"/>
        <v>0</v>
      </c>
      <c r="AQ335" s="22">
        <f t="shared" si="1401"/>
        <v>267.39</v>
      </c>
      <c r="AR335" s="22">
        <v>27.439881503594904</v>
      </c>
      <c r="AS335" s="22">
        <f t="shared" si="27"/>
        <v>294.8298815</v>
      </c>
      <c r="AT335" s="22">
        <f t="shared" si="28"/>
        <v>294.8298815</v>
      </c>
      <c r="AU335" s="22">
        <f t="shared" si="29"/>
        <v>764.1701185</v>
      </c>
      <c r="AV335" s="22">
        <f t="shared" si="1397"/>
        <v>4554</v>
      </c>
      <c r="AW335" s="22">
        <f t="shared" si="31"/>
        <v>3789.829882</v>
      </c>
      <c r="AX335" s="22">
        <f t="shared" si="32"/>
        <v>764.1701185</v>
      </c>
      <c r="AY335" s="22">
        <v>70.73</v>
      </c>
      <c r="AZ335" s="22">
        <f t="shared" si="33"/>
        <v>70.73</v>
      </c>
      <c r="BA335" s="22">
        <f t="shared" si="34"/>
        <v>0</v>
      </c>
      <c r="BB335" s="22">
        <f t="shared" si="35"/>
        <v>4624.73</v>
      </c>
      <c r="BC335" s="22">
        <f t="shared" ref="BC335:BD335" si="1402">SUM(AW335+AZ335)</f>
        <v>3860.559882</v>
      </c>
      <c r="BD335" s="22">
        <f t="shared" si="1402"/>
        <v>764.1701185</v>
      </c>
      <c r="BE335" s="22">
        <f t="shared" si="37"/>
        <v>0</v>
      </c>
      <c r="BF335" s="27">
        <v>0.0</v>
      </c>
      <c r="BG335" s="22">
        <f t="shared" si="38"/>
        <v>0</v>
      </c>
      <c r="BH335" s="22">
        <f t="shared" si="39"/>
        <v>0</v>
      </c>
      <c r="BI335" s="22">
        <v>456.2</v>
      </c>
      <c r="BJ335" s="22">
        <f t="shared" si="40"/>
        <v>456.2</v>
      </c>
      <c r="BK335" s="22">
        <f t="shared" si="41"/>
        <v>0</v>
      </c>
      <c r="BL335" s="22"/>
      <c r="BM335" s="22">
        <f t="shared" si="42"/>
        <v>0</v>
      </c>
      <c r="BN335" s="22" t="str">
        <f t="shared" si="43"/>
        <v/>
      </c>
      <c r="BO335" s="22">
        <f t="shared" ref="BO335:BQ335" si="1403">BF335+BI335+BL335</f>
        <v>456.2</v>
      </c>
      <c r="BP335" s="22">
        <f t="shared" si="1403"/>
        <v>456.2</v>
      </c>
      <c r="BQ335" s="22">
        <f t="shared" si="1403"/>
        <v>0</v>
      </c>
      <c r="BR335" s="22">
        <f t="shared" si="45"/>
        <v>0</v>
      </c>
      <c r="BS335" s="22">
        <v>0.0</v>
      </c>
      <c r="BT335" s="22">
        <f t="shared" si="46"/>
        <v>0</v>
      </c>
      <c r="BU335" s="22">
        <f t="shared" si="47"/>
        <v>0</v>
      </c>
      <c r="BV335" s="22">
        <f t="shared" si="48"/>
        <v>0</v>
      </c>
      <c r="BW335" s="27">
        <v>957.7</v>
      </c>
      <c r="BX335" s="22">
        <f t="shared" si="49"/>
        <v>957.7</v>
      </c>
      <c r="BY335" s="22">
        <f t="shared" si="50"/>
        <v>0</v>
      </c>
      <c r="BZ335" s="22">
        <f t="shared" si="51"/>
        <v>0</v>
      </c>
      <c r="CA335" s="22">
        <f t="shared" si="52"/>
        <v>0</v>
      </c>
    </row>
    <row r="336" ht="14.25" customHeight="1">
      <c r="A336" s="14" t="s">
        <v>1542</v>
      </c>
      <c r="B336" s="14" t="s">
        <v>1543</v>
      </c>
      <c r="C336" s="14" t="s">
        <v>1544</v>
      </c>
      <c r="D336" s="14">
        <v>8.65877408E8</v>
      </c>
      <c r="E336" s="14" t="s">
        <v>298</v>
      </c>
      <c r="F336" s="14" t="s">
        <v>293</v>
      </c>
      <c r="G336" s="14" t="s">
        <v>1545</v>
      </c>
      <c r="H336" s="25" t="s">
        <v>96</v>
      </c>
      <c r="I336" s="26">
        <v>1358.0</v>
      </c>
      <c r="J336" s="22">
        <v>0.0</v>
      </c>
      <c r="K336" s="22">
        <f t="shared" si="6"/>
        <v>0</v>
      </c>
      <c r="L336" s="22">
        <f t="shared" si="7"/>
        <v>0</v>
      </c>
      <c r="M336" s="22">
        <v>0.0</v>
      </c>
      <c r="N336" s="22">
        <f t="shared" si="8"/>
        <v>0</v>
      </c>
      <c r="O336" s="22">
        <f t="shared" si="9"/>
        <v>0</v>
      </c>
      <c r="P336" s="22">
        <v>10.0</v>
      </c>
      <c r="Q336" s="22">
        <f t="shared" si="10"/>
        <v>0</v>
      </c>
      <c r="R336" s="22">
        <f t="shared" si="11"/>
        <v>10</v>
      </c>
      <c r="S336" s="22">
        <v>100.0</v>
      </c>
      <c r="T336" s="22">
        <f t="shared" si="12"/>
        <v>0</v>
      </c>
      <c r="U336" s="22">
        <f t="shared" si="13"/>
        <v>100</v>
      </c>
      <c r="V336" s="22">
        <f t="shared" si="14"/>
        <v>1248</v>
      </c>
      <c r="W336" s="22">
        <v>13.9</v>
      </c>
      <c r="X336" s="22">
        <f t="shared" si="15"/>
        <v>0</v>
      </c>
      <c r="Y336" s="22">
        <f t="shared" si="16"/>
        <v>13.9</v>
      </c>
      <c r="Z336" s="22">
        <v>0.39</v>
      </c>
      <c r="AA336" s="22">
        <f t="shared" si="17"/>
        <v>0</v>
      </c>
      <c r="AB336" s="22">
        <f t="shared" si="18"/>
        <v>0.39</v>
      </c>
      <c r="AC336" s="22">
        <v>68.87</v>
      </c>
      <c r="AD336" s="22">
        <f t="shared" si="19"/>
        <v>0</v>
      </c>
      <c r="AE336" s="22">
        <f t="shared" si="20"/>
        <v>68.87</v>
      </c>
      <c r="AF336" s="22">
        <v>1.37</v>
      </c>
      <c r="AG336" s="22">
        <f t="shared" si="21"/>
        <v>0</v>
      </c>
      <c r="AH336" s="22">
        <f t="shared" si="22"/>
        <v>1.37</v>
      </c>
      <c r="AI336" s="22">
        <v>60.86</v>
      </c>
      <c r="AJ336" s="22">
        <f t="shared" si="23"/>
        <v>0</v>
      </c>
      <c r="AK336" s="22">
        <f t="shared" si="24"/>
        <v>60.86</v>
      </c>
      <c r="AL336" s="22">
        <f t="shared" ref="AL336:AN336" si="1404">AF336+AI336</f>
        <v>62.23</v>
      </c>
      <c r="AM336" s="22">
        <f t="shared" si="1404"/>
        <v>0</v>
      </c>
      <c r="AN336" s="22">
        <f t="shared" si="1404"/>
        <v>62.23</v>
      </c>
      <c r="AO336" s="22">
        <f t="shared" ref="AO336:AQ336" si="1405">SUM(J336+M336+P336+S336+W336+Z336+AC336+AF336+AI336)</f>
        <v>255.39</v>
      </c>
      <c r="AP336" s="22">
        <f t="shared" si="1405"/>
        <v>0</v>
      </c>
      <c r="AQ336" s="22">
        <f t="shared" si="1405"/>
        <v>255.39</v>
      </c>
      <c r="AR336" s="22">
        <v>38.220193965057</v>
      </c>
      <c r="AS336" s="22">
        <f t="shared" si="27"/>
        <v>293.610194</v>
      </c>
      <c r="AT336" s="22">
        <f t="shared" si="28"/>
        <v>293.610194</v>
      </c>
      <c r="AU336" s="22">
        <f t="shared" si="29"/>
        <v>1064.389806</v>
      </c>
      <c r="AV336" s="22">
        <f t="shared" si="1397"/>
        <v>4554</v>
      </c>
      <c r="AW336" s="22">
        <f t="shared" si="31"/>
        <v>3489.610194</v>
      </c>
      <c r="AX336" s="22">
        <f t="shared" si="32"/>
        <v>1064.389806</v>
      </c>
      <c r="AY336" s="22">
        <v>70.73</v>
      </c>
      <c r="AZ336" s="22">
        <f t="shared" si="33"/>
        <v>70.73</v>
      </c>
      <c r="BA336" s="22">
        <f t="shared" si="34"/>
        <v>0</v>
      </c>
      <c r="BB336" s="22">
        <f t="shared" si="35"/>
        <v>4624.73</v>
      </c>
      <c r="BC336" s="22">
        <f t="shared" ref="BC336:BD336" si="1406">SUM(AW336+AZ336)</f>
        <v>3560.340194</v>
      </c>
      <c r="BD336" s="22">
        <f t="shared" si="1406"/>
        <v>1064.389806</v>
      </c>
      <c r="BE336" s="22">
        <f t="shared" si="37"/>
        <v>0</v>
      </c>
      <c r="BF336" s="27">
        <v>0.0</v>
      </c>
      <c r="BG336" s="22">
        <f t="shared" si="38"/>
        <v>0</v>
      </c>
      <c r="BH336" s="22">
        <f t="shared" si="39"/>
        <v>0</v>
      </c>
      <c r="BI336" s="22">
        <v>811.89</v>
      </c>
      <c r="BJ336" s="22">
        <f t="shared" si="40"/>
        <v>811.89</v>
      </c>
      <c r="BK336" s="22">
        <f t="shared" si="41"/>
        <v>0</v>
      </c>
      <c r="BL336" s="22"/>
      <c r="BM336" s="22">
        <f t="shared" si="42"/>
        <v>0</v>
      </c>
      <c r="BN336" s="22" t="str">
        <f t="shared" si="43"/>
        <v/>
      </c>
      <c r="BO336" s="22">
        <f t="shared" ref="BO336:BQ336" si="1407">BF336+BI336+BL336</f>
        <v>811.89</v>
      </c>
      <c r="BP336" s="22">
        <f t="shared" si="1407"/>
        <v>811.89</v>
      </c>
      <c r="BQ336" s="22">
        <f t="shared" si="1407"/>
        <v>0</v>
      </c>
      <c r="BR336" s="22">
        <f t="shared" si="45"/>
        <v>0</v>
      </c>
      <c r="BS336" s="22">
        <v>0.0</v>
      </c>
      <c r="BT336" s="22">
        <f t="shared" si="46"/>
        <v>0</v>
      </c>
      <c r="BU336" s="22">
        <f t="shared" si="47"/>
        <v>0</v>
      </c>
      <c r="BV336" s="22">
        <f t="shared" si="48"/>
        <v>0</v>
      </c>
      <c r="BW336" s="27">
        <v>53.2</v>
      </c>
      <c r="BX336" s="22">
        <f t="shared" si="49"/>
        <v>53.2</v>
      </c>
      <c r="BY336" s="22">
        <f t="shared" si="50"/>
        <v>0</v>
      </c>
      <c r="BZ336" s="22">
        <f t="shared" si="51"/>
        <v>0</v>
      </c>
      <c r="CA336" s="22">
        <f t="shared" si="52"/>
        <v>0</v>
      </c>
    </row>
    <row r="337" ht="14.25" customHeight="1">
      <c r="A337" s="14" t="s">
        <v>1546</v>
      </c>
      <c r="B337" s="14" t="s">
        <v>1547</v>
      </c>
      <c r="C337" s="14" t="s">
        <v>1548</v>
      </c>
      <c r="D337" s="14">
        <v>5.05068575E8</v>
      </c>
      <c r="E337" s="14" t="s">
        <v>422</v>
      </c>
      <c r="F337" s="14" t="s">
        <v>94</v>
      </c>
      <c r="G337" s="14" t="s">
        <v>1549</v>
      </c>
      <c r="H337" s="25" t="s">
        <v>96</v>
      </c>
      <c r="I337" s="26">
        <v>1390.0</v>
      </c>
      <c r="J337" s="22">
        <v>0.0</v>
      </c>
      <c r="K337" s="22">
        <f t="shared" si="6"/>
        <v>0</v>
      </c>
      <c r="L337" s="22">
        <f t="shared" si="7"/>
        <v>0</v>
      </c>
      <c r="M337" s="22">
        <v>0.0</v>
      </c>
      <c r="N337" s="22">
        <f t="shared" si="8"/>
        <v>0</v>
      </c>
      <c r="O337" s="22">
        <f t="shared" si="9"/>
        <v>0</v>
      </c>
      <c r="P337" s="22">
        <v>10.0</v>
      </c>
      <c r="Q337" s="22">
        <f t="shared" si="10"/>
        <v>0</v>
      </c>
      <c r="R337" s="22">
        <f t="shared" si="11"/>
        <v>10</v>
      </c>
      <c r="S337" s="22">
        <v>100.0</v>
      </c>
      <c r="T337" s="22">
        <f t="shared" si="12"/>
        <v>0</v>
      </c>
      <c r="U337" s="22">
        <f t="shared" si="13"/>
        <v>100</v>
      </c>
      <c r="V337" s="22">
        <f t="shared" si="14"/>
        <v>1280</v>
      </c>
      <c r="W337" s="22">
        <v>13.9</v>
      </c>
      <c r="X337" s="22">
        <f t="shared" si="15"/>
        <v>0</v>
      </c>
      <c r="Y337" s="22">
        <f t="shared" si="16"/>
        <v>13.9</v>
      </c>
      <c r="Z337" s="22">
        <v>0.39</v>
      </c>
      <c r="AA337" s="22">
        <f t="shared" si="17"/>
        <v>0</v>
      </c>
      <c r="AB337" s="22">
        <f t="shared" si="18"/>
        <v>0.39</v>
      </c>
      <c r="AC337" s="22">
        <v>68.87</v>
      </c>
      <c r="AD337" s="22">
        <f t="shared" si="19"/>
        <v>0</v>
      </c>
      <c r="AE337" s="22">
        <f t="shared" si="20"/>
        <v>68.87</v>
      </c>
      <c r="AF337" s="22">
        <v>1.37</v>
      </c>
      <c r="AG337" s="22">
        <f t="shared" si="21"/>
        <v>0</v>
      </c>
      <c r="AH337" s="22">
        <f t="shared" si="22"/>
        <v>1.37</v>
      </c>
      <c r="AI337" s="22">
        <v>60.86</v>
      </c>
      <c r="AJ337" s="22">
        <f t="shared" si="23"/>
        <v>0</v>
      </c>
      <c r="AK337" s="22">
        <f t="shared" si="24"/>
        <v>60.86</v>
      </c>
      <c r="AL337" s="22">
        <f t="shared" ref="AL337:AN337" si="1408">AF337+AI337</f>
        <v>62.23</v>
      </c>
      <c r="AM337" s="22">
        <f t="shared" si="1408"/>
        <v>0</v>
      </c>
      <c r="AN337" s="22">
        <f t="shared" si="1408"/>
        <v>62.23</v>
      </c>
      <c r="AO337" s="22">
        <f t="shared" ref="AO337:AQ337" si="1409">SUM(J337+M337+P337+S337+W337+Z337+AC337+AF337+AI337)</f>
        <v>255.39</v>
      </c>
      <c r="AP337" s="22">
        <f t="shared" si="1409"/>
        <v>0</v>
      </c>
      <c r="AQ337" s="22">
        <f t="shared" si="1409"/>
        <v>255.39</v>
      </c>
      <c r="AR337" s="22">
        <v>39.32942225691162</v>
      </c>
      <c r="AS337" s="22">
        <f t="shared" si="27"/>
        <v>294.7194223</v>
      </c>
      <c r="AT337" s="22">
        <f t="shared" si="28"/>
        <v>294.7194223</v>
      </c>
      <c r="AU337" s="22">
        <f t="shared" si="29"/>
        <v>1095.280578</v>
      </c>
      <c r="AV337" s="22">
        <f t="shared" si="1397"/>
        <v>4554</v>
      </c>
      <c r="AW337" s="22">
        <f t="shared" si="31"/>
        <v>3458.719422</v>
      </c>
      <c r="AX337" s="22">
        <f t="shared" si="32"/>
        <v>1095.280578</v>
      </c>
      <c r="AY337" s="22">
        <v>70.73</v>
      </c>
      <c r="AZ337" s="22">
        <f t="shared" si="33"/>
        <v>70.73</v>
      </c>
      <c r="BA337" s="22">
        <f t="shared" si="34"/>
        <v>0</v>
      </c>
      <c r="BB337" s="22">
        <f t="shared" si="35"/>
        <v>4624.73</v>
      </c>
      <c r="BC337" s="22">
        <f t="shared" ref="BC337:BD337" si="1410">SUM(AW337+AZ337)</f>
        <v>3529.449422</v>
      </c>
      <c r="BD337" s="22">
        <f t="shared" si="1410"/>
        <v>1095.280578</v>
      </c>
      <c r="BE337" s="22">
        <f t="shared" si="37"/>
        <v>0</v>
      </c>
      <c r="BF337" s="27">
        <v>0.0</v>
      </c>
      <c r="BG337" s="22">
        <f t="shared" si="38"/>
        <v>0</v>
      </c>
      <c r="BH337" s="22">
        <f t="shared" si="39"/>
        <v>0</v>
      </c>
      <c r="BI337" s="22">
        <v>111.46</v>
      </c>
      <c r="BJ337" s="22">
        <f t="shared" si="40"/>
        <v>111.46</v>
      </c>
      <c r="BK337" s="22">
        <f t="shared" si="41"/>
        <v>0</v>
      </c>
      <c r="BL337" s="22"/>
      <c r="BM337" s="22">
        <f t="shared" si="42"/>
        <v>0</v>
      </c>
      <c r="BN337" s="22" t="str">
        <f t="shared" si="43"/>
        <v/>
      </c>
      <c r="BO337" s="22">
        <f t="shared" ref="BO337:BQ337" si="1411">BF337+BI337+BL337</f>
        <v>111.46</v>
      </c>
      <c r="BP337" s="22">
        <f t="shared" si="1411"/>
        <v>111.46</v>
      </c>
      <c r="BQ337" s="22">
        <f t="shared" si="1411"/>
        <v>0</v>
      </c>
      <c r="BR337" s="22">
        <f t="shared" si="45"/>
        <v>0</v>
      </c>
      <c r="BS337" s="22">
        <v>0.0</v>
      </c>
      <c r="BT337" s="22">
        <f t="shared" si="46"/>
        <v>0</v>
      </c>
      <c r="BU337" s="22">
        <f t="shared" si="47"/>
        <v>0</v>
      </c>
      <c r="BV337" s="22">
        <f t="shared" si="48"/>
        <v>0</v>
      </c>
      <c r="BW337" s="27">
        <v>0.0</v>
      </c>
      <c r="BX337" s="22">
        <f t="shared" si="49"/>
        <v>0</v>
      </c>
      <c r="BY337" s="22">
        <f t="shared" si="50"/>
        <v>0</v>
      </c>
      <c r="BZ337" s="22">
        <f t="shared" si="51"/>
        <v>0</v>
      </c>
      <c r="CA337" s="22">
        <f t="shared" si="52"/>
        <v>0</v>
      </c>
    </row>
    <row r="338" ht="14.25" customHeight="1">
      <c r="A338" s="14" t="s">
        <v>1550</v>
      </c>
      <c r="B338" s="14" t="s">
        <v>1551</v>
      </c>
      <c r="C338" s="14" t="s">
        <v>1552</v>
      </c>
      <c r="D338" s="14">
        <v>9.57410549E8</v>
      </c>
      <c r="E338" s="14" t="s">
        <v>235</v>
      </c>
      <c r="F338" s="14" t="s">
        <v>209</v>
      </c>
      <c r="G338" s="14" t="s">
        <v>1553</v>
      </c>
      <c r="H338" s="25" t="s">
        <v>96</v>
      </c>
      <c r="I338" s="26">
        <v>1332.0</v>
      </c>
      <c r="J338" s="22">
        <v>0.0</v>
      </c>
      <c r="K338" s="22">
        <f t="shared" si="6"/>
        <v>0</v>
      </c>
      <c r="L338" s="22">
        <f t="shared" si="7"/>
        <v>0</v>
      </c>
      <c r="M338" s="22">
        <v>0.0</v>
      </c>
      <c r="N338" s="22">
        <f t="shared" si="8"/>
        <v>0</v>
      </c>
      <c r="O338" s="22">
        <f t="shared" si="9"/>
        <v>0</v>
      </c>
      <c r="P338" s="22">
        <v>10.0</v>
      </c>
      <c r="Q338" s="22">
        <f t="shared" si="10"/>
        <v>0</v>
      </c>
      <c r="R338" s="22">
        <f t="shared" si="11"/>
        <v>10</v>
      </c>
      <c r="S338" s="22">
        <v>100.0</v>
      </c>
      <c r="T338" s="22">
        <f t="shared" si="12"/>
        <v>0</v>
      </c>
      <c r="U338" s="22">
        <f t="shared" si="13"/>
        <v>100</v>
      </c>
      <c r="V338" s="22">
        <f t="shared" si="14"/>
        <v>1222</v>
      </c>
      <c r="W338" s="22">
        <v>13.9</v>
      </c>
      <c r="X338" s="22">
        <f t="shared" si="15"/>
        <v>0</v>
      </c>
      <c r="Y338" s="22">
        <f t="shared" si="16"/>
        <v>13.9</v>
      </c>
      <c r="Z338" s="22">
        <v>0.39</v>
      </c>
      <c r="AA338" s="22">
        <f t="shared" si="17"/>
        <v>0</v>
      </c>
      <c r="AB338" s="22">
        <f t="shared" si="18"/>
        <v>0.39</v>
      </c>
      <c r="AC338" s="22">
        <v>68.87</v>
      </c>
      <c r="AD338" s="22">
        <f t="shared" si="19"/>
        <v>0</v>
      </c>
      <c r="AE338" s="22">
        <f t="shared" si="20"/>
        <v>68.87</v>
      </c>
      <c r="AF338" s="22">
        <v>1.37</v>
      </c>
      <c r="AG338" s="22">
        <f t="shared" si="21"/>
        <v>0</v>
      </c>
      <c r="AH338" s="22">
        <f t="shared" si="22"/>
        <v>1.37</v>
      </c>
      <c r="AI338" s="22">
        <v>60.86</v>
      </c>
      <c r="AJ338" s="22">
        <f t="shared" si="23"/>
        <v>0</v>
      </c>
      <c r="AK338" s="22">
        <f t="shared" si="24"/>
        <v>60.86</v>
      </c>
      <c r="AL338" s="22">
        <f t="shared" ref="AL338:AN338" si="1412">AF338+AI338</f>
        <v>62.23</v>
      </c>
      <c r="AM338" s="22">
        <f t="shared" si="1412"/>
        <v>0</v>
      </c>
      <c r="AN338" s="22">
        <f t="shared" si="1412"/>
        <v>62.23</v>
      </c>
      <c r="AO338" s="22">
        <f t="shared" ref="AO338:AQ338" si="1413">SUM(J338+M338+P338+S338+W338+Z338+AC338+AF338+AI338)</f>
        <v>255.39</v>
      </c>
      <c r="AP338" s="22">
        <f t="shared" si="1413"/>
        <v>0</v>
      </c>
      <c r="AQ338" s="22">
        <f t="shared" si="1413"/>
        <v>255.39</v>
      </c>
      <c r="AR338" s="22">
        <v>37.31894597792512</v>
      </c>
      <c r="AS338" s="22">
        <f t="shared" si="27"/>
        <v>292.708946</v>
      </c>
      <c r="AT338" s="22">
        <f t="shared" si="28"/>
        <v>292.708946</v>
      </c>
      <c r="AU338" s="22">
        <f t="shared" si="29"/>
        <v>1039.291054</v>
      </c>
      <c r="AV338" s="22">
        <f t="shared" si="1397"/>
        <v>4554</v>
      </c>
      <c r="AW338" s="22">
        <f t="shared" si="31"/>
        <v>3514.708946</v>
      </c>
      <c r="AX338" s="22">
        <f t="shared" si="32"/>
        <v>1039.291054</v>
      </c>
      <c r="AY338" s="22">
        <v>70.73</v>
      </c>
      <c r="AZ338" s="22">
        <f t="shared" si="33"/>
        <v>70.73</v>
      </c>
      <c r="BA338" s="22">
        <f t="shared" si="34"/>
        <v>0</v>
      </c>
      <c r="BB338" s="22">
        <f t="shared" si="35"/>
        <v>4624.73</v>
      </c>
      <c r="BC338" s="22">
        <f t="shared" ref="BC338:BD338" si="1414">SUM(AW338+AZ338)</f>
        <v>3585.438946</v>
      </c>
      <c r="BD338" s="22">
        <f t="shared" si="1414"/>
        <v>1039.291054</v>
      </c>
      <c r="BE338" s="22">
        <f t="shared" si="37"/>
        <v>0</v>
      </c>
      <c r="BF338" s="27">
        <v>0.0</v>
      </c>
      <c r="BG338" s="22">
        <f t="shared" si="38"/>
        <v>0</v>
      </c>
      <c r="BH338" s="22">
        <f t="shared" si="39"/>
        <v>0</v>
      </c>
      <c r="BI338" s="22">
        <v>535.1099999999999</v>
      </c>
      <c r="BJ338" s="22">
        <f t="shared" si="40"/>
        <v>535.11</v>
      </c>
      <c r="BK338" s="22">
        <f t="shared" si="41"/>
        <v>0</v>
      </c>
      <c r="BL338" s="22"/>
      <c r="BM338" s="22">
        <f t="shared" si="42"/>
        <v>0</v>
      </c>
      <c r="BN338" s="22" t="str">
        <f t="shared" si="43"/>
        <v/>
      </c>
      <c r="BO338" s="22">
        <f t="shared" ref="BO338:BQ338" si="1415">BF338+BI338+BL338</f>
        <v>535.11</v>
      </c>
      <c r="BP338" s="22">
        <f t="shared" si="1415"/>
        <v>535.11</v>
      </c>
      <c r="BQ338" s="22">
        <f t="shared" si="1415"/>
        <v>0</v>
      </c>
      <c r="BR338" s="22">
        <f t="shared" si="45"/>
        <v>0</v>
      </c>
      <c r="BS338" s="22">
        <v>0.0</v>
      </c>
      <c r="BT338" s="22">
        <f t="shared" si="46"/>
        <v>0</v>
      </c>
      <c r="BU338" s="22">
        <f t="shared" si="47"/>
        <v>0</v>
      </c>
      <c r="BV338" s="22">
        <f t="shared" si="48"/>
        <v>0</v>
      </c>
      <c r="BW338" s="27">
        <v>319.23</v>
      </c>
      <c r="BX338" s="22">
        <f t="shared" si="49"/>
        <v>319.23</v>
      </c>
      <c r="BY338" s="22">
        <f t="shared" si="50"/>
        <v>0</v>
      </c>
      <c r="BZ338" s="22">
        <f t="shared" si="51"/>
        <v>0</v>
      </c>
      <c r="CA338" s="22">
        <f t="shared" si="52"/>
        <v>0</v>
      </c>
    </row>
    <row r="339" ht="14.25" customHeight="1">
      <c r="A339" s="14" t="s">
        <v>1554</v>
      </c>
      <c r="B339" s="14" t="s">
        <v>1555</v>
      </c>
      <c r="C339" s="14" t="s">
        <v>1556</v>
      </c>
      <c r="D339" s="14">
        <v>2.54664881E8</v>
      </c>
      <c r="E339" s="14" t="s">
        <v>1557</v>
      </c>
      <c r="F339" s="14" t="s">
        <v>107</v>
      </c>
      <c r="G339" s="14" t="s">
        <v>1558</v>
      </c>
      <c r="H339" s="25" t="s">
        <v>96</v>
      </c>
      <c r="I339" s="26">
        <v>15200.0</v>
      </c>
      <c r="J339" s="22">
        <v>0.0</v>
      </c>
      <c r="K339" s="22">
        <f t="shared" si="6"/>
        <v>0</v>
      </c>
      <c r="L339" s="22">
        <f t="shared" si="7"/>
        <v>0</v>
      </c>
      <c r="M339" s="22">
        <v>0.0</v>
      </c>
      <c r="N339" s="22">
        <f t="shared" si="8"/>
        <v>0</v>
      </c>
      <c r="O339" s="22">
        <f t="shared" si="9"/>
        <v>0</v>
      </c>
      <c r="P339" s="22">
        <v>10.0</v>
      </c>
      <c r="Q339" s="22">
        <f t="shared" si="10"/>
        <v>0</v>
      </c>
      <c r="R339" s="22">
        <f t="shared" si="11"/>
        <v>10</v>
      </c>
      <c r="S339" s="22">
        <v>100.0</v>
      </c>
      <c r="T339" s="22">
        <f t="shared" si="12"/>
        <v>0</v>
      </c>
      <c r="U339" s="22">
        <f t="shared" si="13"/>
        <v>100</v>
      </c>
      <c r="V339" s="22">
        <f t="shared" si="14"/>
        <v>15090</v>
      </c>
      <c r="W339" s="22">
        <v>27.8</v>
      </c>
      <c r="X339" s="22">
        <f t="shared" si="15"/>
        <v>0</v>
      </c>
      <c r="Y339" s="22">
        <f t="shared" si="16"/>
        <v>27.8</v>
      </c>
      <c r="Z339" s="22">
        <v>0.39</v>
      </c>
      <c r="AA339" s="22">
        <f t="shared" si="17"/>
        <v>0</v>
      </c>
      <c r="AB339" s="22">
        <f t="shared" si="18"/>
        <v>0.39</v>
      </c>
      <c r="AC339" s="22">
        <v>68.87</v>
      </c>
      <c r="AD339" s="22">
        <f t="shared" si="19"/>
        <v>0</v>
      </c>
      <c r="AE339" s="22">
        <f t="shared" si="20"/>
        <v>68.87</v>
      </c>
      <c r="AF339" s="22">
        <v>1.37</v>
      </c>
      <c r="AG339" s="22">
        <f t="shared" si="21"/>
        <v>0</v>
      </c>
      <c r="AH339" s="22">
        <f t="shared" si="22"/>
        <v>1.37</v>
      </c>
      <c r="AI339" s="22">
        <v>60.86</v>
      </c>
      <c r="AJ339" s="22">
        <f t="shared" si="23"/>
        <v>0</v>
      </c>
      <c r="AK339" s="22">
        <f t="shared" si="24"/>
        <v>60.86</v>
      </c>
      <c r="AL339" s="22">
        <f t="shared" ref="AL339:AN339" si="1416">AF339+AI339</f>
        <v>62.23</v>
      </c>
      <c r="AM339" s="22">
        <f t="shared" si="1416"/>
        <v>0</v>
      </c>
      <c r="AN339" s="22">
        <f t="shared" si="1416"/>
        <v>62.23</v>
      </c>
      <c r="AO339" s="22">
        <f t="shared" ref="AO339:AQ339" si="1417">SUM(J339+M339+P339+S339+W339+Z339+AC339+AF339+AI339)</f>
        <v>269.29</v>
      </c>
      <c r="AP339" s="22">
        <f t="shared" si="1417"/>
        <v>0</v>
      </c>
      <c r="AQ339" s="22">
        <f t="shared" si="1417"/>
        <v>269.29</v>
      </c>
      <c r="AR339" s="22">
        <v>517.5489359211473</v>
      </c>
      <c r="AS339" s="22">
        <f t="shared" si="27"/>
        <v>786.8389359</v>
      </c>
      <c r="AT339" s="22">
        <f t="shared" si="28"/>
        <v>786.8389359</v>
      </c>
      <c r="AU339" s="22">
        <f t="shared" si="29"/>
        <v>14413.16106</v>
      </c>
      <c r="AV339" s="22">
        <f>82.93*120</f>
        <v>9951.6</v>
      </c>
      <c r="AW339" s="22">
        <f t="shared" si="31"/>
        <v>0</v>
      </c>
      <c r="AX339" s="22">
        <f t="shared" si="32"/>
        <v>9951.6</v>
      </c>
      <c r="AY339" s="22">
        <v>175.06</v>
      </c>
      <c r="AZ339" s="22">
        <f t="shared" si="33"/>
        <v>0</v>
      </c>
      <c r="BA339" s="22">
        <f t="shared" si="34"/>
        <v>175.06</v>
      </c>
      <c r="BB339" s="22">
        <f t="shared" si="35"/>
        <v>10126.66</v>
      </c>
      <c r="BC339" s="22">
        <f t="shared" ref="BC339:BD339" si="1418">SUM(AW339+AZ339)</f>
        <v>0</v>
      </c>
      <c r="BD339" s="22">
        <f t="shared" si="1418"/>
        <v>10126.66</v>
      </c>
      <c r="BE339" s="22">
        <f t="shared" si="37"/>
        <v>4286.501064</v>
      </c>
      <c r="BF339" s="27">
        <v>2296.77</v>
      </c>
      <c r="BG339" s="22">
        <f t="shared" si="38"/>
        <v>0</v>
      </c>
      <c r="BH339" s="22">
        <f t="shared" si="39"/>
        <v>2296.77</v>
      </c>
      <c r="BI339" s="22">
        <v>1057.94</v>
      </c>
      <c r="BJ339" s="22">
        <f t="shared" si="40"/>
        <v>0</v>
      </c>
      <c r="BK339" s="22">
        <f t="shared" si="41"/>
        <v>1057.94</v>
      </c>
      <c r="BL339" s="22"/>
      <c r="BM339" s="22">
        <f t="shared" si="42"/>
        <v>0</v>
      </c>
      <c r="BN339" s="22" t="str">
        <f t="shared" si="43"/>
        <v/>
      </c>
      <c r="BO339" s="22">
        <f t="shared" ref="BO339:BQ339" si="1419">BF339+BI339+BL339</f>
        <v>3354.71</v>
      </c>
      <c r="BP339" s="22">
        <f t="shared" si="1419"/>
        <v>0</v>
      </c>
      <c r="BQ339" s="22">
        <f t="shared" si="1419"/>
        <v>3354.71</v>
      </c>
      <c r="BR339" s="22">
        <f t="shared" si="45"/>
        <v>931.7910641</v>
      </c>
      <c r="BS339" s="22">
        <v>0.0</v>
      </c>
      <c r="BT339" s="22">
        <f t="shared" si="46"/>
        <v>0</v>
      </c>
      <c r="BU339" s="22">
        <f t="shared" si="47"/>
        <v>0</v>
      </c>
      <c r="BV339" s="22">
        <f t="shared" si="48"/>
        <v>931.7910641</v>
      </c>
      <c r="BW339" s="27">
        <v>1904.75</v>
      </c>
      <c r="BX339" s="22">
        <f t="shared" si="49"/>
        <v>972.9589359</v>
      </c>
      <c r="BY339" s="22">
        <f t="shared" si="50"/>
        <v>931.7910641</v>
      </c>
      <c r="BZ339" s="22">
        <f t="shared" si="51"/>
        <v>0</v>
      </c>
      <c r="CA339" s="22">
        <f t="shared" si="52"/>
        <v>0</v>
      </c>
    </row>
    <row r="340" ht="14.25" customHeight="1">
      <c r="A340" s="14" t="s">
        <v>1559</v>
      </c>
      <c r="B340" s="14" t="s">
        <v>1560</v>
      </c>
      <c r="C340" s="14" t="s">
        <v>1561</v>
      </c>
      <c r="D340" s="14">
        <v>8.14188613E8</v>
      </c>
      <c r="E340" s="14" t="s">
        <v>341</v>
      </c>
      <c r="F340" s="14" t="s">
        <v>215</v>
      </c>
      <c r="G340" s="14" t="s">
        <v>1562</v>
      </c>
      <c r="H340" s="25" t="s">
        <v>96</v>
      </c>
      <c r="I340" s="26">
        <v>700.0</v>
      </c>
      <c r="J340" s="22">
        <v>0.0</v>
      </c>
      <c r="K340" s="22">
        <f t="shared" si="6"/>
        <v>0</v>
      </c>
      <c r="L340" s="22">
        <f t="shared" si="7"/>
        <v>0</v>
      </c>
      <c r="M340" s="22">
        <v>0.0</v>
      </c>
      <c r="N340" s="22">
        <f t="shared" si="8"/>
        <v>0</v>
      </c>
      <c r="O340" s="22">
        <f t="shared" si="9"/>
        <v>0</v>
      </c>
      <c r="P340" s="22">
        <v>10.0</v>
      </c>
      <c r="Q340" s="22">
        <f t="shared" si="10"/>
        <v>0</v>
      </c>
      <c r="R340" s="22">
        <f t="shared" si="11"/>
        <v>10</v>
      </c>
      <c r="S340" s="22">
        <v>100.0</v>
      </c>
      <c r="T340" s="22">
        <f t="shared" si="12"/>
        <v>0</v>
      </c>
      <c r="U340" s="22">
        <f t="shared" si="13"/>
        <v>100</v>
      </c>
      <c r="V340" s="22">
        <f t="shared" si="14"/>
        <v>590</v>
      </c>
      <c r="W340" s="22">
        <v>13.9</v>
      </c>
      <c r="X340" s="22">
        <f t="shared" si="15"/>
        <v>0</v>
      </c>
      <c r="Y340" s="22">
        <f t="shared" si="16"/>
        <v>13.9</v>
      </c>
      <c r="Z340" s="22">
        <v>0.39</v>
      </c>
      <c r="AA340" s="22">
        <f t="shared" si="17"/>
        <v>0</v>
      </c>
      <c r="AB340" s="22">
        <f t="shared" si="18"/>
        <v>0.39</v>
      </c>
      <c r="AC340" s="22">
        <v>68.87</v>
      </c>
      <c r="AD340" s="22">
        <f t="shared" si="19"/>
        <v>0</v>
      </c>
      <c r="AE340" s="22">
        <f t="shared" si="20"/>
        <v>68.87</v>
      </c>
      <c r="AF340" s="22">
        <v>1.37</v>
      </c>
      <c r="AG340" s="22">
        <f t="shared" si="21"/>
        <v>0</v>
      </c>
      <c r="AH340" s="22">
        <f t="shared" si="22"/>
        <v>1.37</v>
      </c>
      <c r="AI340" s="22">
        <v>60.86</v>
      </c>
      <c r="AJ340" s="22">
        <f t="shared" si="23"/>
        <v>0</v>
      </c>
      <c r="AK340" s="22">
        <f t="shared" si="24"/>
        <v>60.86</v>
      </c>
      <c r="AL340" s="22">
        <f t="shared" ref="AL340:AN340" si="1420">AF340+AI340</f>
        <v>62.23</v>
      </c>
      <c r="AM340" s="22">
        <f t="shared" si="1420"/>
        <v>0</v>
      </c>
      <c r="AN340" s="22">
        <f t="shared" si="1420"/>
        <v>62.23</v>
      </c>
      <c r="AO340" s="22">
        <f t="shared" ref="AO340:AQ340" si="1421">SUM(J340+M340+P340+S340+W340+Z340+AC340+AF340+AI340)</f>
        <v>255.39</v>
      </c>
      <c r="AP340" s="22">
        <f t="shared" si="1421"/>
        <v>0</v>
      </c>
      <c r="AQ340" s="22">
        <f t="shared" si="1421"/>
        <v>255.39</v>
      </c>
      <c r="AR340" s="22">
        <v>15.411687213796352</v>
      </c>
      <c r="AS340" s="22">
        <f t="shared" si="27"/>
        <v>270.8016872</v>
      </c>
      <c r="AT340" s="22">
        <f t="shared" si="28"/>
        <v>270.8016872</v>
      </c>
      <c r="AU340" s="22">
        <f t="shared" si="29"/>
        <v>429.1983128</v>
      </c>
      <c r="AV340" s="22">
        <f t="shared" ref="AV340:AV359" si="1426">37.95*120</f>
        <v>4554</v>
      </c>
      <c r="AW340" s="22">
        <f t="shared" si="31"/>
        <v>4124.801687</v>
      </c>
      <c r="AX340" s="22">
        <f t="shared" si="32"/>
        <v>429.1983128</v>
      </c>
      <c r="AY340" s="22">
        <v>70.73</v>
      </c>
      <c r="AZ340" s="22">
        <f t="shared" si="33"/>
        <v>70.73</v>
      </c>
      <c r="BA340" s="22">
        <f t="shared" si="34"/>
        <v>0</v>
      </c>
      <c r="BB340" s="22">
        <f t="shared" si="35"/>
        <v>4624.73</v>
      </c>
      <c r="BC340" s="22">
        <f t="shared" ref="BC340:BD340" si="1422">SUM(AW340+AZ340)</f>
        <v>4195.531687</v>
      </c>
      <c r="BD340" s="22">
        <f t="shared" si="1422"/>
        <v>429.1983128</v>
      </c>
      <c r="BE340" s="22">
        <f t="shared" si="37"/>
        <v>0</v>
      </c>
      <c r="BF340" s="27">
        <v>0.0</v>
      </c>
      <c r="BG340" s="22">
        <f t="shared" si="38"/>
        <v>0</v>
      </c>
      <c r="BH340" s="22">
        <f t="shared" si="39"/>
        <v>0</v>
      </c>
      <c r="BI340" s="22">
        <v>495.48</v>
      </c>
      <c r="BJ340" s="22">
        <f t="shared" si="40"/>
        <v>495.48</v>
      </c>
      <c r="BK340" s="22">
        <f t="shared" si="41"/>
        <v>0</v>
      </c>
      <c r="BL340" s="22"/>
      <c r="BM340" s="22">
        <f t="shared" si="42"/>
        <v>0</v>
      </c>
      <c r="BN340" s="22" t="str">
        <f t="shared" si="43"/>
        <v/>
      </c>
      <c r="BO340" s="22">
        <f t="shared" ref="BO340:BQ340" si="1423">BF340+BI340+BL340</f>
        <v>495.48</v>
      </c>
      <c r="BP340" s="22">
        <f t="shared" si="1423"/>
        <v>495.48</v>
      </c>
      <c r="BQ340" s="22">
        <f t="shared" si="1423"/>
        <v>0</v>
      </c>
      <c r="BR340" s="22">
        <f t="shared" si="45"/>
        <v>0</v>
      </c>
      <c r="BS340" s="22">
        <v>0.0</v>
      </c>
      <c r="BT340" s="22">
        <f t="shared" si="46"/>
        <v>0</v>
      </c>
      <c r="BU340" s="22">
        <f t="shared" si="47"/>
        <v>0</v>
      </c>
      <c r="BV340" s="22">
        <f t="shared" si="48"/>
        <v>0</v>
      </c>
      <c r="BW340" s="27">
        <v>0.0</v>
      </c>
      <c r="BX340" s="22">
        <f t="shared" si="49"/>
        <v>0</v>
      </c>
      <c r="BY340" s="22">
        <f t="shared" si="50"/>
        <v>0</v>
      </c>
      <c r="BZ340" s="22">
        <f t="shared" si="51"/>
        <v>0</v>
      </c>
      <c r="CA340" s="22">
        <f t="shared" si="52"/>
        <v>0</v>
      </c>
    </row>
    <row r="341" ht="14.25" customHeight="1">
      <c r="A341" s="14" t="s">
        <v>1563</v>
      </c>
      <c r="B341" s="14" t="s">
        <v>1564</v>
      </c>
      <c r="C341" s="14" t="s">
        <v>1565</v>
      </c>
      <c r="D341" s="14">
        <v>4.29739796E8</v>
      </c>
      <c r="E341" s="14" t="s">
        <v>546</v>
      </c>
      <c r="F341" s="14" t="s">
        <v>124</v>
      </c>
      <c r="G341" s="14" t="s">
        <v>1566</v>
      </c>
      <c r="H341" s="25" t="s">
        <v>96</v>
      </c>
      <c r="I341" s="26">
        <v>2550.0</v>
      </c>
      <c r="J341" s="22">
        <v>0.0</v>
      </c>
      <c r="K341" s="22">
        <f t="shared" si="6"/>
        <v>0</v>
      </c>
      <c r="L341" s="22">
        <f t="shared" si="7"/>
        <v>0</v>
      </c>
      <c r="M341" s="22">
        <v>0.0</v>
      </c>
      <c r="N341" s="22">
        <f t="shared" si="8"/>
        <v>0</v>
      </c>
      <c r="O341" s="22">
        <f t="shared" si="9"/>
        <v>0</v>
      </c>
      <c r="P341" s="22">
        <v>10.0</v>
      </c>
      <c r="Q341" s="22">
        <f t="shared" si="10"/>
        <v>0</v>
      </c>
      <c r="R341" s="22">
        <f t="shared" si="11"/>
        <v>10</v>
      </c>
      <c r="S341" s="22">
        <v>100.0</v>
      </c>
      <c r="T341" s="22">
        <f t="shared" si="12"/>
        <v>0</v>
      </c>
      <c r="U341" s="22">
        <f t="shared" si="13"/>
        <v>100</v>
      </c>
      <c r="V341" s="22">
        <f t="shared" si="14"/>
        <v>2440</v>
      </c>
      <c r="W341" s="22">
        <v>13.9</v>
      </c>
      <c r="X341" s="22">
        <f t="shared" si="15"/>
        <v>0</v>
      </c>
      <c r="Y341" s="22">
        <f t="shared" si="16"/>
        <v>13.9</v>
      </c>
      <c r="Z341" s="22">
        <v>0.39</v>
      </c>
      <c r="AA341" s="22">
        <f t="shared" si="17"/>
        <v>0</v>
      </c>
      <c r="AB341" s="22">
        <f t="shared" si="18"/>
        <v>0.39</v>
      </c>
      <c r="AC341" s="22">
        <v>68.87</v>
      </c>
      <c r="AD341" s="22">
        <f t="shared" si="19"/>
        <v>0</v>
      </c>
      <c r="AE341" s="22">
        <f t="shared" si="20"/>
        <v>68.87</v>
      </c>
      <c r="AF341" s="22">
        <v>1.37</v>
      </c>
      <c r="AG341" s="22">
        <f t="shared" si="21"/>
        <v>0</v>
      </c>
      <c r="AH341" s="22">
        <f t="shared" si="22"/>
        <v>1.37</v>
      </c>
      <c r="AI341" s="22">
        <v>60.86</v>
      </c>
      <c r="AJ341" s="22">
        <f t="shared" si="23"/>
        <v>0</v>
      </c>
      <c r="AK341" s="22">
        <f t="shared" si="24"/>
        <v>60.86</v>
      </c>
      <c r="AL341" s="22">
        <f t="shared" ref="AL341:AN341" si="1424">AF341+AI341</f>
        <v>62.23</v>
      </c>
      <c r="AM341" s="22">
        <f t="shared" si="1424"/>
        <v>0</v>
      </c>
      <c r="AN341" s="22">
        <f t="shared" si="1424"/>
        <v>62.23</v>
      </c>
      <c r="AO341" s="22">
        <f t="shared" ref="AO341:AQ341" si="1425">SUM(J341+M341+P341+S341+W341+Z341+AC341+AF341+AI341)</f>
        <v>255.39</v>
      </c>
      <c r="AP341" s="22">
        <f t="shared" si="1425"/>
        <v>0</v>
      </c>
      <c r="AQ341" s="22">
        <f t="shared" si="1425"/>
        <v>255.39</v>
      </c>
      <c r="AR341" s="22">
        <v>79.53894783664167</v>
      </c>
      <c r="AS341" s="22">
        <f t="shared" si="27"/>
        <v>334.9289478</v>
      </c>
      <c r="AT341" s="22">
        <f t="shared" si="28"/>
        <v>334.9289478</v>
      </c>
      <c r="AU341" s="22">
        <f t="shared" si="29"/>
        <v>2215.071052</v>
      </c>
      <c r="AV341" s="22">
        <f t="shared" si="1426"/>
        <v>4554</v>
      </c>
      <c r="AW341" s="22">
        <f t="shared" si="31"/>
        <v>2338.928948</v>
      </c>
      <c r="AX341" s="22">
        <f t="shared" si="32"/>
        <v>2215.071052</v>
      </c>
      <c r="AY341" s="22">
        <v>70.73</v>
      </c>
      <c r="AZ341" s="22">
        <f t="shared" si="33"/>
        <v>70.73</v>
      </c>
      <c r="BA341" s="22">
        <f t="shared" si="34"/>
        <v>0</v>
      </c>
      <c r="BB341" s="22">
        <f t="shared" si="35"/>
        <v>4624.73</v>
      </c>
      <c r="BC341" s="22">
        <f t="shared" ref="BC341:BD341" si="1427">SUM(AW341+AZ341)</f>
        <v>2409.658948</v>
      </c>
      <c r="BD341" s="22">
        <f t="shared" si="1427"/>
        <v>2215.071052</v>
      </c>
      <c r="BE341" s="22">
        <f t="shared" si="37"/>
        <v>0</v>
      </c>
      <c r="BF341" s="27">
        <v>0.0</v>
      </c>
      <c r="BG341" s="22">
        <f t="shared" si="38"/>
        <v>0</v>
      </c>
      <c r="BH341" s="22">
        <f t="shared" si="39"/>
        <v>0</v>
      </c>
      <c r="BI341" s="22">
        <v>181.7</v>
      </c>
      <c r="BJ341" s="22">
        <f t="shared" si="40"/>
        <v>181.7</v>
      </c>
      <c r="BK341" s="22">
        <f t="shared" si="41"/>
        <v>0</v>
      </c>
      <c r="BL341" s="22"/>
      <c r="BM341" s="22">
        <f t="shared" si="42"/>
        <v>0</v>
      </c>
      <c r="BN341" s="22" t="str">
        <f t="shared" si="43"/>
        <v/>
      </c>
      <c r="BO341" s="22">
        <f t="shared" ref="BO341:BQ341" si="1428">BF341+BI341+BL341</f>
        <v>181.7</v>
      </c>
      <c r="BP341" s="22">
        <f t="shared" si="1428"/>
        <v>181.7</v>
      </c>
      <c r="BQ341" s="22">
        <f t="shared" si="1428"/>
        <v>0</v>
      </c>
      <c r="BR341" s="22">
        <f t="shared" si="45"/>
        <v>0</v>
      </c>
      <c r="BS341" s="22">
        <v>0.0</v>
      </c>
      <c r="BT341" s="22">
        <f t="shared" si="46"/>
        <v>0</v>
      </c>
      <c r="BU341" s="22">
        <f t="shared" si="47"/>
        <v>0</v>
      </c>
      <c r="BV341" s="22">
        <f t="shared" si="48"/>
        <v>0</v>
      </c>
      <c r="BW341" s="27">
        <v>255.38</v>
      </c>
      <c r="BX341" s="22">
        <f t="shared" si="49"/>
        <v>255.38</v>
      </c>
      <c r="BY341" s="22">
        <f t="shared" si="50"/>
        <v>0</v>
      </c>
      <c r="BZ341" s="22">
        <f t="shared" si="51"/>
        <v>0</v>
      </c>
      <c r="CA341" s="22">
        <f t="shared" si="52"/>
        <v>0</v>
      </c>
    </row>
    <row r="342" ht="14.25" customHeight="1">
      <c r="A342" s="14" t="s">
        <v>1567</v>
      </c>
      <c r="B342" s="14" t="s">
        <v>244</v>
      </c>
      <c r="C342" s="14" t="s">
        <v>1568</v>
      </c>
      <c r="D342" s="14"/>
      <c r="E342" s="14" t="s">
        <v>422</v>
      </c>
      <c r="F342" s="14" t="s">
        <v>94</v>
      </c>
      <c r="G342" s="14" t="s">
        <v>1569</v>
      </c>
      <c r="H342" s="25" t="s">
        <v>96</v>
      </c>
      <c r="I342" s="26">
        <v>1300.0</v>
      </c>
      <c r="J342" s="22">
        <v>0.0</v>
      </c>
      <c r="K342" s="22">
        <f t="shared" si="6"/>
        <v>0</v>
      </c>
      <c r="L342" s="22">
        <f t="shared" si="7"/>
        <v>0</v>
      </c>
      <c r="M342" s="22">
        <v>0.0</v>
      </c>
      <c r="N342" s="22">
        <f t="shared" si="8"/>
        <v>0</v>
      </c>
      <c r="O342" s="22">
        <f t="shared" si="9"/>
        <v>0</v>
      </c>
      <c r="P342" s="22">
        <v>10.0</v>
      </c>
      <c r="Q342" s="22">
        <f t="shared" si="10"/>
        <v>0</v>
      </c>
      <c r="R342" s="22">
        <f t="shared" si="11"/>
        <v>10</v>
      </c>
      <c r="S342" s="22">
        <v>100.0</v>
      </c>
      <c r="T342" s="22">
        <f t="shared" si="12"/>
        <v>0</v>
      </c>
      <c r="U342" s="22">
        <f t="shared" si="13"/>
        <v>100</v>
      </c>
      <c r="V342" s="22">
        <f t="shared" si="14"/>
        <v>1190</v>
      </c>
      <c r="W342" s="22">
        <v>13.9</v>
      </c>
      <c r="X342" s="22">
        <f t="shared" si="15"/>
        <v>0</v>
      </c>
      <c r="Y342" s="22">
        <f t="shared" si="16"/>
        <v>13.9</v>
      </c>
      <c r="Z342" s="22">
        <v>0.39</v>
      </c>
      <c r="AA342" s="22">
        <f t="shared" si="17"/>
        <v>0</v>
      </c>
      <c r="AB342" s="22">
        <f t="shared" si="18"/>
        <v>0.39</v>
      </c>
      <c r="AC342" s="22">
        <v>68.87</v>
      </c>
      <c r="AD342" s="22">
        <f t="shared" si="19"/>
        <v>0</v>
      </c>
      <c r="AE342" s="22">
        <f t="shared" si="20"/>
        <v>68.87</v>
      </c>
      <c r="AF342" s="22">
        <v>1.37</v>
      </c>
      <c r="AG342" s="22">
        <f t="shared" si="21"/>
        <v>0</v>
      </c>
      <c r="AH342" s="22">
        <f t="shared" si="22"/>
        <v>1.37</v>
      </c>
      <c r="AI342" s="22">
        <v>60.86</v>
      </c>
      <c r="AJ342" s="22">
        <f t="shared" si="23"/>
        <v>0</v>
      </c>
      <c r="AK342" s="22">
        <f t="shared" si="24"/>
        <v>60.86</v>
      </c>
      <c r="AL342" s="22">
        <f t="shared" ref="AL342:AN342" si="1429">AF342+AI342</f>
        <v>62.23</v>
      </c>
      <c r="AM342" s="22">
        <f t="shared" si="1429"/>
        <v>0</v>
      </c>
      <c r="AN342" s="22">
        <f t="shared" si="1429"/>
        <v>62.23</v>
      </c>
      <c r="AO342" s="22">
        <f t="shared" ref="AO342:AQ342" si="1430">SUM(J342+M342+P342+S342+W342+Z342+AC342+AF342+AI342)</f>
        <v>255.39</v>
      </c>
      <c r="AP342" s="22">
        <f t="shared" si="1430"/>
        <v>0</v>
      </c>
      <c r="AQ342" s="22">
        <f t="shared" si="1430"/>
        <v>255.39</v>
      </c>
      <c r="AR342" s="22">
        <v>36.209717686070505</v>
      </c>
      <c r="AS342" s="22">
        <f t="shared" si="27"/>
        <v>291.5997177</v>
      </c>
      <c r="AT342" s="22">
        <f t="shared" si="28"/>
        <v>291.5997177</v>
      </c>
      <c r="AU342" s="22">
        <f t="shared" si="29"/>
        <v>1008.400282</v>
      </c>
      <c r="AV342" s="22">
        <f t="shared" si="1426"/>
        <v>4554</v>
      </c>
      <c r="AW342" s="22">
        <f t="shared" si="31"/>
        <v>3545.599718</v>
      </c>
      <c r="AX342" s="22">
        <f t="shared" si="32"/>
        <v>1008.400282</v>
      </c>
      <c r="AY342" s="22">
        <v>70.73</v>
      </c>
      <c r="AZ342" s="22">
        <f t="shared" si="33"/>
        <v>70.73</v>
      </c>
      <c r="BA342" s="22">
        <f t="shared" si="34"/>
        <v>0</v>
      </c>
      <c r="BB342" s="22">
        <f t="shared" si="35"/>
        <v>4624.73</v>
      </c>
      <c r="BC342" s="22">
        <f t="shared" ref="BC342:BD342" si="1431">SUM(AW342+AZ342)</f>
        <v>3616.329718</v>
      </c>
      <c r="BD342" s="22">
        <f t="shared" si="1431"/>
        <v>1008.400282</v>
      </c>
      <c r="BE342" s="22">
        <f t="shared" si="37"/>
        <v>0</v>
      </c>
      <c r="BF342" s="27">
        <v>0.0</v>
      </c>
      <c r="BG342" s="22">
        <f t="shared" si="38"/>
        <v>0</v>
      </c>
      <c r="BH342" s="22">
        <f t="shared" si="39"/>
        <v>0</v>
      </c>
      <c r="BI342" s="22">
        <v>0.0</v>
      </c>
      <c r="BJ342" s="22">
        <f t="shared" si="40"/>
        <v>0</v>
      </c>
      <c r="BK342" s="22">
        <f t="shared" si="41"/>
        <v>0</v>
      </c>
      <c r="BL342" s="22"/>
      <c r="BM342" s="22">
        <f t="shared" si="42"/>
        <v>0</v>
      </c>
      <c r="BN342" s="22" t="str">
        <f t="shared" si="43"/>
        <v/>
      </c>
      <c r="BO342" s="22">
        <f t="shared" ref="BO342:BQ342" si="1432">BF342+BI342+BL342</f>
        <v>0</v>
      </c>
      <c r="BP342" s="22">
        <f t="shared" si="1432"/>
        <v>0</v>
      </c>
      <c r="BQ342" s="22">
        <f t="shared" si="1432"/>
        <v>0</v>
      </c>
      <c r="BR342" s="22">
        <f t="shared" si="45"/>
        <v>0</v>
      </c>
      <c r="BS342" s="22">
        <v>0.0</v>
      </c>
      <c r="BT342" s="22">
        <f t="shared" si="46"/>
        <v>0</v>
      </c>
      <c r="BU342" s="22">
        <f t="shared" si="47"/>
        <v>0</v>
      </c>
      <c r="BV342" s="22">
        <f t="shared" si="48"/>
        <v>0</v>
      </c>
      <c r="BW342" s="27">
        <v>0.0</v>
      </c>
      <c r="BX342" s="22">
        <f t="shared" si="49"/>
        <v>0</v>
      </c>
      <c r="BY342" s="22">
        <f t="shared" si="50"/>
        <v>0</v>
      </c>
      <c r="BZ342" s="22">
        <f t="shared" si="51"/>
        <v>0</v>
      </c>
      <c r="CA342" s="22">
        <f t="shared" si="52"/>
        <v>0</v>
      </c>
    </row>
    <row r="343" ht="14.25" customHeight="1">
      <c r="A343" s="14" t="s">
        <v>1570</v>
      </c>
      <c r="B343" s="14" t="s">
        <v>1571</v>
      </c>
      <c r="C343" s="14" t="s">
        <v>1572</v>
      </c>
      <c r="D343" s="14">
        <v>1.440556E8</v>
      </c>
      <c r="E343" s="14" t="s">
        <v>1457</v>
      </c>
      <c r="F343" s="14" t="s">
        <v>456</v>
      </c>
      <c r="G343" s="14" t="s">
        <v>1573</v>
      </c>
      <c r="H343" s="25" t="s">
        <v>96</v>
      </c>
      <c r="I343" s="26">
        <v>940.0</v>
      </c>
      <c r="J343" s="22">
        <v>0.0</v>
      </c>
      <c r="K343" s="22">
        <f t="shared" si="6"/>
        <v>0</v>
      </c>
      <c r="L343" s="22">
        <f t="shared" si="7"/>
        <v>0</v>
      </c>
      <c r="M343" s="22">
        <v>0.0</v>
      </c>
      <c r="N343" s="22">
        <f t="shared" si="8"/>
        <v>0</v>
      </c>
      <c r="O343" s="22">
        <f t="shared" si="9"/>
        <v>0</v>
      </c>
      <c r="P343" s="22">
        <v>22.0</v>
      </c>
      <c r="Q343" s="22">
        <f t="shared" si="10"/>
        <v>0</v>
      </c>
      <c r="R343" s="22">
        <f t="shared" si="11"/>
        <v>22</v>
      </c>
      <c r="S343" s="22">
        <v>100.0</v>
      </c>
      <c r="T343" s="22">
        <f t="shared" si="12"/>
        <v>0</v>
      </c>
      <c r="U343" s="22">
        <f t="shared" si="13"/>
        <v>100</v>
      </c>
      <c r="V343" s="22">
        <f t="shared" si="14"/>
        <v>818</v>
      </c>
      <c r="W343" s="22">
        <v>13.9</v>
      </c>
      <c r="X343" s="22">
        <f t="shared" si="15"/>
        <v>0</v>
      </c>
      <c r="Y343" s="22">
        <f t="shared" si="16"/>
        <v>13.9</v>
      </c>
      <c r="Z343" s="22">
        <v>0.39</v>
      </c>
      <c r="AA343" s="22">
        <f t="shared" si="17"/>
        <v>0</v>
      </c>
      <c r="AB343" s="22">
        <f t="shared" si="18"/>
        <v>0.39</v>
      </c>
      <c r="AC343" s="22">
        <v>68.87</v>
      </c>
      <c r="AD343" s="22">
        <f t="shared" si="19"/>
        <v>0</v>
      </c>
      <c r="AE343" s="22">
        <f t="shared" si="20"/>
        <v>68.87</v>
      </c>
      <c r="AF343" s="22">
        <v>1.37</v>
      </c>
      <c r="AG343" s="22">
        <f t="shared" si="21"/>
        <v>0</v>
      </c>
      <c r="AH343" s="22">
        <f t="shared" si="22"/>
        <v>1.37</v>
      </c>
      <c r="AI343" s="22">
        <v>60.86</v>
      </c>
      <c r="AJ343" s="22">
        <f t="shared" si="23"/>
        <v>0</v>
      </c>
      <c r="AK343" s="22">
        <f t="shared" si="24"/>
        <v>60.86</v>
      </c>
      <c r="AL343" s="22">
        <f t="shared" ref="AL343:AN343" si="1433">AF343+AI343</f>
        <v>62.23</v>
      </c>
      <c r="AM343" s="22">
        <f t="shared" si="1433"/>
        <v>0</v>
      </c>
      <c r="AN343" s="22">
        <f t="shared" si="1433"/>
        <v>62.23</v>
      </c>
      <c r="AO343" s="22">
        <f t="shared" ref="AO343:AQ343" si="1434">SUM(J343+M343+P343+S343+W343+Z343+AC343+AF343+AI343)</f>
        <v>267.39</v>
      </c>
      <c r="AP343" s="22">
        <f t="shared" si="1434"/>
        <v>0</v>
      </c>
      <c r="AQ343" s="22">
        <f t="shared" si="1434"/>
        <v>267.39</v>
      </c>
      <c r="AR343" s="22">
        <v>23.31493879326053</v>
      </c>
      <c r="AS343" s="22">
        <f t="shared" si="27"/>
        <v>290.7049388</v>
      </c>
      <c r="AT343" s="22">
        <f t="shared" si="28"/>
        <v>290.7049388</v>
      </c>
      <c r="AU343" s="22">
        <f t="shared" si="29"/>
        <v>649.2950612</v>
      </c>
      <c r="AV343" s="22">
        <f t="shared" si="1426"/>
        <v>4554</v>
      </c>
      <c r="AW343" s="22">
        <f t="shared" si="31"/>
        <v>3904.704939</v>
      </c>
      <c r="AX343" s="22">
        <f t="shared" si="32"/>
        <v>649.2950612</v>
      </c>
      <c r="AY343" s="22">
        <v>70.73</v>
      </c>
      <c r="AZ343" s="22">
        <f t="shared" si="33"/>
        <v>70.73</v>
      </c>
      <c r="BA343" s="22">
        <f t="shared" si="34"/>
        <v>0</v>
      </c>
      <c r="BB343" s="22">
        <f t="shared" si="35"/>
        <v>4624.73</v>
      </c>
      <c r="BC343" s="22">
        <f t="shared" ref="BC343:BD343" si="1435">SUM(AW343+AZ343)</f>
        <v>3975.434939</v>
      </c>
      <c r="BD343" s="22">
        <f t="shared" si="1435"/>
        <v>649.2950612</v>
      </c>
      <c r="BE343" s="22">
        <f t="shared" si="37"/>
        <v>0</v>
      </c>
      <c r="BF343" s="27">
        <v>0.0</v>
      </c>
      <c r="BG343" s="22">
        <f t="shared" si="38"/>
        <v>0</v>
      </c>
      <c r="BH343" s="22">
        <f t="shared" si="39"/>
        <v>0</v>
      </c>
      <c r="BI343" s="22">
        <v>435.65999999999997</v>
      </c>
      <c r="BJ343" s="22">
        <f t="shared" si="40"/>
        <v>435.66</v>
      </c>
      <c r="BK343" s="22">
        <f t="shared" si="41"/>
        <v>0</v>
      </c>
      <c r="BL343" s="22"/>
      <c r="BM343" s="22">
        <f t="shared" si="42"/>
        <v>0</v>
      </c>
      <c r="BN343" s="22" t="str">
        <f t="shared" si="43"/>
        <v/>
      </c>
      <c r="BO343" s="22">
        <f t="shared" ref="BO343:BQ343" si="1436">BF343+BI343+BL343</f>
        <v>435.66</v>
      </c>
      <c r="BP343" s="22">
        <f t="shared" si="1436"/>
        <v>435.66</v>
      </c>
      <c r="BQ343" s="22">
        <f t="shared" si="1436"/>
        <v>0</v>
      </c>
      <c r="BR343" s="22">
        <f t="shared" si="45"/>
        <v>0</v>
      </c>
      <c r="BS343" s="22">
        <v>0.0</v>
      </c>
      <c r="BT343" s="22">
        <f t="shared" si="46"/>
        <v>0</v>
      </c>
      <c r="BU343" s="22">
        <f t="shared" si="47"/>
        <v>0</v>
      </c>
      <c r="BV343" s="22">
        <f t="shared" si="48"/>
        <v>0</v>
      </c>
      <c r="BW343" s="27">
        <v>383.08</v>
      </c>
      <c r="BX343" s="22">
        <f t="shared" si="49"/>
        <v>383.08</v>
      </c>
      <c r="BY343" s="22">
        <f t="shared" si="50"/>
        <v>0</v>
      </c>
      <c r="BZ343" s="22">
        <f t="shared" si="51"/>
        <v>0</v>
      </c>
      <c r="CA343" s="22">
        <f t="shared" si="52"/>
        <v>0</v>
      </c>
    </row>
    <row r="344" ht="14.25" customHeight="1">
      <c r="A344" s="14" t="s">
        <v>1574</v>
      </c>
      <c r="B344" s="14" t="s">
        <v>1575</v>
      </c>
      <c r="C344" s="14" t="s">
        <v>1576</v>
      </c>
      <c r="D344" s="14">
        <v>9.08008228E8</v>
      </c>
      <c r="E344" s="14" t="s">
        <v>287</v>
      </c>
      <c r="F344" s="14" t="s">
        <v>176</v>
      </c>
      <c r="G344" s="14" t="s">
        <v>1577</v>
      </c>
      <c r="H344" s="25" t="s">
        <v>96</v>
      </c>
      <c r="I344" s="26">
        <v>1500.0</v>
      </c>
      <c r="J344" s="22">
        <v>0.0</v>
      </c>
      <c r="K344" s="22">
        <f t="shared" si="6"/>
        <v>0</v>
      </c>
      <c r="L344" s="22">
        <f t="shared" si="7"/>
        <v>0</v>
      </c>
      <c r="M344" s="22">
        <v>0.0</v>
      </c>
      <c r="N344" s="22">
        <f t="shared" si="8"/>
        <v>0</v>
      </c>
      <c r="O344" s="22">
        <f t="shared" si="9"/>
        <v>0</v>
      </c>
      <c r="P344" s="22">
        <v>22.0</v>
      </c>
      <c r="Q344" s="22">
        <f t="shared" si="10"/>
        <v>0</v>
      </c>
      <c r="R344" s="22">
        <f t="shared" si="11"/>
        <v>22</v>
      </c>
      <c r="S344" s="22">
        <v>100.0</v>
      </c>
      <c r="T344" s="22">
        <f t="shared" si="12"/>
        <v>0</v>
      </c>
      <c r="U344" s="22">
        <f t="shared" si="13"/>
        <v>100</v>
      </c>
      <c r="V344" s="22">
        <f t="shared" si="14"/>
        <v>1378</v>
      </c>
      <c r="W344" s="22">
        <v>13.9</v>
      </c>
      <c r="X344" s="22">
        <f t="shared" si="15"/>
        <v>0</v>
      </c>
      <c r="Y344" s="22">
        <f t="shared" si="16"/>
        <v>13.9</v>
      </c>
      <c r="Z344" s="22">
        <v>0.39</v>
      </c>
      <c r="AA344" s="22">
        <f t="shared" si="17"/>
        <v>0</v>
      </c>
      <c r="AB344" s="22">
        <f t="shared" si="18"/>
        <v>0.39</v>
      </c>
      <c r="AC344" s="22">
        <v>68.87</v>
      </c>
      <c r="AD344" s="22">
        <f t="shared" si="19"/>
        <v>0</v>
      </c>
      <c r="AE344" s="22">
        <f t="shared" si="20"/>
        <v>68.87</v>
      </c>
      <c r="AF344" s="22">
        <v>1.37</v>
      </c>
      <c r="AG344" s="22">
        <f t="shared" si="21"/>
        <v>0</v>
      </c>
      <c r="AH344" s="22">
        <f t="shared" si="22"/>
        <v>1.37</v>
      </c>
      <c r="AI344" s="22">
        <v>60.86</v>
      </c>
      <c r="AJ344" s="22">
        <f t="shared" si="23"/>
        <v>0</v>
      </c>
      <c r="AK344" s="22">
        <f t="shared" si="24"/>
        <v>60.86</v>
      </c>
      <c r="AL344" s="22">
        <f t="shared" ref="AL344:AN344" si="1437">AF344+AI344</f>
        <v>62.23</v>
      </c>
      <c r="AM344" s="22">
        <f t="shared" si="1437"/>
        <v>0</v>
      </c>
      <c r="AN344" s="22">
        <f t="shared" si="1437"/>
        <v>62.23</v>
      </c>
      <c r="AO344" s="22">
        <f t="shared" ref="AO344:AQ344" si="1438">SUM(J344+M344+P344+S344+W344+Z344+AC344+AF344+AI344)</f>
        <v>267.39</v>
      </c>
      <c r="AP344" s="22">
        <f t="shared" si="1438"/>
        <v>0</v>
      </c>
      <c r="AQ344" s="22">
        <f t="shared" si="1438"/>
        <v>267.39</v>
      </c>
      <c r="AR344" s="22">
        <v>42.72643390071641</v>
      </c>
      <c r="AS344" s="22">
        <f t="shared" si="27"/>
        <v>310.1164339</v>
      </c>
      <c r="AT344" s="22">
        <f t="shared" si="28"/>
        <v>310.1164339</v>
      </c>
      <c r="AU344" s="22">
        <f t="shared" si="29"/>
        <v>1189.883566</v>
      </c>
      <c r="AV344" s="22">
        <f t="shared" si="1426"/>
        <v>4554</v>
      </c>
      <c r="AW344" s="22">
        <f t="shared" si="31"/>
        <v>3364.116434</v>
      </c>
      <c r="AX344" s="22">
        <f t="shared" si="32"/>
        <v>1189.883566</v>
      </c>
      <c r="AY344" s="22">
        <v>70.73</v>
      </c>
      <c r="AZ344" s="22">
        <f t="shared" si="33"/>
        <v>70.73</v>
      </c>
      <c r="BA344" s="22">
        <f t="shared" si="34"/>
        <v>0</v>
      </c>
      <c r="BB344" s="22">
        <f t="shared" si="35"/>
        <v>4624.73</v>
      </c>
      <c r="BC344" s="22">
        <f t="shared" ref="BC344:BD344" si="1439">SUM(AW344+AZ344)</f>
        <v>3434.846434</v>
      </c>
      <c r="BD344" s="22">
        <f t="shared" si="1439"/>
        <v>1189.883566</v>
      </c>
      <c r="BE344" s="22">
        <f t="shared" si="37"/>
        <v>0</v>
      </c>
      <c r="BF344" s="27">
        <v>0.0</v>
      </c>
      <c r="BG344" s="22">
        <f t="shared" si="38"/>
        <v>0</v>
      </c>
      <c r="BH344" s="22">
        <f t="shared" si="39"/>
        <v>0</v>
      </c>
      <c r="BI344" s="22">
        <v>603.5699999999999</v>
      </c>
      <c r="BJ344" s="22">
        <f t="shared" si="40"/>
        <v>603.57</v>
      </c>
      <c r="BK344" s="22">
        <f t="shared" si="41"/>
        <v>0</v>
      </c>
      <c r="BL344" s="22"/>
      <c r="BM344" s="22">
        <f t="shared" si="42"/>
        <v>0</v>
      </c>
      <c r="BN344" s="22" t="str">
        <f t="shared" si="43"/>
        <v/>
      </c>
      <c r="BO344" s="22">
        <f t="shared" ref="BO344:BQ344" si="1440">BF344+BI344+BL344</f>
        <v>603.57</v>
      </c>
      <c r="BP344" s="22">
        <f t="shared" si="1440"/>
        <v>603.57</v>
      </c>
      <c r="BQ344" s="22">
        <f t="shared" si="1440"/>
        <v>0</v>
      </c>
      <c r="BR344" s="22">
        <f t="shared" si="45"/>
        <v>0</v>
      </c>
      <c r="BS344" s="22">
        <v>0.0</v>
      </c>
      <c r="BT344" s="22">
        <f t="shared" si="46"/>
        <v>0</v>
      </c>
      <c r="BU344" s="22">
        <f t="shared" si="47"/>
        <v>0</v>
      </c>
      <c r="BV344" s="22">
        <f t="shared" si="48"/>
        <v>0</v>
      </c>
      <c r="BW344" s="27">
        <v>0.0</v>
      </c>
      <c r="BX344" s="22">
        <f t="shared" si="49"/>
        <v>0</v>
      </c>
      <c r="BY344" s="22">
        <f t="shared" si="50"/>
        <v>0</v>
      </c>
      <c r="BZ344" s="22">
        <f t="shared" si="51"/>
        <v>0</v>
      </c>
      <c r="CA344" s="22">
        <f t="shared" si="52"/>
        <v>0</v>
      </c>
    </row>
    <row r="345" ht="14.25" customHeight="1">
      <c r="A345" s="14" t="s">
        <v>1578</v>
      </c>
      <c r="B345" s="14" t="s">
        <v>1579</v>
      </c>
      <c r="C345" s="14" t="s">
        <v>1580</v>
      </c>
      <c r="D345" s="14">
        <v>9.73899158E8</v>
      </c>
      <c r="E345" s="14" t="s">
        <v>287</v>
      </c>
      <c r="F345" s="14" t="s">
        <v>209</v>
      </c>
      <c r="G345" s="14" t="s">
        <v>1581</v>
      </c>
      <c r="H345" s="25" t="s">
        <v>96</v>
      </c>
      <c r="I345" s="26">
        <v>1910.0</v>
      </c>
      <c r="J345" s="22">
        <v>0.0</v>
      </c>
      <c r="K345" s="22">
        <f t="shared" si="6"/>
        <v>0</v>
      </c>
      <c r="L345" s="22">
        <f t="shared" si="7"/>
        <v>0</v>
      </c>
      <c r="M345" s="22">
        <v>0.0</v>
      </c>
      <c r="N345" s="22">
        <f t="shared" si="8"/>
        <v>0</v>
      </c>
      <c r="O345" s="22">
        <f t="shared" si="9"/>
        <v>0</v>
      </c>
      <c r="P345" s="22">
        <v>22.0</v>
      </c>
      <c r="Q345" s="22">
        <f t="shared" si="10"/>
        <v>0</v>
      </c>
      <c r="R345" s="22">
        <f t="shared" si="11"/>
        <v>22</v>
      </c>
      <c r="S345" s="22">
        <v>100.0</v>
      </c>
      <c r="T345" s="22">
        <f t="shared" si="12"/>
        <v>0</v>
      </c>
      <c r="U345" s="22">
        <f t="shared" si="13"/>
        <v>100</v>
      </c>
      <c r="V345" s="22">
        <f t="shared" si="14"/>
        <v>1788</v>
      </c>
      <c r="W345" s="22">
        <v>13.9</v>
      </c>
      <c r="X345" s="22">
        <f t="shared" si="15"/>
        <v>0</v>
      </c>
      <c r="Y345" s="22">
        <f t="shared" si="16"/>
        <v>13.9</v>
      </c>
      <c r="Z345" s="22">
        <v>0.39</v>
      </c>
      <c r="AA345" s="22">
        <f t="shared" si="17"/>
        <v>0</v>
      </c>
      <c r="AB345" s="22">
        <f t="shared" si="18"/>
        <v>0.39</v>
      </c>
      <c r="AC345" s="22">
        <v>68.87</v>
      </c>
      <c r="AD345" s="22">
        <f t="shared" si="19"/>
        <v>0</v>
      </c>
      <c r="AE345" s="22">
        <f t="shared" si="20"/>
        <v>68.87</v>
      </c>
      <c r="AF345" s="22">
        <v>1.37</v>
      </c>
      <c r="AG345" s="22">
        <f t="shared" si="21"/>
        <v>0</v>
      </c>
      <c r="AH345" s="22">
        <f t="shared" si="22"/>
        <v>1.37</v>
      </c>
      <c r="AI345" s="22">
        <v>60.86</v>
      </c>
      <c r="AJ345" s="22">
        <f t="shared" si="23"/>
        <v>0</v>
      </c>
      <c r="AK345" s="22">
        <f t="shared" si="24"/>
        <v>60.86</v>
      </c>
      <c r="AL345" s="22">
        <f t="shared" ref="AL345:AN345" si="1441">AF345+AI345</f>
        <v>62.23</v>
      </c>
      <c r="AM345" s="22">
        <f t="shared" si="1441"/>
        <v>0</v>
      </c>
      <c r="AN345" s="22">
        <f t="shared" si="1441"/>
        <v>62.23</v>
      </c>
      <c r="AO345" s="22">
        <f t="shared" ref="AO345:AQ345" si="1442">SUM(J345+M345+P345+S345+W345+Z345+AC345+AF345+AI345)</f>
        <v>267.39</v>
      </c>
      <c r="AP345" s="22">
        <f t="shared" si="1442"/>
        <v>0</v>
      </c>
      <c r="AQ345" s="22">
        <f t="shared" si="1442"/>
        <v>267.39</v>
      </c>
      <c r="AR345" s="22">
        <v>56.93842139010375</v>
      </c>
      <c r="AS345" s="22">
        <f t="shared" si="27"/>
        <v>324.3284214</v>
      </c>
      <c r="AT345" s="22">
        <f t="shared" si="28"/>
        <v>324.3284214</v>
      </c>
      <c r="AU345" s="22">
        <f t="shared" si="29"/>
        <v>1585.671579</v>
      </c>
      <c r="AV345" s="22">
        <f t="shared" si="1426"/>
        <v>4554</v>
      </c>
      <c r="AW345" s="22">
        <f t="shared" si="31"/>
        <v>2968.328421</v>
      </c>
      <c r="AX345" s="22">
        <f t="shared" si="32"/>
        <v>1585.671579</v>
      </c>
      <c r="AY345" s="22">
        <v>70.73</v>
      </c>
      <c r="AZ345" s="22">
        <f t="shared" si="33"/>
        <v>70.73</v>
      </c>
      <c r="BA345" s="22">
        <f t="shared" si="34"/>
        <v>0</v>
      </c>
      <c r="BB345" s="22">
        <f t="shared" si="35"/>
        <v>4624.73</v>
      </c>
      <c r="BC345" s="22">
        <f t="shared" ref="BC345:BD345" si="1443">SUM(AW345+AZ345)</f>
        <v>3039.058421</v>
      </c>
      <c r="BD345" s="22">
        <f t="shared" si="1443"/>
        <v>1585.671579</v>
      </c>
      <c r="BE345" s="22">
        <f t="shared" si="37"/>
        <v>0</v>
      </c>
      <c r="BF345" s="27">
        <v>0.0</v>
      </c>
      <c r="BG345" s="22">
        <f t="shared" si="38"/>
        <v>0</v>
      </c>
      <c r="BH345" s="22">
        <f t="shared" si="39"/>
        <v>0</v>
      </c>
      <c r="BI345" s="22">
        <v>279.92</v>
      </c>
      <c r="BJ345" s="22">
        <f t="shared" si="40"/>
        <v>279.92</v>
      </c>
      <c r="BK345" s="22">
        <f t="shared" si="41"/>
        <v>0</v>
      </c>
      <c r="BL345" s="22"/>
      <c r="BM345" s="22">
        <f t="shared" si="42"/>
        <v>0</v>
      </c>
      <c r="BN345" s="22" t="str">
        <f t="shared" si="43"/>
        <v/>
      </c>
      <c r="BO345" s="22">
        <f t="shared" ref="BO345:BQ345" si="1444">BF345+BI345+BL345</f>
        <v>279.92</v>
      </c>
      <c r="BP345" s="22">
        <f t="shared" si="1444"/>
        <v>279.92</v>
      </c>
      <c r="BQ345" s="22">
        <f t="shared" si="1444"/>
        <v>0</v>
      </c>
      <c r="BR345" s="22">
        <f t="shared" si="45"/>
        <v>0</v>
      </c>
      <c r="BS345" s="22">
        <v>0.0</v>
      </c>
      <c r="BT345" s="22">
        <f t="shared" si="46"/>
        <v>0</v>
      </c>
      <c r="BU345" s="22">
        <f t="shared" si="47"/>
        <v>0</v>
      </c>
      <c r="BV345" s="22">
        <f t="shared" si="48"/>
        <v>0</v>
      </c>
      <c r="BW345" s="27">
        <v>510.77</v>
      </c>
      <c r="BX345" s="22">
        <f t="shared" si="49"/>
        <v>510.77</v>
      </c>
      <c r="BY345" s="22">
        <f t="shared" si="50"/>
        <v>0</v>
      </c>
      <c r="BZ345" s="22">
        <f t="shared" si="51"/>
        <v>0</v>
      </c>
      <c r="CA345" s="22">
        <f t="shared" si="52"/>
        <v>0</v>
      </c>
    </row>
    <row r="346" ht="14.25" customHeight="1">
      <c r="A346" s="14" t="s">
        <v>1582</v>
      </c>
      <c r="B346" s="14" t="s">
        <v>244</v>
      </c>
      <c r="C346" s="14" t="s">
        <v>1583</v>
      </c>
      <c r="D346" s="14"/>
      <c r="E346" s="14" t="s">
        <v>1584</v>
      </c>
      <c r="F346" s="14" t="s">
        <v>124</v>
      </c>
      <c r="G346" s="14" t="s">
        <v>1585</v>
      </c>
      <c r="H346" s="25" t="s">
        <v>96</v>
      </c>
      <c r="I346" s="26">
        <v>882.0</v>
      </c>
      <c r="J346" s="22">
        <v>0.0</v>
      </c>
      <c r="K346" s="22">
        <f t="shared" si="6"/>
        <v>0</v>
      </c>
      <c r="L346" s="22">
        <f t="shared" si="7"/>
        <v>0</v>
      </c>
      <c r="M346" s="22">
        <v>0.0</v>
      </c>
      <c r="N346" s="22">
        <f t="shared" si="8"/>
        <v>0</v>
      </c>
      <c r="O346" s="22">
        <f t="shared" si="9"/>
        <v>0</v>
      </c>
      <c r="P346" s="22">
        <v>10.0</v>
      </c>
      <c r="Q346" s="22">
        <f t="shared" si="10"/>
        <v>0</v>
      </c>
      <c r="R346" s="22">
        <f t="shared" si="11"/>
        <v>10</v>
      </c>
      <c r="S346" s="22">
        <v>100.0</v>
      </c>
      <c r="T346" s="22">
        <f t="shared" si="12"/>
        <v>0</v>
      </c>
      <c r="U346" s="22">
        <f t="shared" si="13"/>
        <v>100</v>
      </c>
      <c r="V346" s="22">
        <f t="shared" si="14"/>
        <v>772</v>
      </c>
      <c r="W346" s="22">
        <v>13.9</v>
      </c>
      <c r="X346" s="22">
        <f t="shared" si="15"/>
        <v>0</v>
      </c>
      <c r="Y346" s="22">
        <f t="shared" si="16"/>
        <v>13.9</v>
      </c>
      <c r="Z346" s="22">
        <v>0.39</v>
      </c>
      <c r="AA346" s="22">
        <f t="shared" si="17"/>
        <v>0</v>
      </c>
      <c r="AB346" s="22">
        <f t="shared" si="18"/>
        <v>0.39</v>
      </c>
      <c r="AC346" s="22">
        <v>68.87</v>
      </c>
      <c r="AD346" s="22">
        <f t="shared" si="19"/>
        <v>0</v>
      </c>
      <c r="AE346" s="22">
        <f t="shared" si="20"/>
        <v>68.87</v>
      </c>
      <c r="AF346" s="22">
        <v>1.37</v>
      </c>
      <c r="AG346" s="22">
        <f t="shared" si="21"/>
        <v>0</v>
      </c>
      <c r="AH346" s="22">
        <f t="shared" si="22"/>
        <v>1.37</v>
      </c>
      <c r="AI346" s="22">
        <v>60.86</v>
      </c>
      <c r="AJ346" s="22">
        <f t="shared" si="23"/>
        <v>0</v>
      </c>
      <c r="AK346" s="22">
        <f t="shared" si="24"/>
        <v>60.86</v>
      </c>
      <c r="AL346" s="22">
        <f t="shared" ref="AL346:AN346" si="1445">AF346+AI346</f>
        <v>62.23</v>
      </c>
      <c r="AM346" s="22">
        <f t="shared" si="1445"/>
        <v>0</v>
      </c>
      <c r="AN346" s="22">
        <f t="shared" si="1445"/>
        <v>62.23</v>
      </c>
      <c r="AO346" s="22">
        <f t="shared" ref="AO346:AQ346" si="1446">SUM(J346+M346+P346+S346+W346+Z346+AC346+AF346+AI346)</f>
        <v>255.39</v>
      </c>
      <c r="AP346" s="22">
        <f t="shared" si="1446"/>
        <v>0</v>
      </c>
      <c r="AQ346" s="22">
        <f t="shared" si="1446"/>
        <v>255.39</v>
      </c>
      <c r="AR346" s="22">
        <v>21.72042312371951</v>
      </c>
      <c r="AS346" s="22">
        <f t="shared" si="27"/>
        <v>277.1104231</v>
      </c>
      <c r="AT346" s="22">
        <f t="shared" si="28"/>
        <v>277.1104231</v>
      </c>
      <c r="AU346" s="22">
        <f t="shared" si="29"/>
        <v>604.8895769</v>
      </c>
      <c r="AV346" s="22">
        <f t="shared" si="1426"/>
        <v>4554</v>
      </c>
      <c r="AW346" s="22">
        <f t="shared" si="31"/>
        <v>3949.110423</v>
      </c>
      <c r="AX346" s="22">
        <f t="shared" si="32"/>
        <v>604.8895769</v>
      </c>
      <c r="AY346" s="22">
        <v>0.0</v>
      </c>
      <c r="AZ346" s="22">
        <f t="shared" si="33"/>
        <v>0</v>
      </c>
      <c r="BA346" s="22">
        <f t="shared" si="34"/>
        <v>0</v>
      </c>
      <c r="BB346" s="22">
        <f t="shared" si="35"/>
        <v>4554</v>
      </c>
      <c r="BC346" s="22">
        <f t="shared" ref="BC346:BD346" si="1447">SUM(AW346+AZ346)</f>
        <v>3949.110423</v>
      </c>
      <c r="BD346" s="22">
        <f t="shared" si="1447"/>
        <v>604.8895769</v>
      </c>
      <c r="BE346" s="22">
        <f t="shared" si="37"/>
        <v>0</v>
      </c>
      <c r="BF346" s="27">
        <v>0.0</v>
      </c>
      <c r="BG346" s="22">
        <f t="shared" si="38"/>
        <v>0</v>
      </c>
      <c r="BH346" s="22">
        <f t="shared" si="39"/>
        <v>0</v>
      </c>
      <c r="BI346" s="22">
        <v>0.0</v>
      </c>
      <c r="BJ346" s="22">
        <f t="shared" si="40"/>
        <v>0</v>
      </c>
      <c r="BK346" s="22">
        <f t="shared" si="41"/>
        <v>0</v>
      </c>
      <c r="BL346" s="22"/>
      <c r="BM346" s="22">
        <f t="shared" si="42"/>
        <v>0</v>
      </c>
      <c r="BN346" s="22" t="str">
        <f t="shared" si="43"/>
        <v/>
      </c>
      <c r="BO346" s="22">
        <f t="shared" ref="BO346:BQ346" si="1448">BF346+BI346+BL346</f>
        <v>0</v>
      </c>
      <c r="BP346" s="22">
        <f t="shared" si="1448"/>
        <v>0</v>
      </c>
      <c r="BQ346" s="22">
        <f t="shared" si="1448"/>
        <v>0</v>
      </c>
      <c r="BR346" s="22">
        <f t="shared" si="45"/>
        <v>0</v>
      </c>
      <c r="BS346" s="22">
        <v>0.0</v>
      </c>
      <c r="BT346" s="22">
        <f t="shared" si="46"/>
        <v>0</v>
      </c>
      <c r="BU346" s="22">
        <f t="shared" si="47"/>
        <v>0</v>
      </c>
      <c r="BV346" s="22">
        <f t="shared" si="48"/>
        <v>0</v>
      </c>
      <c r="BW346" s="27">
        <v>0.0</v>
      </c>
      <c r="BX346" s="22">
        <f t="shared" si="49"/>
        <v>0</v>
      </c>
      <c r="BY346" s="22">
        <f t="shared" si="50"/>
        <v>0</v>
      </c>
      <c r="BZ346" s="22">
        <f t="shared" si="51"/>
        <v>0</v>
      </c>
      <c r="CA346" s="22">
        <f t="shared" si="52"/>
        <v>0</v>
      </c>
    </row>
    <row r="347" ht="14.25" customHeight="1">
      <c r="A347" s="14" t="s">
        <v>1586</v>
      </c>
      <c r="B347" s="14" t="s">
        <v>1587</v>
      </c>
      <c r="C347" s="14" t="s">
        <v>1588</v>
      </c>
      <c r="D347" s="14">
        <v>7.77705052E8</v>
      </c>
      <c r="E347" s="14" t="s">
        <v>346</v>
      </c>
      <c r="F347" s="14" t="s">
        <v>466</v>
      </c>
      <c r="G347" s="14" t="s">
        <v>1589</v>
      </c>
      <c r="H347" s="25" t="s">
        <v>96</v>
      </c>
      <c r="I347" s="26">
        <v>553.0</v>
      </c>
      <c r="J347" s="22">
        <v>0.0</v>
      </c>
      <c r="K347" s="22">
        <f t="shared" si="6"/>
        <v>0</v>
      </c>
      <c r="L347" s="22">
        <f t="shared" si="7"/>
        <v>0</v>
      </c>
      <c r="M347" s="22">
        <v>0.0</v>
      </c>
      <c r="N347" s="22">
        <f t="shared" si="8"/>
        <v>0</v>
      </c>
      <c r="O347" s="22">
        <f t="shared" si="9"/>
        <v>0</v>
      </c>
      <c r="P347" s="22">
        <v>22.0</v>
      </c>
      <c r="Q347" s="22">
        <f t="shared" si="10"/>
        <v>0</v>
      </c>
      <c r="R347" s="22">
        <f t="shared" si="11"/>
        <v>22</v>
      </c>
      <c r="S347" s="22">
        <v>100.0</v>
      </c>
      <c r="T347" s="22">
        <f t="shared" si="12"/>
        <v>0</v>
      </c>
      <c r="U347" s="22">
        <f t="shared" si="13"/>
        <v>100</v>
      </c>
      <c r="V347" s="22">
        <f t="shared" si="14"/>
        <v>431</v>
      </c>
      <c r="W347" s="22">
        <v>27.8</v>
      </c>
      <c r="X347" s="22">
        <f t="shared" si="15"/>
        <v>0</v>
      </c>
      <c r="Y347" s="22">
        <f t="shared" si="16"/>
        <v>27.8</v>
      </c>
      <c r="Z347" s="22">
        <v>0.39</v>
      </c>
      <c r="AA347" s="22">
        <f t="shared" si="17"/>
        <v>0</v>
      </c>
      <c r="AB347" s="22">
        <f t="shared" si="18"/>
        <v>0.39</v>
      </c>
      <c r="AC347" s="22">
        <v>68.87</v>
      </c>
      <c r="AD347" s="22">
        <f t="shared" si="19"/>
        <v>0</v>
      </c>
      <c r="AE347" s="22">
        <f t="shared" si="20"/>
        <v>68.87</v>
      </c>
      <c r="AF347" s="22">
        <v>1.37</v>
      </c>
      <c r="AG347" s="22">
        <f t="shared" si="21"/>
        <v>0</v>
      </c>
      <c r="AH347" s="22">
        <f t="shared" si="22"/>
        <v>1.37</v>
      </c>
      <c r="AI347" s="22">
        <v>60.86</v>
      </c>
      <c r="AJ347" s="22">
        <f t="shared" si="23"/>
        <v>0</v>
      </c>
      <c r="AK347" s="22">
        <f t="shared" si="24"/>
        <v>60.86</v>
      </c>
      <c r="AL347" s="22">
        <f t="shared" ref="AL347:AN347" si="1449">AF347+AI347</f>
        <v>62.23</v>
      </c>
      <c r="AM347" s="22">
        <f t="shared" si="1449"/>
        <v>0</v>
      </c>
      <c r="AN347" s="22">
        <f t="shared" si="1449"/>
        <v>62.23</v>
      </c>
      <c r="AO347" s="22">
        <f t="shared" ref="AO347:AQ347" si="1450">SUM(J347+M347+P347+S347+W347+Z347+AC347+AF347+AI347)</f>
        <v>281.29</v>
      </c>
      <c r="AP347" s="22">
        <f t="shared" si="1450"/>
        <v>0</v>
      </c>
      <c r="AQ347" s="22">
        <f t="shared" si="1450"/>
        <v>281.29</v>
      </c>
      <c r="AR347" s="22">
        <v>9.41838809936935</v>
      </c>
      <c r="AS347" s="22">
        <f t="shared" si="27"/>
        <v>290.7083881</v>
      </c>
      <c r="AT347" s="22">
        <f t="shared" si="28"/>
        <v>290.7083881</v>
      </c>
      <c r="AU347" s="22">
        <f t="shared" si="29"/>
        <v>262.2916119</v>
      </c>
      <c r="AV347" s="22">
        <f t="shared" si="1426"/>
        <v>4554</v>
      </c>
      <c r="AW347" s="22">
        <f t="shared" si="31"/>
        <v>4291.708388</v>
      </c>
      <c r="AX347" s="22">
        <f t="shared" si="32"/>
        <v>262.2916119</v>
      </c>
      <c r="AY347" s="22">
        <v>70.73</v>
      </c>
      <c r="AZ347" s="22">
        <f t="shared" si="33"/>
        <v>70.73</v>
      </c>
      <c r="BA347" s="22">
        <f t="shared" si="34"/>
        <v>0</v>
      </c>
      <c r="BB347" s="22">
        <f t="shared" si="35"/>
        <v>4624.73</v>
      </c>
      <c r="BC347" s="22">
        <f t="shared" ref="BC347:BD347" si="1451">SUM(AW347+AZ347)</f>
        <v>4362.438388</v>
      </c>
      <c r="BD347" s="22">
        <f t="shared" si="1451"/>
        <v>262.2916119</v>
      </c>
      <c r="BE347" s="22">
        <f t="shared" si="37"/>
        <v>0</v>
      </c>
      <c r="BF347" s="27">
        <v>0.0</v>
      </c>
      <c r="BG347" s="22">
        <f t="shared" si="38"/>
        <v>0</v>
      </c>
      <c r="BH347" s="22">
        <f t="shared" si="39"/>
        <v>0</v>
      </c>
      <c r="BI347" s="22">
        <v>470.58000000000004</v>
      </c>
      <c r="BJ347" s="22">
        <f t="shared" si="40"/>
        <v>470.58</v>
      </c>
      <c r="BK347" s="22">
        <f t="shared" si="41"/>
        <v>0</v>
      </c>
      <c r="BL347" s="22"/>
      <c r="BM347" s="22">
        <f t="shared" si="42"/>
        <v>0</v>
      </c>
      <c r="BN347" s="22" t="str">
        <f t="shared" si="43"/>
        <v/>
      </c>
      <c r="BO347" s="22">
        <f t="shared" ref="BO347:BQ347" si="1452">BF347+BI347+BL347</f>
        <v>470.58</v>
      </c>
      <c r="BP347" s="22">
        <f t="shared" si="1452"/>
        <v>470.58</v>
      </c>
      <c r="BQ347" s="22">
        <f t="shared" si="1452"/>
        <v>0</v>
      </c>
      <c r="BR347" s="22">
        <f t="shared" si="45"/>
        <v>0</v>
      </c>
      <c r="BS347" s="22">
        <v>0.0</v>
      </c>
      <c r="BT347" s="22">
        <f t="shared" si="46"/>
        <v>0</v>
      </c>
      <c r="BU347" s="22">
        <f t="shared" si="47"/>
        <v>0</v>
      </c>
      <c r="BV347" s="22">
        <f t="shared" si="48"/>
        <v>0</v>
      </c>
      <c r="BW347" s="27">
        <v>319.23</v>
      </c>
      <c r="BX347" s="22">
        <f t="shared" si="49"/>
        <v>319.23</v>
      </c>
      <c r="BY347" s="22">
        <f t="shared" si="50"/>
        <v>0</v>
      </c>
      <c r="BZ347" s="22">
        <f t="shared" si="51"/>
        <v>0</v>
      </c>
      <c r="CA347" s="22">
        <f t="shared" si="52"/>
        <v>0</v>
      </c>
    </row>
    <row r="348" ht="14.25" customHeight="1">
      <c r="A348" s="14" t="s">
        <v>1590</v>
      </c>
      <c r="B348" s="14" t="s">
        <v>1591</v>
      </c>
      <c r="C348" s="14" t="s">
        <v>1592</v>
      </c>
      <c r="D348" s="14">
        <v>5.86204644E8</v>
      </c>
      <c r="E348" s="14" t="s">
        <v>220</v>
      </c>
      <c r="F348" s="14" t="s">
        <v>119</v>
      </c>
      <c r="G348" s="14" t="s">
        <v>1593</v>
      </c>
      <c r="H348" s="25" t="s">
        <v>96</v>
      </c>
      <c r="I348" s="26">
        <v>2100.0</v>
      </c>
      <c r="J348" s="22">
        <v>0.0</v>
      </c>
      <c r="K348" s="22">
        <f t="shared" si="6"/>
        <v>0</v>
      </c>
      <c r="L348" s="22">
        <f t="shared" si="7"/>
        <v>0</v>
      </c>
      <c r="M348" s="22">
        <v>0.0</v>
      </c>
      <c r="N348" s="22">
        <f t="shared" si="8"/>
        <v>0</v>
      </c>
      <c r="O348" s="22">
        <f t="shared" si="9"/>
        <v>0</v>
      </c>
      <c r="P348" s="22">
        <v>10.0</v>
      </c>
      <c r="Q348" s="22">
        <f t="shared" si="10"/>
        <v>0</v>
      </c>
      <c r="R348" s="22">
        <f t="shared" si="11"/>
        <v>10</v>
      </c>
      <c r="S348" s="22">
        <v>100.0</v>
      </c>
      <c r="T348" s="22">
        <f t="shared" si="12"/>
        <v>0</v>
      </c>
      <c r="U348" s="22">
        <f t="shared" si="13"/>
        <v>100</v>
      </c>
      <c r="V348" s="22">
        <f t="shared" si="14"/>
        <v>1990</v>
      </c>
      <c r="W348" s="22">
        <v>27.8</v>
      </c>
      <c r="X348" s="22">
        <f t="shared" si="15"/>
        <v>0</v>
      </c>
      <c r="Y348" s="22">
        <f t="shared" si="16"/>
        <v>27.8</v>
      </c>
      <c r="Z348" s="22">
        <v>0.39</v>
      </c>
      <c r="AA348" s="22">
        <f t="shared" si="17"/>
        <v>0</v>
      </c>
      <c r="AB348" s="22">
        <f t="shared" si="18"/>
        <v>0.39</v>
      </c>
      <c r="AC348" s="22">
        <v>68.87</v>
      </c>
      <c r="AD348" s="22">
        <f t="shared" si="19"/>
        <v>0</v>
      </c>
      <c r="AE348" s="22">
        <f t="shared" si="20"/>
        <v>68.87</v>
      </c>
      <c r="AF348" s="22">
        <v>1.37</v>
      </c>
      <c r="AG348" s="22">
        <f t="shared" si="21"/>
        <v>0</v>
      </c>
      <c r="AH348" s="22">
        <f t="shared" si="22"/>
        <v>1.37</v>
      </c>
      <c r="AI348" s="22">
        <v>60.86</v>
      </c>
      <c r="AJ348" s="22">
        <f t="shared" si="23"/>
        <v>0</v>
      </c>
      <c r="AK348" s="22">
        <f t="shared" si="24"/>
        <v>60.86</v>
      </c>
      <c r="AL348" s="22">
        <f t="shared" ref="AL348:AN348" si="1453">AF348+AI348</f>
        <v>62.23</v>
      </c>
      <c r="AM348" s="22">
        <f t="shared" si="1453"/>
        <v>0</v>
      </c>
      <c r="AN348" s="22">
        <f t="shared" si="1453"/>
        <v>62.23</v>
      </c>
      <c r="AO348" s="22">
        <f t="shared" ref="AO348:AQ348" si="1454">SUM(J348+M348+P348+S348+W348+Z348+AC348+AF348+AI348)</f>
        <v>269.29</v>
      </c>
      <c r="AP348" s="22">
        <f t="shared" si="1454"/>
        <v>0</v>
      </c>
      <c r="AQ348" s="22">
        <f t="shared" si="1454"/>
        <v>269.29</v>
      </c>
      <c r="AR348" s="22">
        <v>63.45860394316169</v>
      </c>
      <c r="AS348" s="22">
        <f t="shared" si="27"/>
        <v>332.7486039</v>
      </c>
      <c r="AT348" s="22">
        <f t="shared" si="28"/>
        <v>332.7486039</v>
      </c>
      <c r="AU348" s="22">
        <f t="shared" si="29"/>
        <v>1767.251396</v>
      </c>
      <c r="AV348" s="22">
        <f t="shared" si="1426"/>
        <v>4554</v>
      </c>
      <c r="AW348" s="22">
        <f t="shared" si="31"/>
        <v>2786.748604</v>
      </c>
      <c r="AX348" s="22">
        <f t="shared" si="32"/>
        <v>1767.251396</v>
      </c>
      <c r="AY348" s="22">
        <v>70.73</v>
      </c>
      <c r="AZ348" s="22">
        <f t="shared" si="33"/>
        <v>70.73</v>
      </c>
      <c r="BA348" s="22">
        <f t="shared" si="34"/>
        <v>0</v>
      </c>
      <c r="BB348" s="22">
        <f t="shared" si="35"/>
        <v>4624.73</v>
      </c>
      <c r="BC348" s="22">
        <f t="shared" ref="BC348:BD348" si="1455">SUM(AW348+AZ348)</f>
        <v>2857.478604</v>
      </c>
      <c r="BD348" s="22">
        <f t="shared" si="1455"/>
        <v>1767.251396</v>
      </c>
      <c r="BE348" s="22">
        <f t="shared" si="37"/>
        <v>0</v>
      </c>
      <c r="BF348" s="27">
        <v>0.0</v>
      </c>
      <c r="BG348" s="22">
        <f t="shared" si="38"/>
        <v>0</v>
      </c>
      <c r="BH348" s="22">
        <f t="shared" si="39"/>
        <v>0</v>
      </c>
      <c r="BI348" s="22">
        <v>226.91</v>
      </c>
      <c r="BJ348" s="22">
        <f t="shared" si="40"/>
        <v>226.91</v>
      </c>
      <c r="BK348" s="22">
        <f t="shared" si="41"/>
        <v>0</v>
      </c>
      <c r="BL348" s="22"/>
      <c r="BM348" s="22">
        <f t="shared" si="42"/>
        <v>0</v>
      </c>
      <c r="BN348" s="22" t="str">
        <f t="shared" si="43"/>
        <v/>
      </c>
      <c r="BO348" s="22">
        <f t="shared" ref="BO348:BQ348" si="1456">BF348+BI348+BL348</f>
        <v>226.91</v>
      </c>
      <c r="BP348" s="22">
        <f t="shared" si="1456"/>
        <v>226.91</v>
      </c>
      <c r="BQ348" s="22">
        <f t="shared" si="1456"/>
        <v>0</v>
      </c>
      <c r="BR348" s="22">
        <f t="shared" si="45"/>
        <v>0</v>
      </c>
      <c r="BS348" s="22">
        <v>0.0</v>
      </c>
      <c r="BT348" s="22">
        <f t="shared" si="46"/>
        <v>0</v>
      </c>
      <c r="BU348" s="22">
        <f t="shared" si="47"/>
        <v>0</v>
      </c>
      <c r="BV348" s="22">
        <f t="shared" si="48"/>
        <v>0</v>
      </c>
      <c r="BW348" s="27">
        <v>0.0</v>
      </c>
      <c r="BX348" s="22">
        <f t="shared" si="49"/>
        <v>0</v>
      </c>
      <c r="BY348" s="22">
        <f t="shared" si="50"/>
        <v>0</v>
      </c>
      <c r="BZ348" s="22">
        <f t="shared" si="51"/>
        <v>0</v>
      </c>
      <c r="CA348" s="22">
        <f t="shared" si="52"/>
        <v>0</v>
      </c>
    </row>
    <row r="349" ht="14.25" customHeight="1">
      <c r="A349" s="14" t="s">
        <v>1594</v>
      </c>
      <c r="B349" s="14" t="s">
        <v>1595</v>
      </c>
      <c r="C349" s="14" t="s">
        <v>1596</v>
      </c>
      <c r="D349" s="14">
        <v>9.8994316E8</v>
      </c>
      <c r="E349" s="14" t="s">
        <v>312</v>
      </c>
      <c r="F349" s="14" t="s">
        <v>209</v>
      </c>
      <c r="G349" s="14" t="s">
        <v>1597</v>
      </c>
      <c r="H349" s="25" t="s">
        <v>96</v>
      </c>
      <c r="I349" s="26">
        <v>964.0</v>
      </c>
      <c r="J349" s="22">
        <v>0.0</v>
      </c>
      <c r="K349" s="22">
        <f t="shared" si="6"/>
        <v>0</v>
      </c>
      <c r="L349" s="22">
        <f t="shared" si="7"/>
        <v>0</v>
      </c>
      <c r="M349" s="22">
        <v>0.0</v>
      </c>
      <c r="N349" s="22">
        <f t="shared" si="8"/>
        <v>0</v>
      </c>
      <c r="O349" s="22">
        <f t="shared" si="9"/>
        <v>0</v>
      </c>
      <c r="P349" s="22">
        <v>10.0</v>
      </c>
      <c r="Q349" s="22">
        <f t="shared" si="10"/>
        <v>0</v>
      </c>
      <c r="R349" s="22">
        <f t="shared" si="11"/>
        <v>10</v>
      </c>
      <c r="S349" s="22">
        <v>100.0</v>
      </c>
      <c r="T349" s="22">
        <f t="shared" si="12"/>
        <v>0</v>
      </c>
      <c r="U349" s="22">
        <f t="shared" si="13"/>
        <v>100</v>
      </c>
      <c r="V349" s="22">
        <f t="shared" si="14"/>
        <v>854</v>
      </c>
      <c r="W349" s="22">
        <v>27.8</v>
      </c>
      <c r="X349" s="22">
        <f t="shared" si="15"/>
        <v>0</v>
      </c>
      <c r="Y349" s="22">
        <f t="shared" si="16"/>
        <v>27.8</v>
      </c>
      <c r="Z349" s="22">
        <v>0.39</v>
      </c>
      <c r="AA349" s="22">
        <f t="shared" si="17"/>
        <v>0</v>
      </c>
      <c r="AB349" s="22">
        <f t="shared" si="18"/>
        <v>0.39</v>
      </c>
      <c r="AC349" s="22">
        <v>68.87</v>
      </c>
      <c r="AD349" s="22">
        <f t="shared" si="19"/>
        <v>0</v>
      </c>
      <c r="AE349" s="22">
        <f t="shared" si="20"/>
        <v>68.87</v>
      </c>
      <c r="AF349" s="22">
        <v>1.37</v>
      </c>
      <c r="AG349" s="22">
        <f t="shared" si="21"/>
        <v>0</v>
      </c>
      <c r="AH349" s="22">
        <f t="shared" si="22"/>
        <v>1.37</v>
      </c>
      <c r="AI349" s="22">
        <v>60.86</v>
      </c>
      <c r="AJ349" s="22">
        <f t="shared" si="23"/>
        <v>0</v>
      </c>
      <c r="AK349" s="22">
        <f t="shared" si="24"/>
        <v>60.86</v>
      </c>
      <c r="AL349" s="22">
        <f t="shared" ref="AL349:AN349" si="1457">AF349+AI349</f>
        <v>62.23</v>
      </c>
      <c r="AM349" s="22">
        <f t="shared" si="1457"/>
        <v>0</v>
      </c>
      <c r="AN349" s="22">
        <f t="shared" si="1457"/>
        <v>62.23</v>
      </c>
      <c r="AO349" s="22">
        <f t="shared" ref="AO349:AQ349" si="1458">SUM(J349+M349+P349+S349+W349+Z349+AC349+AF349+AI349)</f>
        <v>269.29</v>
      </c>
      <c r="AP349" s="22">
        <f t="shared" si="1458"/>
        <v>0</v>
      </c>
      <c r="AQ349" s="22">
        <f t="shared" si="1458"/>
        <v>269.29</v>
      </c>
      <c r="AR349" s="22">
        <v>24.08099958232263</v>
      </c>
      <c r="AS349" s="22">
        <f t="shared" si="27"/>
        <v>293.3709996</v>
      </c>
      <c r="AT349" s="22">
        <f t="shared" si="28"/>
        <v>293.3709996</v>
      </c>
      <c r="AU349" s="22">
        <f t="shared" si="29"/>
        <v>670.6290004</v>
      </c>
      <c r="AV349" s="22">
        <f t="shared" si="1426"/>
        <v>4554</v>
      </c>
      <c r="AW349" s="22">
        <f t="shared" si="31"/>
        <v>3883.371</v>
      </c>
      <c r="AX349" s="22">
        <f t="shared" si="32"/>
        <v>670.6290004</v>
      </c>
      <c r="AY349" s="22">
        <v>70.73</v>
      </c>
      <c r="AZ349" s="22">
        <f t="shared" si="33"/>
        <v>70.73</v>
      </c>
      <c r="BA349" s="22">
        <f t="shared" si="34"/>
        <v>0</v>
      </c>
      <c r="BB349" s="22">
        <f t="shared" si="35"/>
        <v>4624.73</v>
      </c>
      <c r="BC349" s="22">
        <f t="shared" ref="BC349:BD349" si="1459">SUM(AW349+AZ349)</f>
        <v>3954.101</v>
      </c>
      <c r="BD349" s="22">
        <f t="shared" si="1459"/>
        <v>670.6290004</v>
      </c>
      <c r="BE349" s="22">
        <f t="shared" si="37"/>
        <v>0</v>
      </c>
      <c r="BF349" s="27">
        <v>0.0</v>
      </c>
      <c r="BG349" s="22">
        <f t="shared" si="38"/>
        <v>0</v>
      </c>
      <c r="BH349" s="22">
        <f t="shared" si="39"/>
        <v>0</v>
      </c>
      <c r="BI349" s="22">
        <v>583.84</v>
      </c>
      <c r="BJ349" s="22">
        <f t="shared" si="40"/>
        <v>583.84</v>
      </c>
      <c r="BK349" s="22">
        <f t="shared" si="41"/>
        <v>0</v>
      </c>
      <c r="BL349" s="22"/>
      <c r="BM349" s="22">
        <f t="shared" si="42"/>
        <v>0</v>
      </c>
      <c r="BN349" s="22" t="str">
        <f t="shared" si="43"/>
        <v/>
      </c>
      <c r="BO349" s="22">
        <f t="shared" ref="BO349:BQ349" si="1460">BF349+BI349+BL349</f>
        <v>583.84</v>
      </c>
      <c r="BP349" s="22">
        <f t="shared" si="1460"/>
        <v>583.84</v>
      </c>
      <c r="BQ349" s="22">
        <f t="shared" si="1460"/>
        <v>0</v>
      </c>
      <c r="BR349" s="22">
        <f t="shared" si="45"/>
        <v>0</v>
      </c>
      <c r="BS349" s="22">
        <v>0.0</v>
      </c>
      <c r="BT349" s="22">
        <f t="shared" si="46"/>
        <v>0</v>
      </c>
      <c r="BU349" s="22">
        <f t="shared" si="47"/>
        <v>0</v>
      </c>
      <c r="BV349" s="22">
        <f t="shared" si="48"/>
        <v>0</v>
      </c>
      <c r="BW349" s="27">
        <v>0.0</v>
      </c>
      <c r="BX349" s="22">
        <f t="shared" si="49"/>
        <v>0</v>
      </c>
      <c r="BY349" s="22">
        <f t="shared" si="50"/>
        <v>0</v>
      </c>
      <c r="BZ349" s="22">
        <f t="shared" si="51"/>
        <v>0</v>
      </c>
      <c r="CA349" s="22">
        <f t="shared" si="52"/>
        <v>0</v>
      </c>
    </row>
    <row r="350" ht="14.25" customHeight="1">
      <c r="A350" s="14" t="s">
        <v>1598</v>
      </c>
      <c r="B350" s="14" t="s">
        <v>1599</v>
      </c>
      <c r="C350" s="14" t="s">
        <v>1600</v>
      </c>
      <c r="D350" s="14">
        <v>9.26074199E8</v>
      </c>
      <c r="E350" s="14" t="s">
        <v>551</v>
      </c>
      <c r="F350" s="14" t="s">
        <v>508</v>
      </c>
      <c r="G350" s="14" t="s">
        <v>1601</v>
      </c>
      <c r="H350" s="25" t="s">
        <v>96</v>
      </c>
      <c r="I350" s="26">
        <v>1076.0</v>
      </c>
      <c r="J350" s="22">
        <v>0.0</v>
      </c>
      <c r="K350" s="22">
        <f t="shared" si="6"/>
        <v>0</v>
      </c>
      <c r="L350" s="22">
        <f t="shared" si="7"/>
        <v>0</v>
      </c>
      <c r="M350" s="22">
        <v>0.0</v>
      </c>
      <c r="N350" s="22">
        <f t="shared" si="8"/>
        <v>0</v>
      </c>
      <c r="O350" s="22">
        <f t="shared" si="9"/>
        <v>0</v>
      </c>
      <c r="P350" s="22">
        <v>10.0</v>
      </c>
      <c r="Q350" s="22">
        <f t="shared" si="10"/>
        <v>0</v>
      </c>
      <c r="R350" s="22">
        <f t="shared" si="11"/>
        <v>10</v>
      </c>
      <c r="S350" s="22">
        <v>100.0</v>
      </c>
      <c r="T350" s="22">
        <f t="shared" si="12"/>
        <v>0</v>
      </c>
      <c r="U350" s="22">
        <f t="shared" si="13"/>
        <v>100</v>
      </c>
      <c r="V350" s="22">
        <f t="shared" si="14"/>
        <v>966</v>
      </c>
      <c r="W350" s="22">
        <v>13.9</v>
      </c>
      <c r="X350" s="22">
        <f t="shared" si="15"/>
        <v>0</v>
      </c>
      <c r="Y350" s="22">
        <f t="shared" si="16"/>
        <v>13.9</v>
      </c>
      <c r="Z350" s="22">
        <v>0.39</v>
      </c>
      <c r="AA350" s="22">
        <f t="shared" si="17"/>
        <v>0</v>
      </c>
      <c r="AB350" s="22">
        <f t="shared" si="18"/>
        <v>0.39</v>
      </c>
      <c r="AC350" s="22">
        <v>68.87</v>
      </c>
      <c r="AD350" s="22">
        <f t="shared" si="19"/>
        <v>0</v>
      </c>
      <c r="AE350" s="22">
        <f t="shared" si="20"/>
        <v>68.87</v>
      </c>
      <c r="AF350" s="22">
        <v>1.37</v>
      </c>
      <c r="AG350" s="22">
        <f t="shared" si="21"/>
        <v>0</v>
      </c>
      <c r="AH350" s="22">
        <f t="shared" si="22"/>
        <v>1.37</v>
      </c>
      <c r="AI350" s="22">
        <v>60.86</v>
      </c>
      <c r="AJ350" s="22">
        <f t="shared" si="23"/>
        <v>0</v>
      </c>
      <c r="AK350" s="22">
        <f t="shared" si="24"/>
        <v>60.86</v>
      </c>
      <c r="AL350" s="22">
        <f t="shared" ref="AL350:AN350" si="1461">AF350+AI350</f>
        <v>62.23</v>
      </c>
      <c r="AM350" s="22">
        <f t="shared" si="1461"/>
        <v>0</v>
      </c>
      <c r="AN350" s="22">
        <f t="shared" si="1461"/>
        <v>62.23</v>
      </c>
      <c r="AO350" s="22">
        <f t="shared" ref="AO350:AQ350" si="1462">SUM(J350+M350+P350+S350+W350+Z350+AC350+AF350+AI350)</f>
        <v>255.39</v>
      </c>
      <c r="AP350" s="22">
        <f t="shared" si="1462"/>
        <v>0</v>
      </c>
      <c r="AQ350" s="22">
        <f t="shared" si="1462"/>
        <v>255.39</v>
      </c>
      <c r="AR350" s="22">
        <v>28.44511964308815</v>
      </c>
      <c r="AS350" s="22">
        <f t="shared" si="27"/>
        <v>283.8351196</v>
      </c>
      <c r="AT350" s="22">
        <f t="shared" si="28"/>
        <v>283.8351196</v>
      </c>
      <c r="AU350" s="22">
        <f t="shared" si="29"/>
        <v>792.1648804</v>
      </c>
      <c r="AV350" s="22">
        <f t="shared" si="1426"/>
        <v>4554</v>
      </c>
      <c r="AW350" s="22">
        <f t="shared" si="31"/>
        <v>3761.83512</v>
      </c>
      <c r="AX350" s="22">
        <f t="shared" si="32"/>
        <v>792.1648804</v>
      </c>
      <c r="AY350" s="22">
        <v>70.73</v>
      </c>
      <c r="AZ350" s="22">
        <f t="shared" si="33"/>
        <v>70.73</v>
      </c>
      <c r="BA350" s="22">
        <f t="shared" si="34"/>
        <v>0</v>
      </c>
      <c r="BB350" s="22">
        <f t="shared" si="35"/>
        <v>4624.73</v>
      </c>
      <c r="BC350" s="22">
        <f t="shared" ref="BC350:BD350" si="1463">SUM(AW350+AZ350)</f>
        <v>3832.56512</v>
      </c>
      <c r="BD350" s="22">
        <f t="shared" si="1463"/>
        <v>792.1648804</v>
      </c>
      <c r="BE350" s="22">
        <f t="shared" si="37"/>
        <v>0</v>
      </c>
      <c r="BF350" s="27">
        <v>0.0</v>
      </c>
      <c r="BG350" s="22">
        <f t="shared" si="38"/>
        <v>0</v>
      </c>
      <c r="BH350" s="22">
        <f t="shared" si="39"/>
        <v>0</v>
      </c>
      <c r="BI350" s="22">
        <v>436.28</v>
      </c>
      <c r="BJ350" s="22">
        <f t="shared" si="40"/>
        <v>436.28</v>
      </c>
      <c r="BK350" s="22">
        <f t="shared" si="41"/>
        <v>0</v>
      </c>
      <c r="BL350" s="22"/>
      <c r="BM350" s="22">
        <f t="shared" si="42"/>
        <v>0</v>
      </c>
      <c r="BN350" s="22" t="str">
        <f t="shared" si="43"/>
        <v/>
      </c>
      <c r="BO350" s="22">
        <f t="shared" ref="BO350:BQ350" si="1464">BF350+BI350+BL350</f>
        <v>436.28</v>
      </c>
      <c r="BP350" s="22">
        <f t="shared" si="1464"/>
        <v>436.28</v>
      </c>
      <c r="BQ350" s="22">
        <f t="shared" si="1464"/>
        <v>0</v>
      </c>
      <c r="BR350" s="22">
        <f t="shared" si="45"/>
        <v>0</v>
      </c>
      <c r="BS350" s="22">
        <v>0.0</v>
      </c>
      <c r="BT350" s="22">
        <f t="shared" si="46"/>
        <v>0</v>
      </c>
      <c r="BU350" s="22">
        <f t="shared" si="47"/>
        <v>0</v>
      </c>
      <c r="BV350" s="22">
        <f t="shared" si="48"/>
        <v>0</v>
      </c>
      <c r="BW350" s="27">
        <v>0.0</v>
      </c>
      <c r="BX350" s="22">
        <f t="shared" si="49"/>
        <v>0</v>
      </c>
      <c r="BY350" s="22">
        <f t="shared" si="50"/>
        <v>0</v>
      </c>
      <c r="BZ350" s="22">
        <f t="shared" si="51"/>
        <v>0</v>
      </c>
      <c r="CA350" s="22">
        <f t="shared" si="52"/>
        <v>0</v>
      </c>
    </row>
    <row r="351" ht="14.25" customHeight="1">
      <c r="A351" s="14" t="s">
        <v>1602</v>
      </c>
      <c r="B351" s="14" t="s">
        <v>1603</v>
      </c>
      <c r="C351" s="14" t="s">
        <v>1604</v>
      </c>
      <c r="D351" s="14">
        <v>9.55505178E8</v>
      </c>
      <c r="E351" s="14" t="s">
        <v>327</v>
      </c>
      <c r="F351" s="14" t="s">
        <v>267</v>
      </c>
      <c r="G351" s="14" t="s">
        <v>1605</v>
      </c>
      <c r="H351" s="25" t="s">
        <v>96</v>
      </c>
      <c r="I351" s="26">
        <v>566.0</v>
      </c>
      <c r="J351" s="22">
        <v>0.0</v>
      </c>
      <c r="K351" s="22">
        <f t="shared" si="6"/>
        <v>0</v>
      </c>
      <c r="L351" s="22">
        <f t="shared" si="7"/>
        <v>0</v>
      </c>
      <c r="M351" s="22">
        <v>0.0</v>
      </c>
      <c r="N351" s="22">
        <f t="shared" si="8"/>
        <v>0</v>
      </c>
      <c r="O351" s="22">
        <f t="shared" si="9"/>
        <v>0</v>
      </c>
      <c r="P351" s="22">
        <v>10.0</v>
      </c>
      <c r="Q351" s="22">
        <f t="shared" si="10"/>
        <v>0</v>
      </c>
      <c r="R351" s="22">
        <f t="shared" si="11"/>
        <v>10</v>
      </c>
      <c r="S351" s="22">
        <v>100.0</v>
      </c>
      <c r="T351" s="22">
        <f t="shared" si="12"/>
        <v>0</v>
      </c>
      <c r="U351" s="22">
        <f t="shared" si="13"/>
        <v>100</v>
      </c>
      <c r="V351" s="22">
        <f t="shared" si="14"/>
        <v>456</v>
      </c>
      <c r="W351" s="22">
        <v>13.9</v>
      </c>
      <c r="X351" s="22">
        <f t="shared" si="15"/>
        <v>0</v>
      </c>
      <c r="Y351" s="22">
        <f t="shared" si="16"/>
        <v>13.9</v>
      </c>
      <c r="Z351" s="22">
        <v>0.39</v>
      </c>
      <c r="AA351" s="22">
        <f t="shared" si="17"/>
        <v>0</v>
      </c>
      <c r="AB351" s="22">
        <f t="shared" si="18"/>
        <v>0.39</v>
      </c>
      <c r="AC351" s="22">
        <v>68.87</v>
      </c>
      <c r="AD351" s="22">
        <f t="shared" si="19"/>
        <v>0</v>
      </c>
      <c r="AE351" s="22">
        <f t="shared" si="20"/>
        <v>68.87</v>
      </c>
      <c r="AF351" s="22">
        <v>1.37</v>
      </c>
      <c r="AG351" s="22">
        <f t="shared" si="21"/>
        <v>0</v>
      </c>
      <c r="AH351" s="22">
        <f t="shared" si="22"/>
        <v>1.37</v>
      </c>
      <c r="AI351" s="22">
        <v>60.86</v>
      </c>
      <c r="AJ351" s="22">
        <f t="shared" si="23"/>
        <v>0</v>
      </c>
      <c r="AK351" s="22">
        <f t="shared" si="24"/>
        <v>60.86</v>
      </c>
      <c r="AL351" s="22">
        <f t="shared" ref="AL351:AN351" si="1465">AF351+AI351</f>
        <v>62.23</v>
      </c>
      <c r="AM351" s="22">
        <f t="shared" si="1465"/>
        <v>0</v>
      </c>
      <c r="AN351" s="22">
        <f t="shared" si="1465"/>
        <v>62.23</v>
      </c>
      <c r="AO351" s="22">
        <f t="shared" ref="AO351:AQ351" si="1466">SUM(J351+M351+P351+S351+W351+Z351+AC351+AF351+AI351)</f>
        <v>255.39</v>
      </c>
      <c r="AP351" s="22">
        <f t="shared" si="1466"/>
        <v>0</v>
      </c>
      <c r="AQ351" s="22">
        <f t="shared" si="1466"/>
        <v>255.39</v>
      </c>
      <c r="AR351" s="22">
        <v>10.766793741655123</v>
      </c>
      <c r="AS351" s="22">
        <f t="shared" si="27"/>
        <v>266.1567937</v>
      </c>
      <c r="AT351" s="22">
        <f t="shared" si="28"/>
        <v>266.1567937</v>
      </c>
      <c r="AU351" s="22">
        <f t="shared" si="29"/>
        <v>299.8432063</v>
      </c>
      <c r="AV351" s="22">
        <f t="shared" si="1426"/>
        <v>4554</v>
      </c>
      <c r="AW351" s="22">
        <f t="shared" si="31"/>
        <v>4254.156794</v>
      </c>
      <c r="AX351" s="22">
        <f t="shared" si="32"/>
        <v>299.8432063</v>
      </c>
      <c r="AY351" s="22">
        <v>70.73</v>
      </c>
      <c r="AZ351" s="22">
        <f t="shared" si="33"/>
        <v>70.73</v>
      </c>
      <c r="BA351" s="22">
        <f t="shared" si="34"/>
        <v>0</v>
      </c>
      <c r="BB351" s="22">
        <f t="shared" si="35"/>
        <v>4624.73</v>
      </c>
      <c r="BC351" s="22">
        <f t="shared" ref="BC351:BD351" si="1467">SUM(AW351+AZ351)</f>
        <v>4324.886794</v>
      </c>
      <c r="BD351" s="22">
        <f t="shared" si="1467"/>
        <v>299.8432063</v>
      </c>
      <c r="BE351" s="22">
        <f t="shared" si="37"/>
        <v>0</v>
      </c>
      <c r="BF351" s="27">
        <v>0.0</v>
      </c>
      <c r="BG351" s="22">
        <f t="shared" si="38"/>
        <v>0</v>
      </c>
      <c r="BH351" s="22">
        <f t="shared" si="39"/>
        <v>0</v>
      </c>
      <c r="BI351" s="22">
        <v>535.63</v>
      </c>
      <c r="BJ351" s="22">
        <f t="shared" si="40"/>
        <v>535.63</v>
      </c>
      <c r="BK351" s="22">
        <f t="shared" si="41"/>
        <v>0</v>
      </c>
      <c r="BL351" s="22"/>
      <c r="BM351" s="22">
        <f t="shared" si="42"/>
        <v>0</v>
      </c>
      <c r="BN351" s="22" t="str">
        <f t="shared" si="43"/>
        <v/>
      </c>
      <c r="BO351" s="22">
        <f t="shared" ref="BO351:BQ351" si="1468">BF351+BI351+BL351</f>
        <v>535.63</v>
      </c>
      <c r="BP351" s="22">
        <f t="shared" si="1468"/>
        <v>535.63</v>
      </c>
      <c r="BQ351" s="22">
        <f t="shared" si="1468"/>
        <v>0</v>
      </c>
      <c r="BR351" s="22">
        <f t="shared" si="45"/>
        <v>0</v>
      </c>
      <c r="BS351" s="22">
        <v>0.0</v>
      </c>
      <c r="BT351" s="22">
        <f t="shared" si="46"/>
        <v>0</v>
      </c>
      <c r="BU351" s="22">
        <f t="shared" si="47"/>
        <v>0</v>
      </c>
      <c r="BV351" s="22">
        <f t="shared" si="48"/>
        <v>0</v>
      </c>
      <c r="BW351" s="27">
        <v>1926.03</v>
      </c>
      <c r="BX351" s="22">
        <f t="shared" si="49"/>
        <v>1926.03</v>
      </c>
      <c r="BY351" s="22">
        <f t="shared" si="50"/>
        <v>0</v>
      </c>
      <c r="BZ351" s="22">
        <f t="shared" si="51"/>
        <v>0</v>
      </c>
      <c r="CA351" s="22">
        <f t="shared" si="52"/>
        <v>0</v>
      </c>
    </row>
    <row r="352" ht="14.25" customHeight="1">
      <c r="A352" s="14" t="s">
        <v>1606</v>
      </c>
      <c r="B352" s="14" t="s">
        <v>1607</v>
      </c>
      <c r="C352" s="14" t="s">
        <v>1608</v>
      </c>
      <c r="D352" s="14">
        <v>8.69758403E8</v>
      </c>
      <c r="E352" s="14" t="s">
        <v>266</v>
      </c>
      <c r="F352" s="14" t="s">
        <v>198</v>
      </c>
      <c r="G352" s="14" t="s">
        <v>1609</v>
      </c>
      <c r="H352" s="25" t="s">
        <v>96</v>
      </c>
      <c r="I352" s="26">
        <v>1396.0</v>
      </c>
      <c r="J352" s="22">
        <v>0.0</v>
      </c>
      <c r="K352" s="22">
        <f t="shared" si="6"/>
        <v>0</v>
      </c>
      <c r="L352" s="22">
        <f t="shared" si="7"/>
        <v>0</v>
      </c>
      <c r="M352" s="22">
        <v>0.0</v>
      </c>
      <c r="N352" s="22">
        <f t="shared" si="8"/>
        <v>0</v>
      </c>
      <c r="O352" s="22">
        <f t="shared" si="9"/>
        <v>0</v>
      </c>
      <c r="P352" s="22">
        <v>10.0</v>
      </c>
      <c r="Q352" s="22">
        <f t="shared" si="10"/>
        <v>0</v>
      </c>
      <c r="R352" s="22">
        <f t="shared" si="11"/>
        <v>10</v>
      </c>
      <c r="S352" s="22">
        <v>100.0</v>
      </c>
      <c r="T352" s="22">
        <f t="shared" si="12"/>
        <v>0</v>
      </c>
      <c r="U352" s="22">
        <f t="shared" si="13"/>
        <v>100</v>
      </c>
      <c r="V352" s="22">
        <f t="shared" si="14"/>
        <v>1286</v>
      </c>
      <c r="W352" s="22">
        <v>13.9</v>
      </c>
      <c r="X352" s="22">
        <f t="shared" si="15"/>
        <v>0</v>
      </c>
      <c r="Y352" s="22">
        <f t="shared" si="16"/>
        <v>13.9</v>
      </c>
      <c r="Z352" s="22">
        <v>0.39</v>
      </c>
      <c r="AA352" s="22">
        <f t="shared" si="17"/>
        <v>0</v>
      </c>
      <c r="AB352" s="22">
        <f t="shared" si="18"/>
        <v>0.39</v>
      </c>
      <c r="AC352" s="22">
        <v>68.87</v>
      </c>
      <c r="AD352" s="22">
        <f t="shared" si="19"/>
        <v>0</v>
      </c>
      <c r="AE352" s="22">
        <f t="shared" si="20"/>
        <v>68.87</v>
      </c>
      <c r="AF352" s="22">
        <v>1.37</v>
      </c>
      <c r="AG352" s="22">
        <f t="shared" si="21"/>
        <v>0</v>
      </c>
      <c r="AH352" s="22">
        <f t="shared" si="22"/>
        <v>1.37</v>
      </c>
      <c r="AI352" s="22">
        <v>60.86</v>
      </c>
      <c r="AJ352" s="22">
        <f t="shared" si="23"/>
        <v>0</v>
      </c>
      <c r="AK352" s="22">
        <f t="shared" si="24"/>
        <v>60.86</v>
      </c>
      <c r="AL352" s="22">
        <f t="shared" ref="AL352:AN352" si="1469">AF352+AI352</f>
        <v>62.23</v>
      </c>
      <c r="AM352" s="22">
        <f t="shared" si="1469"/>
        <v>0</v>
      </c>
      <c r="AN352" s="22">
        <f t="shared" si="1469"/>
        <v>62.23</v>
      </c>
      <c r="AO352" s="22">
        <f t="shared" ref="AO352:AQ352" si="1470">SUM(J352+M352+P352+S352+W352+Z352+AC352+AF352+AI352)</f>
        <v>255.39</v>
      </c>
      <c r="AP352" s="22">
        <f t="shared" si="1470"/>
        <v>0</v>
      </c>
      <c r="AQ352" s="22">
        <f t="shared" si="1470"/>
        <v>255.39</v>
      </c>
      <c r="AR352" s="22">
        <v>39.537402561634366</v>
      </c>
      <c r="AS352" s="22">
        <f t="shared" si="27"/>
        <v>294.9274026</v>
      </c>
      <c r="AT352" s="22">
        <f t="shared" si="28"/>
        <v>294.9274026</v>
      </c>
      <c r="AU352" s="22">
        <f t="shared" si="29"/>
        <v>1101.072597</v>
      </c>
      <c r="AV352" s="22">
        <f t="shared" si="1426"/>
        <v>4554</v>
      </c>
      <c r="AW352" s="22">
        <f t="shared" si="31"/>
        <v>3452.927403</v>
      </c>
      <c r="AX352" s="22">
        <f t="shared" si="32"/>
        <v>1101.072597</v>
      </c>
      <c r="AY352" s="22">
        <v>70.73</v>
      </c>
      <c r="AZ352" s="22">
        <f t="shared" si="33"/>
        <v>70.73</v>
      </c>
      <c r="BA352" s="22">
        <f t="shared" si="34"/>
        <v>0</v>
      </c>
      <c r="BB352" s="22">
        <f t="shared" si="35"/>
        <v>4624.73</v>
      </c>
      <c r="BC352" s="22">
        <f t="shared" ref="BC352:BD352" si="1471">SUM(AW352+AZ352)</f>
        <v>3523.657403</v>
      </c>
      <c r="BD352" s="22">
        <f t="shared" si="1471"/>
        <v>1101.072597</v>
      </c>
      <c r="BE352" s="22">
        <f t="shared" si="37"/>
        <v>0</v>
      </c>
      <c r="BF352" s="27">
        <v>0.0</v>
      </c>
      <c r="BG352" s="22">
        <f t="shared" si="38"/>
        <v>0</v>
      </c>
      <c r="BH352" s="22">
        <f t="shared" si="39"/>
        <v>0</v>
      </c>
      <c r="BI352" s="22">
        <v>550.96</v>
      </c>
      <c r="BJ352" s="22">
        <f t="shared" si="40"/>
        <v>550.96</v>
      </c>
      <c r="BK352" s="22">
        <f t="shared" si="41"/>
        <v>0</v>
      </c>
      <c r="BL352" s="22"/>
      <c r="BM352" s="22">
        <f t="shared" si="42"/>
        <v>0</v>
      </c>
      <c r="BN352" s="22" t="str">
        <f t="shared" si="43"/>
        <v/>
      </c>
      <c r="BO352" s="22">
        <f t="shared" ref="BO352:BQ352" si="1472">BF352+BI352+BL352</f>
        <v>550.96</v>
      </c>
      <c r="BP352" s="22">
        <f t="shared" si="1472"/>
        <v>550.96</v>
      </c>
      <c r="BQ352" s="22">
        <f t="shared" si="1472"/>
        <v>0</v>
      </c>
      <c r="BR352" s="22">
        <f t="shared" si="45"/>
        <v>0</v>
      </c>
      <c r="BS352" s="22">
        <v>0.0</v>
      </c>
      <c r="BT352" s="22">
        <f t="shared" si="46"/>
        <v>0</v>
      </c>
      <c r="BU352" s="22">
        <f t="shared" si="47"/>
        <v>0</v>
      </c>
      <c r="BV352" s="22">
        <f t="shared" si="48"/>
        <v>0</v>
      </c>
      <c r="BW352" s="27">
        <v>0.0</v>
      </c>
      <c r="BX352" s="22">
        <f t="shared" si="49"/>
        <v>0</v>
      </c>
      <c r="BY352" s="22">
        <f t="shared" si="50"/>
        <v>0</v>
      </c>
      <c r="BZ352" s="22">
        <f t="shared" si="51"/>
        <v>0</v>
      </c>
      <c r="CA352" s="22">
        <f t="shared" si="52"/>
        <v>0</v>
      </c>
    </row>
    <row r="353" ht="14.25" customHeight="1">
      <c r="A353" s="14" t="s">
        <v>1610</v>
      </c>
      <c r="B353" s="14" t="s">
        <v>1611</v>
      </c>
      <c r="C353" s="14" t="s">
        <v>1612</v>
      </c>
      <c r="D353" s="14">
        <v>9.25921319E8</v>
      </c>
      <c r="E353" s="14" t="s">
        <v>551</v>
      </c>
      <c r="F353" s="14" t="s">
        <v>508</v>
      </c>
      <c r="G353" s="14" t="s">
        <v>1613</v>
      </c>
      <c r="H353" s="25" t="s">
        <v>96</v>
      </c>
      <c r="I353" s="26">
        <v>733.0</v>
      </c>
      <c r="J353" s="22">
        <v>0.0</v>
      </c>
      <c r="K353" s="22">
        <f t="shared" si="6"/>
        <v>0</v>
      </c>
      <c r="L353" s="22">
        <f t="shared" si="7"/>
        <v>0</v>
      </c>
      <c r="M353" s="22">
        <v>0.0</v>
      </c>
      <c r="N353" s="22">
        <f t="shared" si="8"/>
        <v>0</v>
      </c>
      <c r="O353" s="22">
        <f t="shared" si="9"/>
        <v>0</v>
      </c>
      <c r="P353" s="22">
        <v>22.0</v>
      </c>
      <c r="Q353" s="22">
        <f t="shared" si="10"/>
        <v>0</v>
      </c>
      <c r="R353" s="22">
        <f t="shared" si="11"/>
        <v>22</v>
      </c>
      <c r="S353" s="22">
        <v>100.0</v>
      </c>
      <c r="T353" s="22">
        <f t="shared" si="12"/>
        <v>0</v>
      </c>
      <c r="U353" s="22">
        <f t="shared" si="13"/>
        <v>100</v>
      </c>
      <c r="V353" s="22">
        <f t="shared" si="14"/>
        <v>611</v>
      </c>
      <c r="W353" s="22">
        <v>13.9</v>
      </c>
      <c r="X353" s="22">
        <f t="shared" si="15"/>
        <v>0</v>
      </c>
      <c r="Y353" s="22">
        <f t="shared" si="16"/>
        <v>13.9</v>
      </c>
      <c r="Z353" s="22">
        <v>0.39</v>
      </c>
      <c r="AA353" s="22">
        <f t="shared" si="17"/>
        <v>0</v>
      </c>
      <c r="AB353" s="22">
        <f t="shared" si="18"/>
        <v>0.39</v>
      </c>
      <c r="AC353" s="22">
        <v>68.87</v>
      </c>
      <c r="AD353" s="22">
        <f t="shared" si="19"/>
        <v>0</v>
      </c>
      <c r="AE353" s="22">
        <f t="shared" si="20"/>
        <v>68.87</v>
      </c>
      <c r="AF353" s="22">
        <v>1.37</v>
      </c>
      <c r="AG353" s="22">
        <f t="shared" si="21"/>
        <v>0</v>
      </c>
      <c r="AH353" s="22">
        <f t="shared" si="22"/>
        <v>1.37</v>
      </c>
      <c r="AI353" s="22">
        <v>60.86</v>
      </c>
      <c r="AJ353" s="22">
        <f t="shared" si="23"/>
        <v>0</v>
      </c>
      <c r="AK353" s="22">
        <f t="shared" si="24"/>
        <v>60.86</v>
      </c>
      <c r="AL353" s="22">
        <f t="shared" ref="AL353:AN353" si="1473">AF353+AI353</f>
        <v>62.23</v>
      </c>
      <c r="AM353" s="22">
        <f t="shared" si="1473"/>
        <v>0</v>
      </c>
      <c r="AN353" s="22">
        <f t="shared" si="1473"/>
        <v>62.23</v>
      </c>
      <c r="AO353" s="22">
        <f t="shared" ref="AO353:AQ353" si="1474">SUM(J353+M353+P353+S353+W353+Z353+AC353+AF353+AI353)</f>
        <v>267.39</v>
      </c>
      <c r="AP353" s="22">
        <f t="shared" si="1474"/>
        <v>0</v>
      </c>
      <c r="AQ353" s="22">
        <f t="shared" si="1474"/>
        <v>267.39</v>
      </c>
      <c r="AR353" s="22">
        <v>16.139618280325948</v>
      </c>
      <c r="AS353" s="22">
        <f t="shared" si="27"/>
        <v>283.5296183</v>
      </c>
      <c r="AT353" s="22">
        <f t="shared" si="28"/>
        <v>283.5296183</v>
      </c>
      <c r="AU353" s="22">
        <f t="shared" si="29"/>
        <v>449.4703817</v>
      </c>
      <c r="AV353" s="22">
        <f t="shared" si="1426"/>
        <v>4554</v>
      </c>
      <c r="AW353" s="22">
        <f t="shared" si="31"/>
        <v>4104.529618</v>
      </c>
      <c r="AX353" s="22">
        <f t="shared" si="32"/>
        <v>449.4703817</v>
      </c>
      <c r="AY353" s="22">
        <v>70.73</v>
      </c>
      <c r="AZ353" s="22">
        <f t="shared" si="33"/>
        <v>70.73</v>
      </c>
      <c r="BA353" s="22">
        <f t="shared" si="34"/>
        <v>0</v>
      </c>
      <c r="BB353" s="22">
        <f t="shared" si="35"/>
        <v>4624.73</v>
      </c>
      <c r="BC353" s="22">
        <f t="shared" ref="BC353:BD353" si="1475">SUM(AW353+AZ353)</f>
        <v>4175.259618</v>
      </c>
      <c r="BD353" s="22">
        <f t="shared" si="1475"/>
        <v>449.4703817</v>
      </c>
      <c r="BE353" s="22">
        <f t="shared" si="37"/>
        <v>0</v>
      </c>
      <c r="BF353" s="27">
        <v>0.0</v>
      </c>
      <c r="BG353" s="22">
        <f t="shared" si="38"/>
        <v>0</v>
      </c>
      <c r="BH353" s="22">
        <f t="shared" si="39"/>
        <v>0</v>
      </c>
      <c r="BI353" s="22">
        <v>554.4300000000001</v>
      </c>
      <c r="BJ353" s="22">
        <f t="shared" si="40"/>
        <v>554.43</v>
      </c>
      <c r="BK353" s="22">
        <f t="shared" si="41"/>
        <v>0</v>
      </c>
      <c r="BL353" s="22"/>
      <c r="BM353" s="22">
        <f t="shared" si="42"/>
        <v>0</v>
      </c>
      <c r="BN353" s="22" t="str">
        <f t="shared" si="43"/>
        <v/>
      </c>
      <c r="BO353" s="22">
        <f t="shared" ref="BO353:BQ353" si="1476">BF353+BI353+BL353</f>
        <v>554.43</v>
      </c>
      <c r="BP353" s="22">
        <f t="shared" si="1476"/>
        <v>554.43</v>
      </c>
      <c r="BQ353" s="22">
        <f t="shared" si="1476"/>
        <v>0</v>
      </c>
      <c r="BR353" s="22">
        <f t="shared" si="45"/>
        <v>0</v>
      </c>
      <c r="BS353" s="22">
        <v>0.0</v>
      </c>
      <c r="BT353" s="22">
        <f t="shared" si="46"/>
        <v>0</v>
      </c>
      <c r="BU353" s="22">
        <f t="shared" si="47"/>
        <v>0</v>
      </c>
      <c r="BV353" s="22">
        <f t="shared" si="48"/>
        <v>0</v>
      </c>
      <c r="BW353" s="27">
        <v>0.0</v>
      </c>
      <c r="BX353" s="22">
        <f t="shared" si="49"/>
        <v>0</v>
      </c>
      <c r="BY353" s="22">
        <f t="shared" si="50"/>
        <v>0</v>
      </c>
      <c r="BZ353" s="22">
        <f t="shared" si="51"/>
        <v>0</v>
      </c>
      <c r="CA353" s="22">
        <f t="shared" si="52"/>
        <v>0</v>
      </c>
    </row>
    <row r="354" ht="14.25" customHeight="1">
      <c r="A354" s="14" t="s">
        <v>1614</v>
      </c>
      <c r="B354" s="14" t="s">
        <v>1615</v>
      </c>
      <c r="C354" s="14" t="s">
        <v>1616</v>
      </c>
      <c r="D354" s="14">
        <v>8.32115053E8</v>
      </c>
      <c r="E354" s="14" t="s">
        <v>235</v>
      </c>
      <c r="F354" s="14" t="s">
        <v>191</v>
      </c>
      <c r="G354" s="14" t="s">
        <v>1617</v>
      </c>
      <c r="H354" s="25" t="s">
        <v>96</v>
      </c>
      <c r="I354" s="26">
        <v>1200.0</v>
      </c>
      <c r="J354" s="22">
        <v>0.0</v>
      </c>
      <c r="K354" s="22">
        <f t="shared" si="6"/>
        <v>0</v>
      </c>
      <c r="L354" s="22">
        <f t="shared" si="7"/>
        <v>0</v>
      </c>
      <c r="M354" s="22">
        <v>0.0</v>
      </c>
      <c r="N354" s="22">
        <f t="shared" si="8"/>
        <v>0</v>
      </c>
      <c r="O354" s="22">
        <f t="shared" si="9"/>
        <v>0</v>
      </c>
      <c r="P354" s="22">
        <v>10.0</v>
      </c>
      <c r="Q354" s="22">
        <f t="shared" si="10"/>
        <v>0</v>
      </c>
      <c r="R354" s="22">
        <f t="shared" si="11"/>
        <v>10</v>
      </c>
      <c r="S354" s="22">
        <v>100.0</v>
      </c>
      <c r="T354" s="22">
        <f t="shared" si="12"/>
        <v>0</v>
      </c>
      <c r="U354" s="22">
        <f t="shared" si="13"/>
        <v>100</v>
      </c>
      <c r="V354" s="22">
        <f t="shared" si="14"/>
        <v>1090</v>
      </c>
      <c r="W354" s="22">
        <v>13.9</v>
      </c>
      <c r="X354" s="22">
        <f t="shared" si="15"/>
        <v>0</v>
      </c>
      <c r="Y354" s="22">
        <f t="shared" si="16"/>
        <v>13.9</v>
      </c>
      <c r="Z354" s="22">
        <v>0.39</v>
      </c>
      <c r="AA354" s="22">
        <f t="shared" si="17"/>
        <v>0</v>
      </c>
      <c r="AB354" s="22">
        <f t="shared" si="18"/>
        <v>0.39</v>
      </c>
      <c r="AC354" s="22">
        <v>68.87</v>
      </c>
      <c r="AD354" s="22">
        <f t="shared" si="19"/>
        <v>0</v>
      </c>
      <c r="AE354" s="22">
        <f t="shared" si="20"/>
        <v>68.87</v>
      </c>
      <c r="AF354" s="22">
        <v>1.37</v>
      </c>
      <c r="AG354" s="22">
        <f t="shared" si="21"/>
        <v>0</v>
      </c>
      <c r="AH354" s="22">
        <f t="shared" si="22"/>
        <v>1.37</v>
      </c>
      <c r="AI354" s="22">
        <v>60.86</v>
      </c>
      <c r="AJ354" s="22">
        <f t="shared" si="23"/>
        <v>0</v>
      </c>
      <c r="AK354" s="22">
        <f t="shared" si="24"/>
        <v>60.86</v>
      </c>
      <c r="AL354" s="22">
        <f t="shared" ref="AL354:AN354" si="1477">AF354+AI354</f>
        <v>62.23</v>
      </c>
      <c r="AM354" s="22">
        <f t="shared" si="1477"/>
        <v>0</v>
      </c>
      <c r="AN354" s="22">
        <f t="shared" si="1477"/>
        <v>62.23</v>
      </c>
      <c r="AO354" s="22">
        <f t="shared" ref="AO354:AQ354" si="1478">SUM(J354+M354+P354+S354+W354+Z354+AC354+AF354+AI354)</f>
        <v>255.39</v>
      </c>
      <c r="AP354" s="22">
        <f t="shared" si="1478"/>
        <v>0</v>
      </c>
      <c r="AQ354" s="22">
        <f t="shared" si="1478"/>
        <v>255.39</v>
      </c>
      <c r="AR354" s="22">
        <v>32.74337927402481</v>
      </c>
      <c r="AS354" s="22">
        <f t="shared" si="27"/>
        <v>288.1333793</v>
      </c>
      <c r="AT354" s="22">
        <f t="shared" si="28"/>
        <v>288.1333793</v>
      </c>
      <c r="AU354" s="22">
        <f t="shared" si="29"/>
        <v>911.8666207</v>
      </c>
      <c r="AV354" s="22">
        <f t="shared" si="1426"/>
        <v>4554</v>
      </c>
      <c r="AW354" s="22">
        <f t="shared" si="31"/>
        <v>3642.133379</v>
      </c>
      <c r="AX354" s="22">
        <f t="shared" si="32"/>
        <v>911.8666207</v>
      </c>
      <c r="AY354" s="22">
        <v>0.0</v>
      </c>
      <c r="AZ354" s="22">
        <f t="shared" si="33"/>
        <v>0</v>
      </c>
      <c r="BA354" s="22">
        <f t="shared" si="34"/>
        <v>0</v>
      </c>
      <c r="BB354" s="22">
        <f t="shared" si="35"/>
        <v>4554</v>
      </c>
      <c r="BC354" s="22">
        <f t="shared" ref="BC354:BD354" si="1479">SUM(AW354+AZ354)</f>
        <v>3642.133379</v>
      </c>
      <c r="BD354" s="22">
        <f t="shared" si="1479"/>
        <v>911.8666207</v>
      </c>
      <c r="BE354" s="22">
        <f t="shared" si="37"/>
        <v>0</v>
      </c>
      <c r="BF354" s="27">
        <v>0.0</v>
      </c>
      <c r="BG354" s="22">
        <f t="shared" si="38"/>
        <v>0</v>
      </c>
      <c r="BH354" s="22">
        <f t="shared" si="39"/>
        <v>0</v>
      </c>
      <c r="BI354" s="22">
        <v>458.63</v>
      </c>
      <c r="BJ354" s="22">
        <f t="shared" si="40"/>
        <v>458.63</v>
      </c>
      <c r="BK354" s="22">
        <f t="shared" si="41"/>
        <v>0</v>
      </c>
      <c r="BL354" s="22"/>
      <c r="BM354" s="22">
        <f t="shared" si="42"/>
        <v>0</v>
      </c>
      <c r="BN354" s="22" t="str">
        <f t="shared" si="43"/>
        <v/>
      </c>
      <c r="BO354" s="22">
        <f t="shared" ref="BO354:BQ354" si="1480">BF354+BI354+BL354</f>
        <v>458.63</v>
      </c>
      <c r="BP354" s="22">
        <f t="shared" si="1480"/>
        <v>458.63</v>
      </c>
      <c r="BQ354" s="22">
        <f t="shared" si="1480"/>
        <v>0</v>
      </c>
      <c r="BR354" s="22">
        <f t="shared" si="45"/>
        <v>0</v>
      </c>
      <c r="BS354" s="22">
        <v>0.0</v>
      </c>
      <c r="BT354" s="22">
        <f t="shared" si="46"/>
        <v>0</v>
      </c>
      <c r="BU354" s="22">
        <f t="shared" si="47"/>
        <v>0</v>
      </c>
      <c r="BV354" s="22">
        <f t="shared" si="48"/>
        <v>0</v>
      </c>
      <c r="BW354" s="27">
        <v>191.54</v>
      </c>
      <c r="BX354" s="22">
        <f t="shared" si="49"/>
        <v>191.54</v>
      </c>
      <c r="BY354" s="22">
        <f t="shared" si="50"/>
        <v>0</v>
      </c>
      <c r="BZ354" s="22">
        <f t="shared" si="51"/>
        <v>0</v>
      </c>
      <c r="CA354" s="22">
        <f t="shared" si="52"/>
        <v>0</v>
      </c>
    </row>
    <row r="355" ht="14.25" customHeight="1">
      <c r="A355" s="14" t="s">
        <v>1618</v>
      </c>
      <c r="B355" s="14" t="s">
        <v>1619</v>
      </c>
      <c r="C355" s="14" t="s">
        <v>1620</v>
      </c>
      <c r="D355" s="14">
        <v>9.59682856E8</v>
      </c>
      <c r="E355" s="14" t="s">
        <v>312</v>
      </c>
      <c r="F355" s="14" t="s">
        <v>209</v>
      </c>
      <c r="G355" s="14" t="s">
        <v>1621</v>
      </c>
      <c r="H355" s="25" t="s">
        <v>96</v>
      </c>
      <c r="I355" s="26">
        <v>1030.0</v>
      </c>
      <c r="J355" s="22">
        <v>0.0</v>
      </c>
      <c r="K355" s="22">
        <f t="shared" si="6"/>
        <v>0</v>
      </c>
      <c r="L355" s="22">
        <f t="shared" si="7"/>
        <v>0</v>
      </c>
      <c r="M355" s="22">
        <v>0.0</v>
      </c>
      <c r="N355" s="22">
        <f t="shared" si="8"/>
        <v>0</v>
      </c>
      <c r="O355" s="22">
        <f t="shared" si="9"/>
        <v>0</v>
      </c>
      <c r="P355" s="22">
        <v>10.0</v>
      </c>
      <c r="Q355" s="22">
        <f t="shared" si="10"/>
        <v>0</v>
      </c>
      <c r="R355" s="22">
        <f t="shared" si="11"/>
        <v>10</v>
      </c>
      <c r="S355" s="22">
        <v>100.0</v>
      </c>
      <c r="T355" s="22">
        <f t="shared" si="12"/>
        <v>0</v>
      </c>
      <c r="U355" s="22">
        <f t="shared" si="13"/>
        <v>100</v>
      </c>
      <c r="V355" s="22">
        <f t="shared" si="14"/>
        <v>920</v>
      </c>
      <c r="W355" s="22">
        <v>13.9</v>
      </c>
      <c r="X355" s="22">
        <f t="shared" si="15"/>
        <v>0</v>
      </c>
      <c r="Y355" s="22">
        <f t="shared" si="16"/>
        <v>13.9</v>
      </c>
      <c r="Z355" s="22">
        <v>0.39</v>
      </c>
      <c r="AA355" s="22">
        <f t="shared" si="17"/>
        <v>0</v>
      </c>
      <c r="AB355" s="22">
        <f t="shared" si="18"/>
        <v>0.39</v>
      </c>
      <c r="AC355" s="22">
        <v>68.87</v>
      </c>
      <c r="AD355" s="22">
        <f t="shared" si="19"/>
        <v>0</v>
      </c>
      <c r="AE355" s="22">
        <f t="shared" si="20"/>
        <v>68.87</v>
      </c>
      <c r="AF355" s="22">
        <v>1.37</v>
      </c>
      <c r="AG355" s="22">
        <f t="shared" si="21"/>
        <v>0</v>
      </c>
      <c r="AH355" s="22">
        <f t="shared" si="22"/>
        <v>1.37</v>
      </c>
      <c r="AI355" s="22">
        <v>60.86</v>
      </c>
      <c r="AJ355" s="22">
        <f t="shared" si="23"/>
        <v>0</v>
      </c>
      <c r="AK355" s="22">
        <f t="shared" si="24"/>
        <v>60.86</v>
      </c>
      <c r="AL355" s="22">
        <f t="shared" ref="AL355:AN355" si="1481">AF355+AI355</f>
        <v>62.23</v>
      </c>
      <c r="AM355" s="22">
        <f t="shared" si="1481"/>
        <v>0</v>
      </c>
      <c r="AN355" s="22">
        <f t="shared" si="1481"/>
        <v>62.23</v>
      </c>
      <c r="AO355" s="22">
        <f t="shared" ref="AO355:AQ355" si="1482">SUM(J355+M355+P355+S355+W355+Z355+AC355+AF355+AI355)</f>
        <v>255.39</v>
      </c>
      <c r="AP355" s="22">
        <f t="shared" si="1482"/>
        <v>0</v>
      </c>
      <c r="AQ355" s="22">
        <f t="shared" si="1482"/>
        <v>255.39</v>
      </c>
      <c r="AR355" s="22">
        <v>26.850603973547134</v>
      </c>
      <c r="AS355" s="22">
        <f t="shared" si="27"/>
        <v>282.240604</v>
      </c>
      <c r="AT355" s="22">
        <f t="shared" si="28"/>
        <v>282.240604</v>
      </c>
      <c r="AU355" s="22">
        <f t="shared" si="29"/>
        <v>747.759396</v>
      </c>
      <c r="AV355" s="22">
        <f t="shared" si="1426"/>
        <v>4554</v>
      </c>
      <c r="AW355" s="22">
        <f t="shared" si="31"/>
        <v>3806.240604</v>
      </c>
      <c r="AX355" s="22">
        <f t="shared" si="32"/>
        <v>747.759396</v>
      </c>
      <c r="AY355" s="22">
        <v>0.0</v>
      </c>
      <c r="AZ355" s="22">
        <f t="shared" si="33"/>
        <v>0</v>
      </c>
      <c r="BA355" s="22">
        <f t="shared" si="34"/>
        <v>0</v>
      </c>
      <c r="BB355" s="22">
        <f t="shared" si="35"/>
        <v>4554</v>
      </c>
      <c r="BC355" s="22">
        <f t="shared" ref="BC355:BD355" si="1483">SUM(AW355+AZ355)</f>
        <v>3806.240604</v>
      </c>
      <c r="BD355" s="22">
        <f t="shared" si="1483"/>
        <v>747.759396</v>
      </c>
      <c r="BE355" s="22">
        <f t="shared" si="37"/>
        <v>0</v>
      </c>
      <c r="BF355" s="27">
        <v>0.0</v>
      </c>
      <c r="BG355" s="22">
        <f t="shared" si="38"/>
        <v>0</v>
      </c>
      <c r="BH355" s="22">
        <f t="shared" si="39"/>
        <v>0</v>
      </c>
      <c r="BI355" s="22">
        <v>583.84</v>
      </c>
      <c r="BJ355" s="22">
        <f t="shared" si="40"/>
        <v>583.84</v>
      </c>
      <c r="BK355" s="22">
        <f t="shared" si="41"/>
        <v>0</v>
      </c>
      <c r="BL355" s="22"/>
      <c r="BM355" s="22">
        <f t="shared" si="42"/>
        <v>0</v>
      </c>
      <c r="BN355" s="22" t="str">
        <f t="shared" si="43"/>
        <v/>
      </c>
      <c r="BO355" s="22">
        <f t="shared" ref="BO355:BQ355" si="1484">BF355+BI355+BL355</f>
        <v>583.84</v>
      </c>
      <c r="BP355" s="22">
        <f t="shared" si="1484"/>
        <v>583.84</v>
      </c>
      <c r="BQ355" s="22">
        <f t="shared" si="1484"/>
        <v>0</v>
      </c>
      <c r="BR355" s="22">
        <f t="shared" si="45"/>
        <v>0</v>
      </c>
      <c r="BS355" s="22">
        <v>0.0</v>
      </c>
      <c r="BT355" s="22">
        <f t="shared" si="46"/>
        <v>0</v>
      </c>
      <c r="BU355" s="22">
        <f t="shared" si="47"/>
        <v>0</v>
      </c>
      <c r="BV355" s="22">
        <f t="shared" si="48"/>
        <v>0</v>
      </c>
      <c r="BW355" s="27">
        <v>191.54</v>
      </c>
      <c r="BX355" s="22">
        <f t="shared" si="49"/>
        <v>191.54</v>
      </c>
      <c r="BY355" s="22">
        <f t="shared" si="50"/>
        <v>0</v>
      </c>
      <c r="BZ355" s="22">
        <f t="shared" si="51"/>
        <v>0</v>
      </c>
      <c r="CA355" s="22">
        <f t="shared" si="52"/>
        <v>0</v>
      </c>
    </row>
    <row r="356" ht="14.25" customHeight="1">
      <c r="A356" s="14" t="s">
        <v>1622</v>
      </c>
      <c r="B356" s="14" t="s">
        <v>1623</v>
      </c>
      <c r="C356" s="14" t="s">
        <v>1624</v>
      </c>
      <c r="D356" s="14">
        <v>9.52489287E8</v>
      </c>
      <c r="E356" s="14" t="s">
        <v>312</v>
      </c>
      <c r="F356" s="14" t="s">
        <v>508</v>
      </c>
      <c r="G356" s="14" t="s">
        <v>1625</v>
      </c>
      <c r="H356" s="25" t="s">
        <v>96</v>
      </c>
      <c r="I356" s="26">
        <v>810.0</v>
      </c>
      <c r="J356" s="22">
        <v>0.0</v>
      </c>
      <c r="K356" s="22">
        <f t="shared" si="6"/>
        <v>0</v>
      </c>
      <c r="L356" s="22">
        <f t="shared" si="7"/>
        <v>0</v>
      </c>
      <c r="M356" s="22">
        <v>0.0</v>
      </c>
      <c r="N356" s="22">
        <f t="shared" si="8"/>
        <v>0</v>
      </c>
      <c r="O356" s="22">
        <f t="shared" si="9"/>
        <v>0</v>
      </c>
      <c r="P356" s="22">
        <v>10.0</v>
      </c>
      <c r="Q356" s="22">
        <f t="shared" si="10"/>
        <v>0</v>
      </c>
      <c r="R356" s="22">
        <f t="shared" si="11"/>
        <v>10</v>
      </c>
      <c r="S356" s="22">
        <v>100.0</v>
      </c>
      <c r="T356" s="22">
        <f t="shared" si="12"/>
        <v>0</v>
      </c>
      <c r="U356" s="22">
        <f t="shared" si="13"/>
        <v>100</v>
      </c>
      <c r="V356" s="22">
        <f t="shared" si="14"/>
        <v>700</v>
      </c>
      <c r="W356" s="22">
        <v>27.8</v>
      </c>
      <c r="X356" s="22">
        <f t="shared" si="15"/>
        <v>0</v>
      </c>
      <c r="Y356" s="22">
        <f t="shared" si="16"/>
        <v>27.8</v>
      </c>
      <c r="Z356" s="22">
        <v>0.39</v>
      </c>
      <c r="AA356" s="22">
        <f t="shared" si="17"/>
        <v>0</v>
      </c>
      <c r="AB356" s="22">
        <f t="shared" si="18"/>
        <v>0.39</v>
      </c>
      <c r="AC356" s="22">
        <v>68.87</v>
      </c>
      <c r="AD356" s="22">
        <f t="shared" si="19"/>
        <v>0</v>
      </c>
      <c r="AE356" s="22">
        <f t="shared" si="20"/>
        <v>68.87</v>
      </c>
      <c r="AF356" s="22">
        <v>1.37</v>
      </c>
      <c r="AG356" s="22">
        <f t="shared" si="21"/>
        <v>0</v>
      </c>
      <c r="AH356" s="22">
        <f t="shared" si="22"/>
        <v>1.37</v>
      </c>
      <c r="AI356" s="22">
        <v>60.86</v>
      </c>
      <c r="AJ356" s="22">
        <f t="shared" si="23"/>
        <v>0</v>
      </c>
      <c r="AK356" s="22">
        <f t="shared" si="24"/>
        <v>60.86</v>
      </c>
      <c r="AL356" s="22">
        <f t="shared" ref="AL356:AN356" si="1485">AF356+AI356</f>
        <v>62.23</v>
      </c>
      <c r="AM356" s="22">
        <f t="shared" si="1485"/>
        <v>0</v>
      </c>
      <c r="AN356" s="22">
        <f t="shared" si="1485"/>
        <v>62.23</v>
      </c>
      <c r="AO356" s="22">
        <f t="shared" ref="AO356:AQ356" si="1486">SUM(J356+M356+P356+S356+W356+Z356+AC356+AF356+AI356)</f>
        <v>269.29</v>
      </c>
      <c r="AP356" s="22">
        <f t="shared" si="1486"/>
        <v>0</v>
      </c>
      <c r="AQ356" s="22">
        <f t="shared" si="1486"/>
        <v>269.29</v>
      </c>
      <c r="AR356" s="22">
        <v>18.742838427772263</v>
      </c>
      <c r="AS356" s="22">
        <f t="shared" si="27"/>
        <v>288.0328384</v>
      </c>
      <c r="AT356" s="22">
        <f t="shared" si="28"/>
        <v>288.0328384</v>
      </c>
      <c r="AU356" s="22">
        <f t="shared" si="29"/>
        <v>521.9671616</v>
      </c>
      <c r="AV356" s="22">
        <f t="shared" si="1426"/>
        <v>4554</v>
      </c>
      <c r="AW356" s="22">
        <f t="shared" si="31"/>
        <v>4032.032838</v>
      </c>
      <c r="AX356" s="22">
        <f t="shared" si="32"/>
        <v>521.9671616</v>
      </c>
      <c r="AY356" s="22">
        <v>70.73</v>
      </c>
      <c r="AZ356" s="22">
        <f t="shared" si="33"/>
        <v>70.73</v>
      </c>
      <c r="BA356" s="22">
        <f t="shared" si="34"/>
        <v>0</v>
      </c>
      <c r="BB356" s="22">
        <f t="shared" si="35"/>
        <v>4624.73</v>
      </c>
      <c r="BC356" s="22">
        <f t="shared" ref="BC356:BD356" si="1487">SUM(AW356+AZ356)</f>
        <v>4102.762838</v>
      </c>
      <c r="BD356" s="22">
        <f t="shared" si="1487"/>
        <v>521.9671616</v>
      </c>
      <c r="BE356" s="22">
        <f t="shared" si="37"/>
        <v>0</v>
      </c>
      <c r="BF356" s="27">
        <v>0.0</v>
      </c>
      <c r="BG356" s="22">
        <f t="shared" si="38"/>
        <v>0</v>
      </c>
      <c r="BH356" s="22">
        <f t="shared" si="39"/>
        <v>0</v>
      </c>
      <c r="BI356" s="22">
        <v>256.78</v>
      </c>
      <c r="BJ356" s="22">
        <f t="shared" si="40"/>
        <v>256.78</v>
      </c>
      <c r="BK356" s="22">
        <f t="shared" si="41"/>
        <v>0</v>
      </c>
      <c r="BL356" s="22"/>
      <c r="BM356" s="22">
        <f t="shared" si="42"/>
        <v>0</v>
      </c>
      <c r="BN356" s="22" t="str">
        <f t="shared" si="43"/>
        <v/>
      </c>
      <c r="BO356" s="22">
        <f t="shared" ref="BO356:BQ356" si="1488">BF356+BI356+BL356</f>
        <v>256.78</v>
      </c>
      <c r="BP356" s="22">
        <f t="shared" si="1488"/>
        <v>256.78</v>
      </c>
      <c r="BQ356" s="22">
        <f t="shared" si="1488"/>
        <v>0</v>
      </c>
      <c r="BR356" s="22">
        <f t="shared" si="45"/>
        <v>0</v>
      </c>
      <c r="BS356" s="22">
        <v>0.0</v>
      </c>
      <c r="BT356" s="22">
        <f t="shared" si="46"/>
        <v>0</v>
      </c>
      <c r="BU356" s="22">
        <f t="shared" si="47"/>
        <v>0</v>
      </c>
      <c r="BV356" s="22">
        <f t="shared" si="48"/>
        <v>0</v>
      </c>
      <c r="BW356" s="27">
        <v>0.0</v>
      </c>
      <c r="BX356" s="22">
        <f t="shared" si="49"/>
        <v>0</v>
      </c>
      <c r="BY356" s="22">
        <f t="shared" si="50"/>
        <v>0</v>
      </c>
      <c r="BZ356" s="22">
        <f t="shared" si="51"/>
        <v>0</v>
      </c>
      <c r="CA356" s="22">
        <f t="shared" si="52"/>
        <v>0</v>
      </c>
    </row>
    <row r="357" ht="14.25" customHeight="1">
      <c r="A357" s="14" t="s">
        <v>1626</v>
      </c>
      <c r="B357" s="14" t="s">
        <v>1627</v>
      </c>
      <c r="C357" s="14" t="s">
        <v>1628</v>
      </c>
      <c r="D357" s="14">
        <v>9.77568334E8</v>
      </c>
      <c r="E357" s="14" t="s">
        <v>298</v>
      </c>
      <c r="F357" s="14" t="s">
        <v>209</v>
      </c>
      <c r="G357" s="14" t="s">
        <v>1629</v>
      </c>
      <c r="H357" s="25" t="s">
        <v>96</v>
      </c>
      <c r="I357" s="26">
        <v>3100.0</v>
      </c>
      <c r="J357" s="22">
        <v>0.0</v>
      </c>
      <c r="K357" s="22">
        <f t="shared" si="6"/>
        <v>0</v>
      </c>
      <c r="L357" s="22">
        <f t="shared" si="7"/>
        <v>0</v>
      </c>
      <c r="M357" s="22">
        <v>0.0</v>
      </c>
      <c r="N357" s="22">
        <f t="shared" si="8"/>
        <v>0</v>
      </c>
      <c r="O357" s="22">
        <f t="shared" si="9"/>
        <v>0</v>
      </c>
      <c r="P357" s="22">
        <v>22.0</v>
      </c>
      <c r="Q357" s="22">
        <f t="shared" si="10"/>
        <v>0</v>
      </c>
      <c r="R357" s="22">
        <f t="shared" si="11"/>
        <v>22</v>
      </c>
      <c r="S357" s="22">
        <v>100.0</v>
      </c>
      <c r="T357" s="22">
        <f t="shared" si="12"/>
        <v>0</v>
      </c>
      <c r="U357" s="22">
        <f t="shared" si="13"/>
        <v>100</v>
      </c>
      <c r="V357" s="22">
        <f t="shared" si="14"/>
        <v>2978</v>
      </c>
      <c r="W357" s="22">
        <v>13.9</v>
      </c>
      <c r="X357" s="22">
        <f t="shared" si="15"/>
        <v>0</v>
      </c>
      <c r="Y357" s="22">
        <f t="shared" si="16"/>
        <v>13.9</v>
      </c>
      <c r="Z357" s="22">
        <v>0.39</v>
      </c>
      <c r="AA357" s="22">
        <f t="shared" si="17"/>
        <v>0</v>
      </c>
      <c r="AB357" s="22">
        <f t="shared" si="18"/>
        <v>0.39</v>
      </c>
      <c r="AC357" s="22">
        <v>68.87</v>
      </c>
      <c r="AD357" s="22">
        <f t="shared" si="19"/>
        <v>0</v>
      </c>
      <c r="AE357" s="22">
        <f t="shared" si="20"/>
        <v>68.87</v>
      </c>
      <c r="AF357" s="22">
        <v>1.37</v>
      </c>
      <c r="AG357" s="22">
        <f t="shared" si="21"/>
        <v>0</v>
      </c>
      <c r="AH357" s="22">
        <f t="shared" si="22"/>
        <v>1.37</v>
      </c>
      <c r="AI357" s="22">
        <v>60.86</v>
      </c>
      <c r="AJ357" s="22">
        <f t="shared" si="23"/>
        <v>0</v>
      </c>
      <c r="AK357" s="22">
        <f t="shared" si="24"/>
        <v>60.86</v>
      </c>
      <c r="AL357" s="22">
        <f t="shared" ref="AL357:AN357" si="1489">AF357+AI357</f>
        <v>62.23</v>
      </c>
      <c r="AM357" s="22">
        <f t="shared" si="1489"/>
        <v>0</v>
      </c>
      <c r="AN357" s="22">
        <f t="shared" si="1489"/>
        <v>62.23</v>
      </c>
      <c r="AO357" s="22">
        <f t="shared" ref="AO357:AQ357" si="1490">SUM(J357+M357+P357+S357+W357+Z357+AC357+AF357+AI357)</f>
        <v>267.39</v>
      </c>
      <c r="AP357" s="22">
        <f t="shared" si="1490"/>
        <v>0</v>
      </c>
      <c r="AQ357" s="22">
        <f t="shared" si="1490"/>
        <v>267.39</v>
      </c>
      <c r="AR357" s="22">
        <v>98.18784849344749</v>
      </c>
      <c r="AS357" s="22">
        <f t="shared" si="27"/>
        <v>365.5778485</v>
      </c>
      <c r="AT357" s="22">
        <f t="shared" si="28"/>
        <v>365.5778485</v>
      </c>
      <c r="AU357" s="22">
        <f t="shared" si="29"/>
        <v>2734.422152</v>
      </c>
      <c r="AV357" s="22">
        <f t="shared" si="1426"/>
        <v>4554</v>
      </c>
      <c r="AW357" s="22">
        <f t="shared" si="31"/>
        <v>1819.577848</v>
      </c>
      <c r="AX357" s="22">
        <f t="shared" si="32"/>
        <v>2734.422152</v>
      </c>
      <c r="AY357" s="22">
        <v>70.73</v>
      </c>
      <c r="AZ357" s="22">
        <f t="shared" si="33"/>
        <v>70.73</v>
      </c>
      <c r="BA357" s="22">
        <f t="shared" si="34"/>
        <v>0</v>
      </c>
      <c r="BB357" s="22">
        <f t="shared" si="35"/>
        <v>4624.73</v>
      </c>
      <c r="BC357" s="22">
        <f t="shared" ref="BC357:BD357" si="1491">SUM(AW357+AZ357)</f>
        <v>1890.307848</v>
      </c>
      <c r="BD357" s="22">
        <f t="shared" si="1491"/>
        <v>2734.422152</v>
      </c>
      <c r="BE357" s="22">
        <f t="shared" si="37"/>
        <v>0</v>
      </c>
      <c r="BF357" s="27">
        <v>0.0</v>
      </c>
      <c r="BG357" s="22">
        <f t="shared" si="38"/>
        <v>0</v>
      </c>
      <c r="BH357" s="22">
        <f t="shared" si="39"/>
        <v>0</v>
      </c>
      <c r="BI357" s="22">
        <v>574.1800000000001</v>
      </c>
      <c r="BJ357" s="22">
        <f t="shared" si="40"/>
        <v>574.18</v>
      </c>
      <c r="BK357" s="22">
        <f t="shared" si="41"/>
        <v>0</v>
      </c>
      <c r="BL357" s="22"/>
      <c r="BM357" s="22">
        <f t="shared" si="42"/>
        <v>0</v>
      </c>
      <c r="BN357" s="22" t="str">
        <f t="shared" si="43"/>
        <v/>
      </c>
      <c r="BO357" s="22">
        <f t="shared" ref="BO357:BQ357" si="1492">BF357+BI357+BL357</f>
        <v>574.18</v>
      </c>
      <c r="BP357" s="22">
        <f t="shared" si="1492"/>
        <v>574.18</v>
      </c>
      <c r="BQ357" s="22">
        <f t="shared" si="1492"/>
        <v>0</v>
      </c>
      <c r="BR357" s="22">
        <f t="shared" si="45"/>
        <v>0</v>
      </c>
      <c r="BS357" s="22">
        <v>0.0</v>
      </c>
      <c r="BT357" s="22">
        <f t="shared" si="46"/>
        <v>0</v>
      </c>
      <c r="BU357" s="22">
        <f t="shared" si="47"/>
        <v>0</v>
      </c>
      <c r="BV357" s="22">
        <f t="shared" si="48"/>
        <v>0</v>
      </c>
      <c r="BW357" s="27">
        <v>457.56</v>
      </c>
      <c r="BX357" s="22">
        <f t="shared" si="49"/>
        <v>457.56</v>
      </c>
      <c r="BY357" s="22">
        <f t="shared" si="50"/>
        <v>0</v>
      </c>
      <c r="BZ357" s="22">
        <f t="shared" si="51"/>
        <v>0</v>
      </c>
      <c r="CA357" s="22">
        <f t="shared" si="52"/>
        <v>0</v>
      </c>
    </row>
    <row r="358" ht="14.25" customHeight="1">
      <c r="A358" s="14" t="s">
        <v>1630</v>
      </c>
      <c r="B358" s="14" t="s">
        <v>1631</v>
      </c>
      <c r="C358" s="14" t="s">
        <v>1632</v>
      </c>
      <c r="D358" s="14">
        <v>9.80740908E8</v>
      </c>
      <c r="E358" s="14" t="s">
        <v>312</v>
      </c>
      <c r="F358" s="14" t="s">
        <v>209</v>
      </c>
      <c r="G358" s="14" t="s">
        <v>1633</v>
      </c>
      <c r="H358" s="25" t="s">
        <v>96</v>
      </c>
      <c r="I358" s="26">
        <v>852.0</v>
      </c>
      <c r="J358" s="22">
        <v>0.0</v>
      </c>
      <c r="K358" s="22">
        <f t="shared" si="6"/>
        <v>0</v>
      </c>
      <c r="L358" s="22">
        <f t="shared" si="7"/>
        <v>0</v>
      </c>
      <c r="M358" s="22">
        <v>0.0</v>
      </c>
      <c r="N358" s="22">
        <f t="shared" si="8"/>
        <v>0</v>
      </c>
      <c r="O358" s="22">
        <f t="shared" si="9"/>
        <v>0</v>
      </c>
      <c r="P358" s="22">
        <v>22.0</v>
      </c>
      <c r="Q358" s="22">
        <f t="shared" si="10"/>
        <v>0</v>
      </c>
      <c r="R358" s="22">
        <f t="shared" si="11"/>
        <v>22</v>
      </c>
      <c r="S358" s="22">
        <v>100.0</v>
      </c>
      <c r="T358" s="22">
        <f t="shared" si="12"/>
        <v>0</v>
      </c>
      <c r="U358" s="22">
        <f t="shared" si="13"/>
        <v>100</v>
      </c>
      <c r="V358" s="22">
        <f t="shared" si="14"/>
        <v>730</v>
      </c>
      <c r="W358" s="22">
        <v>13.9</v>
      </c>
      <c r="X358" s="22">
        <f t="shared" si="15"/>
        <v>0</v>
      </c>
      <c r="Y358" s="22">
        <f t="shared" si="16"/>
        <v>13.9</v>
      </c>
      <c r="Z358" s="22">
        <v>0.39</v>
      </c>
      <c r="AA358" s="22">
        <f t="shared" si="17"/>
        <v>0</v>
      </c>
      <c r="AB358" s="22">
        <f t="shared" si="18"/>
        <v>0.39</v>
      </c>
      <c r="AC358" s="22">
        <v>68.87</v>
      </c>
      <c r="AD358" s="22">
        <f t="shared" si="19"/>
        <v>0</v>
      </c>
      <c r="AE358" s="22">
        <f t="shared" si="20"/>
        <v>68.87</v>
      </c>
      <c r="AF358" s="22">
        <v>1.37</v>
      </c>
      <c r="AG358" s="22">
        <f t="shared" si="21"/>
        <v>0</v>
      </c>
      <c r="AH358" s="22">
        <f t="shared" si="22"/>
        <v>1.37</v>
      </c>
      <c r="AI358" s="22">
        <v>60.86</v>
      </c>
      <c r="AJ358" s="22">
        <f t="shared" si="23"/>
        <v>0</v>
      </c>
      <c r="AK358" s="22">
        <f t="shared" si="24"/>
        <v>60.86</v>
      </c>
      <c r="AL358" s="22">
        <f t="shared" ref="AL358:AN358" si="1493">AF358+AI358</f>
        <v>62.23</v>
      </c>
      <c r="AM358" s="22">
        <f t="shared" si="1493"/>
        <v>0</v>
      </c>
      <c r="AN358" s="22">
        <f t="shared" si="1493"/>
        <v>62.23</v>
      </c>
      <c r="AO358" s="22">
        <f t="shared" ref="AO358:AQ358" si="1494">SUM(J358+M358+P358+S358+W358+Z358+AC358+AF358+AI358)</f>
        <v>267.39</v>
      </c>
      <c r="AP358" s="22">
        <f t="shared" si="1494"/>
        <v>0</v>
      </c>
      <c r="AQ358" s="22">
        <f t="shared" si="1494"/>
        <v>267.39</v>
      </c>
      <c r="AR358" s="22">
        <v>20.26456099066032</v>
      </c>
      <c r="AS358" s="22">
        <f t="shared" si="27"/>
        <v>287.654561</v>
      </c>
      <c r="AT358" s="22">
        <f t="shared" si="28"/>
        <v>287.654561</v>
      </c>
      <c r="AU358" s="22">
        <f t="shared" si="29"/>
        <v>564.345439</v>
      </c>
      <c r="AV358" s="22">
        <f t="shared" si="1426"/>
        <v>4554</v>
      </c>
      <c r="AW358" s="22">
        <f t="shared" si="31"/>
        <v>3989.654561</v>
      </c>
      <c r="AX358" s="22">
        <f t="shared" si="32"/>
        <v>564.345439</v>
      </c>
      <c r="AY358" s="22">
        <v>70.73</v>
      </c>
      <c r="AZ358" s="22">
        <f t="shared" si="33"/>
        <v>70.73</v>
      </c>
      <c r="BA358" s="22">
        <f t="shared" si="34"/>
        <v>0</v>
      </c>
      <c r="BB358" s="22">
        <f t="shared" si="35"/>
        <v>4624.73</v>
      </c>
      <c r="BC358" s="22">
        <f t="shared" ref="BC358:BD358" si="1495">SUM(AW358+AZ358)</f>
        <v>4060.384561</v>
      </c>
      <c r="BD358" s="22">
        <f t="shared" si="1495"/>
        <v>564.345439</v>
      </c>
      <c r="BE358" s="22">
        <f t="shared" si="37"/>
        <v>0</v>
      </c>
      <c r="BF358" s="27">
        <v>0.0</v>
      </c>
      <c r="BG358" s="22">
        <f t="shared" si="38"/>
        <v>0</v>
      </c>
      <c r="BH358" s="22">
        <f t="shared" si="39"/>
        <v>0</v>
      </c>
      <c r="BI358" s="22">
        <v>261.23</v>
      </c>
      <c r="BJ358" s="22">
        <f t="shared" si="40"/>
        <v>261.23</v>
      </c>
      <c r="BK358" s="22">
        <f t="shared" si="41"/>
        <v>0</v>
      </c>
      <c r="BL358" s="22"/>
      <c r="BM358" s="22">
        <f t="shared" si="42"/>
        <v>0</v>
      </c>
      <c r="BN358" s="22" t="str">
        <f t="shared" si="43"/>
        <v/>
      </c>
      <c r="BO358" s="22">
        <f t="shared" ref="BO358:BQ358" si="1496">BF358+BI358+BL358</f>
        <v>261.23</v>
      </c>
      <c r="BP358" s="22">
        <f t="shared" si="1496"/>
        <v>261.23</v>
      </c>
      <c r="BQ358" s="22">
        <f t="shared" si="1496"/>
        <v>0</v>
      </c>
      <c r="BR358" s="22">
        <f t="shared" si="45"/>
        <v>0</v>
      </c>
      <c r="BS358" s="22">
        <v>0.0</v>
      </c>
      <c r="BT358" s="22">
        <f t="shared" si="46"/>
        <v>0</v>
      </c>
      <c r="BU358" s="22">
        <f t="shared" si="47"/>
        <v>0</v>
      </c>
      <c r="BV358" s="22">
        <f t="shared" si="48"/>
        <v>0</v>
      </c>
      <c r="BW358" s="27">
        <v>861.91</v>
      </c>
      <c r="BX358" s="22">
        <f t="shared" si="49"/>
        <v>861.91</v>
      </c>
      <c r="BY358" s="22">
        <f t="shared" si="50"/>
        <v>0</v>
      </c>
      <c r="BZ358" s="22">
        <f t="shared" si="51"/>
        <v>0</v>
      </c>
      <c r="CA358" s="22">
        <f t="shared" si="52"/>
        <v>0</v>
      </c>
    </row>
    <row r="359" ht="14.25" customHeight="1">
      <c r="A359" s="14" t="s">
        <v>1634</v>
      </c>
      <c r="B359" s="14" t="s">
        <v>244</v>
      </c>
      <c r="C359" s="14" t="s">
        <v>1635</v>
      </c>
      <c r="D359" s="14"/>
      <c r="E359" s="14" t="s">
        <v>422</v>
      </c>
      <c r="F359" s="14" t="s">
        <v>241</v>
      </c>
      <c r="G359" s="14" t="s">
        <v>1636</v>
      </c>
      <c r="H359" s="25" t="s">
        <v>96</v>
      </c>
      <c r="I359" s="26">
        <v>1300.0</v>
      </c>
      <c r="J359" s="22">
        <v>0.0</v>
      </c>
      <c r="K359" s="22">
        <f t="shared" si="6"/>
        <v>0</v>
      </c>
      <c r="L359" s="22">
        <f t="shared" si="7"/>
        <v>0</v>
      </c>
      <c r="M359" s="22">
        <v>0.0</v>
      </c>
      <c r="N359" s="22">
        <f t="shared" si="8"/>
        <v>0</v>
      </c>
      <c r="O359" s="22">
        <f t="shared" si="9"/>
        <v>0</v>
      </c>
      <c r="P359" s="22">
        <v>10.0</v>
      </c>
      <c r="Q359" s="22">
        <f t="shared" si="10"/>
        <v>0</v>
      </c>
      <c r="R359" s="22">
        <f t="shared" si="11"/>
        <v>10</v>
      </c>
      <c r="S359" s="22">
        <v>100.0</v>
      </c>
      <c r="T359" s="22">
        <f t="shared" si="12"/>
        <v>0</v>
      </c>
      <c r="U359" s="22">
        <f t="shared" si="13"/>
        <v>100</v>
      </c>
      <c r="V359" s="22">
        <f t="shared" si="14"/>
        <v>1190</v>
      </c>
      <c r="W359" s="22">
        <v>13.9</v>
      </c>
      <c r="X359" s="22">
        <f t="shared" si="15"/>
        <v>0</v>
      </c>
      <c r="Y359" s="22">
        <f t="shared" si="16"/>
        <v>13.9</v>
      </c>
      <c r="Z359" s="22">
        <v>0.39</v>
      </c>
      <c r="AA359" s="22">
        <f t="shared" si="17"/>
        <v>0</v>
      </c>
      <c r="AB359" s="22">
        <f t="shared" si="18"/>
        <v>0.39</v>
      </c>
      <c r="AC359" s="22">
        <v>68.87</v>
      </c>
      <c r="AD359" s="22">
        <f t="shared" si="19"/>
        <v>0</v>
      </c>
      <c r="AE359" s="22">
        <f t="shared" si="20"/>
        <v>68.87</v>
      </c>
      <c r="AF359" s="22">
        <v>1.37</v>
      </c>
      <c r="AG359" s="22">
        <f t="shared" si="21"/>
        <v>0</v>
      </c>
      <c r="AH359" s="22">
        <f t="shared" si="22"/>
        <v>1.37</v>
      </c>
      <c r="AI359" s="22">
        <v>60.86</v>
      </c>
      <c r="AJ359" s="22">
        <f t="shared" si="23"/>
        <v>0</v>
      </c>
      <c r="AK359" s="22">
        <f t="shared" si="24"/>
        <v>60.86</v>
      </c>
      <c r="AL359" s="22">
        <f t="shared" ref="AL359:AN359" si="1497">AF359+AI359</f>
        <v>62.23</v>
      </c>
      <c r="AM359" s="22">
        <f t="shared" si="1497"/>
        <v>0</v>
      </c>
      <c r="AN359" s="22">
        <f t="shared" si="1497"/>
        <v>62.23</v>
      </c>
      <c r="AO359" s="22">
        <f t="shared" ref="AO359:AQ359" si="1498">SUM(J359+M359+P359+S359+W359+Z359+AC359+AF359+AI359)</f>
        <v>255.39</v>
      </c>
      <c r="AP359" s="22">
        <f t="shared" si="1498"/>
        <v>0</v>
      </c>
      <c r="AQ359" s="22">
        <f t="shared" si="1498"/>
        <v>255.39</v>
      </c>
      <c r="AR359" s="22">
        <v>36.209717686070505</v>
      </c>
      <c r="AS359" s="22">
        <f t="shared" si="27"/>
        <v>291.5997177</v>
      </c>
      <c r="AT359" s="22">
        <f t="shared" si="28"/>
        <v>291.5997177</v>
      </c>
      <c r="AU359" s="22">
        <f t="shared" si="29"/>
        <v>1008.400282</v>
      </c>
      <c r="AV359" s="22">
        <f t="shared" si="1426"/>
        <v>4554</v>
      </c>
      <c r="AW359" s="22">
        <f t="shared" si="31"/>
        <v>3545.599718</v>
      </c>
      <c r="AX359" s="22">
        <f t="shared" si="32"/>
        <v>1008.400282</v>
      </c>
      <c r="AY359" s="22">
        <v>70.73</v>
      </c>
      <c r="AZ359" s="22">
        <f t="shared" si="33"/>
        <v>70.73</v>
      </c>
      <c r="BA359" s="22">
        <f t="shared" si="34"/>
        <v>0</v>
      </c>
      <c r="BB359" s="22">
        <f t="shared" si="35"/>
        <v>4624.73</v>
      </c>
      <c r="BC359" s="22">
        <f t="shared" ref="BC359:BD359" si="1499">SUM(AW359+AZ359)</f>
        <v>3616.329718</v>
      </c>
      <c r="BD359" s="22">
        <f t="shared" si="1499"/>
        <v>1008.400282</v>
      </c>
      <c r="BE359" s="22">
        <f t="shared" si="37"/>
        <v>0</v>
      </c>
      <c r="BF359" s="27">
        <v>0.0</v>
      </c>
      <c r="BG359" s="22">
        <f t="shared" si="38"/>
        <v>0</v>
      </c>
      <c r="BH359" s="22">
        <f t="shared" si="39"/>
        <v>0</v>
      </c>
      <c r="BI359" s="22">
        <v>0.0</v>
      </c>
      <c r="BJ359" s="22">
        <f t="shared" si="40"/>
        <v>0</v>
      </c>
      <c r="BK359" s="22">
        <f t="shared" si="41"/>
        <v>0</v>
      </c>
      <c r="BL359" s="22"/>
      <c r="BM359" s="22">
        <f t="shared" si="42"/>
        <v>0</v>
      </c>
      <c r="BN359" s="22" t="str">
        <f t="shared" si="43"/>
        <v/>
      </c>
      <c r="BO359" s="22">
        <f t="shared" ref="BO359:BQ359" si="1500">BF359+BI359+BL359</f>
        <v>0</v>
      </c>
      <c r="BP359" s="22">
        <f t="shared" si="1500"/>
        <v>0</v>
      </c>
      <c r="BQ359" s="22">
        <f t="shared" si="1500"/>
        <v>0</v>
      </c>
      <c r="BR359" s="22">
        <f t="shared" si="45"/>
        <v>0</v>
      </c>
      <c r="BS359" s="22">
        <v>0.0</v>
      </c>
      <c r="BT359" s="22">
        <f t="shared" si="46"/>
        <v>0</v>
      </c>
      <c r="BU359" s="22">
        <f t="shared" si="47"/>
        <v>0</v>
      </c>
      <c r="BV359" s="22">
        <f t="shared" si="48"/>
        <v>0</v>
      </c>
      <c r="BW359" s="27">
        <v>0.0</v>
      </c>
      <c r="BX359" s="22">
        <f t="shared" si="49"/>
        <v>0</v>
      </c>
      <c r="BY359" s="22">
        <f t="shared" si="50"/>
        <v>0</v>
      </c>
      <c r="BZ359" s="22">
        <f t="shared" si="51"/>
        <v>0</v>
      </c>
      <c r="CA359" s="22">
        <f t="shared" si="52"/>
        <v>0</v>
      </c>
    </row>
    <row r="360" ht="14.25" customHeight="1">
      <c r="A360" s="14" t="s">
        <v>1637</v>
      </c>
      <c r="B360" s="14" t="s">
        <v>1638</v>
      </c>
      <c r="C360" s="14" t="s">
        <v>1639</v>
      </c>
      <c r="D360" s="14">
        <v>1.57921956E8</v>
      </c>
      <c r="E360" s="14" t="s">
        <v>645</v>
      </c>
      <c r="F360" s="14" t="s">
        <v>113</v>
      </c>
      <c r="G360" s="14" t="s">
        <v>1640</v>
      </c>
      <c r="H360" s="25" t="s">
        <v>96</v>
      </c>
      <c r="I360" s="26">
        <v>8765.0</v>
      </c>
      <c r="J360" s="22">
        <v>0.0</v>
      </c>
      <c r="K360" s="22">
        <f t="shared" si="6"/>
        <v>0</v>
      </c>
      <c r="L360" s="22">
        <f t="shared" si="7"/>
        <v>0</v>
      </c>
      <c r="M360" s="22">
        <v>0.0</v>
      </c>
      <c r="N360" s="22">
        <f t="shared" si="8"/>
        <v>0</v>
      </c>
      <c r="O360" s="22">
        <f t="shared" si="9"/>
        <v>0</v>
      </c>
      <c r="P360" s="22">
        <v>22.0</v>
      </c>
      <c r="Q360" s="22">
        <f t="shared" si="10"/>
        <v>0</v>
      </c>
      <c r="R360" s="22">
        <f t="shared" si="11"/>
        <v>22</v>
      </c>
      <c r="S360" s="22">
        <v>100.0</v>
      </c>
      <c r="T360" s="22">
        <f t="shared" si="12"/>
        <v>0</v>
      </c>
      <c r="U360" s="22">
        <f t="shared" si="13"/>
        <v>100</v>
      </c>
      <c r="V360" s="22">
        <f t="shared" si="14"/>
        <v>8643</v>
      </c>
      <c r="W360" s="22">
        <v>13.9</v>
      </c>
      <c r="X360" s="22">
        <f t="shared" si="15"/>
        <v>0</v>
      </c>
      <c r="Y360" s="22">
        <f t="shared" si="16"/>
        <v>13.9</v>
      </c>
      <c r="Z360" s="22">
        <v>0.39</v>
      </c>
      <c r="AA360" s="22">
        <f t="shared" si="17"/>
        <v>0</v>
      </c>
      <c r="AB360" s="22">
        <f t="shared" si="18"/>
        <v>0.39</v>
      </c>
      <c r="AC360" s="22">
        <v>68.87</v>
      </c>
      <c r="AD360" s="22">
        <f t="shared" si="19"/>
        <v>0</v>
      </c>
      <c r="AE360" s="22">
        <f t="shared" si="20"/>
        <v>68.87</v>
      </c>
      <c r="AF360" s="22">
        <v>1.37</v>
      </c>
      <c r="AG360" s="22">
        <f t="shared" si="21"/>
        <v>0</v>
      </c>
      <c r="AH360" s="22">
        <f t="shared" si="22"/>
        <v>1.37</v>
      </c>
      <c r="AI360" s="22">
        <v>60.86</v>
      </c>
      <c r="AJ360" s="22">
        <f t="shared" si="23"/>
        <v>0</v>
      </c>
      <c r="AK360" s="22">
        <f t="shared" si="24"/>
        <v>60.86</v>
      </c>
      <c r="AL360" s="22">
        <f t="shared" ref="AL360:AN360" si="1501">AF360+AI360</f>
        <v>62.23</v>
      </c>
      <c r="AM360" s="22">
        <f t="shared" si="1501"/>
        <v>0</v>
      </c>
      <c r="AN360" s="22">
        <f t="shared" si="1501"/>
        <v>62.23</v>
      </c>
      <c r="AO360" s="22">
        <f t="shared" ref="AO360:AQ360" si="1502">SUM(J360+M360+P360+S360+W360+Z360+AC360+AF360+AI360)</f>
        <v>267.39</v>
      </c>
      <c r="AP360" s="22">
        <f t="shared" si="1502"/>
        <v>0</v>
      </c>
      <c r="AQ360" s="22">
        <f t="shared" si="1502"/>
        <v>267.39</v>
      </c>
      <c r="AR360" s="22">
        <v>294.555919535836</v>
      </c>
      <c r="AS360" s="22">
        <f t="shared" si="27"/>
        <v>561.9459195</v>
      </c>
      <c r="AT360" s="22">
        <f t="shared" si="28"/>
        <v>561.9459195</v>
      </c>
      <c r="AU360" s="22">
        <f t="shared" si="29"/>
        <v>8203.05408</v>
      </c>
      <c r="AV360" s="22">
        <f>82.93*120</f>
        <v>9951.6</v>
      </c>
      <c r="AW360" s="22">
        <f t="shared" si="31"/>
        <v>1748.54592</v>
      </c>
      <c r="AX360" s="22">
        <f t="shared" si="32"/>
        <v>8203.05408</v>
      </c>
      <c r="AY360" s="22">
        <v>175.06</v>
      </c>
      <c r="AZ360" s="22">
        <f t="shared" si="33"/>
        <v>175.06</v>
      </c>
      <c r="BA360" s="22">
        <f t="shared" si="34"/>
        <v>0</v>
      </c>
      <c r="BB360" s="22">
        <f t="shared" si="35"/>
        <v>10126.66</v>
      </c>
      <c r="BC360" s="22">
        <f t="shared" ref="BC360:BD360" si="1503">SUM(AW360+AZ360)</f>
        <v>1923.60592</v>
      </c>
      <c r="BD360" s="22">
        <f t="shared" si="1503"/>
        <v>8203.05408</v>
      </c>
      <c r="BE360" s="22">
        <f t="shared" si="37"/>
        <v>0</v>
      </c>
      <c r="BF360" s="27">
        <v>2922.74</v>
      </c>
      <c r="BG360" s="22">
        <f t="shared" si="38"/>
        <v>2922.74</v>
      </c>
      <c r="BH360" s="22">
        <f t="shared" si="39"/>
        <v>0</v>
      </c>
      <c r="BI360" s="22">
        <v>3442.2400000000002</v>
      </c>
      <c r="BJ360" s="22">
        <f t="shared" si="40"/>
        <v>3442.24</v>
      </c>
      <c r="BK360" s="22">
        <f t="shared" si="41"/>
        <v>0</v>
      </c>
      <c r="BL360" s="22"/>
      <c r="BM360" s="22">
        <f t="shared" si="42"/>
        <v>0</v>
      </c>
      <c r="BN360" s="22" t="str">
        <f t="shared" si="43"/>
        <v/>
      </c>
      <c r="BO360" s="22">
        <f t="shared" ref="BO360:BQ360" si="1504">BF360+BI360+BL360</f>
        <v>6364.98</v>
      </c>
      <c r="BP360" s="22">
        <f t="shared" si="1504"/>
        <v>6364.98</v>
      </c>
      <c r="BQ360" s="22">
        <f t="shared" si="1504"/>
        <v>0</v>
      </c>
      <c r="BR360" s="22">
        <f t="shared" si="45"/>
        <v>0</v>
      </c>
      <c r="BS360" s="22">
        <v>0.0</v>
      </c>
      <c r="BT360" s="22">
        <f t="shared" si="46"/>
        <v>0</v>
      </c>
      <c r="BU360" s="22">
        <f t="shared" si="47"/>
        <v>0</v>
      </c>
      <c r="BV360" s="22">
        <f t="shared" si="48"/>
        <v>0</v>
      </c>
      <c r="BW360" s="27">
        <v>1298.2</v>
      </c>
      <c r="BX360" s="22">
        <f t="shared" si="49"/>
        <v>1298.2</v>
      </c>
      <c r="BY360" s="22">
        <f t="shared" si="50"/>
        <v>0</v>
      </c>
      <c r="BZ360" s="22">
        <f t="shared" si="51"/>
        <v>0</v>
      </c>
      <c r="CA360" s="22">
        <f t="shared" si="52"/>
        <v>0</v>
      </c>
    </row>
    <row r="361" ht="14.25" customHeight="1">
      <c r="A361" s="14" t="s">
        <v>1641</v>
      </c>
      <c r="B361" s="14" t="s">
        <v>244</v>
      </c>
      <c r="C361" s="14" t="s">
        <v>1642</v>
      </c>
      <c r="D361" s="14"/>
      <c r="E361" s="14" t="s">
        <v>422</v>
      </c>
      <c r="F361" s="14" t="s">
        <v>160</v>
      </c>
      <c r="G361" s="14" t="s">
        <v>1643</v>
      </c>
      <c r="H361" s="25" t="s">
        <v>96</v>
      </c>
      <c r="I361" s="26">
        <v>1921.0</v>
      </c>
      <c r="J361" s="22">
        <v>0.0</v>
      </c>
      <c r="K361" s="22">
        <f t="shared" si="6"/>
        <v>0</v>
      </c>
      <c r="L361" s="22">
        <f t="shared" si="7"/>
        <v>0</v>
      </c>
      <c r="M361" s="22">
        <v>0.0</v>
      </c>
      <c r="N361" s="22">
        <f t="shared" si="8"/>
        <v>0</v>
      </c>
      <c r="O361" s="22">
        <f t="shared" si="9"/>
        <v>0</v>
      </c>
      <c r="P361" s="22">
        <v>10.0</v>
      </c>
      <c r="Q361" s="22">
        <f t="shared" si="10"/>
        <v>0</v>
      </c>
      <c r="R361" s="22">
        <f t="shared" si="11"/>
        <v>10</v>
      </c>
      <c r="S361" s="22">
        <v>100.0</v>
      </c>
      <c r="T361" s="22">
        <f t="shared" si="12"/>
        <v>0</v>
      </c>
      <c r="U361" s="22">
        <f t="shared" si="13"/>
        <v>100</v>
      </c>
      <c r="V361" s="22">
        <f t="shared" si="14"/>
        <v>1811</v>
      </c>
      <c r="W361" s="22">
        <v>13.9</v>
      </c>
      <c r="X361" s="22">
        <f t="shared" si="15"/>
        <v>0</v>
      </c>
      <c r="Y361" s="22">
        <f t="shared" si="16"/>
        <v>13.9</v>
      </c>
      <c r="Z361" s="22">
        <v>0.39</v>
      </c>
      <c r="AA361" s="22">
        <f t="shared" si="17"/>
        <v>0</v>
      </c>
      <c r="AB361" s="22">
        <f t="shared" si="18"/>
        <v>0.39</v>
      </c>
      <c r="AC361" s="22">
        <v>68.87</v>
      </c>
      <c r="AD361" s="22">
        <f t="shared" si="19"/>
        <v>0</v>
      </c>
      <c r="AE361" s="22">
        <f t="shared" si="20"/>
        <v>68.87</v>
      </c>
      <c r="AF361" s="22">
        <v>1.37</v>
      </c>
      <c r="AG361" s="22">
        <f t="shared" si="21"/>
        <v>0</v>
      </c>
      <c r="AH361" s="22">
        <f t="shared" si="22"/>
        <v>1.37</v>
      </c>
      <c r="AI361" s="22">
        <v>60.86</v>
      </c>
      <c r="AJ361" s="22">
        <f t="shared" si="23"/>
        <v>0</v>
      </c>
      <c r="AK361" s="22">
        <f t="shared" si="24"/>
        <v>60.86</v>
      </c>
      <c r="AL361" s="22">
        <f t="shared" ref="AL361:AN361" si="1505">AF361+AI361</f>
        <v>62.23</v>
      </c>
      <c r="AM361" s="22">
        <f t="shared" si="1505"/>
        <v>0</v>
      </c>
      <c r="AN361" s="22">
        <f t="shared" si="1505"/>
        <v>62.23</v>
      </c>
      <c r="AO361" s="22">
        <f t="shared" ref="AO361:AQ361" si="1506">SUM(J361+M361+P361+S361+W361+Z361+AC361+AF361+AI361)</f>
        <v>255.39</v>
      </c>
      <c r="AP361" s="22">
        <f t="shared" si="1506"/>
        <v>0</v>
      </c>
      <c r="AQ361" s="22">
        <f t="shared" si="1506"/>
        <v>255.39</v>
      </c>
      <c r="AR361" s="22">
        <v>57.73567922487425</v>
      </c>
      <c r="AS361" s="22">
        <f t="shared" si="27"/>
        <v>313.1256792</v>
      </c>
      <c r="AT361" s="22">
        <f t="shared" si="28"/>
        <v>313.1256792</v>
      </c>
      <c r="AU361" s="22">
        <f t="shared" si="29"/>
        <v>1607.874321</v>
      </c>
      <c r="AV361" s="22">
        <f t="shared" ref="AV361:AV367" si="1511">37.95*120</f>
        <v>4554</v>
      </c>
      <c r="AW361" s="22">
        <f t="shared" si="31"/>
        <v>2946.125679</v>
      </c>
      <c r="AX361" s="22">
        <f t="shared" si="32"/>
        <v>1607.874321</v>
      </c>
      <c r="AY361" s="22">
        <v>70.73</v>
      </c>
      <c r="AZ361" s="22">
        <f t="shared" si="33"/>
        <v>70.73</v>
      </c>
      <c r="BA361" s="22">
        <f t="shared" si="34"/>
        <v>0</v>
      </c>
      <c r="BB361" s="22">
        <f t="shared" si="35"/>
        <v>4624.73</v>
      </c>
      <c r="BC361" s="22">
        <f t="shared" ref="BC361:BD361" si="1507">SUM(AW361+AZ361)</f>
        <v>3016.855679</v>
      </c>
      <c r="BD361" s="22">
        <f t="shared" si="1507"/>
        <v>1607.874321</v>
      </c>
      <c r="BE361" s="22">
        <f t="shared" si="37"/>
        <v>0</v>
      </c>
      <c r="BF361" s="27">
        <v>0.0</v>
      </c>
      <c r="BG361" s="22">
        <f t="shared" si="38"/>
        <v>0</v>
      </c>
      <c r="BH361" s="22">
        <f t="shared" si="39"/>
        <v>0</v>
      </c>
      <c r="BI361" s="22">
        <v>0.0</v>
      </c>
      <c r="BJ361" s="22">
        <f t="shared" si="40"/>
        <v>0</v>
      </c>
      <c r="BK361" s="22">
        <f t="shared" si="41"/>
        <v>0</v>
      </c>
      <c r="BL361" s="22"/>
      <c r="BM361" s="22">
        <f t="shared" si="42"/>
        <v>0</v>
      </c>
      <c r="BN361" s="22" t="str">
        <f t="shared" si="43"/>
        <v/>
      </c>
      <c r="BO361" s="22">
        <f t="shared" ref="BO361:BQ361" si="1508">BF361+BI361+BL361</f>
        <v>0</v>
      </c>
      <c r="BP361" s="22">
        <f t="shared" si="1508"/>
        <v>0</v>
      </c>
      <c r="BQ361" s="22">
        <f t="shared" si="1508"/>
        <v>0</v>
      </c>
      <c r="BR361" s="22">
        <f t="shared" si="45"/>
        <v>0</v>
      </c>
      <c r="BS361" s="22">
        <v>0.0</v>
      </c>
      <c r="BT361" s="22">
        <f t="shared" si="46"/>
        <v>0</v>
      </c>
      <c r="BU361" s="22">
        <f t="shared" si="47"/>
        <v>0</v>
      </c>
      <c r="BV361" s="22">
        <f t="shared" si="48"/>
        <v>0</v>
      </c>
      <c r="BW361" s="27">
        <v>0.0</v>
      </c>
      <c r="BX361" s="22">
        <f t="shared" si="49"/>
        <v>0</v>
      </c>
      <c r="BY361" s="22">
        <f t="shared" si="50"/>
        <v>0</v>
      </c>
      <c r="BZ361" s="22">
        <f t="shared" si="51"/>
        <v>0</v>
      </c>
      <c r="CA361" s="22">
        <f t="shared" si="52"/>
        <v>0</v>
      </c>
    </row>
    <row r="362" ht="14.25" customHeight="1">
      <c r="A362" s="14" t="s">
        <v>1644</v>
      </c>
      <c r="B362" s="14" t="s">
        <v>244</v>
      </c>
      <c r="C362" s="14" t="s">
        <v>1645</v>
      </c>
      <c r="D362" s="14"/>
      <c r="E362" s="14" t="s">
        <v>694</v>
      </c>
      <c r="F362" s="14" t="s">
        <v>282</v>
      </c>
      <c r="G362" s="14" t="s">
        <v>1646</v>
      </c>
      <c r="H362" s="25" t="s">
        <v>96</v>
      </c>
      <c r="I362" s="26">
        <v>347.0</v>
      </c>
      <c r="J362" s="22">
        <v>0.0</v>
      </c>
      <c r="K362" s="22">
        <f t="shared" si="6"/>
        <v>0</v>
      </c>
      <c r="L362" s="22">
        <f t="shared" si="7"/>
        <v>0</v>
      </c>
      <c r="M362" s="22">
        <v>0.0</v>
      </c>
      <c r="N362" s="22">
        <f t="shared" si="8"/>
        <v>0</v>
      </c>
      <c r="O362" s="22">
        <f t="shared" si="9"/>
        <v>0</v>
      </c>
      <c r="P362" s="22">
        <v>10.0</v>
      </c>
      <c r="Q362" s="22">
        <f t="shared" si="10"/>
        <v>0</v>
      </c>
      <c r="R362" s="22">
        <f t="shared" si="11"/>
        <v>10</v>
      </c>
      <c r="S362" s="22">
        <v>100.0</v>
      </c>
      <c r="T362" s="22">
        <f t="shared" si="12"/>
        <v>0</v>
      </c>
      <c r="U362" s="22">
        <f t="shared" si="13"/>
        <v>100</v>
      </c>
      <c r="V362" s="22">
        <f t="shared" si="14"/>
        <v>237</v>
      </c>
      <c r="W362" s="22">
        <v>13.9</v>
      </c>
      <c r="X362" s="22">
        <f t="shared" si="15"/>
        <v>0</v>
      </c>
      <c r="Y362" s="22">
        <f t="shared" si="16"/>
        <v>13.9</v>
      </c>
      <c r="Z362" s="22">
        <v>0.39</v>
      </c>
      <c r="AA362" s="22">
        <f t="shared" si="17"/>
        <v>0</v>
      </c>
      <c r="AB362" s="22">
        <f t="shared" si="18"/>
        <v>0.39</v>
      </c>
      <c r="AC362" s="22">
        <v>68.87</v>
      </c>
      <c r="AD362" s="22">
        <f t="shared" si="19"/>
        <v>0</v>
      </c>
      <c r="AE362" s="22">
        <f t="shared" si="20"/>
        <v>68.87</v>
      </c>
      <c r="AF362" s="22">
        <v>1.37</v>
      </c>
      <c r="AG362" s="22">
        <f t="shared" si="21"/>
        <v>0</v>
      </c>
      <c r="AH362" s="22">
        <f t="shared" si="22"/>
        <v>1.37</v>
      </c>
      <c r="AI362" s="22">
        <v>60.86</v>
      </c>
      <c r="AJ362" s="22">
        <f t="shared" si="23"/>
        <v>0</v>
      </c>
      <c r="AK362" s="22">
        <f t="shared" si="24"/>
        <v>60.86</v>
      </c>
      <c r="AL362" s="22">
        <f t="shared" ref="AL362:AN362" si="1509">AF362+AI362</f>
        <v>62.23</v>
      </c>
      <c r="AM362" s="22">
        <f t="shared" si="1509"/>
        <v>0</v>
      </c>
      <c r="AN362" s="22">
        <f t="shared" si="1509"/>
        <v>62.23</v>
      </c>
      <c r="AO362" s="22">
        <f t="shared" ref="AO362:AQ362" si="1510">SUM(J362+M362+P362+S362+W362+Z362+AC362+AF362+AI362)</f>
        <v>255.39</v>
      </c>
      <c r="AP362" s="22">
        <f t="shared" si="1510"/>
        <v>0</v>
      </c>
      <c r="AQ362" s="22">
        <f t="shared" si="1510"/>
        <v>255.39</v>
      </c>
      <c r="AR362" s="22">
        <v>3.175512619275057</v>
      </c>
      <c r="AS362" s="22">
        <f t="shared" si="27"/>
        <v>258.5655126</v>
      </c>
      <c r="AT362" s="22">
        <f t="shared" si="28"/>
        <v>258.5655126</v>
      </c>
      <c r="AU362" s="22">
        <f t="shared" si="29"/>
        <v>88.43448738</v>
      </c>
      <c r="AV362" s="22">
        <f t="shared" si="1511"/>
        <v>4554</v>
      </c>
      <c r="AW362" s="22">
        <f t="shared" si="31"/>
        <v>4465.565513</v>
      </c>
      <c r="AX362" s="22">
        <f t="shared" si="32"/>
        <v>88.43448738</v>
      </c>
      <c r="AY362" s="22">
        <v>70.73</v>
      </c>
      <c r="AZ362" s="22">
        <f t="shared" si="33"/>
        <v>70.73</v>
      </c>
      <c r="BA362" s="22">
        <f t="shared" si="34"/>
        <v>0</v>
      </c>
      <c r="BB362" s="22">
        <f t="shared" si="35"/>
        <v>4624.73</v>
      </c>
      <c r="BC362" s="22">
        <f t="shared" ref="BC362:BD362" si="1512">SUM(AW362+AZ362)</f>
        <v>4536.295513</v>
      </c>
      <c r="BD362" s="22">
        <f t="shared" si="1512"/>
        <v>88.43448738</v>
      </c>
      <c r="BE362" s="22">
        <f t="shared" si="37"/>
        <v>0</v>
      </c>
      <c r="BF362" s="27">
        <v>0.0</v>
      </c>
      <c r="BG362" s="22">
        <f t="shared" si="38"/>
        <v>0</v>
      </c>
      <c r="BH362" s="22">
        <f t="shared" si="39"/>
        <v>0</v>
      </c>
      <c r="BI362" s="22">
        <v>0.0</v>
      </c>
      <c r="BJ362" s="22">
        <f t="shared" si="40"/>
        <v>0</v>
      </c>
      <c r="BK362" s="22">
        <f t="shared" si="41"/>
        <v>0</v>
      </c>
      <c r="BL362" s="22"/>
      <c r="BM362" s="22">
        <f t="shared" si="42"/>
        <v>0</v>
      </c>
      <c r="BN362" s="22" t="str">
        <f t="shared" si="43"/>
        <v/>
      </c>
      <c r="BO362" s="22">
        <f t="shared" ref="BO362:BQ362" si="1513">BF362+BI362+BL362</f>
        <v>0</v>
      </c>
      <c r="BP362" s="22">
        <f t="shared" si="1513"/>
        <v>0</v>
      </c>
      <c r="BQ362" s="22">
        <f t="shared" si="1513"/>
        <v>0</v>
      </c>
      <c r="BR362" s="22">
        <f t="shared" si="45"/>
        <v>0</v>
      </c>
      <c r="BS362" s="22">
        <v>0.0</v>
      </c>
      <c r="BT362" s="22">
        <f t="shared" si="46"/>
        <v>0</v>
      </c>
      <c r="BU362" s="22">
        <f t="shared" si="47"/>
        <v>0</v>
      </c>
      <c r="BV362" s="22">
        <f t="shared" si="48"/>
        <v>0</v>
      </c>
      <c r="BW362" s="27">
        <v>0.0</v>
      </c>
      <c r="BX362" s="22">
        <f t="shared" si="49"/>
        <v>0</v>
      </c>
      <c r="BY362" s="22">
        <f t="shared" si="50"/>
        <v>0</v>
      </c>
      <c r="BZ362" s="22">
        <f t="shared" si="51"/>
        <v>0</v>
      </c>
      <c r="CA362" s="22">
        <f t="shared" si="52"/>
        <v>0</v>
      </c>
    </row>
    <row r="363" ht="14.25" customHeight="1">
      <c r="A363" s="14" t="s">
        <v>1647</v>
      </c>
      <c r="B363" s="14" t="s">
        <v>244</v>
      </c>
      <c r="C363" s="14" t="s">
        <v>1648</v>
      </c>
      <c r="D363" s="14"/>
      <c r="E363" s="14" t="s">
        <v>564</v>
      </c>
      <c r="F363" s="14" t="s">
        <v>130</v>
      </c>
      <c r="G363" s="14" t="s">
        <v>1649</v>
      </c>
      <c r="H363" s="25" t="s">
        <v>96</v>
      </c>
      <c r="I363" s="26">
        <v>2500.0</v>
      </c>
      <c r="J363" s="22">
        <v>0.0</v>
      </c>
      <c r="K363" s="22">
        <f t="shared" si="6"/>
        <v>0</v>
      </c>
      <c r="L363" s="22">
        <f t="shared" si="7"/>
        <v>0</v>
      </c>
      <c r="M363" s="22">
        <v>0.0</v>
      </c>
      <c r="N363" s="22">
        <f t="shared" si="8"/>
        <v>0</v>
      </c>
      <c r="O363" s="22">
        <f t="shared" si="9"/>
        <v>0</v>
      </c>
      <c r="P363" s="22">
        <v>10.0</v>
      </c>
      <c r="Q363" s="22">
        <f t="shared" si="10"/>
        <v>0</v>
      </c>
      <c r="R363" s="22">
        <f t="shared" si="11"/>
        <v>10</v>
      </c>
      <c r="S363" s="22">
        <v>100.0</v>
      </c>
      <c r="T363" s="22">
        <f t="shared" si="12"/>
        <v>0</v>
      </c>
      <c r="U363" s="22">
        <f t="shared" si="13"/>
        <v>100</v>
      </c>
      <c r="V363" s="22">
        <f t="shared" si="14"/>
        <v>2390</v>
      </c>
      <c r="W363" s="22">
        <v>13.9</v>
      </c>
      <c r="X363" s="22">
        <f t="shared" si="15"/>
        <v>0</v>
      </c>
      <c r="Y363" s="22">
        <f t="shared" si="16"/>
        <v>13.9</v>
      </c>
      <c r="Z363" s="22">
        <v>0.39</v>
      </c>
      <c r="AA363" s="22">
        <f t="shared" si="17"/>
        <v>0</v>
      </c>
      <c r="AB363" s="22">
        <f t="shared" si="18"/>
        <v>0.39</v>
      </c>
      <c r="AC363" s="22">
        <v>68.87</v>
      </c>
      <c r="AD363" s="22">
        <f t="shared" si="19"/>
        <v>0</v>
      </c>
      <c r="AE363" s="22">
        <f t="shared" si="20"/>
        <v>68.87</v>
      </c>
      <c r="AF363" s="22">
        <v>1.37</v>
      </c>
      <c r="AG363" s="22">
        <f t="shared" si="21"/>
        <v>0</v>
      </c>
      <c r="AH363" s="22">
        <f t="shared" si="22"/>
        <v>1.37</v>
      </c>
      <c r="AI363" s="22">
        <v>60.86</v>
      </c>
      <c r="AJ363" s="22">
        <f t="shared" si="23"/>
        <v>0</v>
      </c>
      <c r="AK363" s="22">
        <f t="shared" si="24"/>
        <v>60.86</v>
      </c>
      <c r="AL363" s="22">
        <f t="shared" ref="AL363:AN363" si="1514">AF363+AI363</f>
        <v>62.23</v>
      </c>
      <c r="AM363" s="22">
        <f t="shared" si="1514"/>
        <v>0</v>
      </c>
      <c r="AN363" s="22">
        <f t="shared" si="1514"/>
        <v>62.23</v>
      </c>
      <c r="AO363" s="22">
        <f t="shared" ref="AO363:AQ363" si="1515">SUM(J363+M363+P363+S363+W363+Z363+AC363+AF363+AI363)</f>
        <v>255.39</v>
      </c>
      <c r="AP363" s="22">
        <f t="shared" si="1515"/>
        <v>0</v>
      </c>
      <c r="AQ363" s="22">
        <f t="shared" si="1515"/>
        <v>255.39</v>
      </c>
      <c r="AR363" s="22">
        <v>77.80577863061882</v>
      </c>
      <c r="AS363" s="22">
        <f t="shared" si="27"/>
        <v>333.1957786</v>
      </c>
      <c r="AT363" s="22">
        <f t="shared" si="28"/>
        <v>333.1957786</v>
      </c>
      <c r="AU363" s="22">
        <f t="shared" si="29"/>
        <v>2166.804221</v>
      </c>
      <c r="AV363" s="22">
        <f t="shared" si="1511"/>
        <v>4554</v>
      </c>
      <c r="AW363" s="22">
        <f t="shared" si="31"/>
        <v>2387.195779</v>
      </c>
      <c r="AX363" s="22">
        <f t="shared" si="32"/>
        <v>2166.804221</v>
      </c>
      <c r="AY363" s="22">
        <v>70.73</v>
      </c>
      <c r="AZ363" s="22">
        <f t="shared" si="33"/>
        <v>70.73</v>
      </c>
      <c r="BA363" s="22">
        <f t="shared" si="34"/>
        <v>0</v>
      </c>
      <c r="BB363" s="22">
        <f t="shared" si="35"/>
        <v>4624.73</v>
      </c>
      <c r="BC363" s="22">
        <f t="shared" ref="BC363:BD363" si="1516">SUM(AW363+AZ363)</f>
        <v>2457.925779</v>
      </c>
      <c r="BD363" s="22">
        <f t="shared" si="1516"/>
        <v>2166.804221</v>
      </c>
      <c r="BE363" s="22">
        <f t="shared" si="37"/>
        <v>0</v>
      </c>
      <c r="BF363" s="27">
        <v>0.0</v>
      </c>
      <c r="BG363" s="22">
        <f t="shared" si="38"/>
        <v>0</v>
      </c>
      <c r="BH363" s="22">
        <f t="shared" si="39"/>
        <v>0</v>
      </c>
      <c r="BI363" s="22">
        <v>0.0</v>
      </c>
      <c r="BJ363" s="22">
        <f t="shared" si="40"/>
        <v>0</v>
      </c>
      <c r="BK363" s="22">
        <f t="shared" si="41"/>
        <v>0</v>
      </c>
      <c r="BL363" s="22"/>
      <c r="BM363" s="22">
        <f t="shared" si="42"/>
        <v>0</v>
      </c>
      <c r="BN363" s="22" t="str">
        <f t="shared" si="43"/>
        <v/>
      </c>
      <c r="BO363" s="22">
        <f t="shared" ref="BO363:BQ363" si="1517">BF363+BI363+BL363</f>
        <v>0</v>
      </c>
      <c r="BP363" s="22">
        <f t="shared" si="1517"/>
        <v>0</v>
      </c>
      <c r="BQ363" s="22">
        <f t="shared" si="1517"/>
        <v>0</v>
      </c>
      <c r="BR363" s="22">
        <f t="shared" si="45"/>
        <v>0</v>
      </c>
      <c r="BS363" s="22">
        <v>0.0</v>
      </c>
      <c r="BT363" s="22">
        <f t="shared" si="46"/>
        <v>0</v>
      </c>
      <c r="BU363" s="22">
        <f t="shared" si="47"/>
        <v>0</v>
      </c>
      <c r="BV363" s="22">
        <f t="shared" si="48"/>
        <v>0</v>
      </c>
      <c r="BW363" s="27">
        <v>0.0</v>
      </c>
      <c r="BX363" s="22">
        <f t="shared" si="49"/>
        <v>0</v>
      </c>
      <c r="BY363" s="22">
        <f t="shared" si="50"/>
        <v>0</v>
      </c>
      <c r="BZ363" s="22">
        <f t="shared" si="51"/>
        <v>0</v>
      </c>
      <c r="CA363" s="22">
        <f t="shared" si="52"/>
        <v>0</v>
      </c>
    </row>
    <row r="364" ht="14.25" customHeight="1">
      <c r="A364" s="14" t="s">
        <v>1650</v>
      </c>
      <c r="B364" s="14" t="s">
        <v>244</v>
      </c>
      <c r="C364" s="14" t="s">
        <v>1651</v>
      </c>
      <c r="D364" s="14"/>
      <c r="E364" s="14" t="s">
        <v>694</v>
      </c>
      <c r="F364" s="14" t="s">
        <v>204</v>
      </c>
      <c r="G364" s="14" t="s">
        <v>1652</v>
      </c>
      <c r="H364" s="25" t="s">
        <v>96</v>
      </c>
      <c r="I364" s="26">
        <v>697.0</v>
      </c>
      <c r="J364" s="22">
        <v>0.0</v>
      </c>
      <c r="K364" s="22">
        <f t="shared" si="6"/>
        <v>0</v>
      </c>
      <c r="L364" s="22">
        <f t="shared" si="7"/>
        <v>0</v>
      </c>
      <c r="M364" s="22">
        <v>0.0</v>
      </c>
      <c r="N364" s="22">
        <f t="shared" si="8"/>
        <v>0</v>
      </c>
      <c r="O364" s="22">
        <f t="shared" si="9"/>
        <v>0</v>
      </c>
      <c r="P364" s="22">
        <v>10.0</v>
      </c>
      <c r="Q364" s="22">
        <f t="shared" si="10"/>
        <v>0</v>
      </c>
      <c r="R364" s="22">
        <f t="shared" si="11"/>
        <v>10</v>
      </c>
      <c r="S364" s="22">
        <v>100.0</v>
      </c>
      <c r="T364" s="22">
        <f t="shared" si="12"/>
        <v>0</v>
      </c>
      <c r="U364" s="22">
        <f t="shared" si="13"/>
        <v>100</v>
      </c>
      <c r="V364" s="22">
        <f t="shared" si="14"/>
        <v>587</v>
      </c>
      <c r="W364" s="22">
        <v>13.9</v>
      </c>
      <c r="X364" s="22">
        <f t="shared" si="15"/>
        <v>0</v>
      </c>
      <c r="Y364" s="22">
        <f t="shared" si="16"/>
        <v>13.9</v>
      </c>
      <c r="Z364" s="22">
        <v>0.39</v>
      </c>
      <c r="AA364" s="22">
        <f t="shared" si="17"/>
        <v>0</v>
      </c>
      <c r="AB364" s="22">
        <f t="shared" si="18"/>
        <v>0.39</v>
      </c>
      <c r="AC364" s="22">
        <v>68.87</v>
      </c>
      <c r="AD364" s="22">
        <f t="shared" si="19"/>
        <v>0</v>
      </c>
      <c r="AE364" s="22">
        <f t="shared" si="20"/>
        <v>68.87</v>
      </c>
      <c r="AF364" s="22">
        <v>1.37</v>
      </c>
      <c r="AG364" s="22">
        <f t="shared" si="21"/>
        <v>0</v>
      </c>
      <c r="AH364" s="22">
        <f t="shared" si="22"/>
        <v>1.37</v>
      </c>
      <c r="AI364" s="22">
        <v>60.86</v>
      </c>
      <c r="AJ364" s="22">
        <f t="shared" si="23"/>
        <v>0</v>
      </c>
      <c r="AK364" s="22">
        <f t="shared" si="24"/>
        <v>60.86</v>
      </c>
      <c r="AL364" s="22">
        <f t="shared" ref="AL364:AN364" si="1518">AF364+AI364</f>
        <v>62.23</v>
      </c>
      <c r="AM364" s="22">
        <f t="shared" si="1518"/>
        <v>0</v>
      </c>
      <c r="AN364" s="22">
        <f t="shared" si="1518"/>
        <v>62.23</v>
      </c>
      <c r="AO364" s="22">
        <f t="shared" ref="AO364:AQ364" si="1519">SUM(J364+M364+P364+S364+W364+Z364+AC364+AF364+AI364)</f>
        <v>255.39</v>
      </c>
      <c r="AP364" s="22">
        <f t="shared" si="1519"/>
        <v>0</v>
      </c>
      <c r="AQ364" s="22">
        <f t="shared" si="1519"/>
        <v>255.39</v>
      </c>
      <c r="AR364" s="22">
        <v>15.307697061434979</v>
      </c>
      <c r="AS364" s="22">
        <f t="shared" si="27"/>
        <v>270.6976971</v>
      </c>
      <c r="AT364" s="22">
        <f t="shared" si="28"/>
        <v>270.6976971</v>
      </c>
      <c r="AU364" s="22">
        <f t="shared" si="29"/>
        <v>426.3023029</v>
      </c>
      <c r="AV364" s="22">
        <f t="shared" si="1511"/>
        <v>4554</v>
      </c>
      <c r="AW364" s="22">
        <f t="shared" si="31"/>
        <v>4127.697697</v>
      </c>
      <c r="AX364" s="22">
        <f t="shared" si="32"/>
        <v>426.3023029</v>
      </c>
      <c r="AY364" s="22">
        <v>70.73</v>
      </c>
      <c r="AZ364" s="22">
        <f t="shared" si="33"/>
        <v>70.73</v>
      </c>
      <c r="BA364" s="22">
        <f t="shared" si="34"/>
        <v>0</v>
      </c>
      <c r="BB364" s="22">
        <f t="shared" si="35"/>
        <v>4624.73</v>
      </c>
      <c r="BC364" s="22">
        <f t="shared" ref="BC364:BD364" si="1520">SUM(AW364+AZ364)</f>
        <v>4198.427697</v>
      </c>
      <c r="BD364" s="22">
        <f t="shared" si="1520"/>
        <v>426.3023029</v>
      </c>
      <c r="BE364" s="22">
        <f t="shared" si="37"/>
        <v>0</v>
      </c>
      <c r="BF364" s="27">
        <v>0.0</v>
      </c>
      <c r="BG364" s="22">
        <f t="shared" si="38"/>
        <v>0</v>
      </c>
      <c r="BH364" s="22">
        <f t="shared" si="39"/>
        <v>0</v>
      </c>
      <c r="BI364" s="22">
        <v>0.0</v>
      </c>
      <c r="BJ364" s="22">
        <f t="shared" si="40"/>
        <v>0</v>
      </c>
      <c r="BK364" s="22">
        <f t="shared" si="41"/>
        <v>0</v>
      </c>
      <c r="BL364" s="22"/>
      <c r="BM364" s="22">
        <f t="shared" si="42"/>
        <v>0</v>
      </c>
      <c r="BN364" s="22" t="str">
        <f t="shared" si="43"/>
        <v/>
      </c>
      <c r="BO364" s="22">
        <f t="shared" ref="BO364:BQ364" si="1521">BF364+BI364+BL364</f>
        <v>0</v>
      </c>
      <c r="BP364" s="22">
        <f t="shared" si="1521"/>
        <v>0</v>
      </c>
      <c r="BQ364" s="22">
        <f t="shared" si="1521"/>
        <v>0</v>
      </c>
      <c r="BR364" s="22">
        <f t="shared" si="45"/>
        <v>0</v>
      </c>
      <c r="BS364" s="22">
        <v>0.0</v>
      </c>
      <c r="BT364" s="22">
        <f t="shared" si="46"/>
        <v>0</v>
      </c>
      <c r="BU364" s="22">
        <f t="shared" si="47"/>
        <v>0</v>
      </c>
      <c r="BV364" s="22">
        <f t="shared" si="48"/>
        <v>0</v>
      </c>
      <c r="BW364" s="27">
        <v>0.0</v>
      </c>
      <c r="BX364" s="22">
        <f t="shared" si="49"/>
        <v>0</v>
      </c>
      <c r="BY364" s="22">
        <f t="shared" si="50"/>
        <v>0</v>
      </c>
      <c r="BZ364" s="22">
        <f t="shared" si="51"/>
        <v>0</v>
      </c>
      <c r="CA364" s="22">
        <f t="shared" si="52"/>
        <v>0</v>
      </c>
    </row>
    <row r="365" ht="14.25" customHeight="1">
      <c r="A365" s="14" t="s">
        <v>1653</v>
      </c>
      <c r="B365" s="14" t="s">
        <v>1654</v>
      </c>
      <c r="C365" s="14" t="s">
        <v>1655</v>
      </c>
      <c r="D365" s="14">
        <v>4.2092003E8</v>
      </c>
      <c r="E365" s="14" t="s">
        <v>533</v>
      </c>
      <c r="F365" s="14" t="s">
        <v>124</v>
      </c>
      <c r="G365" s="14" t="s">
        <v>1656</v>
      </c>
      <c r="H365" s="25" t="s">
        <v>96</v>
      </c>
      <c r="I365" s="26">
        <v>1635.0</v>
      </c>
      <c r="J365" s="22">
        <v>0.0</v>
      </c>
      <c r="K365" s="22">
        <f t="shared" si="6"/>
        <v>0</v>
      </c>
      <c r="L365" s="22">
        <f t="shared" si="7"/>
        <v>0</v>
      </c>
      <c r="M365" s="22">
        <v>0.0</v>
      </c>
      <c r="N365" s="22">
        <f t="shared" si="8"/>
        <v>0</v>
      </c>
      <c r="O365" s="22">
        <f t="shared" si="9"/>
        <v>0</v>
      </c>
      <c r="P365" s="22">
        <v>10.0</v>
      </c>
      <c r="Q365" s="22">
        <f t="shared" si="10"/>
        <v>0</v>
      </c>
      <c r="R365" s="22">
        <f t="shared" si="11"/>
        <v>10</v>
      </c>
      <c r="S365" s="22">
        <v>100.0</v>
      </c>
      <c r="T365" s="22">
        <f t="shared" si="12"/>
        <v>0</v>
      </c>
      <c r="U365" s="22">
        <f t="shared" si="13"/>
        <v>100</v>
      </c>
      <c r="V365" s="22">
        <f t="shared" si="14"/>
        <v>1525</v>
      </c>
      <c r="W365" s="22">
        <v>27.8</v>
      </c>
      <c r="X365" s="22">
        <f t="shared" si="15"/>
        <v>0</v>
      </c>
      <c r="Y365" s="22">
        <f t="shared" si="16"/>
        <v>27.8</v>
      </c>
      <c r="Z365" s="22">
        <v>0.39</v>
      </c>
      <c r="AA365" s="22">
        <f t="shared" si="17"/>
        <v>0</v>
      </c>
      <c r="AB365" s="22">
        <f t="shared" si="18"/>
        <v>0.39</v>
      </c>
      <c r="AC365" s="22">
        <v>68.87</v>
      </c>
      <c r="AD365" s="22">
        <f t="shared" si="19"/>
        <v>0</v>
      </c>
      <c r="AE365" s="22">
        <f t="shared" si="20"/>
        <v>68.87</v>
      </c>
      <c r="AF365" s="22">
        <v>1.37</v>
      </c>
      <c r="AG365" s="22">
        <f t="shared" si="21"/>
        <v>0</v>
      </c>
      <c r="AH365" s="22">
        <f t="shared" si="22"/>
        <v>1.37</v>
      </c>
      <c r="AI365" s="22">
        <v>60.86</v>
      </c>
      <c r="AJ365" s="22">
        <f t="shared" si="23"/>
        <v>0</v>
      </c>
      <c r="AK365" s="22">
        <f t="shared" si="24"/>
        <v>60.86</v>
      </c>
      <c r="AL365" s="22">
        <f t="shared" ref="AL365:AN365" si="1522">AF365+AI365</f>
        <v>62.23</v>
      </c>
      <c r="AM365" s="22">
        <f t="shared" si="1522"/>
        <v>0</v>
      </c>
      <c r="AN365" s="22">
        <f t="shared" si="1522"/>
        <v>62.23</v>
      </c>
      <c r="AO365" s="22">
        <f t="shared" ref="AO365:AQ365" si="1523">SUM(J365+M365+P365+S365+W365+Z365+AC365+AF365+AI365)</f>
        <v>269.29</v>
      </c>
      <c r="AP365" s="22">
        <f t="shared" si="1523"/>
        <v>0</v>
      </c>
      <c r="AQ365" s="22">
        <f t="shared" si="1523"/>
        <v>269.29</v>
      </c>
      <c r="AR365" s="22">
        <v>47.34013032714922</v>
      </c>
      <c r="AS365" s="22">
        <f t="shared" si="27"/>
        <v>316.6301303</v>
      </c>
      <c r="AT365" s="22">
        <f t="shared" si="28"/>
        <v>316.6301303</v>
      </c>
      <c r="AU365" s="22">
        <f t="shared" si="29"/>
        <v>1318.36987</v>
      </c>
      <c r="AV365" s="22">
        <f t="shared" si="1511"/>
        <v>4554</v>
      </c>
      <c r="AW365" s="22">
        <f t="shared" si="31"/>
        <v>3235.63013</v>
      </c>
      <c r="AX365" s="22">
        <f t="shared" si="32"/>
        <v>1318.36987</v>
      </c>
      <c r="AY365" s="22">
        <v>70.73</v>
      </c>
      <c r="AZ365" s="22">
        <f t="shared" si="33"/>
        <v>70.73</v>
      </c>
      <c r="BA365" s="22">
        <f t="shared" si="34"/>
        <v>0</v>
      </c>
      <c r="BB365" s="22">
        <f t="shared" si="35"/>
        <v>4624.73</v>
      </c>
      <c r="BC365" s="22">
        <f t="shared" ref="BC365:BD365" si="1524">SUM(AW365+AZ365)</f>
        <v>3306.36013</v>
      </c>
      <c r="BD365" s="22">
        <f t="shared" si="1524"/>
        <v>1318.36987</v>
      </c>
      <c r="BE365" s="22">
        <f t="shared" si="37"/>
        <v>0</v>
      </c>
      <c r="BF365" s="27">
        <v>0.0</v>
      </c>
      <c r="BG365" s="22">
        <f t="shared" si="38"/>
        <v>0</v>
      </c>
      <c r="BH365" s="22">
        <f t="shared" si="39"/>
        <v>0</v>
      </c>
      <c r="BI365" s="22">
        <v>605.5899999999999</v>
      </c>
      <c r="BJ365" s="22">
        <f t="shared" si="40"/>
        <v>605.59</v>
      </c>
      <c r="BK365" s="22">
        <f t="shared" si="41"/>
        <v>0</v>
      </c>
      <c r="BL365" s="22"/>
      <c r="BM365" s="22">
        <f t="shared" si="42"/>
        <v>0</v>
      </c>
      <c r="BN365" s="22" t="str">
        <f t="shared" si="43"/>
        <v/>
      </c>
      <c r="BO365" s="22">
        <f t="shared" ref="BO365:BQ365" si="1525">BF365+BI365+BL365</f>
        <v>605.59</v>
      </c>
      <c r="BP365" s="22">
        <f t="shared" si="1525"/>
        <v>605.59</v>
      </c>
      <c r="BQ365" s="22">
        <f t="shared" si="1525"/>
        <v>0</v>
      </c>
      <c r="BR365" s="22">
        <f t="shared" si="45"/>
        <v>0</v>
      </c>
      <c r="BS365" s="22">
        <v>0.0</v>
      </c>
      <c r="BT365" s="22">
        <f t="shared" si="46"/>
        <v>0</v>
      </c>
      <c r="BU365" s="22">
        <f t="shared" si="47"/>
        <v>0</v>
      </c>
      <c r="BV365" s="22">
        <f t="shared" si="48"/>
        <v>0</v>
      </c>
      <c r="BW365" s="27">
        <v>851.29</v>
      </c>
      <c r="BX365" s="22">
        <f t="shared" si="49"/>
        <v>851.29</v>
      </c>
      <c r="BY365" s="22">
        <f t="shared" si="50"/>
        <v>0</v>
      </c>
      <c r="BZ365" s="22">
        <f t="shared" si="51"/>
        <v>0</v>
      </c>
      <c r="CA365" s="22">
        <f t="shared" si="52"/>
        <v>0</v>
      </c>
    </row>
    <row r="366" ht="14.25" customHeight="1">
      <c r="A366" s="14" t="s">
        <v>1657</v>
      </c>
      <c r="B366" s="14" t="s">
        <v>1658</v>
      </c>
      <c r="C366" s="14" t="s">
        <v>1659</v>
      </c>
      <c r="D366" s="14">
        <v>8.39085923E8</v>
      </c>
      <c r="E366" s="14" t="s">
        <v>266</v>
      </c>
      <c r="F366" s="14" t="s">
        <v>745</v>
      </c>
      <c r="G366" s="14" t="s">
        <v>1660</v>
      </c>
      <c r="H366" s="25" t="s">
        <v>96</v>
      </c>
      <c r="I366" s="26">
        <v>1439.0</v>
      </c>
      <c r="J366" s="22">
        <v>0.0</v>
      </c>
      <c r="K366" s="22">
        <f t="shared" si="6"/>
        <v>0</v>
      </c>
      <c r="L366" s="22">
        <f t="shared" si="7"/>
        <v>0</v>
      </c>
      <c r="M366" s="22">
        <v>0.0</v>
      </c>
      <c r="N366" s="22">
        <f t="shared" si="8"/>
        <v>0</v>
      </c>
      <c r="O366" s="22">
        <f t="shared" si="9"/>
        <v>0</v>
      </c>
      <c r="P366" s="22">
        <v>22.0</v>
      </c>
      <c r="Q366" s="22">
        <f t="shared" si="10"/>
        <v>0</v>
      </c>
      <c r="R366" s="22">
        <f t="shared" si="11"/>
        <v>22</v>
      </c>
      <c r="S366" s="22">
        <v>100.0</v>
      </c>
      <c r="T366" s="22">
        <f t="shared" si="12"/>
        <v>0</v>
      </c>
      <c r="U366" s="22">
        <f t="shared" si="13"/>
        <v>100</v>
      </c>
      <c r="V366" s="22">
        <f t="shared" si="14"/>
        <v>1317</v>
      </c>
      <c r="W366" s="22">
        <v>13.9</v>
      </c>
      <c r="X366" s="22">
        <f t="shared" si="15"/>
        <v>0</v>
      </c>
      <c r="Y366" s="22">
        <f t="shared" si="16"/>
        <v>13.9</v>
      </c>
      <c r="Z366" s="22">
        <v>0.39</v>
      </c>
      <c r="AA366" s="22">
        <f t="shared" si="17"/>
        <v>0</v>
      </c>
      <c r="AB366" s="22">
        <f t="shared" si="18"/>
        <v>0.39</v>
      </c>
      <c r="AC366" s="22">
        <v>68.87</v>
      </c>
      <c r="AD366" s="22">
        <f t="shared" si="19"/>
        <v>0</v>
      </c>
      <c r="AE366" s="22">
        <f t="shared" si="20"/>
        <v>68.87</v>
      </c>
      <c r="AF366" s="22">
        <v>1.37</v>
      </c>
      <c r="AG366" s="22">
        <f t="shared" si="21"/>
        <v>0</v>
      </c>
      <c r="AH366" s="22">
        <f t="shared" si="22"/>
        <v>1.37</v>
      </c>
      <c r="AI366" s="22">
        <v>60.86</v>
      </c>
      <c r="AJ366" s="22">
        <f t="shared" si="23"/>
        <v>0</v>
      </c>
      <c r="AK366" s="22">
        <f t="shared" si="24"/>
        <v>60.86</v>
      </c>
      <c r="AL366" s="22">
        <f t="shared" ref="AL366:AN366" si="1526">AF366+AI366</f>
        <v>62.23</v>
      </c>
      <c r="AM366" s="22">
        <f t="shared" si="1526"/>
        <v>0</v>
      </c>
      <c r="AN366" s="22">
        <f t="shared" si="1526"/>
        <v>62.23</v>
      </c>
      <c r="AO366" s="22">
        <f t="shared" ref="AO366:AQ366" si="1527">SUM(J366+M366+P366+S366+W366+Z366+AC366+AF366+AI366)</f>
        <v>267.39</v>
      </c>
      <c r="AP366" s="22">
        <f t="shared" si="1527"/>
        <v>0</v>
      </c>
      <c r="AQ366" s="22">
        <f t="shared" si="1527"/>
        <v>267.39</v>
      </c>
      <c r="AR366" s="22">
        <v>40.61196746936854</v>
      </c>
      <c r="AS366" s="22">
        <f t="shared" si="27"/>
        <v>308.0019675</v>
      </c>
      <c r="AT366" s="22">
        <f t="shared" si="28"/>
        <v>308.0019675</v>
      </c>
      <c r="AU366" s="22">
        <f t="shared" si="29"/>
        <v>1130.998033</v>
      </c>
      <c r="AV366" s="22">
        <f t="shared" si="1511"/>
        <v>4554</v>
      </c>
      <c r="AW366" s="22">
        <f t="shared" si="31"/>
        <v>3423.001967</v>
      </c>
      <c r="AX366" s="22">
        <f t="shared" si="32"/>
        <v>1130.998033</v>
      </c>
      <c r="AY366" s="22">
        <v>70.73</v>
      </c>
      <c r="AZ366" s="22">
        <f t="shared" si="33"/>
        <v>70.73</v>
      </c>
      <c r="BA366" s="22">
        <f t="shared" si="34"/>
        <v>0</v>
      </c>
      <c r="BB366" s="22">
        <f t="shared" si="35"/>
        <v>4624.73</v>
      </c>
      <c r="BC366" s="22">
        <f t="shared" ref="BC366:BD366" si="1528">SUM(AW366+AZ366)</f>
        <v>3493.731967</v>
      </c>
      <c r="BD366" s="22">
        <f t="shared" si="1528"/>
        <v>1130.998033</v>
      </c>
      <c r="BE366" s="22">
        <f t="shared" si="37"/>
        <v>0</v>
      </c>
      <c r="BF366" s="27">
        <v>0.0</v>
      </c>
      <c r="BG366" s="22">
        <f t="shared" si="38"/>
        <v>0</v>
      </c>
      <c r="BH366" s="22">
        <f t="shared" si="39"/>
        <v>0</v>
      </c>
      <c r="BI366" s="22">
        <v>246.98</v>
      </c>
      <c r="BJ366" s="22">
        <f t="shared" si="40"/>
        <v>246.98</v>
      </c>
      <c r="BK366" s="22">
        <f t="shared" si="41"/>
        <v>0</v>
      </c>
      <c r="BL366" s="22"/>
      <c r="BM366" s="22">
        <f t="shared" si="42"/>
        <v>0</v>
      </c>
      <c r="BN366" s="22" t="str">
        <f t="shared" si="43"/>
        <v/>
      </c>
      <c r="BO366" s="22">
        <f t="shared" ref="BO366:BQ366" si="1529">BF366+BI366+BL366</f>
        <v>246.98</v>
      </c>
      <c r="BP366" s="22">
        <f t="shared" si="1529"/>
        <v>246.98</v>
      </c>
      <c r="BQ366" s="22">
        <f t="shared" si="1529"/>
        <v>0</v>
      </c>
      <c r="BR366" s="22">
        <f t="shared" si="45"/>
        <v>0</v>
      </c>
      <c r="BS366" s="22">
        <v>0.0</v>
      </c>
      <c r="BT366" s="22">
        <f t="shared" si="46"/>
        <v>0</v>
      </c>
      <c r="BU366" s="22">
        <f t="shared" si="47"/>
        <v>0</v>
      </c>
      <c r="BV366" s="22">
        <f t="shared" si="48"/>
        <v>0</v>
      </c>
      <c r="BW366" s="27">
        <v>595.9</v>
      </c>
      <c r="BX366" s="22">
        <f t="shared" si="49"/>
        <v>595.9</v>
      </c>
      <c r="BY366" s="22">
        <f t="shared" si="50"/>
        <v>0</v>
      </c>
      <c r="BZ366" s="22">
        <f t="shared" si="51"/>
        <v>0</v>
      </c>
      <c r="CA366" s="22">
        <f t="shared" si="52"/>
        <v>0</v>
      </c>
    </row>
    <row r="367" ht="14.25" customHeight="1">
      <c r="A367" s="14" t="s">
        <v>1661</v>
      </c>
      <c r="B367" s="14" t="s">
        <v>1662</v>
      </c>
      <c r="C367" s="14" t="s">
        <v>1663</v>
      </c>
      <c r="D367" s="14">
        <v>8.20567299E8</v>
      </c>
      <c r="E367" s="14" t="s">
        <v>346</v>
      </c>
      <c r="F367" s="14" t="s">
        <v>1664</v>
      </c>
      <c r="G367" s="14" t="s">
        <v>1665</v>
      </c>
      <c r="H367" s="25" t="s">
        <v>96</v>
      </c>
      <c r="I367" s="26">
        <v>600.0</v>
      </c>
      <c r="J367" s="22">
        <v>0.0</v>
      </c>
      <c r="K367" s="22">
        <f t="shared" si="6"/>
        <v>0</v>
      </c>
      <c r="L367" s="22">
        <f t="shared" si="7"/>
        <v>0</v>
      </c>
      <c r="M367" s="22">
        <v>0.0</v>
      </c>
      <c r="N367" s="22">
        <f t="shared" si="8"/>
        <v>0</v>
      </c>
      <c r="O367" s="22">
        <f t="shared" si="9"/>
        <v>0</v>
      </c>
      <c r="P367" s="22">
        <v>10.0</v>
      </c>
      <c r="Q367" s="22">
        <f t="shared" si="10"/>
        <v>0</v>
      </c>
      <c r="R367" s="22">
        <f t="shared" si="11"/>
        <v>10</v>
      </c>
      <c r="S367" s="22">
        <v>100.0</v>
      </c>
      <c r="T367" s="22">
        <f t="shared" si="12"/>
        <v>0</v>
      </c>
      <c r="U367" s="22">
        <f t="shared" si="13"/>
        <v>100</v>
      </c>
      <c r="V367" s="22">
        <f t="shared" si="14"/>
        <v>490</v>
      </c>
      <c r="W367" s="22">
        <v>27.8</v>
      </c>
      <c r="X367" s="22">
        <f t="shared" si="15"/>
        <v>0</v>
      </c>
      <c r="Y367" s="22">
        <f t="shared" si="16"/>
        <v>27.8</v>
      </c>
      <c r="Z367" s="22">
        <v>0.39</v>
      </c>
      <c r="AA367" s="22">
        <f t="shared" si="17"/>
        <v>0</v>
      </c>
      <c r="AB367" s="22">
        <f t="shared" si="18"/>
        <v>0.39</v>
      </c>
      <c r="AC367" s="22">
        <v>68.87</v>
      </c>
      <c r="AD367" s="22">
        <f t="shared" si="19"/>
        <v>0</v>
      </c>
      <c r="AE367" s="22">
        <f t="shared" si="20"/>
        <v>68.87</v>
      </c>
      <c r="AF367" s="22">
        <v>1.37</v>
      </c>
      <c r="AG367" s="22">
        <f t="shared" si="21"/>
        <v>0</v>
      </c>
      <c r="AH367" s="22">
        <f t="shared" si="22"/>
        <v>1.37</v>
      </c>
      <c r="AI367" s="22">
        <v>60.86</v>
      </c>
      <c r="AJ367" s="22">
        <f t="shared" si="23"/>
        <v>0</v>
      </c>
      <c r="AK367" s="22">
        <f t="shared" si="24"/>
        <v>60.86</v>
      </c>
      <c r="AL367" s="22">
        <f t="shared" ref="AL367:AN367" si="1530">AF367+AI367</f>
        <v>62.23</v>
      </c>
      <c r="AM367" s="22">
        <f t="shared" si="1530"/>
        <v>0</v>
      </c>
      <c r="AN367" s="22">
        <f t="shared" si="1530"/>
        <v>62.23</v>
      </c>
      <c r="AO367" s="22">
        <f t="shared" ref="AO367:AQ367" si="1531">SUM(J367+M367+P367+S367+W367+Z367+AC367+AF367+AI367)</f>
        <v>269.29</v>
      </c>
      <c r="AP367" s="22">
        <f t="shared" si="1531"/>
        <v>0</v>
      </c>
      <c r="AQ367" s="22">
        <f t="shared" si="1531"/>
        <v>269.29</v>
      </c>
      <c r="AR367" s="22">
        <v>11.463527762476309</v>
      </c>
      <c r="AS367" s="22">
        <f t="shared" si="27"/>
        <v>280.7535278</v>
      </c>
      <c r="AT367" s="22">
        <f t="shared" si="28"/>
        <v>280.7535278</v>
      </c>
      <c r="AU367" s="22">
        <f t="shared" si="29"/>
        <v>319.2464722</v>
      </c>
      <c r="AV367" s="22">
        <f t="shared" si="1511"/>
        <v>4554</v>
      </c>
      <c r="AW367" s="22">
        <f t="shared" si="31"/>
        <v>4234.753528</v>
      </c>
      <c r="AX367" s="22">
        <f t="shared" si="32"/>
        <v>319.2464722</v>
      </c>
      <c r="AY367" s="22">
        <v>70.73</v>
      </c>
      <c r="AZ367" s="22">
        <f t="shared" si="33"/>
        <v>70.73</v>
      </c>
      <c r="BA367" s="22">
        <f t="shared" si="34"/>
        <v>0</v>
      </c>
      <c r="BB367" s="22">
        <f t="shared" si="35"/>
        <v>4624.73</v>
      </c>
      <c r="BC367" s="22">
        <f t="shared" ref="BC367:BD367" si="1532">SUM(AW367+AZ367)</f>
        <v>4305.483528</v>
      </c>
      <c r="BD367" s="22">
        <f t="shared" si="1532"/>
        <v>319.2464722</v>
      </c>
      <c r="BE367" s="22">
        <f t="shared" si="37"/>
        <v>0</v>
      </c>
      <c r="BF367" s="27">
        <v>0.0</v>
      </c>
      <c r="BG367" s="22">
        <f t="shared" si="38"/>
        <v>0</v>
      </c>
      <c r="BH367" s="22">
        <f t="shared" si="39"/>
        <v>0</v>
      </c>
      <c r="BI367" s="22">
        <v>494.15</v>
      </c>
      <c r="BJ367" s="22">
        <f t="shared" si="40"/>
        <v>494.15</v>
      </c>
      <c r="BK367" s="22">
        <f t="shared" si="41"/>
        <v>0</v>
      </c>
      <c r="BL367" s="22"/>
      <c r="BM367" s="22">
        <f t="shared" si="42"/>
        <v>0</v>
      </c>
      <c r="BN367" s="22" t="str">
        <f t="shared" si="43"/>
        <v/>
      </c>
      <c r="BO367" s="22">
        <f t="shared" ref="BO367:BQ367" si="1533">BF367+BI367+BL367</f>
        <v>494.15</v>
      </c>
      <c r="BP367" s="22">
        <f t="shared" si="1533"/>
        <v>494.15</v>
      </c>
      <c r="BQ367" s="22">
        <f t="shared" si="1533"/>
        <v>0</v>
      </c>
      <c r="BR367" s="22">
        <f t="shared" si="45"/>
        <v>0</v>
      </c>
      <c r="BS367" s="22">
        <v>0.0</v>
      </c>
      <c r="BT367" s="22">
        <f t="shared" si="46"/>
        <v>0</v>
      </c>
      <c r="BU367" s="22">
        <f t="shared" si="47"/>
        <v>0</v>
      </c>
      <c r="BV367" s="22">
        <f t="shared" si="48"/>
        <v>0</v>
      </c>
      <c r="BW367" s="27">
        <v>766.16</v>
      </c>
      <c r="BX367" s="22">
        <f t="shared" si="49"/>
        <v>766.16</v>
      </c>
      <c r="BY367" s="22">
        <f t="shared" si="50"/>
        <v>0</v>
      </c>
      <c r="BZ367" s="22">
        <f t="shared" si="51"/>
        <v>0</v>
      </c>
      <c r="CA367" s="22">
        <f t="shared" si="52"/>
        <v>0</v>
      </c>
    </row>
    <row r="368" ht="14.25" customHeight="1">
      <c r="A368" s="14" t="s">
        <v>1666</v>
      </c>
      <c r="B368" s="14" t="s">
        <v>1667</v>
      </c>
      <c r="C368" s="14" t="s">
        <v>1668</v>
      </c>
      <c r="D368" s="14">
        <v>7.79311221E8</v>
      </c>
      <c r="E368" s="14" t="s">
        <v>1669</v>
      </c>
      <c r="F368" s="14" t="s">
        <v>577</v>
      </c>
      <c r="G368" s="14" t="s">
        <v>1670</v>
      </c>
      <c r="H368" s="25" t="s">
        <v>96</v>
      </c>
      <c r="I368" s="26">
        <v>4700.0</v>
      </c>
      <c r="J368" s="22">
        <v>0.0</v>
      </c>
      <c r="K368" s="22">
        <f t="shared" si="6"/>
        <v>0</v>
      </c>
      <c r="L368" s="22">
        <f t="shared" si="7"/>
        <v>0</v>
      </c>
      <c r="M368" s="22">
        <v>0.0</v>
      </c>
      <c r="N368" s="22">
        <f t="shared" si="8"/>
        <v>0</v>
      </c>
      <c r="O368" s="22">
        <f t="shared" si="9"/>
        <v>0</v>
      </c>
      <c r="P368" s="22">
        <v>22.0</v>
      </c>
      <c r="Q368" s="22">
        <f t="shared" si="10"/>
        <v>0</v>
      </c>
      <c r="R368" s="22">
        <f t="shared" si="11"/>
        <v>22</v>
      </c>
      <c r="S368" s="22">
        <v>100.0</v>
      </c>
      <c r="T368" s="22">
        <f t="shared" si="12"/>
        <v>0</v>
      </c>
      <c r="U368" s="22">
        <f t="shared" si="13"/>
        <v>100</v>
      </c>
      <c r="V368" s="22">
        <f t="shared" si="14"/>
        <v>4578</v>
      </c>
      <c r="W368" s="22">
        <v>27.8</v>
      </c>
      <c r="X368" s="22">
        <f t="shared" si="15"/>
        <v>0</v>
      </c>
      <c r="Y368" s="22">
        <f t="shared" si="16"/>
        <v>27.8</v>
      </c>
      <c r="Z368" s="22">
        <v>0.39</v>
      </c>
      <c r="AA368" s="22">
        <f t="shared" si="17"/>
        <v>0</v>
      </c>
      <c r="AB368" s="22">
        <f t="shared" si="18"/>
        <v>0.39</v>
      </c>
      <c r="AC368" s="22">
        <v>68.87</v>
      </c>
      <c r="AD368" s="22">
        <f t="shared" si="19"/>
        <v>0</v>
      </c>
      <c r="AE368" s="22">
        <f t="shared" si="20"/>
        <v>68.87</v>
      </c>
      <c r="AF368" s="22">
        <v>1.37</v>
      </c>
      <c r="AG368" s="22">
        <f t="shared" si="21"/>
        <v>0</v>
      </c>
      <c r="AH368" s="22">
        <f t="shared" si="22"/>
        <v>1.37</v>
      </c>
      <c r="AI368" s="22">
        <v>60.86</v>
      </c>
      <c r="AJ368" s="22">
        <f t="shared" si="23"/>
        <v>0</v>
      </c>
      <c r="AK368" s="22">
        <f t="shared" si="24"/>
        <v>60.86</v>
      </c>
      <c r="AL368" s="22">
        <f t="shared" ref="AL368:AN368" si="1534">AF368+AI368</f>
        <v>62.23</v>
      </c>
      <c r="AM368" s="22">
        <f t="shared" si="1534"/>
        <v>0</v>
      </c>
      <c r="AN368" s="22">
        <f t="shared" si="1534"/>
        <v>62.23</v>
      </c>
      <c r="AO368" s="22">
        <f t="shared" ref="AO368:AQ368" si="1535">SUM(J368+M368+P368+S368+W368+Z368+AC368+AF368+AI368)</f>
        <v>281.29</v>
      </c>
      <c r="AP368" s="22">
        <f t="shared" si="1535"/>
        <v>0</v>
      </c>
      <c r="AQ368" s="22">
        <f t="shared" si="1535"/>
        <v>281.29</v>
      </c>
      <c r="AR368" s="22">
        <v>153.16744204690423</v>
      </c>
      <c r="AS368" s="22">
        <f t="shared" si="27"/>
        <v>434.457442</v>
      </c>
      <c r="AT368" s="22">
        <f t="shared" si="28"/>
        <v>434.457442</v>
      </c>
      <c r="AU368" s="22">
        <f t="shared" si="29"/>
        <v>4265.542558</v>
      </c>
      <c r="AV368" s="22">
        <f t="shared" ref="AV368:AV369" si="1540">82.93*120</f>
        <v>9951.6</v>
      </c>
      <c r="AW368" s="22">
        <f t="shared" si="31"/>
        <v>5686.057442</v>
      </c>
      <c r="AX368" s="22">
        <f t="shared" si="32"/>
        <v>4265.542558</v>
      </c>
      <c r="AY368" s="22">
        <v>175.06</v>
      </c>
      <c r="AZ368" s="22">
        <f t="shared" si="33"/>
        <v>175.06</v>
      </c>
      <c r="BA368" s="22">
        <f t="shared" si="34"/>
        <v>0</v>
      </c>
      <c r="BB368" s="22">
        <f t="shared" si="35"/>
        <v>10126.66</v>
      </c>
      <c r="BC368" s="22">
        <f t="shared" ref="BC368:BD368" si="1536">SUM(AW368+AZ368)</f>
        <v>5861.117442</v>
      </c>
      <c r="BD368" s="22">
        <f t="shared" si="1536"/>
        <v>4265.542558</v>
      </c>
      <c r="BE368" s="22">
        <f t="shared" si="37"/>
        <v>0</v>
      </c>
      <c r="BF368" s="27">
        <v>6772.1</v>
      </c>
      <c r="BG368" s="22">
        <f t="shared" si="38"/>
        <v>6772.1</v>
      </c>
      <c r="BH368" s="22">
        <f t="shared" si="39"/>
        <v>0</v>
      </c>
      <c r="BI368" s="22">
        <v>1841.54</v>
      </c>
      <c r="BJ368" s="22">
        <f t="shared" si="40"/>
        <v>1841.54</v>
      </c>
      <c r="BK368" s="22">
        <f t="shared" si="41"/>
        <v>0</v>
      </c>
      <c r="BL368" s="22"/>
      <c r="BM368" s="22">
        <f t="shared" si="42"/>
        <v>0</v>
      </c>
      <c r="BN368" s="22" t="str">
        <f t="shared" si="43"/>
        <v/>
      </c>
      <c r="BO368" s="22">
        <f t="shared" ref="BO368:BQ368" si="1537">BF368+BI368+BL368</f>
        <v>8613.64</v>
      </c>
      <c r="BP368" s="22">
        <f t="shared" si="1537"/>
        <v>8613.64</v>
      </c>
      <c r="BQ368" s="22">
        <f t="shared" si="1537"/>
        <v>0</v>
      </c>
      <c r="BR368" s="22">
        <f t="shared" si="45"/>
        <v>0</v>
      </c>
      <c r="BS368" s="22">
        <v>0.0</v>
      </c>
      <c r="BT368" s="22">
        <f t="shared" si="46"/>
        <v>0</v>
      </c>
      <c r="BU368" s="22">
        <f t="shared" si="47"/>
        <v>0</v>
      </c>
      <c r="BV368" s="22">
        <f t="shared" si="48"/>
        <v>0</v>
      </c>
      <c r="BW368" s="27">
        <v>0.0</v>
      </c>
      <c r="BX368" s="22">
        <f t="shared" si="49"/>
        <v>0</v>
      </c>
      <c r="BY368" s="22">
        <f t="shared" si="50"/>
        <v>0</v>
      </c>
      <c r="BZ368" s="22">
        <f t="shared" si="51"/>
        <v>0</v>
      </c>
      <c r="CA368" s="22">
        <f t="shared" si="52"/>
        <v>0</v>
      </c>
    </row>
    <row r="369" ht="14.25" customHeight="1">
      <c r="A369" s="14" t="s">
        <v>1671</v>
      </c>
      <c r="B369" s="14" t="s">
        <v>1672</v>
      </c>
      <c r="C369" s="14" t="s">
        <v>1673</v>
      </c>
      <c r="D369" s="14">
        <v>7.82866409E8</v>
      </c>
      <c r="E369" s="14" t="s">
        <v>1674</v>
      </c>
      <c r="F369" s="14" t="s">
        <v>466</v>
      </c>
      <c r="G369" s="14" t="s">
        <v>1675</v>
      </c>
      <c r="H369" s="25" t="s">
        <v>96</v>
      </c>
      <c r="I369" s="26">
        <v>6400.0</v>
      </c>
      <c r="J369" s="22">
        <v>0.0</v>
      </c>
      <c r="K369" s="22">
        <f t="shared" si="6"/>
        <v>0</v>
      </c>
      <c r="L369" s="22">
        <f t="shared" si="7"/>
        <v>0</v>
      </c>
      <c r="M369" s="22">
        <v>0.0</v>
      </c>
      <c r="N369" s="22">
        <f t="shared" si="8"/>
        <v>0</v>
      </c>
      <c r="O369" s="22">
        <f t="shared" si="9"/>
        <v>0</v>
      </c>
      <c r="P369" s="22">
        <v>10.0</v>
      </c>
      <c r="Q369" s="22">
        <f t="shared" si="10"/>
        <v>0</v>
      </c>
      <c r="R369" s="22">
        <f t="shared" si="11"/>
        <v>10</v>
      </c>
      <c r="S369" s="22">
        <v>100.0</v>
      </c>
      <c r="T369" s="22">
        <f t="shared" si="12"/>
        <v>0</v>
      </c>
      <c r="U369" s="22">
        <f t="shared" si="13"/>
        <v>100</v>
      </c>
      <c r="V369" s="22">
        <f t="shared" si="14"/>
        <v>6290</v>
      </c>
      <c r="W369" s="22">
        <v>13.9</v>
      </c>
      <c r="X369" s="22">
        <f t="shared" si="15"/>
        <v>0</v>
      </c>
      <c r="Y369" s="22">
        <f t="shared" si="16"/>
        <v>13.9</v>
      </c>
      <c r="Z369" s="22">
        <v>0.39</v>
      </c>
      <c r="AA369" s="22">
        <f t="shared" si="17"/>
        <v>0</v>
      </c>
      <c r="AB369" s="22">
        <f t="shared" si="18"/>
        <v>0.39</v>
      </c>
      <c r="AC369" s="22">
        <v>68.87</v>
      </c>
      <c r="AD369" s="22">
        <f t="shared" si="19"/>
        <v>0</v>
      </c>
      <c r="AE369" s="22">
        <f t="shared" si="20"/>
        <v>68.87</v>
      </c>
      <c r="AF369" s="22">
        <v>1.37</v>
      </c>
      <c r="AG369" s="22">
        <f t="shared" si="21"/>
        <v>0</v>
      </c>
      <c r="AH369" s="22">
        <f t="shared" si="22"/>
        <v>1.37</v>
      </c>
      <c r="AI369" s="22">
        <v>60.86</v>
      </c>
      <c r="AJ369" s="22">
        <f t="shared" si="23"/>
        <v>0</v>
      </c>
      <c r="AK369" s="22">
        <f t="shared" si="24"/>
        <v>60.86</v>
      </c>
      <c r="AL369" s="22">
        <f t="shared" ref="AL369:AN369" si="1538">AF369+AI369</f>
        <v>62.23</v>
      </c>
      <c r="AM369" s="22">
        <f t="shared" si="1538"/>
        <v>0</v>
      </c>
      <c r="AN369" s="22">
        <f t="shared" si="1538"/>
        <v>62.23</v>
      </c>
      <c r="AO369" s="22">
        <f t="shared" ref="AO369:AQ369" si="1539">SUM(J369+M369+P369+S369+W369+Z369+AC369+AF369+AI369)</f>
        <v>255.39</v>
      </c>
      <c r="AP369" s="22">
        <f t="shared" si="1539"/>
        <v>0</v>
      </c>
      <c r="AQ369" s="22">
        <f t="shared" si="1539"/>
        <v>255.39</v>
      </c>
      <c r="AR369" s="22">
        <v>212.9929767004008</v>
      </c>
      <c r="AS369" s="22">
        <f t="shared" si="27"/>
        <v>468.3829767</v>
      </c>
      <c r="AT369" s="22">
        <f t="shared" si="28"/>
        <v>468.3829767</v>
      </c>
      <c r="AU369" s="22">
        <f t="shared" si="29"/>
        <v>5931.617023</v>
      </c>
      <c r="AV369" s="22">
        <f t="shared" si="1540"/>
        <v>9951.6</v>
      </c>
      <c r="AW369" s="22">
        <f t="shared" si="31"/>
        <v>4019.982977</v>
      </c>
      <c r="AX369" s="22">
        <f t="shared" si="32"/>
        <v>5931.617023</v>
      </c>
      <c r="AY369" s="22">
        <v>175.06</v>
      </c>
      <c r="AZ369" s="22">
        <f t="shared" si="33"/>
        <v>175.06</v>
      </c>
      <c r="BA369" s="22">
        <f t="shared" si="34"/>
        <v>0</v>
      </c>
      <c r="BB369" s="22">
        <f t="shared" si="35"/>
        <v>10126.66</v>
      </c>
      <c r="BC369" s="22">
        <f t="shared" ref="BC369:BD369" si="1541">SUM(AW369+AZ369)</f>
        <v>4195.042977</v>
      </c>
      <c r="BD369" s="22">
        <f t="shared" si="1541"/>
        <v>5931.617023</v>
      </c>
      <c r="BE369" s="22">
        <f t="shared" si="37"/>
        <v>0</v>
      </c>
      <c r="BF369" s="27">
        <v>6458.27</v>
      </c>
      <c r="BG369" s="22">
        <f t="shared" si="38"/>
        <v>6458.27</v>
      </c>
      <c r="BH369" s="22">
        <f t="shared" si="39"/>
        <v>0</v>
      </c>
      <c r="BI369" s="22">
        <v>1020.14</v>
      </c>
      <c r="BJ369" s="22">
        <f t="shared" si="40"/>
        <v>1020.14</v>
      </c>
      <c r="BK369" s="22">
        <f t="shared" si="41"/>
        <v>0</v>
      </c>
      <c r="BL369" s="22"/>
      <c r="BM369" s="22">
        <f t="shared" si="42"/>
        <v>0</v>
      </c>
      <c r="BN369" s="22" t="str">
        <f t="shared" si="43"/>
        <v/>
      </c>
      <c r="BO369" s="22">
        <f t="shared" ref="BO369:BQ369" si="1542">BF369+BI369+BL369</f>
        <v>7478.41</v>
      </c>
      <c r="BP369" s="22">
        <f t="shared" si="1542"/>
        <v>7478.41</v>
      </c>
      <c r="BQ369" s="22">
        <f t="shared" si="1542"/>
        <v>0</v>
      </c>
      <c r="BR369" s="22">
        <f t="shared" si="45"/>
        <v>0</v>
      </c>
      <c r="BS369" s="22">
        <v>0.0</v>
      </c>
      <c r="BT369" s="22">
        <f t="shared" si="46"/>
        <v>0</v>
      </c>
      <c r="BU369" s="22">
        <f t="shared" si="47"/>
        <v>0</v>
      </c>
      <c r="BV369" s="22">
        <f t="shared" si="48"/>
        <v>0</v>
      </c>
      <c r="BW369" s="27">
        <v>595.9</v>
      </c>
      <c r="BX369" s="22">
        <f t="shared" si="49"/>
        <v>595.9</v>
      </c>
      <c r="BY369" s="22">
        <f t="shared" si="50"/>
        <v>0</v>
      </c>
      <c r="BZ369" s="22">
        <f t="shared" si="51"/>
        <v>0</v>
      </c>
      <c r="CA369" s="22">
        <f t="shared" si="52"/>
        <v>0</v>
      </c>
    </row>
    <row r="370" ht="14.25" customHeight="1">
      <c r="A370" s="14" t="s">
        <v>1676</v>
      </c>
      <c r="B370" s="14" t="s">
        <v>1677</v>
      </c>
      <c r="C370" s="14" t="s">
        <v>1678</v>
      </c>
      <c r="D370" s="14">
        <v>8.5417132E8</v>
      </c>
      <c r="E370" s="14" t="s">
        <v>298</v>
      </c>
      <c r="F370" s="14" t="s">
        <v>293</v>
      </c>
      <c r="G370" s="14" t="s">
        <v>1679</v>
      </c>
      <c r="H370" s="25" t="s">
        <v>96</v>
      </c>
      <c r="I370" s="26">
        <v>1960.0</v>
      </c>
      <c r="J370" s="22">
        <v>0.0</v>
      </c>
      <c r="K370" s="22">
        <f t="shared" si="6"/>
        <v>0</v>
      </c>
      <c r="L370" s="22">
        <f t="shared" si="7"/>
        <v>0</v>
      </c>
      <c r="M370" s="22">
        <v>0.0</v>
      </c>
      <c r="N370" s="22">
        <f t="shared" si="8"/>
        <v>0</v>
      </c>
      <c r="O370" s="22">
        <f t="shared" si="9"/>
        <v>0</v>
      </c>
      <c r="P370" s="22">
        <v>10.0</v>
      </c>
      <c r="Q370" s="22">
        <f t="shared" si="10"/>
        <v>0</v>
      </c>
      <c r="R370" s="22">
        <f t="shared" si="11"/>
        <v>10</v>
      </c>
      <c r="S370" s="22">
        <v>100.0</v>
      </c>
      <c r="T370" s="22">
        <f t="shared" si="12"/>
        <v>0</v>
      </c>
      <c r="U370" s="22">
        <f t="shared" si="13"/>
        <v>100</v>
      </c>
      <c r="V370" s="22">
        <f t="shared" si="14"/>
        <v>1850</v>
      </c>
      <c r="W370" s="22">
        <v>13.9</v>
      </c>
      <c r="X370" s="22">
        <f t="shared" si="15"/>
        <v>0</v>
      </c>
      <c r="Y370" s="22">
        <f t="shared" si="16"/>
        <v>13.9</v>
      </c>
      <c r="Z370" s="22">
        <v>0.39</v>
      </c>
      <c r="AA370" s="22">
        <f t="shared" si="17"/>
        <v>0</v>
      </c>
      <c r="AB370" s="22">
        <f t="shared" si="18"/>
        <v>0.39</v>
      </c>
      <c r="AC370" s="22">
        <v>68.87</v>
      </c>
      <c r="AD370" s="22">
        <f t="shared" si="19"/>
        <v>0</v>
      </c>
      <c r="AE370" s="22">
        <f t="shared" si="20"/>
        <v>68.87</v>
      </c>
      <c r="AF370" s="22">
        <v>1.37</v>
      </c>
      <c r="AG370" s="22">
        <f t="shared" si="21"/>
        <v>0</v>
      </c>
      <c r="AH370" s="22">
        <f t="shared" si="22"/>
        <v>1.37</v>
      </c>
      <c r="AI370" s="22">
        <v>60.86</v>
      </c>
      <c r="AJ370" s="22">
        <f t="shared" si="23"/>
        <v>0</v>
      </c>
      <c r="AK370" s="22">
        <f t="shared" si="24"/>
        <v>60.86</v>
      </c>
      <c r="AL370" s="22">
        <f t="shared" ref="AL370:AN370" si="1543">AF370+AI370</f>
        <v>62.23</v>
      </c>
      <c r="AM370" s="22">
        <f t="shared" si="1543"/>
        <v>0</v>
      </c>
      <c r="AN370" s="22">
        <f t="shared" si="1543"/>
        <v>62.23</v>
      </c>
      <c r="AO370" s="22">
        <f t="shared" ref="AO370:AQ370" si="1544">SUM(J370+M370+P370+S370+W370+Z370+AC370+AF370+AI370)</f>
        <v>255.39</v>
      </c>
      <c r="AP370" s="22">
        <f t="shared" si="1544"/>
        <v>0</v>
      </c>
      <c r="AQ370" s="22">
        <f t="shared" si="1544"/>
        <v>255.39</v>
      </c>
      <c r="AR370" s="22">
        <v>59.08755120557207</v>
      </c>
      <c r="AS370" s="22">
        <f t="shared" si="27"/>
        <v>314.4775512</v>
      </c>
      <c r="AT370" s="22">
        <f t="shared" si="28"/>
        <v>314.4775512</v>
      </c>
      <c r="AU370" s="22">
        <f t="shared" si="29"/>
        <v>1645.522449</v>
      </c>
      <c r="AV370" s="22">
        <f t="shared" ref="AV370:AV390" si="1549">37.95*120</f>
        <v>4554</v>
      </c>
      <c r="AW370" s="22">
        <f t="shared" si="31"/>
        <v>2908.477551</v>
      </c>
      <c r="AX370" s="22">
        <f t="shared" si="32"/>
        <v>1645.522449</v>
      </c>
      <c r="AY370" s="22">
        <v>70.73</v>
      </c>
      <c r="AZ370" s="22">
        <f t="shared" si="33"/>
        <v>70.73</v>
      </c>
      <c r="BA370" s="22">
        <f t="shared" si="34"/>
        <v>0</v>
      </c>
      <c r="BB370" s="22">
        <f t="shared" si="35"/>
        <v>4624.73</v>
      </c>
      <c r="BC370" s="22">
        <f t="shared" ref="BC370:BD370" si="1545">SUM(AW370+AZ370)</f>
        <v>2979.207551</v>
      </c>
      <c r="BD370" s="22">
        <f t="shared" si="1545"/>
        <v>1645.522449</v>
      </c>
      <c r="BE370" s="22">
        <f t="shared" si="37"/>
        <v>0</v>
      </c>
      <c r="BF370" s="27">
        <v>0.0</v>
      </c>
      <c r="BG370" s="22">
        <f t="shared" si="38"/>
        <v>0</v>
      </c>
      <c r="BH370" s="22">
        <f t="shared" si="39"/>
        <v>0</v>
      </c>
      <c r="BI370" s="22">
        <v>811.89</v>
      </c>
      <c r="BJ370" s="22">
        <f t="shared" si="40"/>
        <v>811.89</v>
      </c>
      <c r="BK370" s="22">
        <f t="shared" si="41"/>
        <v>0</v>
      </c>
      <c r="BL370" s="22"/>
      <c r="BM370" s="22">
        <f t="shared" si="42"/>
        <v>0</v>
      </c>
      <c r="BN370" s="22" t="str">
        <f t="shared" si="43"/>
        <v/>
      </c>
      <c r="BO370" s="22">
        <f t="shared" ref="BO370:BQ370" si="1546">BF370+BI370+BL370</f>
        <v>811.89</v>
      </c>
      <c r="BP370" s="22">
        <f t="shared" si="1546"/>
        <v>811.89</v>
      </c>
      <c r="BQ370" s="22">
        <f t="shared" si="1546"/>
        <v>0</v>
      </c>
      <c r="BR370" s="22">
        <f t="shared" si="45"/>
        <v>0</v>
      </c>
      <c r="BS370" s="22">
        <v>0.0</v>
      </c>
      <c r="BT370" s="22">
        <f t="shared" si="46"/>
        <v>0</v>
      </c>
      <c r="BU370" s="22">
        <f t="shared" si="47"/>
        <v>0</v>
      </c>
      <c r="BV370" s="22">
        <f t="shared" si="48"/>
        <v>0</v>
      </c>
      <c r="BW370" s="27">
        <v>53.2</v>
      </c>
      <c r="BX370" s="22">
        <f t="shared" si="49"/>
        <v>53.2</v>
      </c>
      <c r="BY370" s="22">
        <f t="shared" si="50"/>
        <v>0</v>
      </c>
      <c r="BZ370" s="22">
        <f t="shared" si="51"/>
        <v>0</v>
      </c>
      <c r="CA370" s="22">
        <f t="shared" si="52"/>
        <v>0</v>
      </c>
    </row>
    <row r="371" ht="14.25" customHeight="1">
      <c r="A371" s="14" t="s">
        <v>1680</v>
      </c>
      <c r="B371" s="14" t="s">
        <v>1681</v>
      </c>
      <c r="C371" s="14" t="s">
        <v>1682</v>
      </c>
      <c r="D371" s="14">
        <v>7.883233E8</v>
      </c>
      <c r="E371" s="14" t="s">
        <v>298</v>
      </c>
      <c r="F371" s="14" t="s">
        <v>466</v>
      </c>
      <c r="G371" s="14" t="s">
        <v>1683</v>
      </c>
      <c r="H371" s="25" t="s">
        <v>96</v>
      </c>
      <c r="I371" s="26">
        <v>2050.0</v>
      </c>
      <c r="J371" s="22">
        <v>0.0</v>
      </c>
      <c r="K371" s="22">
        <f t="shared" si="6"/>
        <v>0</v>
      </c>
      <c r="L371" s="22">
        <f t="shared" si="7"/>
        <v>0</v>
      </c>
      <c r="M371" s="22">
        <v>0.0</v>
      </c>
      <c r="N371" s="22">
        <f t="shared" si="8"/>
        <v>0</v>
      </c>
      <c r="O371" s="22">
        <f t="shared" si="9"/>
        <v>0</v>
      </c>
      <c r="P371" s="22">
        <v>10.0</v>
      </c>
      <c r="Q371" s="22">
        <f t="shared" si="10"/>
        <v>0</v>
      </c>
      <c r="R371" s="22">
        <f t="shared" si="11"/>
        <v>10</v>
      </c>
      <c r="S371" s="22">
        <v>100.0</v>
      </c>
      <c r="T371" s="22">
        <f t="shared" si="12"/>
        <v>0</v>
      </c>
      <c r="U371" s="22">
        <f t="shared" si="13"/>
        <v>100</v>
      </c>
      <c r="V371" s="22">
        <f t="shared" si="14"/>
        <v>1940</v>
      </c>
      <c r="W371" s="22">
        <v>13.9</v>
      </c>
      <c r="X371" s="22">
        <f t="shared" si="15"/>
        <v>0</v>
      </c>
      <c r="Y371" s="22">
        <f t="shared" si="16"/>
        <v>13.9</v>
      </c>
      <c r="Z371" s="22">
        <v>0.39</v>
      </c>
      <c r="AA371" s="22">
        <f t="shared" si="17"/>
        <v>0</v>
      </c>
      <c r="AB371" s="22">
        <f t="shared" si="18"/>
        <v>0.39</v>
      </c>
      <c r="AC371" s="22">
        <v>68.87</v>
      </c>
      <c r="AD371" s="22">
        <f t="shared" si="19"/>
        <v>0</v>
      </c>
      <c r="AE371" s="22">
        <f t="shared" si="20"/>
        <v>68.87</v>
      </c>
      <c r="AF371" s="22">
        <v>1.37</v>
      </c>
      <c r="AG371" s="22">
        <f t="shared" si="21"/>
        <v>0</v>
      </c>
      <c r="AH371" s="22">
        <f t="shared" si="22"/>
        <v>1.37</v>
      </c>
      <c r="AI371" s="22">
        <v>60.86</v>
      </c>
      <c r="AJ371" s="22">
        <f t="shared" si="23"/>
        <v>0</v>
      </c>
      <c r="AK371" s="22">
        <f t="shared" si="24"/>
        <v>60.86</v>
      </c>
      <c r="AL371" s="22">
        <f t="shared" ref="AL371:AN371" si="1547">AF371+AI371</f>
        <v>62.23</v>
      </c>
      <c r="AM371" s="22">
        <f t="shared" si="1547"/>
        <v>0</v>
      </c>
      <c r="AN371" s="22">
        <f t="shared" si="1547"/>
        <v>62.23</v>
      </c>
      <c r="AO371" s="22">
        <f t="shared" ref="AO371:AQ371" si="1548">SUM(J371+M371+P371+S371+W371+Z371+AC371+AF371+AI371)</f>
        <v>255.39</v>
      </c>
      <c r="AP371" s="22">
        <f t="shared" si="1548"/>
        <v>0</v>
      </c>
      <c r="AQ371" s="22">
        <f t="shared" si="1548"/>
        <v>255.39</v>
      </c>
      <c r="AR371" s="22">
        <v>62.20725577641319</v>
      </c>
      <c r="AS371" s="22">
        <f t="shared" si="27"/>
        <v>317.5972558</v>
      </c>
      <c r="AT371" s="22">
        <f t="shared" si="28"/>
        <v>317.5972558</v>
      </c>
      <c r="AU371" s="22">
        <f t="shared" si="29"/>
        <v>1732.402744</v>
      </c>
      <c r="AV371" s="22">
        <f t="shared" si="1549"/>
        <v>4554</v>
      </c>
      <c r="AW371" s="22">
        <f t="shared" si="31"/>
        <v>2821.597256</v>
      </c>
      <c r="AX371" s="22">
        <f t="shared" si="32"/>
        <v>1732.402744</v>
      </c>
      <c r="AY371" s="22">
        <v>70.73</v>
      </c>
      <c r="AZ371" s="22">
        <f t="shared" si="33"/>
        <v>70.73</v>
      </c>
      <c r="BA371" s="22">
        <f t="shared" si="34"/>
        <v>0</v>
      </c>
      <c r="BB371" s="22">
        <f t="shared" si="35"/>
        <v>4624.73</v>
      </c>
      <c r="BC371" s="22">
        <f t="shared" ref="BC371:BD371" si="1550">SUM(AW371+AZ371)</f>
        <v>2892.327256</v>
      </c>
      <c r="BD371" s="22">
        <f t="shared" si="1550"/>
        <v>1732.402744</v>
      </c>
      <c r="BE371" s="22">
        <f t="shared" si="37"/>
        <v>0</v>
      </c>
      <c r="BF371" s="27">
        <v>0.0</v>
      </c>
      <c r="BG371" s="22">
        <f t="shared" si="38"/>
        <v>0</v>
      </c>
      <c r="BH371" s="22">
        <f t="shared" si="39"/>
        <v>0</v>
      </c>
      <c r="BI371" s="22">
        <v>714.25</v>
      </c>
      <c r="BJ371" s="22">
        <f t="shared" si="40"/>
        <v>714.25</v>
      </c>
      <c r="BK371" s="22">
        <f t="shared" si="41"/>
        <v>0</v>
      </c>
      <c r="BL371" s="22"/>
      <c r="BM371" s="22">
        <f t="shared" si="42"/>
        <v>0</v>
      </c>
      <c r="BN371" s="22" t="str">
        <f t="shared" si="43"/>
        <v/>
      </c>
      <c r="BO371" s="22">
        <f t="shared" ref="BO371:BQ371" si="1551">BF371+BI371+BL371</f>
        <v>714.25</v>
      </c>
      <c r="BP371" s="22">
        <f t="shared" si="1551"/>
        <v>714.25</v>
      </c>
      <c r="BQ371" s="22">
        <f t="shared" si="1551"/>
        <v>0</v>
      </c>
      <c r="BR371" s="22">
        <f t="shared" si="45"/>
        <v>0</v>
      </c>
      <c r="BS371" s="22">
        <v>0.0</v>
      </c>
      <c r="BT371" s="22">
        <f t="shared" si="46"/>
        <v>0</v>
      </c>
      <c r="BU371" s="22">
        <f t="shared" si="47"/>
        <v>0</v>
      </c>
      <c r="BV371" s="22">
        <f t="shared" si="48"/>
        <v>0</v>
      </c>
      <c r="BW371" s="27">
        <v>191.54</v>
      </c>
      <c r="BX371" s="22">
        <f t="shared" si="49"/>
        <v>191.54</v>
      </c>
      <c r="BY371" s="22">
        <f t="shared" si="50"/>
        <v>0</v>
      </c>
      <c r="BZ371" s="22">
        <f t="shared" si="51"/>
        <v>0</v>
      </c>
      <c r="CA371" s="22">
        <f t="shared" si="52"/>
        <v>0</v>
      </c>
    </row>
    <row r="372" ht="14.25" customHeight="1">
      <c r="A372" s="14" t="s">
        <v>1684</v>
      </c>
      <c r="B372" s="14" t="s">
        <v>1685</v>
      </c>
      <c r="C372" s="14" t="s">
        <v>1686</v>
      </c>
      <c r="D372" s="14">
        <v>9.53329844E8</v>
      </c>
      <c r="E372" s="14" t="s">
        <v>351</v>
      </c>
      <c r="F372" s="14" t="s">
        <v>209</v>
      </c>
      <c r="G372" s="14" t="s">
        <v>1687</v>
      </c>
      <c r="H372" s="25" t="s">
        <v>96</v>
      </c>
      <c r="I372" s="26">
        <v>2051.0</v>
      </c>
      <c r="J372" s="22">
        <v>0.0</v>
      </c>
      <c r="K372" s="22">
        <f t="shared" si="6"/>
        <v>0</v>
      </c>
      <c r="L372" s="22">
        <f t="shared" si="7"/>
        <v>0</v>
      </c>
      <c r="M372" s="22">
        <v>0.0</v>
      </c>
      <c r="N372" s="22">
        <f t="shared" si="8"/>
        <v>0</v>
      </c>
      <c r="O372" s="22">
        <f t="shared" si="9"/>
        <v>0</v>
      </c>
      <c r="P372" s="22">
        <v>10.0</v>
      </c>
      <c r="Q372" s="22">
        <f t="shared" si="10"/>
        <v>0</v>
      </c>
      <c r="R372" s="22">
        <f t="shared" si="11"/>
        <v>10</v>
      </c>
      <c r="S372" s="22">
        <v>100.0</v>
      </c>
      <c r="T372" s="22">
        <f t="shared" si="12"/>
        <v>0</v>
      </c>
      <c r="U372" s="22">
        <f t="shared" si="13"/>
        <v>100</v>
      </c>
      <c r="V372" s="22">
        <f t="shared" si="14"/>
        <v>1941</v>
      </c>
      <c r="W372" s="22">
        <v>13.9</v>
      </c>
      <c r="X372" s="22">
        <f t="shared" si="15"/>
        <v>0</v>
      </c>
      <c r="Y372" s="22">
        <f t="shared" si="16"/>
        <v>13.9</v>
      </c>
      <c r="Z372" s="22">
        <v>0.39</v>
      </c>
      <c r="AA372" s="22">
        <f t="shared" si="17"/>
        <v>0</v>
      </c>
      <c r="AB372" s="22">
        <f t="shared" si="18"/>
        <v>0.39</v>
      </c>
      <c r="AC372" s="22">
        <v>68.87</v>
      </c>
      <c r="AD372" s="22">
        <f t="shared" si="19"/>
        <v>0</v>
      </c>
      <c r="AE372" s="22">
        <f t="shared" si="20"/>
        <v>68.87</v>
      </c>
      <c r="AF372" s="22">
        <v>1.37</v>
      </c>
      <c r="AG372" s="22">
        <f t="shared" si="21"/>
        <v>0</v>
      </c>
      <c r="AH372" s="22">
        <f t="shared" si="22"/>
        <v>1.37</v>
      </c>
      <c r="AI372" s="22">
        <v>60.86</v>
      </c>
      <c r="AJ372" s="22">
        <f t="shared" si="23"/>
        <v>0</v>
      </c>
      <c r="AK372" s="22">
        <f t="shared" si="24"/>
        <v>60.86</v>
      </c>
      <c r="AL372" s="22">
        <f t="shared" ref="AL372:AN372" si="1552">AF372+AI372</f>
        <v>62.23</v>
      </c>
      <c r="AM372" s="22">
        <f t="shared" si="1552"/>
        <v>0</v>
      </c>
      <c r="AN372" s="22">
        <f t="shared" si="1552"/>
        <v>62.23</v>
      </c>
      <c r="AO372" s="22">
        <f t="shared" ref="AO372:AQ372" si="1553">SUM(J372+M372+P372+S372+W372+Z372+AC372+AF372+AI372)</f>
        <v>255.39</v>
      </c>
      <c r="AP372" s="22">
        <f t="shared" si="1553"/>
        <v>0</v>
      </c>
      <c r="AQ372" s="22">
        <f t="shared" si="1553"/>
        <v>255.39</v>
      </c>
      <c r="AR372" s="22">
        <v>62.24191916053365</v>
      </c>
      <c r="AS372" s="22">
        <f t="shared" si="27"/>
        <v>317.6319192</v>
      </c>
      <c r="AT372" s="22">
        <f t="shared" si="28"/>
        <v>317.6319192</v>
      </c>
      <c r="AU372" s="22">
        <f t="shared" si="29"/>
        <v>1733.368081</v>
      </c>
      <c r="AV372" s="22">
        <f t="shared" si="1549"/>
        <v>4554</v>
      </c>
      <c r="AW372" s="22">
        <f t="shared" si="31"/>
        <v>2820.631919</v>
      </c>
      <c r="AX372" s="22">
        <f t="shared" si="32"/>
        <v>1733.368081</v>
      </c>
      <c r="AY372" s="22">
        <v>70.73</v>
      </c>
      <c r="AZ372" s="22">
        <f t="shared" si="33"/>
        <v>70.73</v>
      </c>
      <c r="BA372" s="22">
        <f t="shared" si="34"/>
        <v>0</v>
      </c>
      <c r="BB372" s="22">
        <f t="shared" si="35"/>
        <v>4624.73</v>
      </c>
      <c r="BC372" s="22">
        <f t="shared" ref="BC372:BD372" si="1554">SUM(AW372+AZ372)</f>
        <v>2891.361919</v>
      </c>
      <c r="BD372" s="22">
        <f t="shared" si="1554"/>
        <v>1733.368081</v>
      </c>
      <c r="BE372" s="22">
        <f t="shared" si="37"/>
        <v>0</v>
      </c>
      <c r="BF372" s="27">
        <v>0.0</v>
      </c>
      <c r="BG372" s="22">
        <f t="shared" si="38"/>
        <v>0</v>
      </c>
      <c r="BH372" s="22">
        <f t="shared" si="39"/>
        <v>0</v>
      </c>
      <c r="BI372" s="22">
        <v>501.44000000000005</v>
      </c>
      <c r="BJ372" s="22">
        <f t="shared" si="40"/>
        <v>501.44</v>
      </c>
      <c r="BK372" s="22">
        <f t="shared" si="41"/>
        <v>0</v>
      </c>
      <c r="BL372" s="22"/>
      <c r="BM372" s="22">
        <f t="shared" si="42"/>
        <v>0</v>
      </c>
      <c r="BN372" s="22" t="str">
        <f t="shared" si="43"/>
        <v/>
      </c>
      <c r="BO372" s="22">
        <f t="shared" ref="BO372:BQ372" si="1555">BF372+BI372+BL372</f>
        <v>501.44</v>
      </c>
      <c r="BP372" s="22">
        <f t="shared" si="1555"/>
        <v>501.44</v>
      </c>
      <c r="BQ372" s="22">
        <f t="shared" si="1555"/>
        <v>0</v>
      </c>
      <c r="BR372" s="22">
        <f t="shared" si="45"/>
        <v>0</v>
      </c>
      <c r="BS372" s="22">
        <v>0.0</v>
      </c>
      <c r="BT372" s="22">
        <f t="shared" si="46"/>
        <v>0</v>
      </c>
      <c r="BU372" s="22">
        <f t="shared" si="47"/>
        <v>0</v>
      </c>
      <c r="BV372" s="22">
        <f t="shared" si="48"/>
        <v>0</v>
      </c>
      <c r="BW372" s="27">
        <v>574.62</v>
      </c>
      <c r="BX372" s="22">
        <f t="shared" si="49"/>
        <v>574.62</v>
      </c>
      <c r="BY372" s="22">
        <f t="shared" si="50"/>
        <v>0</v>
      </c>
      <c r="BZ372" s="22">
        <f t="shared" si="51"/>
        <v>0</v>
      </c>
      <c r="CA372" s="22">
        <f t="shared" si="52"/>
        <v>0</v>
      </c>
    </row>
    <row r="373" ht="14.25" customHeight="1">
      <c r="A373" s="14" t="s">
        <v>1688</v>
      </c>
      <c r="B373" s="14" t="s">
        <v>1689</v>
      </c>
      <c r="C373" s="14" t="s">
        <v>1690</v>
      </c>
      <c r="D373" s="14">
        <v>9.32875173E8</v>
      </c>
      <c r="E373" s="14" t="s">
        <v>351</v>
      </c>
      <c r="F373" s="14" t="s">
        <v>508</v>
      </c>
      <c r="G373" s="14" t="s">
        <v>1691</v>
      </c>
      <c r="H373" s="25" t="s">
        <v>96</v>
      </c>
      <c r="I373" s="26">
        <v>2100.0</v>
      </c>
      <c r="J373" s="22">
        <v>0.0</v>
      </c>
      <c r="K373" s="22">
        <f t="shared" si="6"/>
        <v>0</v>
      </c>
      <c r="L373" s="22">
        <f t="shared" si="7"/>
        <v>0</v>
      </c>
      <c r="M373" s="22">
        <v>0.0</v>
      </c>
      <c r="N373" s="22">
        <f t="shared" si="8"/>
        <v>0</v>
      </c>
      <c r="O373" s="22">
        <f t="shared" si="9"/>
        <v>0</v>
      </c>
      <c r="P373" s="22">
        <v>22.0</v>
      </c>
      <c r="Q373" s="22">
        <f t="shared" si="10"/>
        <v>0</v>
      </c>
      <c r="R373" s="22">
        <f t="shared" si="11"/>
        <v>22</v>
      </c>
      <c r="S373" s="22">
        <v>100.0</v>
      </c>
      <c r="T373" s="22">
        <f t="shared" si="12"/>
        <v>0</v>
      </c>
      <c r="U373" s="22">
        <f t="shared" si="13"/>
        <v>100</v>
      </c>
      <c r="V373" s="22">
        <f t="shared" si="14"/>
        <v>1978</v>
      </c>
      <c r="W373" s="22">
        <v>13.9</v>
      </c>
      <c r="X373" s="22">
        <f t="shared" si="15"/>
        <v>0</v>
      </c>
      <c r="Y373" s="22">
        <f t="shared" si="16"/>
        <v>13.9</v>
      </c>
      <c r="Z373" s="22">
        <v>0.39</v>
      </c>
      <c r="AA373" s="22">
        <f t="shared" si="17"/>
        <v>0</v>
      </c>
      <c r="AB373" s="22">
        <f t="shared" si="18"/>
        <v>0.39</v>
      </c>
      <c r="AC373" s="22">
        <v>68.87</v>
      </c>
      <c r="AD373" s="22">
        <f t="shared" si="19"/>
        <v>0</v>
      </c>
      <c r="AE373" s="22">
        <f t="shared" si="20"/>
        <v>68.87</v>
      </c>
      <c r="AF373" s="22">
        <v>1.37</v>
      </c>
      <c r="AG373" s="22">
        <f t="shared" si="21"/>
        <v>0</v>
      </c>
      <c r="AH373" s="22">
        <f t="shared" si="22"/>
        <v>1.37</v>
      </c>
      <c r="AI373" s="22">
        <v>60.86</v>
      </c>
      <c r="AJ373" s="22">
        <f t="shared" si="23"/>
        <v>0</v>
      </c>
      <c r="AK373" s="22">
        <f t="shared" si="24"/>
        <v>60.86</v>
      </c>
      <c r="AL373" s="22">
        <f t="shared" ref="AL373:AN373" si="1556">AF373+AI373</f>
        <v>62.23</v>
      </c>
      <c r="AM373" s="22">
        <f t="shared" si="1556"/>
        <v>0</v>
      </c>
      <c r="AN373" s="22">
        <f t="shared" si="1556"/>
        <v>62.23</v>
      </c>
      <c r="AO373" s="22">
        <f t="shared" ref="AO373:AQ373" si="1557">SUM(J373+M373+P373+S373+W373+Z373+AC373+AF373+AI373)</f>
        <v>267.39</v>
      </c>
      <c r="AP373" s="22">
        <f t="shared" si="1557"/>
        <v>0</v>
      </c>
      <c r="AQ373" s="22">
        <f t="shared" si="1557"/>
        <v>267.39</v>
      </c>
      <c r="AR373" s="22">
        <v>63.524464372990565</v>
      </c>
      <c r="AS373" s="22">
        <f t="shared" si="27"/>
        <v>330.9144644</v>
      </c>
      <c r="AT373" s="22">
        <f t="shared" si="28"/>
        <v>330.9144644</v>
      </c>
      <c r="AU373" s="22">
        <f t="shared" si="29"/>
        <v>1769.085536</v>
      </c>
      <c r="AV373" s="22">
        <f t="shared" si="1549"/>
        <v>4554</v>
      </c>
      <c r="AW373" s="22">
        <f t="shared" si="31"/>
        <v>2784.914464</v>
      </c>
      <c r="AX373" s="22">
        <f t="shared" si="32"/>
        <v>1769.085536</v>
      </c>
      <c r="AY373" s="22">
        <v>70.73</v>
      </c>
      <c r="AZ373" s="22">
        <f t="shared" si="33"/>
        <v>70.73</v>
      </c>
      <c r="BA373" s="22">
        <f t="shared" si="34"/>
        <v>0</v>
      </c>
      <c r="BB373" s="22">
        <f t="shared" si="35"/>
        <v>4624.73</v>
      </c>
      <c r="BC373" s="22">
        <f t="shared" ref="BC373:BD373" si="1558">SUM(AW373+AZ373)</f>
        <v>2855.644464</v>
      </c>
      <c r="BD373" s="22">
        <f t="shared" si="1558"/>
        <v>1769.085536</v>
      </c>
      <c r="BE373" s="22">
        <f t="shared" si="37"/>
        <v>0</v>
      </c>
      <c r="BF373" s="27">
        <v>0.0</v>
      </c>
      <c r="BG373" s="22">
        <f t="shared" si="38"/>
        <v>0</v>
      </c>
      <c r="BH373" s="22">
        <f t="shared" si="39"/>
        <v>0</v>
      </c>
      <c r="BI373" s="22">
        <v>370.15999999999997</v>
      </c>
      <c r="BJ373" s="22">
        <f t="shared" si="40"/>
        <v>370.16</v>
      </c>
      <c r="BK373" s="22">
        <f t="shared" si="41"/>
        <v>0</v>
      </c>
      <c r="BL373" s="22"/>
      <c r="BM373" s="22">
        <f t="shared" si="42"/>
        <v>0</v>
      </c>
      <c r="BN373" s="22" t="str">
        <f t="shared" si="43"/>
        <v/>
      </c>
      <c r="BO373" s="22">
        <f t="shared" ref="BO373:BQ373" si="1559">BF373+BI373+BL373</f>
        <v>370.16</v>
      </c>
      <c r="BP373" s="22">
        <f t="shared" si="1559"/>
        <v>370.16</v>
      </c>
      <c r="BQ373" s="22">
        <f t="shared" si="1559"/>
        <v>0</v>
      </c>
      <c r="BR373" s="22">
        <f t="shared" si="45"/>
        <v>0</v>
      </c>
      <c r="BS373" s="22">
        <v>0.0</v>
      </c>
      <c r="BT373" s="22">
        <f t="shared" si="46"/>
        <v>0</v>
      </c>
      <c r="BU373" s="22">
        <f t="shared" si="47"/>
        <v>0</v>
      </c>
      <c r="BV373" s="22">
        <f t="shared" si="48"/>
        <v>0</v>
      </c>
      <c r="BW373" s="27">
        <v>0.0</v>
      </c>
      <c r="BX373" s="22">
        <f t="shared" si="49"/>
        <v>0</v>
      </c>
      <c r="BY373" s="22">
        <f t="shared" si="50"/>
        <v>0</v>
      </c>
      <c r="BZ373" s="22">
        <f t="shared" si="51"/>
        <v>0</v>
      </c>
      <c r="CA373" s="22">
        <f t="shared" si="52"/>
        <v>0</v>
      </c>
    </row>
    <row r="374" ht="14.25" customHeight="1">
      <c r="A374" s="14" t="s">
        <v>1692</v>
      </c>
      <c r="B374" s="14" t="s">
        <v>1693</v>
      </c>
      <c r="C374" s="14" t="s">
        <v>1694</v>
      </c>
      <c r="D374" s="14">
        <v>9.31558573E8</v>
      </c>
      <c r="E374" s="14" t="s">
        <v>551</v>
      </c>
      <c r="F374" s="14" t="s">
        <v>508</v>
      </c>
      <c r="G374" s="14" t="s">
        <v>1695</v>
      </c>
      <c r="H374" s="25" t="s">
        <v>96</v>
      </c>
      <c r="I374" s="26">
        <v>1000.0</v>
      </c>
      <c r="J374" s="22">
        <v>0.0</v>
      </c>
      <c r="K374" s="22">
        <f t="shared" si="6"/>
        <v>0</v>
      </c>
      <c r="L374" s="22">
        <f t="shared" si="7"/>
        <v>0</v>
      </c>
      <c r="M374" s="22">
        <v>0.0</v>
      </c>
      <c r="N374" s="22">
        <f t="shared" si="8"/>
        <v>0</v>
      </c>
      <c r="O374" s="22">
        <f t="shared" si="9"/>
        <v>0</v>
      </c>
      <c r="P374" s="22">
        <v>10.0</v>
      </c>
      <c r="Q374" s="22">
        <f t="shared" si="10"/>
        <v>0</v>
      </c>
      <c r="R374" s="22">
        <f t="shared" si="11"/>
        <v>10</v>
      </c>
      <c r="S374" s="22">
        <v>100.0</v>
      </c>
      <c r="T374" s="22">
        <f t="shared" si="12"/>
        <v>0</v>
      </c>
      <c r="U374" s="22">
        <f t="shared" si="13"/>
        <v>100</v>
      </c>
      <c r="V374" s="22">
        <f t="shared" si="14"/>
        <v>890</v>
      </c>
      <c r="W374" s="22">
        <v>13.9</v>
      </c>
      <c r="X374" s="22">
        <f t="shared" si="15"/>
        <v>0</v>
      </c>
      <c r="Y374" s="22">
        <f t="shared" si="16"/>
        <v>13.9</v>
      </c>
      <c r="Z374" s="22">
        <v>0.39</v>
      </c>
      <c r="AA374" s="22">
        <f t="shared" si="17"/>
        <v>0</v>
      </c>
      <c r="AB374" s="22">
        <f t="shared" si="18"/>
        <v>0.39</v>
      </c>
      <c r="AC374" s="22">
        <v>68.87</v>
      </c>
      <c r="AD374" s="22">
        <f t="shared" si="19"/>
        <v>0</v>
      </c>
      <c r="AE374" s="22">
        <f t="shared" si="20"/>
        <v>68.87</v>
      </c>
      <c r="AF374" s="22">
        <v>1.37</v>
      </c>
      <c r="AG374" s="22">
        <f t="shared" si="21"/>
        <v>0</v>
      </c>
      <c r="AH374" s="22">
        <f t="shared" si="22"/>
        <v>1.37</v>
      </c>
      <c r="AI374" s="22">
        <v>60.86</v>
      </c>
      <c r="AJ374" s="22">
        <f t="shared" si="23"/>
        <v>0</v>
      </c>
      <c r="AK374" s="22">
        <f t="shared" si="24"/>
        <v>60.86</v>
      </c>
      <c r="AL374" s="22">
        <f t="shared" ref="AL374:AN374" si="1560">AF374+AI374</f>
        <v>62.23</v>
      </c>
      <c r="AM374" s="22">
        <f t="shared" si="1560"/>
        <v>0</v>
      </c>
      <c r="AN374" s="22">
        <f t="shared" si="1560"/>
        <v>62.23</v>
      </c>
      <c r="AO374" s="22">
        <f t="shared" ref="AO374:AQ374" si="1561">SUM(J374+M374+P374+S374+W374+Z374+AC374+AF374+AI374)</f>
        <v>255.39</v>
      </c>
      <c r="AP374" s="22">
        <f t="shared" si="1561"/>
        <v>0</v>
      </c>
      <c r="AQ374" s="22">
        <f t="shared" si="1561"/>
        <v>255.39</v>
      </c>
      <c r="AR374" s="22">
        <v>25.810702449933427</v>
      </c>
      <c r="AS374" s="22">
        <f t="shared" si="27"/>
        <v>281.2007024</v>
      </c>
      <c r="AT374" s="22">
        <f t="shared" si="28"/>
        <v>281.2007024</v>
      </c>
      <c r="AU374" s="22">
        <f t="shared" si="29"/>
        <v>718.7992976</v>
      </c>
      <c r="AV374" s="22">
        <f t="shared" si="1549"/>
        <v>4554</v>
      </c>
      <c r="AW374" s="22">
        <f t="shared" si="31"/>
        <v>3835.200702</v>
      </c>
      <c r="AX374" s="22">
        <f t="shared" si="32"/>
        <v>718.7992976</v>
      </c>
      <c r="AY374" s="22">
        <v>70.73</v>
      </c>
      <c r="AZ374" s="22">
        <f t="shared" si="33"/>
        <v>70.73</v>
      </c>
      <c r="BA374" s="22">
        <f t="shared" si="34"/>
        <v>0</v>
      </c>
      <c r="BB374" s="22">
        <f t="shared" si="35"/>
        <v>4624.73</v>
      </c>
      <c r="BC374" s="22">
        <f t="shared" ref="BC374:BD374" si="1562">SUM(AW374+AZ374)</f>
        <v>3905.930702</v>
      </c>
      <c r="BD374" s="22">
        <f t="shared" si="1562"/>
        <v>718.7992976</v>
      </c>
      <c r="BE374" s="22">
        <f t="shared" si="37"/>
        <v>0</v>
      </c>
      <c r="BF374" s="27">
        <v>0.0</v>
      </c>
      <c r="BG374" s="22">
        <f t="shared" si="38"/>
        <v>0</v>
      </c>
      <c r="BH374" s="22">
        <f t="shared" si="39"/>
        <v>0</v>
      </c>
      <c r="BI374" s="22">
        <v>436.28</v>
      </c>
      <c r="BJ374" s="22">
        <f t="shared" si="40"/>
        <v>436.28</v>
      </c>
      <c r="BK374" s="22">
        <f t="shared" si="41"/>
        <v>0</v>
      </c>
      <c r="BL374" s="22"/>
      <c r="BM374" s="22">
        <f t="shared" si="42"/>
        <v>0</v>
      </c>
      <c r="BN374" s="22" t="str">
        <f t="shared" si="43"/>
        <v/>
      </c>
      <c r="BO374" s="22">
        <f t="shared" ref="BO374:BQ374" si="1563">BF374+BI374+BL374</f>
        <v>436.28</v>
      </c>
      <c r="BP374" s="22">
        <f t="shared" si="1563"/>
        <v>436.28</v>
      </c>
      <c r="BQ374" s="22">
        <f t="shared" si="1563"/>
        <v>0</v>
      </c>
      <c r="BR374" s="22">
        <f t="shared" si="45"/>
        <v>0</v>
      </c>
      <c r="BS374" s="22">
        <v>0.0</v>
      </c>
      <c r="BT374" s="22">
        <f t="shared" si="46"/>
        <v>0</v>
      </c>
      <c r="BU374" s="22">
        <f t="shared" si="47"/>
        <v>0</v>
      </c>
      <c r="BV374" s="22">
        <f t="shared" si="48"/>
        <v>0</v>
      </c>
      <c r="BW374" s="27">
        <v>936.42</v>
      </c>
      <c r="BX374" s="22">
        <f t="shared" si="49"/>
        <v>936.42</v>
      </c>
      <c r="BY374" s="22">
        <f t="shared" si="50"/>
        <v>0</v>
      </c>
      <c r="BZ374" s="22">
        <f t="shared" si="51"/>
        <v>0</v>
      </c>
      <c r="CA374" s="22">
        <f t="shared" si="52"/>
        <v>0</v>
      </c>
    </row>
    <row r="375" ht="14.25" customHeight="1">
      <c r="A375" s="14" t="s">
        <v>1696</v>
      </c>
      <c r="B375" s="14" t="s">
        <v>244</v>
      </c>
      <c r="C375" s="14" t="s">
        <v>1697</v>
      </c>
      <c r="D375" s="14"/>
      <c r="E375" s="14" t="s">
        <v>422</v>
      </c>
      <c r="F375" s="14" t="s">
        <v>130</v>
      </c>
      <c r="G375" s="14" t="s">
        <v>1698</v>
      </c>
      <c r="H375" s="25" t="s">
        <v>96</v>
      </c>
      <c r="I375" s="26">
        <v>1623.0</v>
      </c>
      <c r="J375" s="22">
        <v>0.0</v>
      </c>
      <c r="K375" s="22">
        <f t="shared" si="6"/>
        <v>0</v>
      </c>
      <c r="L375" s="22">
        <f t="shared" si="7"/>
        <v>0</v>
      </c>
      <c r="M375" s="22">
        <v>0.0</v>
      </c>
      <c r="N375" s="22">
        <f t="shared" si="8"/>
        <v>0</v>
      </c>
      <c r="O375" s="22">
        <f t="shared" si="9"/>
        <v>0</v>
      </c>
      <c r="P375" s="22">
        <v>10.0</v>
      </c>
      <c r="Q375" s="22">
        <f t="shared" si="10"/>
        <v>0</v>
      </c>
      <c r="R375" s="22">
        <f t="shared" si="11"/>
        <v>10</v>
      </c>
      <c r="S375" s="22">
        <v>100.0</v>
      </c>
      <c r="T375" s="22">
        <f t="shared" si="12"/>
        <v>0</v>
      </c>
      <c r="U375" s="22">
        <f t="shared" si="13"/>
        <v>100</v>
      </c>
      <c r="V375" s="22">
        <f t="shared" si="14"/>
        <v>1513</v>
      </c>
      <c r="W375" s="22">
        <v>13.9</v>
      </c>
      <c r="X375" s="22">
        <f t="shared" si="15"/>
        <v>0</v>
      </c>
      <c r="Y375" s="22">
        <f t="shared" si="16"/>
        <v>13.9</v>
      </c>
      <c r="Z375" s="22">
        <v>0.39</v>
      </c>
      <c r="AA375" s="22">
        <f t="shared" si="17"/>
        <v>0</v>
      </c>
      <c r="AB375" s="22">
        <f t="shared" si="18"/>
        <v>0.39</v>
      </c>
      <c r="AC375" s="22">
        <v>68.87</v>
      </c>
      <c r="AD375" s="22">
        <f t="shared" si="19"/>
        <v>0</v>
      </c>
      <c r="AE375" s="22">
        <f t="shared" si="20"/>
        <v>68.87</v>
      </c>
      <c r="AF375" s="22">
        <v>1.37</v>
      </c>
      <c r="AG375" s="22">
        <f t="shared" si="21"/>
        <v>0</v>
      </c>
      <c r="AH375" s="22">
        <f t="shared" si="22"/>
        <v>1.37</v>
      </c>
      <c r="AI375" s="22">
        <v>60.86</v>
      </c>
      <c r="AJ375" s="22">
        <f t="shared" si="23"/>
        <v>0</v>
      </c>
      <c r="AK375" s="22">
        <f t="shared" si="24"/>
        <v>60.86</v>
      </c>
      <c r="AL375" s="22">
        <f t="shared" ref="AL375:AN375" si="1564">AF375+AI375</f>
        <v>62.23</v>
      </c>
      <c r="AM375" s="22">
        <f t="shared" si="1564"/>
        <v>0</v>
      </c>
      <c r="AN375" s="22">
        <f t="shared" si="1564"/>
        <v>62.23</v>
      </c>
      <c r="AO375" s="22">
        <f t="shared" ref="AO375:AQ375" si="1565">SUM(J375+M375+P375+S375+W375+Z375+AC375+AF375+AI375)</f>
        <v>255.39</v>
      </c>
      <c r="AP375" s="22">
        <f t="shared" si="1565"/>
        <v>0</v>
      </c>
      <c r="AQ375" s="22">
        <f t="shared" si="1565"/>
        <v>255.39</v>
      </c>
      <c r="AR375" s="22">
        <v>47.405990756978085</v>
      </c>
      <c r="AS375" s="22">
        <f t="shared" si="27"/>
        <v>302.7959908</v>
      </c>
      <c r="AT375" s="22">
        <f t="shared" si="28"/>
        <v>302.7959908</v>
      </c>
      <c r="AU375" s="22">
        <f t="shared" si="29"/>
        <v>1320.204009</v>
      </c>
      <c r="AV375" s="22">
        <f t="shared" si="1549"/>
        <v>4554</v>
      </c>
      <c r="AW375" s="22">
        <f t="shared" si="31"/>
        <v>3233.795991</v>
      </c>
      <c r="AX375" s="22">
        <f t="shared" si="32"/>
        <v>1320.204009</v>
      </c>
      <c r="AY375" s="22">
        <v>0.0</v>
      </c>
      <c r="AZ375" s="22">
        <f t="shared" si="33"/>
        <v>0</v>
      </c>
      <c r="BA375" s="22">
        <f t="shared" si="34"/>
        <v>0</v>
      </c>
      <c r="BB375" s="22">
        <f t="shared" si="35"/>
        <v>4554</v>
      </c>
      <c r="BC375" s="22">
        <f t="shared" ref="BC375:BD375" si="1566">SUM(AW375+AZ375)</f>
        <v>3233.795991</v>
      </c>
      <c r="BD375" s="22">
        <f t="shared" si="1566"/>
        <v>1320.204009</v>
      </c>
      <c r="BE375" s="22">
        <f t="shared" si="37"/>
        <v>0</v>
      </c>
      <c r="BF375" s="27">
        <v>0.0</v>
      </c>
      <c r="BG375" s="22">
        <f t="shared" si="38"/>
        <v>0</v>
      </c>
      <c r="BH375" s="22">
        <f t="shared" si="39"/>
        <v>0</v>
      </c>
      <c r="BI375" s="22">
        <v>0.0</v>
      </c>
      <c r="BJ375" s="22">
        <f t="shared" si="40"/>
        <v>0</v>
      </c>
      <c r="BK375" s="22">
        <f t="shared" si="41"/>
        <v>0</v>
      </c>
      <c r="BL375" s="22"/>
      <c r="BM375" s="22">
        <f t="shared" si="42"/>
        <v>0</v>
      </c>
      <c r="BN375" s="22" t="str">
        <f t="shared" si="43"/>
        <v/>
      </c>
      <c r="BO375" s="22">
        <f t="shared" ref="BO375:BQ375" si="1567">BF375+BI375+BL375</f>
        <v>0</v>
      </c>
      <c r="BP375" s="22">
        <f t="shared" si="1567"/>
        <v>0</v>
      </c>
      <c r="BQ375" s="22">
        <f t="shared" si="1567"/>
        <v>0</v>
      </c>
      <c r="BR375" s="22">
        <f t="shared" si="45"/>
        <v>0</v>
      </c>
      <c r="BS375" s="22">
        <v>0.0</v>
      </c>
      <c r="BT375" s="22">
        <f t="shared" si="46"/>
        <v>0</v>
      </c>
      <c r="BU375" s="22">
        <f t="shared" si="47"/>
        <v>0</v>
      </c>
      <c r="BV375" s="22">
        <f t="shared" si="48"/>
        <v>0</v>
      </c>
      <c r="BW375" s="27">
        <v>0.0</v>
      </c>
      <c r="BX375" s="22">
        <f t="shared" si="49"/>
        <v>0</v>
      </c>
      <c r="BY375" s="22">
        <f t="shared" si="50"/>
        <v>0</v>
      </c>
      <c r="BZ375" s="22">
        <f t="shared" si="51"/>
        <v>0</v>
      </c>
      <c r="CA375" s="22">
        <f t="shared" si="52"/>
        <v>0</v>
      </c>
    </row>
    <row r="376" ht="14.25" customHeight="1">
      <c r="A376" s="14" t="s">
        <v>1699</v>
      </c>
      <c r="B376" s="14" t="s">
        <v>1700</v>
      </c>
      <c r="C376" s="14" t="s">
        <v>1701</v>
      </c>
      <c r="D376" s="14">
        <v>9.10857296E8</v>
      </c>
      <c r="E376" s="14" t="s">
        <v>1702</v>
      </c>
      <c r="F376" s="14" t="s">
        <v>176</v>
      </c>
      <c r="G376" s="14" t="s">
        <v>1703</v>
      </c>
      <c r="H376" s="25" t="s">
        <v>96</v>
      </c>
      <c r="I376" s="26">
        <v>350.0</v>
      </c>
      <c r="J376" s="22">
        <v>0.0</v>
      </c>
      <c r="K376" s="22">
        <f t="shared" si="6"/>
        <v>0</v>
      </c>
      <c r="L376" s="22">
        <f t="shared" si="7"/>
        <v>0</v>
      </c>
      <c r="M376" s="22">
        <v>0.0</v>
      </c>
      <c r="N376" s="22">
        <f t="shared" si="8"/>
        <v>0</v>
      </c>
      <c r="O376" s="22">
        <f t="shared" si="9"/>
        <v>0</v>
      </c>
      <c r="P376" s="22">
        <v>22.0</v>
      </c>
      <c r="Q376" s="22">
        <f t="shared" si="10"/>
        <v>0</v>
      </c>
      <c r="R376" s="22">
        <f t="shared" si="11"/>
        <v>22</v>
      </c>
      <c r="S376" s="22">
        <v>100.0</v>
      </c>
      <c r="T376" s="22">
        <f t="shared" si="12"/>
        <v>0</v>
      </c>
      <c r="U376" s="22">
        <f t="shared" si="13"/>
        <v>100</v>
      </c>
      <c r="V376" s="22">
        <f t="shared" si="14"/>
        <v>228</v>
      </c>
      <c r="W376" s="22">
        <v>13.9</v>
      </c>
      <c r="X376" s="22">
        <f t="shared" si="15"/>
        <v>0</v>
      </c>
      <c r="Y376" s="22">
        <f t="shared" si="16"/>
        <v>13.9</v>
      </c>
      <c r="Z376" s="22">
        <v>0.39</v>
      </c>
      <c r="AA376" s="22">
        <f t="shared" si="17"/>
        <v>0</v>
      </c>
      <c r="AB376" s="22">
        <f t="shared" si="18"/>
        <v>0.39</v>
      </c>
      <c r="AC376" s="22">
        <v>68.87</v>
      </c>
      <c r="AD376" s="22">
        <f t="shared" si="19"/>
        <v>0</v>
      </c>
      <c r="AE376" s="22">
        <f t="shared" si="20"/>
        <v>68.87</v>
      </c>
      <c r="AF376" s="22">
        <v>1.37</v>
      </c>
      <c r="AG376" s="22">
        <f t="shared" si="21"/>
        <v>0</v>
      </c>
      <c r="AH376" s="22">
        <f t="shared" si="22"/>
        <v>1.37</v>
      </c>
      <c r="AI376" s="22">
        <v>60.86</v>
      </c>
      <c r="AJ376" s="22">
        <f t="shared" si="23"/>
        <v>0</v>
      </c>
      <c r="AK376" s="22">
        <f t="shared" si="24"/>
        <v>60.86</v>
      </c>
      <c r="AL376" s="22">
        <f t="shared" ref="AL376:AN376" si="1568">AF376+AI376</f>
        <v>62.23</v>
      </c>
      <c r="AM376" s="22">
        <f t="shared" si="1568"/>
        <v>0</v>
      </c>
      <c r="AN376" s="22">
        <f t="shared" si="1568"/>
        <v>62.23</v>
      </c>
      <c r="AO376" s="22">
        <f t="shared" ref="AO376:AQ376" si="1569">SUM(J376+M376+P376+S376+W376+Z376+AC376+AF376+AI376)</f>
        <v>267.39</v>
      </c>
      <c r="AP376" s="22">
        <f t="shared" si="1569"/>
        <v>0</v>
      </c>
      <c r="AQ376" s="22">
        <f t="shared" si="1569"/>
        <v>267.39</v>
      </c>
      <c r="AR376" s="22">
        <v>2.8635421621909467</v>
      </c>
      <c r="AS376" s="22">
        <f t="shared" si="27"/>
        <v>270.2535422</v>
      </c>
      <c r="AT376" s="22">
        <f t="shared" si="28"/>
        <v>270.2535422</v>
      </c>
      <c r="AU376" s="22">
        <f t="shared" si="29"/>
        <v>79.74645784</v>
      </c>
      <c r="AV376" s="22">
        <f t="shared" si="1549"/>
        <v>4554</v>
      </c>
      <c r="AW376" s="22">
        <f t="shared" si="31"/>
        <v>4474.253542</v>
      </c>
      <c r="AX376" s="22">
        <f t="shared" si="32"/>
        <v>79.74645784</v>
      </c>
      <c r="AY376" s="22">
        <v>70.73</v>
      </c>
      <c r="AZ376" s="22">
        <f t="shared" si="33"/>
        <v>70.73</v>
      </c>
      <c r="BA376" s="22">
        <f t="shared" si="34"/>
        <v>0</v>
      </c>
      <c r="BB376" s="22">
        <f t="shared" si="35"/>
        <v>4624.73</v>
      </c>
      <c r="BC376" s="22">
        <f t="shared" ref="BC376:BD376" si="1570">SUM(AW376+AZ376)</f>
        <v>4544.983542</v>
      </c>
      <c r="BD376" s="22">
        <f t="shared" si="1570"/>
        <v>79.74645784</v>
      </c>
      <c r="BE376" s="22">
        <f t="shared" si="37"/>
        <v>0</v>
      </c>
      <c r="BF376" s="27">
        <v>0.0</v>
      </c>
      <c r="BG376" s="22">
        <f t="shared" si="38"/>
        <v>0</v>
      </c>
      <c r="BH376" s="22">
        <f t="shared" si="39"/>
        <v>0</v>
      </c>
      <c r="BI376" s="22">
        <v>373.32000000000005</v>
      </c>
      <c r="BJ376" s="22">
        <f t="shared" si="40"/>
        <v>373.32</v>
      </c>
      <c r="BK376" s="22">
        <f t="shared" si="41"/>
        <v>0</v>
      </c>
      <c r="BL376" s="22"/>
      <c r="BM376" s="22">
        <f t="shared" si="42"/>
        <v>0</v>
      </c>
      <c r="BN376" s="22" t="str">
        <f t="shared" si="43"/>
        <v/>
      </c>
      <c r="BO376" s="22">
        <f t="shared" ref="BO376:BQ376" si="1571">BF376+BI376+BL376</f>
        <v>373.32</v>
      </c>
      <c r="BP376" s="22">
        <f t="shared" si="1571"/>
        <v>373.32</v>
      </c>
      <c r="BQ376" s="22">
        <f t="shared" si="1571"/>
        <v>0</v>
      </c>
      <c r="BR376" s="22">
        <f t="shared" si="45"/>
        <v>0</v>
      </c>
      <c r="BS376" s="22">
        <v>0.0</v>
      </c>
      <c r="BT376" s="22">
        <f t="shared" si="46"/>
        <v>0</v>
      </c>
      <c r="BU376" s="22">
        <f t="shared" si="47"/>
        <v>0</v>
      </c>
      <c r="BV376" s="22">
        <f t="shared" si="48"/>
        <v>0</v>
      </c>
      <c r="BW376" s="27">
        <v>191.54</v>
      </c>
      <c r="BX376" s="22">
        <f t="shared" si="49"/>
        <v>191.54</v>
      </c>
      <c r="BY376" s="22">
        <f t="shared" si="50"/>
        <v>0</v>
      </c>
      <c r="BZ376" s="22">
        <f t="shared" si="51"/>
        <v>0</v>
      </c>
      <c r="CA376" s="22">
        <f t="shared" si="52"/>
        <v>0</v>
      </c>
    </row>
    <row r="377" ht="14.25" customHeight="1">
      <c r="A377" s="14" t="s">
        <v>1704</v>
      </c>
      <c r="B377" s="14" t="s">
        <v>1705</v>
      </c>
      <c r="C377" s="14" t="s">
        <v>1706</v>
      </c>
      <c r="D377" s="14">
        <v>2.6278718E8</v>
      </c>
      <c r="E377" s="14" t="s">
        <v>327</v>
      </c>
      <c r="F377" s="14" t="s">
        <v>107</v>
      </c>
      <c r="G377" s="14" t="s">
        <v>1707</v>
      </c>
      <c r="H377" s="25" t="s">
        <v>96</v>
      </c>
      <c r="I377" s="26">
        <v>1000.0</v>
      </c>
      <c r="J377" s="22">
        <v>0.0</v>
      </c>
      <c r="K377" s="22">
        <f t="shared" si="6"/>
        <v>0</v>
      </c>
      <c r="L377" s="22">
        <f t="shared" si="7"/>
        <v>0</v>
      </c>
      <c r="M377" s="22">
        <v>0.0</v>
      </c>
      <c r="N377" s="22">
        <f t="shared" si="8"/>
        <v>0</v>
      </c>
      <c r="O377" s="22">
        <f t="shared" si="9"/>
        <v>0</v>
      </c>
      <c r="P377" s="22">
        <v>10.0</v>
      </c>
      <c r="Q377" s="22">
        <f t="shared" si="10"/>
        <v>0</v>
      </c>
      <c r="R377" s="22">
        <f t="shared" si="11"/>
        <v>10</v>
      </c>
      <c r="S377" s="22">
        <v>100.0</v>
      </c>
      <c r="T377" s="22">
        <f t="shared" si="12"/>
        <v>0</v>
      </c>
      <c r="U377" s="22">
        <f t="shared" si="13"/>
        <v>100</v>
      </c>
      <c r="V377" s="22">
        <f t="shared" si="14"/>
        <v>890</v>
      </c>
      <c r="W377" s="22">
        <v>13.9</v>
      </c>
      <c r="X377" s="22">
        <f t="shared" si="15"/>
        <v>0</v>
      </c>
      <c r="Y377" s="22">
        <f t="shared" si="16"/>
        <v>13.9</v>
      </c>
      <c r="Z377" s="22">
        <v>0.39</v>
      </c>
      <c r="AA377" s="22">
        <f t="shared" si="17"/>
        <v>0</v>
      </c>
      <c r="AB377" s="22">
        <f t="shared" si="18"/>
        <v>0.39</v>
      </c>
      <c r="AC377" s="22">
        <v>68.87</v>
      </c>
      <c r="AD377" s="22">
        <f t="shared" si="19"/>
        <v>0</v>
      </c>
      <c r="AE377" s="22">
        <f t="shared" si="20"/>
        <v>68.87</v>
      </c>
      <c r="AF377" s="22">
        <v>1.37</v>
      </c>
      <c r="AG377" s="22">
        <f t="shared" si="21"/>
        <v>0</v>
      </c>
      <c r="AH377" s="22">
        <f t="shared" si="22"/>
        <v>1.37</v>
      </c>
      <c r="AI377" s="22">
        <v>60.86</v>
      </c>
      <c r="AJ377" s="22">
        <f t="shared" si="23"/>
        <v>0</v>
      </c>
      <c r="AK377" s="22">
        <f t="shared" si="24"/>
        <v>60.86</v>
      </c>
      <c r="AL377" s="22">
        <f t="shared" ref="AL377:AN377" si="1572">AF377+AI377</f>
        <v>62.23</v>
      </c>
      <c r="AM377" s="22">
        <f t="shared" si="1572"/>
        <v>0</v>
      </c>
      <c r="AN377" s="22">
        <f t="shared" si="1572"/>
        <v>62.23</v>
      </c>
      <c r="AO377" s="22">
        <f t="shared" ref="AO377:AQ377" si="1573">SUM(J377+M377+P377+S377+W377+Z377+AC377+AF377+AI377)</f>
        <v>255.39</v>
      </c>
      <c r="AP377" s="22">
        <f t="shared" si="1573"/>
        <v>0</v>
      </c>
      <c r="AQ377" s="22">
        <f t="shared" si="1573"/>
        <v>255.39</v>
      </c>
      <c r="AR377" s="22">
        <v>25.810702449933427</v>
      </c>
      <c r="AS377" s="22">
        <f t="shared" si="27"/>
        <v>281.2007024</v>
      </c>
      <c r="AT377" s="22">
        <f t="shared" si="28"/>
        <v>281.2007024</v>
      </c>
      <c r="AU377" s="22">
        <f t="shared" si="29"/>
        <v>718.7992976</v>
      </c>
      <c r="AV377" s="22">
        <f t="shared" si="1549"/>
        <v>4554</v>
      </c>
      <c r="AW377" s="22">
        <f t="shared" si="31"/>
        <v>3835.200702</v>
      </c>
      <c r="AX377" s="22">
        <f t="shared" si="32"/>
        <v>718.7992976</v>
      </c>
      <c r="AY377" s="22">
        <v>70.73</v>
      </c>
      <c r="AZ377" s="22">
        <f t="shared" si="33"/>
        <v>70.73</v>
      </c>
      <c r="BA377" s="22">
        <f t="shared" si="34"/>
        <v>0</v>
      </c>
      <c r="BB377" s="22">
        <f t="shared" si="35"/>
        <v>4624.73</v>
      </c>
      <c r="BC377" s="22">
        <f t="shared" ref="BC377:BD377" si="1574">SUM(AW377+AZ377)</f>
        <v>3905.930702</v>
      </c>
      <c r="BD377" s="22">
        <f t="shared" si="1574"/>
        <v>718.7992976</v>
      </c>
      <c r="BE377" s="22">
        <f t="shared" si="37"/>
        <v>0</v>
      </c>
      <c r="BF377" s="27">
        <v>0.0</v>
      </c>
      <c r="BG377" s="22">
        <f t="shared" si="38"/>
        <v>0</v>
      </c>
      <c r="BH377" s="22">
        <f t="shared" si="39"/>
        <v>0</v>
      </c>
      <c r="BI377" s="22">
        <v>0.0</v>
      </c>
      <c r="BJ377" s="22">
        <f t="shared" si="40"/>
        <v>0</v>
      </c>
      <c r="BK377" s="22">
        <f t="shared" si="41"/>
        <v>0</v>
      </c>
      <c r="BL377" s="22"/>
      <c r="BM377" s="22">
        <f t="shared" si="42"/>
        <v>0</v>
      </c>
      <c r="BN377" s="22" t="str">
        <f t="shared" si="43"/>
        <v/>
      </c>
      <c r="BO377" s="22">
        <f t="shared" ref="BO377:BQ377" si="1575">BF377+BI377+BL377</f>
        <v>0</v>
      </c>
      <c r="BP377" s="22">
        <f t="shared" si="1575"/>
        <v>0</v>
      </c>
      <c r="BQ377" s="22">
        <f t="shared" si="1575"/>
        <v>0</v>
      </c>
      <c r="BR377" s="22">
        <f t="shared" si="45"/>
        <v>0</v>
      </c>
      <c r="BS377" s="22">
        <v>0.0</v>
      </c>
      <c r="BT377" s="22">
        <f t="shared" si="46"/>
        <v>0</v>
      </c>
      <c r="BU377" s="22">
        <f t="shared" si="47"/>
        <v>0</v>
      </c>
      <c r="BV377" s="22">
        <f t="shared" si="48"/>
        <v>0</v>
      </c>
      <c r="BW377" s="27">
        <v>0.0</v>
      </c>
      <c r="BX377" s="22">
        <f t="shared" si="49"/>
        <v>0</v>
      </c>
      <c r="BY377" s="22">
        <f t="shared" si="50"/>
        <v>0</v>
      </c>
      <c r="BZ377" s="22">
        <f t="shared" si="51"/>
        <v>0</v>
      </c>
      <c r="CA377" s="22">
        <f t="shared" si="52"/>
        <v>0</v>
      </c>
    </row>
    <row r="378" ht="14.25" customHeight="1">
      <c r="A378" s="14" t="s">
        <v>1708</v>
      </c>
      <c r="B378" s="14" t="s">
        <v>1709</v>
      </c>
      <c r="C378" s="14" t="s">
        <v>1710</v>
      </c>
      <c r="D378" s="14">
        <v>8.54587411E8</v>
      </c>
      <c r="E378" s="14" t="s">
        <v>266</v>
      </c>
      <c r="F378" s="14" t="s">
        <v>191</v>
      </c>
      <c r="G378" s="14" t="s">
        <v>1711</v>
      </c>
      <c r="H378" s="25" t="s">
        <v>96</v>
      </c>
      <c r="I378" s="26">
        <v>624.0</v>
      </c>
      <c r="J378" s="22">
        <v>0.0</v>
      </c>
      <c r="K378" s="22">
        <f t="shared" si="6"/>
        <v>0</v>
      </c>
      <c r="L378" s="22">
        <f t="shared" si="7"/>
        <v>0</v>
      </c>
      <c r="M378" s="22">
        <v>0.0</v>
      </c>
      <c r="N378" s="22">
        <f t="shared" si="8"/>
        <v>0</v>
      </c>
      <c r="O378" s="22">
        <f t="shared" si="9"/>
        <v>0</v>
      </c>
      <c r="P378" s="22">
        <v>10.0</v>
      </c>
      <c r="Q378" s="22">
        <f t="shared" si="10"/>
        <v>0</v>
      </c>
      <c r="R378" s="22">
        <f t="shared" si="11"/>
        <v>10</v>
      </c>
      <c r="S378" s="22">
        <v>100.0</v>
      </c>
      <c r="T378" s="22">
        <f t="shared" si="12"/>
        <v>0</v>
      </c>
      <c r="U378" s="22">
        <f t="shared" si="13"/>
        <v>100</v>
      </c>
      <c r="V378" s="22">
        <f t="shared" si="14"/>
        <v>514</v>
      </c>
      <c r="W378" s="22">
        <v>13.9</v>
      </c>
      <c r="X378" s="22">
        <f t="shared" si="15"/>
        <v>0</v>
      </c>
      <c r="Y378" s="22">
        <f t="shared" si="16"/>
        <v>13.9</v>
      </c>
      <c r="Z378" s="22">
        <v>0.39</v>
      </c>
      <c r="AA378" s="22">
        <f t="shared" si="17"/>
        <v>0</v>
      </c>
      <c r="AB378" s="22">
        <f t="shared" si="18"/>
        <v>0.39</v>
      </c>
      <c r="AC378" s="22">
        <v>68.87</v>
      </c>
      <c r="AD378" s="22">
        <f t="shared" si="19"/>
        <v>0</v>
      </c>
      <c r="AE378" s="22">
        <f t="shared" si="20"/>
        <v>68.87</v>
      </c>
      <c r="AF378" s="22">
        <v>1.37</v>
      </c>
      <c r="AG378" s="22">
        <f t="shared" si="21"/>
        <v>0</v>
      </c>
      <c r="AH378" s="22">
        <f t="shared" si="22"/>
        <v>1.37</v>
      </c>
      <c r="AI378" s="22">
        <v>60.86</v>
      </c>
      <c r="AJ378" s="22">
        <f t="shared" si="23"/>
        <v>0</v>
      </c>
      <c r="AK378" s="22">
        <f t="shared" si="24"/>
        <v>60.86</v>
      </c>
      <c r="AL378" s="22">
        <f t="shared" ref="AL378:AN378" si="1576">AF378+AI378</f>
        <v>62.23</v>
      </c>
      <c r="AM378" s="22">
        <f t="shared" si="1576"/>
        <v>0</v>
      </c>
      <c r="AN378" s="22">
        <f t="shared" si="1576"/>
        <v>62.23</v>
      </c>
      <c r="AO378" s="22">
        <f t="shared" ref="AO378:AQ378" si="1577">SUM(J378+M378+P378+S378+W378+Z378+AC378+AF378+AI378)</f>
        <v>255.39</v>
      </c>
      <c r="AP378" s="22">
        <f t="shared" si="1577"/>
        <v>0</v>
      </c>
      <c r="AQ378" s="22">
        <f t="shared" si="1577"/>
        <v>255.39</v>
      </c>
      <c r="AR378" s="22">
        <v>12.777270020641625</v>
      </c>
      <c r="AS378" s="22">
        <f t="shared" si="27"/>
        <v>268.16727</v>
      </c>
      <c r="AT378" s="22">
        <f t="shared" si="28"/>
        <v>268.16727</v>
      </c>
      <c r="AU378" s="22">
        <f t="shared" si="29"/>
        <v>355.83273</v>
      </c>
      <c r="AV378" s="22">
        <f t="shared" si="1549"/>
        <v>4554</v>
      </c>
      <c r="AW378" s="22">
        <f t="shared" si="31"/>
        <v>4198.16727</v>
      </c>
      <c r="AX378" s="22">
        <f t="shared" si="32"/>
        <v>355.83273</v>
      </c>
      <c r="AY378" s="22">
        <v>70.73</v>
      </c>
      <c r="AZ378" s="22">
        <f t="shared" si="33"/>
        <v>70.73</v>
      </c>
      <c r="BA378" s="22">
        <f t="shared" si="34"/>
        <v>0</v>
      </c>
      <c r="BB378" s="22">
        <f t="shared" si="35"/>
        <v>4624.73</v>
      </c>
      <c r="BC378" s="22">
        <f t="shared" ref="BC378:BD378" si="1578">SUM(AW378+AZ378)</f>
        <v>4268.89727</v>
      </c>
      <c r="BD378" s="22">
        <f t="shared" si="1578"/>
        <v>355.83273</v>
      </c>
      <c r="BE378" s="22">
        <f t="shared" si="37"/>
        <v>0</v>
      </c>
      <c r="BF378" s="27">
        <v>0.0</v>
      </c>
      <c r="BG378" s="22">
        <f t="shared" si="38"/>
        <v>0</v>
      </c>
      <c r="BH378" s="22">
        <f t="shared" si="39"/>
        <v>0</v>
      </c>
      <c r="BI378" s="22">
        <v>329.03999999999996</v>
      </c>
      <c r="BJ378" s="22">
        <f t="shared" si="40"/>
        <v>329.04</v>
      </c>
      <c r="BK378" s="22">
        <f t="shared" si="41"/>
        <v>0</v>
      </c>
      <c r="BL378" s="22"/>
      <c r="BM378" s="22">
        <f t="shared" si="42"/>
        <v>0</v>
      </c>
      <c r="BN378" s="22" t="str">
        <f t="shared" si="43"/>
        <v/>
      </c>
      <c r="BO378" s="22">
        <f t="shared" ref="BO378:BQ378" si="1579">BF378+BI378+BL378</f>
        <v>329.04</v>
      </c>
      <c r="BP378" s="22">
        <f t="shared" si="1579"/>
        <v>329.04</v>
      </c>
      <c r="BQ378" s="22">
        <f t="shared" si="1579"/>
        <v>0</v>
      </c>
      <c r="BR378" s="22">
        <f t="shared" si="45"/>
        <v>0</v>
      </c>
      <c r="BS378" s="22">
        <v>0.0</v>
      </c>
      <c r="BT378" s="22">
        <f t="shared" si="46"/>
        <v>0</v>
      </c>
      <c r="BU378" s="22">
        <f t="shared" si="47"/>
        <v>0</v>
      </c>
      <c r="BV378" s="22">
        <f t="shared" si="48"/>
        <v>0</v>
      </c>
      <c r="BW378" s="27">
        <v>436.28</v>
      </c>
      <c r="BX378" s="22">
        <f t="shared" si="49"/>
        <v>436.28</v>
      </c>
      <c r="BY378" s="22">
        <f t="shared" si="50"/>
        <v>0</v>
      </c>
      <c r="BZ378" s="22">
        <f t="shared" si="51"/>
        <v>0</v>
      </c>
      <c r="CA378" s="22">
        <f t="shared" si="52"/>
        <v>0</v>
      </c>
    </row>
    <row r="379" ht="14.25" customHeight="1">
      <c r="A379" s="14" t="s">
        <v>1712</v>
      </c>
      <c r="B379" s="14" t="s">
        <v>1713</v>
      </c>
      <c r="C379" s="14" t="s">
        <v>1714</v>
      </c>
      <c r="D379" s="14">
        <v>7.71405405E8</v>
      </c>
      <c r="E379" s="14" t="s">
        <v>1715</v>
      </c>
      <c r="F379" s="14" t="s">
        <v>878</v>
      </c>
      <c r="G379" s="14" t="s">
        <v>1716</v>
      </c>
      <c r="H379" s="25" t="s">
        <v>96</v>
      </c>
      <c r="I379" s="26">
        <v>506.0</v>
      </c>
      <c r="J379" s="22">
        <v>0.0</v>
      </c>
      <c r="K379" s="22">
        <f t="shared" si="6"/>
        <v>0</v>
      </c>
      <c r="L379" s="22">
        <f t="shared" si="7"/>
        <v>0</v>
      </c>
      <c r="M379" s="22">
        <v>0.0</v>
      </c>
      <c r="N379" s="22">
        <f t="shared" si="8"/>
        <v>0</v>
      </c>
      <c r="O379" s="22">
        <f t="shared" si="9"/>
        <v>0</v>
      </c>
      <c r="P379" s="22">
        <v>22.0</v>
      </c>
      <c r="Q379" s="22">
        <f t="shared" si="10"/>
        <v>0</v>
      </c>
      <c r="R379" s="22">
        <f t="shared" si="11"/>
        <v>22</v>
      </c>
      <c r="S379" s="22">
        <v>100.0</v>
      </c>
      <c r="T379" s="22">
        <f t="shared" si="12"/>
        <v>0</v>
      </c>
      <c r="U379" s="22">
        <f t="shared" si="13"/>
        <v>100</v>
      </c>
      <c r="V379" s="22">
        <f t="shared" si="14"/>
        <v>384</v>
      </c>
      <c r="W379" s="22">
        <v>13.9</v>
      </c>
      <c r="X379" s="22">
        <f t="shared" si="15"/>
        <v>0</v>
      </c>
      <c r="Y379" s="22">
        <f t="shared" si="16"/>
        <v>13.9</v>
      </c>
      <c r="Z379" s="22">
        <v>0.39</v>
      </c>
      <c r="AA379" s="22">
        <f t="shared" si="17"/>
        <v>0</v>
      </c>
      <c r="AB379" s="22">
        <f t="shared" si="18"/>
        <v>0.39</v>
      </c>
      <c r="AC379" s="22">
        <v>68.87</v>
      </c>
      <c r="AD379" s="22">
        <f t="shared" si="19"/>
        <v>0</v>
      </c>
      <c r="AE379" s="22">
        <f t="shared" si="20"/>
        <v>68.87</v>
      </c>
      <c r="AF379" s="22">
        <v>1.37</v>
      </c>
      <c r="AG379" s="22">
        <f t="shared" si="21"/>
        <v>0</v>
      </c>
      <c r="AH379" s="22">
        <f t="shared" si="22"/>
        <v>1.37</v>
      </c>
      <c r="AI379" s="22">
        <v>60.86</v>
      </c>
      <c r="AJ379" s="22">
        <f t="shared" si="23"/>
        <v>0</v>
      </c>
      <c r="AK379" s="22">
        <f t="shared" si="24"/>
        <v>60.86</v>
      </c>
      <c r="AL379" s="22">
        <f t="shared" ref="AL379:AN379" si="1580">AF379+AI379</f>
        <v>62.23</v>
      </c>
      <c r="AM379" s="22">
        <f t="shared" si="1580"/>
        <v>0</v>
      </c>
      <c r="AN379" s="22">
        <f t="shared" si="1580"/>
        <v>62.23</v>
      </c>
      <c r="AO379" s="22">
        <f t="shared" ref="AO379:AQ379" si="1581">SUM(J379+M379+P379+S379+W379+Z379+AC379+AF379+AI379)</f>
        <v>267.39</v>
      </c>
      <c r="AP379" s="22">
        <f t="shared" si="1581"/>
        <v>0</v>
      </c>
      <c r="AQ379" s="22">
        <f t="shared" si="1581"/>
        <v>267.39</v>
      </c>
      <c r="AR379" s="22">
        <v>8.271030084982227</v>
      </c>
      <c r="AS379" s="22">
        <f t="shared" si="27"/>
        <v>275.6610301</v>
      </c>
      <c r="AT379" s="22">
        <f t="shared" si="28"/>
        <v>275.6610301</v>
      </c>
      <c r="AU379" s="22">
        <f t="shared" si="29"/>
        <v>230.3389699</v>
      </c>
      <c r="AV379" s="22">
        <f t="shared" si="1549"/>
        <v>4554</v>
      </c>
      <c r="AW379" s="22">
        <f t="shared" si="31"/>
        <v>4323.66103</v>
      </c>
      <c r="AX379" s="22">
        <f t="shared" si="32"/>
        <v>230.3389699</v>
      </c>
      <c r="AY379" s="22">
        <v>70.73</v>
      </c>
      <c r="AZ379" s="22">
        <f t="shared" si="33"/>
        <v>70.73</v>
      </c>
      <c r="BA379" s="22">
        <f t="shared" si="34"/>
        <v>0</v>
      </c>
      <c r="BB379" s="22">
        <f t="shared" si="35"/>
        <v>4624.73</v>
      </c>
      <c r="BC379" s="22">
        <f t="shared" ref="BC379:BD379" si="1582">SUM(AW379+AZ379)</f>
        <v>4394.39103</v>
      </c>
      <c r="BD379" s="22">
        <f t="shared" si="1582"/>
        <v>230.3389699</v>
      </c>
      <c r="BE379" s="22">
        <f t="shared" si="37"/>
        <v>0</v>
      </c>
      <c r="BF379" s="27">
        <v>0.0</v>
      </c>
      <c r="BG379" s="22">
        <f t="shared" si="38"/>
        <v>0</v>
      </c>
      <c r="BH379" s="22">
        <f t="shared" si="39"/>
        <v>0</v>
      </c>
      <c r="BI379" s="22">
        <v>557.59</v>
      </c>
      <c r="BJ379" s="22">
        <f t="shared" si="40"/>
        <v>557.59</v>
      </c>
      <c r="BK379" s="22">
        <f t="shared" si="41"/>
        <v>0</v>
      </c>
      <c r="BL379" s="22"/>
      <c r="BM379" s="22">
        <f t="shared" si="42"/>
        <v>0</v>
      </c>
      <c r="BN379" s="22" t="str">
        <f t="shared" si="43"/>
        <v/>
      </c>
      <c r="BO379" s="22">
        <f t="shared" ref="BO379:BQ379" si="1583">BF379+BI379+BL379</f>
        <v>557.59</v>
      </c>
      <c r="BP379" s="22">
        <f t="shared" si="1583"/>
        <v>557.59</v>
      </c>
      <c r="BQ379" s="22">
        <f t="shared" si="1583"/>
        <v>0</v>
      </c>
      <c r="BR379" s="22">
        <f t="shared" si="45"/>
        <v>0</v>
      </c>
      <c r="BS379" s="22">
        <v>0.0</v>
      </c>
      <c r="BT379" s="22">
        <f t="shared" si="46"/>
        <v>0</v>
      </c>
      <c r="BU379" s="22">
        <f t="shared" si="47"/>
        <v>0</v>
      </c>
      <c r="BV379" s="22">
        <f t="shared" si="48"/>
        <v>0</v>
      </c>
      <c r="BW379" s="27">
        <v>0.0</v>
      </c>
      <c r="BX379" s="22">
        <f t="shared" si="49"/>
        <v>0</v>
      </c>
      <c r="BY379" s="22">
        <f t="shared" si="50"/>
        <v>0</v>
      </c>
      <c r="BZ379" s="22">
        <f t="shared" si="51"/>
        <v>0</v>
      </c>
      <c r="CA379" s="22">
        <f t="shared" si="52"/>
        <v>0</v>
      </c>
    </row>
    <row r="380" ht="14.25" customHeight="1">
      <c r="A380" s="14" t="s">
        <v>1717</v>
      </c>
      <c r="B380" s="14" t="s">
        <v>244</v>
      </c>
      <c r="C380" s="14" t="s">
        <v>1718</v>
      </c>
      <c r="D380" s="14"/>
      <c r="E380" s="14" t="s">
        <v>422</v>
      </c>
      <c r="F380" s="14" t="s">
        <v>119</v>
      </c>
      <c r="G380" s="14" t="s">
        <v>1719</v>
      </c>
      <c r="H380" s="25" t="s">
        <v>96</v>
      </c>
      <c r="I380" s="26">
        <v>1490.0</v>
      </c>
      <c r="J380" s="22">
        <v>0.0</v>
      </c>
      <c r="K380" s="22">
        <f t="shared" si="6"/>
        <v>0</v>
      </c>
      <c r="L380" s="22">
        <f t="shared" si="7"/>
        <v>0</v>
      </c>
      <c r="M380" s="22">
        <v>0.0</v>
      </c>
      <c r="N380" s="22">
        <f t="shared" si="8"/>
        <v>0</v>
      </c>
      <c r="O380" s="22">
        <f t="shared" si="9"/>
        <v>0</v>
      </c>
      <c r="P380" s="22">
        <v>10.0</v>
      </c>
      <c r="Q380" s="22">
        <f t="shared" si="10"/>
        <v>0</v>
      </c>
      <c r="R380" s="22">
        <f t="shared" si="11"/>
        <v>10</v>
      </c>
      <c r="S380" s="22">
        <v>100.0</v>
      </c>
      <c r="T380" s="22">
        <f t="shared" si="12"/>
        <v>0</v>
      </c>
      <c r="U380" s="22">
        <f t="shared" si="13"/>
        <v>100</v>
      </c>
      <c r="V380" s="22">
        <f t="shared" si="14"/>
        <v>1380</v>
      </c>
      <c r="W380" s="22">
        <v>13.9</v>
      </c>
      <c r="X380" s="22">
        <f t="shared" si="15"/>
        <v>0</v>
      </c>
      <c r="Y380" s="22">
        <f t="shared" si="16"/>
        <v>13.9</v>
      </c>
      <c r="Z380" s="22">
        <v>0.39</v>
      </c>
      <c r="AA380" s="22">
        <f t="shared" si="17"/>
        <v>0</v>
      </c>
      <c r="AB380" s="22">
        <f t="shared" si="18"/>
        <v>0.39</v>
      </c>
      <c r="AC380" s="22">
        <v>68.87</v>
      </c>
      <c r="AD380" s="22">
        <f t="shared" si="19"/>
        <v>0</v>
      </c>
      <c r="AE380" s="22">
        <f t="shared" si="20"/>
        <v>68.87</v>
      </c>
      <c r="AF380" s="22">
        <v>1.37</v>
      </c>
      <c r="AG380" s="22">
        <f t="shared" si="21"/>
        <v>0</v>
      </c>
      <c r="AH380" s="22">
        <f t="shared" si="22"/>
        <v>1.37</v>
      </c>
      <c r="AI380" s="22">
        <v>60.86</v>
      </c>
      <c r="AJ380" s="22">
        <f t="shared" si="23"/>
        <v>0</v>
      </c>
      <c r="AK380" s="22">
        <f t="shared" si="24"/>
        <v>60.86</v>
      </c>
      <c r="AL380" s="22">
        <f t="shared" ref="AL380:AN380" si="1584">AF380+AI380</f>
        <v>62.23</v>
      </c>
      <c r="AM380" s="22">
        <f t="shared" si="1584"/>
        <v>0</v>
      </c>
      <c r="AN380" s="22">
        <f t="shared" si="1584"/>
        <v>62.23</v>
      </c>
      <c r="AO380" s="22">
        <f t="shared" ref="AO380:AQ380" si="1585">SUM(J380+M380+P380+S380+W380+Z380+AC380+AF380+AI380)</f>
        <v>255.39</v>
      </c>
      <c r="AP380" s="22">
        <f t="shared" si="1585"/>
        <v>0</v>
      </c>
      <c r="AQ380" s="22">
        <f t="shared" si="1585"/>
        <v>255.39</v>
      </c>
      <c r="AR380" s="22">
        <v>42.79576066895732</v>
      </c>
      <c r="AS380" s="22">
        <f t="shared" si="27"/>
        <v>298.1857607</v>
      </c>
      <c r="AT380" s="22">
        <f t="shared" si="28"/>
        <v>298.1857607</v>
      </c>
      <c r="AU380" s="22">
        <f t="shared" si="29"/>
        <v>1191.814239</v>
      </c>
      <c r="AV380" s="22">
        <f t="shared" si="1549"/>
        <v>4554</v>
      </c>
      <c r="AW380" s="22">
        <f t="shared" si="31"/>
        <v>3362.185761</v>
      </c>
      <c r="AX380" s="22">
        <f t="shared" si="32"/>
        <v>1191.814239</v>
      </c>
      <c r="AY380" s="22">
        <v>70.73</v>
      </c>
      <c r="AZ380" s="22">
        <f t="shared" si="33"/>
        <v>70.73</v>
      </c>
      <c r="BA380" s="22">
        <f t="shared" si="34"/>
        <v>0</v>
      </c>
      <c r="BB380" s="22">
        <f t="shared" si="35"/>
        <v>4624.73</v>
      </c>
      <c r="BC380" s="22">
        <f t="shared" ref="BC380:BD380" si="1586">SUM(AW380+AZ380)</f>
        <v>3432.915761</v>
      </c>
      <c r="BD380" s="22">
        <f t="shared" si="1586"/>
        <v>1191.814239</v>
      </c>
      <c r="BE380" s="22">
        <f t="shared" si="37"/>
        <v>0</v>
      </c>
      <c r="BF380" s="27">
        <v>0.0</v>
      </c>
      <c r="BG380" s="22">
        <f t="shared" si="38"/>
        <v>0</v>
      </c>
      <c r="BH380" s="22">
        <f t="shared" si="39"/>
        <v>0</v>
      </c>
      <c r="BI380" s="22">
        <v>0.0</v>
      </c>
      <c r="BJ380" s="22">
        <f t="shared" si="40"/>
        <v>0</v>
      </c>
      <c r="BK380" s="22">
        <f t="shared" si="41"/>
        <v>0</v>
      </c>
      <c r="BL380" s="22"/>
      <c r="BM380" s="22">
        <f t="shared" si="42"/>
        <v>0</v>
      </c>
      <c r="BN380" s="22" t="str">
        <f t="shared" si="43"/>
        <v/>
      </c>
      <c r="BO380" s="22">
        <f t="shared" ref="BO380:BQ380" si="1587">BF380+BI380+BL380</f>
        <v>0</v>
      </c>
      <c r="BP380" s="22">
        <f t="shared" si="1587"/>
        <v>0</v>
      </c>
      <c r="BQ380" s="22">
        <f t="shared" si="1587"/>
        <v>0</v>
      </c>
      <c r="BR380" s="22">
        <f t="shared" si="45"/>
        <v>0</v>
      </c>
      <c r="BS380" s="22">
        <v>0.0</v>
      </c>
      <c r="BT380" s="22">
        <f t="shared" si="46"/>
        <v>0</v>
      </c>
      <c r="BU380" s="22">
        <f t="shared" si="47"/>
        <v>0</v>
      </c>
      <c r="BV380" s="22">
        <f t="shared" si="48"/>
        <v>0</v>
      </c>
      <c r="BW380" s="27">
        <v>0.0</v>
      </c>
      <c r="BX380" s="22">
        <f t="shared" si="49"/>
        <v>0</v>
      </c>
      <c r="BY380" s="22">
        <f t="shared" si="50"/>
        <v>0</v>
      </c>
      <c r="BZ380" s="22">
        <f t="shared" si="51"/>
        <v>0</v>
      </c>
      <c r="CA380" s="22">
        <f t="shared" si="52"/>
        <v>0</v>
      </c>
    </row>
    <row r="381" ht="14.25" customHeight="1">
      <c r="A381" s="14" t="s">
        <v>1720</v>
      </c>
      <c r="B381" s="14" t="s">
        <v>1721</v>
      </c>
      <c r="C381" s="14" t="s">
        <v>1722</v>
      </c>
      <c r="D381" s="14">
        <v>5.31302652E8</v>
      </c>
      <c r="E381" s="14" t="s">
        <v>379</v>
      </c>
      <c r="F381" s="14" t="s">
        <v>241</v>
      </c>
      <c r="G381" s="14" t="s">
        <v>1723</v>
      </c>
      <c r="H381" s="25" t="s">
        <v>96</v>
      </c>
      <c r="I381" s="26">
        <v>1450.0</v>
      </c>
      <c r="J381" s="22">
        <v>0.0</v>
      </c>
      <c r="K381" s="22">
        <f t="shared" si="6"/>
        <v>0</v>
      </c>
      <c r="L381" s="22">
        <f t="shared" si="7"/>
        <v>0</v>
      </c>
      <c r="M381" s="22">
        <v>0.0</v>
      </c>
      <c r="N381" s="22">
        <f t="shared" si="8"/>
        <v>0</v>
      </c>
      <c r="O381" s="22">
        <f t="shared" si="9"/>
        <v>0</v>
      </c>
      <c r="P381" s="22">
        <v>10.0</v>
      </c>
      <c r="Q381" s="22">
        <f t="shared" si="10"/>
        <v>0</v>
      </c>
      <c r="R381" s="22">
        <f t="shared" si="11"/>
        <v>10</v>
      </c>
      <c r="S381" s="22">
        <v>100.0</v>
      </c>
      <c r="T381" s="22">
        <f t="shared" si="12"/>
        <v>0</v>
      </c>
      <c r="U381" s="22">
        <f t="shared" si="13"/>
        <v>100</v>
      </c>
      <c r="V381" s="22">
        <f t="shared" si="14"/>
        <v>1340</v>
      </c>
      <c r="W381" s="22">
        <v>27.8</v>
      </c>
      <c r="X381" s="22">
        <f t="shared" si="15"/>
        <v>0</v>
      </c>
      <c r="Y381" s="22">
        <f t="shared" si="16"/>
        <v>27.8</v>
      </c>
      <c r="Z381" s="22">
        <v>0.39</v>
      </c>
      <c r="AA381" s="22">
        <f t="shared" si="17"/>
        <v>0</v>
      </c>
      <c r="AB381" s="22">
        <f t="shared" si="18"/>
        <v>0.39</v>
      </c>
      <c r="AC381" s="22">
        <v>68.87</v>
      </c>
      <c r="AD381" s="22">
        <f t="shared" si="19"/>
        <v>0</v>
      </c>
      <c r="AE381" s="22">
        <f t="shared" si="20"/>
        <v>68.87</v>
      </c>
      <c r="AF381" s="22">
        <v>1.37</v>
      </c>
      <c r="AG381" s="22">
        <f t="shared" si="21"/>
        <v>0</v>
      </c>
      <c r="AH381" s="22">
        <f t="shared" si="22"/>
        <v>1.37</v>
      </c>
      <c r="AI381" s="22">
        <v>60.86</v>
      </c>
      <c r="AJ381" s="22">
        <f t="shared" si="23"/>
        <v>0</v>
      </c>
      <c r="AK381" s="22">
        <f t="shared" si="24"/>
        <v>60.86</v>
      </c>
      <c r="AL381" s="22">
        <f t="shared" ref="AL381:AN381" si="1588">AF381+AI381</f>
        <v>62.23</v>
      </c>
      <c r="AM381" s="22">
        <f t="shared" si="1588"/>
        <v>0</v>
      </c>
      <c r="AN381" s="22">
        <f t="shared" si="1588"/>
        <v>62.23</v>
      </c>
      <c r="AO381" s="22">
        <f t="shared" ref="AO381:AQ381" si="1589">SUM(J381+M381+P381+S381+W381+Z381+AC381+AF381+AI381)</f>
        <v>269.29</v>
      </c>
      <c r="AP381" s="22">
        <f t="shared" si="1589"/>
        <v>0</v>
      </c>
      <c r="AQ381" s="22">
        <f t="shared" si="1589"/>
        <v>269.29</v>
      </c>
      <c r="AR381" s="22">
        <v>40.92740426486469</v>
      </c>
      <c r="AS381" s="22">
        <f t="shared" si="27"/>
        <v>310.2174043</v>
      </c>
      <c r="AT381" s="22">
        <f t="shared" si="28"/>
        <v>310.2174043</v>
      </c>
      <c r="AU381" s="22">
        <f t="shared" si="29"/>
        <v>1139.782596</v>
      </c>
      <c r="AV381" s="22">
        <f t="shared" si="1549"/>
        <v>4554</v>
      </c>
      <c r="AW381" s="22">
        <f t="shared" si="31"/>
        <v>3414.217404</v>
      </c>
      <c r="AX381" s="22">
        <f t="shared" si="32"/>
        <v>1139.782596</v>
      </c>
      <c r="AY381" s="22">
        <v>70.73</v>
      </c>
      <c r="AZ381" s="22">
        <f t="shared" si="33"/>
        <v>70.73</v>
      </c>
      <c r="BA381" s="22">
        <f t="shared" si="34"/>
        <v>0</v>
      </c>
      <c r="BB381" s="22">
        <f t="shared" si="35"/>
        <v>4624.73</v>
      </c>
      <c r="BC381" s="22">
        <f t="shared" ref="BC381:BD381" si="1590">SUM(AW381+AZ381)</f>
        <v>3484.947404</v>
      </c>
      <c r="BD381" s="22">
        <f t="shared" si="1590"/>
        <v>1139.782596</v>
      </c>
      <c r="BE381" s="22">
        <f t="shared" si="37"/>
        <v>0</v>
      </c>
      <c r="BF381" s="27">
        <v>0.0</v>
      </c>
      <c r="BG381" s="22">
        <f t="shared" si="38"/>
        <v>0</v>
      </c>
      <c r="BH381" s="22">
        <f t="shared" si="39"/>
        <v>0</v>
      </c>
      <c r="BI381" s="22">
        <v>168.27</v>
      </c>
      <c r="BJ381" s="22">
        <f t="shared" si="40"/>
        <v>168.27</v>
      </c>
      <c r="BK381" s="22">
        <f t="shared" si="41"/>
        <v>0</v>
      </c>
      <c r="BL381" s="22"/>
      <c r="BM381" s="22">
        <f t="shared" si="42"/>
        <v>0</v>
      </c>
      <c r="BN381" s="22" t="str">
        <f t="shared" si="43"/>
        <v/>
      </c>
      <c r="BO381" s="22">
        <f t="shared" ref="BO381:BQ381" si="1591">BF381+BI381+BL381</f>
        <v>168.27</v>
      </c>
      <c r="BP381" s="22">
        <f t="shared" si="1591"/>
        <v>168.27</v>
      </c>
      <c r="BQ381" s="22">
        <f t="shared" si="1591"/>
        <v>0</v>
      </c>
      <c r="BR381" s="22">
        <f t="shared" si="45"/>
        <v>0</v>
      </c>
      <c r="BS381" s="22">
        <v>0.0</v>
      </c>
      <c r="BT381" s="22">
        <f t="shared" si="46"/>
        <v>0</v>
      </c>
      <c r="BU381" s="22">
        <f t="shared" si="47"/>
        <v>0</v>
      </c>
      <c r="BV381" s="22">
        <f t="shared" si="48"/>
        <v>0</v>
      </c>
      <c r="BW381" s="27">
        <v>2149.49</v>
      </c>
      <c r="BX381" s="22">
        <f t="shared" si="49"/>
        <v>2149.49</v>
      </c>
      <c r="BY381" s="22">
        <f t="shared" si="50"/>
        <v>0</v>
      </c>
      <c r="BZ381" s="22">
        <f t="shared" si="51"/>
        <v>0</v>
      </c>
      <c r="CA381" s="22">
        <f t="shared" si="52"/>
        <v>0</v>
      </c>
    </row>
    <row r="382" ht="14.25" customHeight="1">
      <c r="A382" s="14" t="s">
        <v>1724</v>
      </c>
      <c r="B382" s="14" t="s">
        <v>1725</v>
      </c>
      <c r="C382" s="14" t="s">
        <v>1726</v>
      </c>
      <c r="D382" s="14">
        <v>9.8596376E8</v>
      </c>
      <c r="E382" s="14" t="s">
        <v>455</v>
      </c>
      <c r="F382" s="14" t="s">
        <v>456</v>
      </c>
      <c r="G382" s="14" t="s">
        <v>1727</v>
      </c>
      <c r="H382" s="25" t="s">
        <v>96</v>
      </c>
      <c r="I382" s="26">
        <v>225.0</v>
      </c>
      <c r="J382" s="22">
        <v>0.0</v>
      </c>
      <c r="K382" s="22">
        <f t="shared" si="6"/>
        <v>0</v>
      </c>
      <c r="L382" s="22">
        <f t="shared" si="7"/>
        <v>0</v>
      </c>
      <c r="M382" s="22">
        <v>0.0</v>
      </c>
      <c r="N382" s="22">
        <f t="shared" si="8"/>
        <v>0</v>
      </c>
      <c r="O382" s="22">
        <f t="shared" si="9"/>
        <v>0</v>
      </c>
      <c r="P382" s="22">
        <v>22.0</v>
      </c>
      <c r="Q382" s="22">
        <f t="shared" si="10"/>
        <v>0</v>
      </c>
      <c r="R382" s="22">
        <f t="shared" si="11"/>
        <v>22</v>
      </c>
      <c r="S382" s="22">
        <v>100.0</v>
      </c>
      <c r="T382" s="22">
        <f t="shared" si="12"/>
        <v>0</v>
      </c>
      <c r="U382" s="22">
        <f t="shared" si="13"/>
        <v>100</v>
      </c>
      <c r="V382" s="22">
        <f t="shared" si="14"/>
        <v>103</v>
      </c>
      <c r="W382" s="22">
        <v>13.9</v>
      </c>
      <c r="X382" s="22">
        <f t="shared" si="15"/>
        <v>0</v>
      </c>
      <c r="Y382" s="22">
        <f t="shared" si="16"/>
        <v>13.9</v>
      </c>
      <c r="Z382" s="22">
        <v>0.39</v>
      </c>
      <c r="AA382" s="22">
        <f t="shared" si="17"/>
        <v>0</v>
      </c>
      <c r="AB382" s="22">
        <f t="shared" si="18"/>
        <v>0.39</v>
      </c>
      <c r="AC382" s="22">
        <v>68.87</v>
      </c>
      <c r="AD382" s="22">
        <f t="shared" si="19"/>
        <v>0</v>
      </c>
      <c r="AE382" s="22">
        <f t="shared" si="20"/>
        <v>68.87</v>
      </c>
      <c r="AF382" s="22">
        <v>1.37</v>
      </c>
      <c r="AG382" s="22">
        <f t="shared" si="21"/>
        <v>0</v>
      </c>
      <c r="AH382" s="22">
        <f t="shared" si="22"/>
        <v>1.37</v>
      </c>
      <c r="AI382" s="22">
        <v>60.86</v>
      </c>
      <c r="AJ382" s="22">
        <f t="shared" si="23"/>
        <v>42.39</v>
      </c>
      <c r="AK382" s="22">
        <f t="shared" si="24"/>
        <v>18.47</v>
      </c>
      <c r="AL382" s="22">
        <f t="shared" ref="AL382:AN382" si="1592">AF382+AI382</f>
        <v>62.23</v>
      </c>
      <c r="AM382" s="22">
        <f t="shared" si="1592"/>
        <v>42.39</v>
      </c>
      <c r="AN382" s="22">
        <f t="shared" si="1592"/>
        <v>19.84</v>
      </c>
      <c r="AO382" s="22">
        <f t="shared" ref="AO382:AQ382" si="1593">SUM(J382+M382+P382+S382+W382+Z382+AC382+AF382+AI382)</f>
        <v>267.39</v>
      </c>
      <c r="AP382" s="22">
        <f t="shared" si="1593"/>
        <v>42.39</v>
      </c>
      <c r="AQ382" s="22">
        <f t="shared" si="1593"/>
        <v>225</v>
      </c>
      <c r="AR382" s="22">
        <v>0.0</v>
      </c>
      <c r="AS382" s="22">
        <f t="shared" si="27"/>
        <v>225</v>
      </c>
      <c r="AT382" s="22">
        <f t="shared" si="28"/>
        <v>225</v>
      </c>
      <c r="AU382" s="22">
        <f t="shared" si="29"/>
        <v>0</v>
      </c>
      <c r="AV382" s="22">
        <f t="shared" si="1549"/>
        <v>4554</v>
      </c>
      <c r="AW382" s="22">
        <f t="shared" si="31"/>
        <v>4554</v>
      </c>
      <c r="AX382" s="22">
        <f t="shared" si="32"/>
        <v>0</v>
      </c>
      <c r="AY382" s="22">
        <v>70.73</v>
      </c>
      <c r="AZ382" s="22">
        <f t="shared" si="33"/>
        <v>70.73</v>
      </c>
      <c r="BA382" s="22">
        <f t="shared" si="34"/>
        <v>0</v>
      </c>
      <c r="BB382" s="22">
        <f t="shared" si="35"/>
        <v>4624.73</v>
      </c>
      <c r="BC382" s="22">
        <f t="shared" ref="BC382:BD382" si="1594">SUM(AW382+AZ382)</f>
        <v>4624.73</v>
      </c>
      <c r="BD382" s="22">
        <f t="shared" si="1594"/>
        <v>0</v>
      </c>
      <c r="BE382" s="22">
        <f t="shared" si="37"/>
        <v>0</v>
      </c>
      <c r="BF382" s="27">
        <v>0.0</v>
      </c>
      <c r="BG382" s="22">
        <f t="shared" si="38"/>
        <v>0</v>
      </c>
      <c r="BH382" s="22">
        <f t="shared" si="39"/>
        <v>0</v>
      </c>
      <c r="BI382" s="22">
        <v>487.35</v>
      </c>
      <c r="BJ382" s="22">
        <f t="shared" si="40"/>
        <v>487.35</v>
      </c>
      <c r="BK382" s="22">
        <f t="shared" si="41"/>
        <v>0</v>
      </c>
      <c r="BL382" s="22"/>
      <c r="BM382" s="22">
        <f t="shared" si="42"/>
        <v>0</v>
      </c>
      <c r="BN382" s="22" t="str">
        <f t="shared" si="43"/>
        <v/>
      </c>
      <c r="BO382" s="22">
        <f t="shared" ref="BO382:BQ382" si="1595">BF382+BI382+BL382</f>
        <v>487.35</v>
      </c>
      <c r="BP382" s="22">
        <f t="shared" si="1595"/>
        <v>487.35</v>
      </c>
      <c r="BQ382" s="22">
        <f t="shared" si="1595"/>
        <v>0</v>
      </c>
      <c r="BR382" s="22">
        <f t="shared" si="45"/>
        <v>0</v>
      </c>
      <c r="BS382" s="22">
        <v>0.0</v>
      </c>
      <c r="BT382" s="22">
        <f t="shared" si="46"/>
        <v>0</v>
      </c>
      <c r="BU382" s="22">
        <f t="shared" si="47"/>
        <v>0</v>
      </c>
      <c r="BV382" s="22">
        <f t="shared" si="48"/>
        <v>0</v>
      </c>
      <c r="BW382" s="27">
        <v>1681.26</v>
      </c>
      <c r="BX382" s="22">
        <f t="shared" si="49"/>
        <v>1681.26</v>
      </c>
      <c r="BY382" s="22">
        <f t="shared" si="50"/>
        <v>0</v>
      </c>
      <c r="BZ382" s="22">
        <f t="shared" si="51"/>
        <v>0</v>
      </c>
      <c r="CA382" s="22">
        <f t="shared" si="52"/>
        <v>0</v>
      </c>
    </row>
    <row r="383" ht="14.25" customHeight="1">
      <c r="A383" s="14" t="s">
        <v>1728</v>
      </c>
      <c r="B383" s="14" t="s">
        <v>1729</v>
      </c>
      <c r="C383" s="14" t="s">
        <v>1730</v>
      </c>
      <c r="D383" s="14">
        <v>9.02394762E8</v>
      </c>
      <c r="E383" s="14" t="s">
        <v>312</v>
      </c>
      <c r="F383" s="14" t="s">
        <v>322</v>
      </c>
      <c r="G383" s="14" t="s">
        <v>1731</v>
      </c>
      <c r="H383" s="25" t="s">
        <v>96</v>
      </c>
      <c r="I383" s="26">
        <v>926.0</v>
      </c>
      <c r="J383" s="22">
        <v>0.0</v>
      </c>
      <c r="K383" s="22">
        <f t="shared" si="6"/>
        <v>0</v>
      </c>
      <c r="L383" s="22">
        <f t="shared" si="7"/>
        <v>0</v>
      </c>
      <c r="M383" s="22">
        <v>0.0</v>
      </c>
      <c r="N383" s="22">
        <f t="shared" si="8"/>
        <v>0</v>
      </c>
      <c r="O383" s="22">
        <f t="shared" si="9"/>
        <v>0</v>
      </c>
      <c r="P383" s="22">
        <v>10.0</v>
      </c>
      <c r="Q383" s="22">
        <f t="shared" si="10"/>
        <v>0</v>
      </c>
      <c r="R383" s="22">
        <f t="shared" si="11"/>
        <v>10</v>
      </c>
      <c r="S383" s="22">
        <v>100.0</v>
      </c>
      <c r="T383" s="22">
        <f t="shared" si="12"/>
        <v>0</v>
      </c>
      <c r="U383" s="22">
        <f t="shared" si="13"/>
        <v>100</v>
      </c>
      <c r="V383" s="22">
        <f t="shared" si="14"/>
        <v>816</v>
      </c>
      <c r="W383" s="22">
        <v>13.9</v>
      </c>
      <c r="X383" s="22">
        <f t="shared" si="15"/>
        <v>0</v>
      </c>
      <c r="Y383" s="22">
        <f t="shared" si="16"/>
        <v>13.9</v>
      </c>
      <c r="Z383" s="22">
        <v>0.39</v>
      </c>
      <c r="AA383" s="22">
        <f t="shared" si="17"/>
        <v>0</v>
      </c>
      <c r="AB383" s="22">
        <f t="shared" si="18"/>
        <v>0.39</v>
      </c>
      <c r="AC383" s="22">
        <v>68.87</v>
      </c>
      <c r="AD383" s="22">
        <f t="shared" si="19"/>
        <v>0</v>
      </c>
      <c r="AE383" s="22">
        <f t="shared" si="20"/>
        <v>68.87</v>
      </c>
      <c r="AF383" s="22">
        <v>1.37</v>
      </c>
      <c r="AG383" s="22">
        <f t="shared" si="21"/>
        <v>0</v>
      </c>
      <c r="AH383" s="22">
        <f t="shared" si="22"/>
        <v>1.37</v>
      </c>
      <c r="AI383" s="22">
        <v>60.86</v>
      </c>
      <c r="AJ383" s="22">
        <f t="shared" si="23"/>
        <v>0</v>
      </c>
      <c r="AK383" s="22">
        <f t="shared" si="24"/>
        <v>60.86</v>
      </c>
      <c r="AL383" s="22">
        <f t="shared" ref="AL383:AN383" si="1596">AF383+AI383</f>
        <v>62.23</v>
      </c>
      <c r="AM383" s="22">
        <f t="shared" si="1596"/>
        <v>0</v>
      </c>
      <c r="AN383" s="22">
        <f t="shared" si="1596"/>
        <v>62.23</v>
      </c>
      <c r="AO383" s="22">
        <f t="shared" ref="AO383:AQ383" si="1597">SUM(J383+M383+P383+S383+W383+Z383+AC383+AF383+AI383)</f>
        <v>255.39</v>
      </c>
      <c r="AP383" s="22">
        <f t="shared" si="1597"/>
        <v>0</v>
      </c>
      <c r="AQ383" s="22">
        <f t="shared" si="1597"/>
        <v>255.39</v>
      </c>
      <c r="AR383" s="22">
        <v>23.24561202501961</v>
      </c>
      <c r="AS383" s="22">
        <f t="shared" si="27"/>
        <v>278.635612</v>
      </c>
      <c r="AT383" s="22">
        <f t="shared" si="28"/>
        <v>278.635612</v>
      </c>
      <c r="AU383" s="22">
        <f t="shared" si="29"/>
        <v>647.364388</v>
      </c>
      <c r="AV383" s="22">
        <f t="shared" si="1549"/>
        <v>4554</v>
      </c>
      <c r="AW383" s="22">
        <f t="shared" si="31"/>
        <v>3906.635612</v>
      </c>
      <c r="AX383" s="22">
        <f t="shared" si="32"/>
        <v>647.364388</v>
      </c>
      <c r="AY383" s="22">
        <v>70.73</v>
      </c>
      <c r="AZ383" s="22">
        <f t="shared" si="33"/>
        <v>70.73</v>
      </c>
      <c r="BA383" s="22">
        <f t="shared" si="34"/>
        <v>0</v>
      </c>
      <c r="BB383" s="22">
        <f t="shared" si="35"/>
        <v>4624.73</v>
      </c>
      <c r="BC383" s="22">
        <f t="shared" ref="BC383:BD383" si="1598">SUM(AW383+AZ383)</f>
        <v>3977.365612</v>
      </c>
      <c r="BD383" s="22">
        <f t="shared" si="1598"/>
        <v>647.364388</v>
      </c>
      <c r="BE383" s="22">
        <f t="shared" si="37"/>
        <v>0</v>
      </c>
      <c r="BF383" s="27">
        <v>0.0</v>
      </c>
      <c r="BG383" s="22">
        <f t="shared" si="38"/>
        <v>0</v>
      </c>
      <c r="BH383" s="22">
        <f t="shared" si="39"/>
        <v>0</v>
      </c>
      <c r="BI383" s="22">
        <v>530.0899999999999</v>
      </c>
      <c r="BJ383" s="22">
        <f t="shared" si="40"/>
        <v>530.09</v>
      </c>
      <c r="BK383" s="22">
        <f t="shared" si="41"/>
        <v>0</v>
      </c>
      <c r="BL383" s="22"/>
      <c r="BM383" s="22">
        <f t="shared" si="42"/>
        <v>0</v>
      </c>
      <c r="BN383" s="22" t="str">
        <f t="shared" si="43"/>
        <v/>
      </c>
      <c r="BO383" s="22">
        <f t="shared" ref="BO383:BQ383" si="1599">BF383+BI383+BL383</f>
        <v>530.09</v>
      </c>
      <c r="BP383" s="22">
        <f t="shared" si="1599"/>
        <v>530.09</v>
      </c>
      <c r="BQ383" s="22">
        <f t="shared" si="1599"/>
        <v>0</v>
      </c>
      <c r="BR383" s="22">
        <f t="shared" si="45"/>
        <v>0</v>
      </c>
      <c r="BS383" s="22">
        <v>0.0</v>
      </c>
      <c r="BT383" s="22">
        <f t="shared" si="46"/>
        <v>0</v>
      </c>
      <c r="BU383" s="22">
        <f t="shared" si="47"/>
        <v>0</v>
      </c>
      <c r="BV383" s="22">
        <f t="shared" si="48"/>
        <v>0</v>
      </c>
      <c r="BW383" s="27">
        <v>191.54</v>
      </c>
      <c r="BX383" s="22">
        <f t="shared" si="49"/>
        <v>191.54</v>
      </c>
      <c r="BY383" s="22">
        <f t="shared" si="50"/>
        <v>0</v>
      </c>
      <c r="BZ383" s="22">
        <f t="shared" si="51"/>
        <v>0</v>
      </c>
      <c r="CA383" s="22">
        <f t="shared" si="52"/>
        <v>0</v>
      </c>
    </row>
    <row r="384" ht="14.25" customHeight="1">
      <c r="A384" s="14" t="s">
        <v>1732</v>
      </c>
      <c r="B384" s="14" t="s">
        <v>1733</v>
      </c>
      <c r="C384" s="14" t="s">
        <v>1734</v>
      </c>
      <c r="D384" s="14">
        <v>1.9729927E8</v>
      </c>
      <c r="E384" s="14" t="s">
        <v>220</v>
      </c>
      <c r="F384" s="14" t="s">
        <v>282</v>
      </c>
      <c r="G384" s="14" t="s">
        <v>1735</v>
      </c>
      <c r="H384" s="25" t="s">
        <v>96</v>
      </c>
      <c r="I384" s="26">
        <v>1813.0</v>
      </c>
      <c r="J384" s="22">
        <v>0.0</v>
      </c>
      <c r="K384" s="22">
        <f t="shared" si="6"/>
        <v>0</v>
      </c>
      <c r="L384" s="22">
        <f t="shared" si="7"/>
        <v>0</v>
      </c>
      <c r="M384" s="22">
        <v>0.0</v>
      </c>
      <c r="N384" s="22">
        <f t="shared" si="8"/>
        <v>0</v>
      </c>
      <c r="O384" s="22">
        <f t="shared" si="9"/>
        <v>0</v>
      </c>
      <c r="P384" s="22">
        <v>22.0</v>
      </c>
      <c r="Q384" s="22">
        <f t="shared" si="10"/>
        <v>0</v>
      </c>
      <c r="R384" s="22">
        <f t="shared" si="11"/>
        <v>22</v>
      </c>
      <c r="S384" s="22">
        <v>100.0</v>
      </c>
      <c r="T384" s="22">
        <f t="shared" si="12"/>
        <v>0</v>
      </c>
      <c r="U384" s="22">
        <f t="shared" si="13"/>
        <v>100</v>
      </c>
      <c r="V384" s="22">
        <f t="shared" si="14"/>
        <v>1691</v>
      </c>
      <c r="W384" s="22">
        <v>27.8</v>
      </c>
      <c r="X384" s="22">
        <f t="shared" si="15"/>
        <v>0</v>
      </c>
      <c r="Y384" s="22">
        <f t="shared" si="16"/>
        <v>27.8</v>
      </c>
      <c r="Z384" s="22">
        <v>0.39</v>
      </c>
      <c r="AA384" s="22">
        <f t="shared" si="17"/>
        <v>0</v>
      </c>
      <c r="AB384" s="22">
        <f t="shared" si="18"/>
        <v>0.39</v>
      </c>
      <c r="AC384" s="22">
        <v>68.87</v>
      </c>
      <c r="AD384" s="22">
        <f t="shared" si="19"/>
        <v>0</v>
      </c>
      <c r="AE384" s="22">
        <f t="shared" si="20"/>
        <v>68.87</v>
      </c>
      <c r="AF384" s="22">
        <v>1.37</v>
      </c>
      <c r="AG384" s="22">
        <f t="shared" si="21"/>
        <v>0</v>
      </c>
      <c r="AH384" s="22">
        <f t="shared" si="22"/>
        <v>1.37</v>
      </c>
      <c r="AI384" s="22">
        <v>60.86</v>
      </c>
      <c r="AJ384" s="22">
        <f t="shared" si="23"/>
        <v>0</v>
      </c>
      <c r="AK384" s="22">
        <f t="shared" si="24"/>
        <v>60.86</v>
      </c>
      <c r="AL384" s="22">
        <f t="shared" ref="AL384:AN384" si="1600">AF384+AI384</f>
        <v>62.23</v>
      </c>
      <c r="AM384" s="22">
        <f t="shared" si="1600"/>
        <v>0</v>
      </c>
      <c r="AN384" s="22">
        <f t="shared" si="1600"/>
        <v>62.23</v>
      </c>
      <c r="AO384" s="22">
        <f t="shared" ref="AO384:AQ384" si="1601">SUM(J384+M384+P384+S384+W384+Z384+AC384+AF384+AI384)</f>
        <v>281.29</v>
      </c>
      <c r="AP384" s="22">
        <f t="shared" si="1601"/>
        <v>0</v>
      </c>
      <c r="AQ384" s="22">
        <f t="shared" si="1601"/>
        <v>281.29</v>
      </c>
      <c r="AR384" s="22">
        <v>53.09425209114507</v>
      </c>
      <c r="AS384" s="22">
        <f t="shared" si="27"/>
        <v>334.3842521</v>
      </c>
      <c r="AT384" s="22">
        <f t="shared" si="28"/>
        <v>334.3842521</v>
      </c>
      <c r="AU384" s="22">
        <f t="shared" si="29"/>
        <v>1478.615748</v>
      </c>
      <c r="AV384" s="22">
        <f t="shared" si="1549"/>
        <v>4554</v>
      </c>
      <c r="AW384" s="22">
        <f t="shared" si="31"/>
        <v>3075.384252</v>
      </c>
      <c r="AX384" s="22">
        <f t="shared" si="32"/>
        <v>1478.615748</v>
      </c>
      <c r="AY384" s="22">
        <v>70.73</v>
      </c>
      <c r="AZ384" s="22">
        <f t="shared" si="33"/>
        <v>70.73</v>
      </c>
      <c r="BA384" s="22">
        <f t="shared" si="34"/>
        <v>0</v>
      </c>
      <c r="BB384" s="22">
        <f t="shared" si="35"/>
        <v>4624.73</v>
      </c>
      <c r="BC384" s="22">
        <f t="shared" ref="BC384:BD384" si="1602">SUM(AW384+AZ384)</f>
        <v>3146.114252</v>
      </c>
      <c r="BD384" s="22">
        <f t="shared" si="1602"/>
        <v>1478.615748</v>
      </c>
      <c r="BE384" s="22">
        <f t="shared" si="37"/>
        <v>0</v>
      </c>
      <c r="BF384" s="27">
        <v>0.0</v>
      </c>
      <c r="BG384" s="22">
        <f t="shared" si="38"/>
        <v>0</v>
      </c>
      <c r="BH384" s="22">
        <f t="shared" si="39"/>
        <v>0</v>
      </c>
      <c r="BI384" s="22">
        <v>0.0</v>
      </c>
      <c r="BJ384" s="22">
        <f t="shared" si="40"/>
        <v>0</v>
      </c>
      <c r="BK384" s="22">
        <f t="shared" si="41"/>
        <v>0</v>
      </c>
      <c r="BL384" s="22"/>
      <c r="BM384" s="22">
        <f t="shared" si="42"/>
        <v>0</v>
      </c>
      <c r="BN384" s="22" t="str">
        <f t="shared" si="43"/>
        <v/>
      </c>
      <c r="BO384" s="22">
        <f t="shared" ref="BO384:BQ384" si="1603">BF384+BI384+BL384</f>
        <v>0</v>
      </c>
      <c r="BP384" s="22">
        <f t="shared" si="1603"/>
        <v>0</v>
      </c>
      <c r="BQ384" s="22">
        <f t="shared" si="1603"/>
        <v>0</v>
      </c>
      <c r="BR384" s="22">
        <f t="shared" si="45"/>
        <v>0</v>
      </c>
      <c r="BS384" s="22">
        <v>0.0</v>
      </c>
      <c r="BT384" s="22">
        <f t="shared" si="46"/>
        <v>0</v>
      </c>
      <c r="BU384" s="22">
        <f t="shared" si="47"/>
        <v>0</v>
      </c>
      <c r="BV384" s="22">
        <f t="shared" si="48"/>
        <v>0</v>
      </c>
      <c r="BW384" s="27">
        <v>532.06</v>
      </c>
      <c r="BX384" s="22">
        <f t="shared" si="49"/>
        <v>532.06</v>
      </c>
      <c r="BY384" s="22">
        <f t="shared" si="50"/>
        <v>0</v>
      </c>
      <c r="BZ384" s="22">
        <f t="shared" si="51"/>
        <v>0</v>
      </c>
      <c r="CA384" s="22">
        <f t="shared" si="52"/>
        <v>0</v>
      </c>
    </row>
    <row r="385" ht="14.25" customHeight="1">
      <c r="A385" s="14" t="s">
        <v>1736</v>
      </c>
      <c r="B385" s="14" t="s">
        <v>244</v>
      </c>
      <c r="C385" s="14" t="s">
        <v>1737</v>
      </c>
      <c r="D385" s="14"/>
      <c r="E385" s="14" t="s">
        <v>925</v>
      </c>
      <c r="F385" s="14" t="s">
        <v>107</v>
      </c>
      <c r="G385" s="14" t="s">
        <v>1738</v>
      </c>
      <c r="H385" s="25" t="s">
        <v>96</v>
      </c>
      <c r="I385" s="26">
        <v>882.0</v>
      </c>
      <c r="J385" s="22">
        <v>0.0</v>
      </c>
      <c r="K385" s="22">
        <f t="shared" si="6"/>
        <v>0</v>
      </c>
      <c r="L385" s="22">
        <f t="shared" si="7"/>
        <v>0</v>
      </c>
      <c r="M385" s="22">
        <v>0.0</v>
      </c>
      <c r="N385" s="22">
        <f t="shared" si="8"/>
        <v>0</v>
      </c>
      <c r="O385" s="22">
        <f t="shared" si="9"/>
        <v>0</v>
      </c>
      <c r="P385" s="22">
        <v>10.0</v>
      </c>
      <c r="Q385" s="22">
        <f t="shared" si="10"/>
        <v>0</v>
      </c>
      <c r="R385" s="22">
        <f t="shared" si="11"/>
        <v>10</v>
      </c>
      <c r="S385" s="22">
        <v>100.0</v>
      </c>
      <c r="T385" s="22">
        <f t="shared" si="12"/>
        <v>0</v>
      </c>
      <c r="U385" s="22">
        <f t="shared" si="13"/>
        <v>100</v>
      </c>
      <c r="V385" s="22">
        <f t="shared" si="14"/>
        <v>772</v>
      </c>
      <c r="W385" s="22">
        <v>13.9</v>
      </c>
      <c r="X385" s="22">
        <f t="shared" si="15"/>
        <v>0</v>
      </c>
      <c r="Y385" s="22">
        <f t="shared" si="16"/>
        <v>13.9</v>
      </c>
      <c r="Z385" s="22">
        <v>0.39</v>
      </c>
      <c r="AA385" s="22">
        <f t="shared" si="17"/>
        <v>0</v>
      </c>
      <c r="AB385" s="22">
        <f t="shared" si="18"/>
        <v>0.39</v>
      </c>
      <c r="AC385" s="22">
        <v>68.87</v>
      </c>
      <c r="AD385" s="22">
        <f t="shared" si="19"/>
        <v>0</v>
      </c>
      <c r="AE385" s="22">
        <f t="shared" si="20"/>
        <v>68.87</v>
      </c>
      <c r="AF385" s="22">
        <v>1.37</v>
      </c>
      <c r="AG385" s="22">
        <f t="shared" si="21"/>
        <v>0</v>
      </c>
      <c r="AH385" s="22">
        <f t="shared" si="22"/>
        <v>1.37</v>
      </c>
      <c r="AI385" s="22">
        <v>60.86</v>
      </c>
      <c r="AJ385" s="22">
        <f t="shared" si="23"/>
        <v>0</v>
      </c>
      <c r="AK385" s="22">
        <f t="shared" si="24"/>
        <v>60.86</v>
      </c>
      <c r="AL385" s="22">
        <f t="shared" ref="AL385:AN385" si="1604">AF385+AI385</f>
        <v>62.23</v>
      </c>
      <c r="AM385" s="22">
        <f t="shared" si="1604"/>
        <v>0</v>
      </c>
      <c r="AN385" s="22">
        <f t="shared" si="1604"/>
        <v>62.23</v>
      </c>
      <c r="AO385" s="22">
        <f t="shared" ref="AO385:AQ385" si="1605">SUM(J385+M385+P385+S385+W385+Z385+AC385+AF385+AI385)</f>
        <v>255.39</v>
      </c>
      <c r="AP385" s="22">
        <f t="shared" si="1605"/>
        <v>0</v>
      </c>
      <c r="AQ385" s="22">
        <f t="shared" si="1605"/>
        <v>255.39</v>
      </c>
      <c r="AR385" s="22">
        <v>21.72042312371951</v>
      </c>
      <c r="AS385" s="22">
        <f t="shared" si="27"/>
        <v>277.1104231</v>
      </c>
      <c r="AT385" s="22">
        <f t="shared" si="28"/>
        <v>277.1104231</v>
      </c>
      <c r="AU385" s="22">
        <f t="shared" si="29"/>
        <v>604.8895769</v>
      </c>
      <c r="AV385" s="22">
        <f t="shared" si="1549"/>
        <v>4554</v>
      </c>
      <c r="AW385" s="22">
        <f t="shared" si="31"/>
        <v>3949.110423</v>
      </c>
      <c r="AX385" s="22">
        <f t="shared" si="32"/>
        <v>604.8895769</v>
      </c>
      <c r="AY385" s="22">
        <v>70.73</v>
      </c>
      <c r="AZ385" s="22">
        <f t="shared" si="33"/>
        <v>70.73</v>
      </c>
      <c r="BA385" s="22">
        <f t="shared" si="34"/>
        <v>0</v>
      </c>
      <c r="BB385" s="22">
        <f t="shared" si="35"/>
        <v>4624.73</v>
      </c>
      <c r="BC385" s="22">
        <f t="shared" ref="BC385:BD385" si="1606">SUM(AW385+AZ385)</f>
        <v>4019.840423</v>
      </c>
      <c r="BD385" s="22">
        <f t="shared" si="1606"/>
        <v>604.8895769</v>
      </c>
      <c r="BE385" s="22">
        <f t="shared" si="37"/>
        <v>0</v>
      </c>
      <c r="BF385" s="27">
        <v>0.0</v>
      </c>
      <c r="BG385" s="22">
        <f t="shared" si="38"/>
        <v>0</v>
      </c>
      <c r="BH385" s="22">
        <f t="shared" si="39"/>
        <v>0</v>
      </c>
      <c r="BI385" s="22">
        <v>0.0</v>
      </c>
      <c r="BJ385" s="22">
        <f t="shared" si="40"/>
        <v>0</v>
      </c>
      <c r="BK385" s="22">
        <f t="shared" si="41"/>
        <v>0</v>
      </c>
      <c r="BL385" s="22"/>
      <c r="BM385" s="22">
        <f t="shared" si="42"/>
        <v>0</v>
      </c>
      <c r="BN385" s="22" t="str">
        <f t="shared" si="43"/>
        <v/>
      </c>
      <c r="BO385" s="22">
        <f t="shared" ref="BO385:BQ385" si="1607">BF385+BI385+BL385</f>
        <v>0</v>
      </c>
      <c r="BP385" s="22">
        <f t="shared" si="1607"/>
        <v>0</v>
      </c>
      <c r="BQ385" s="22">
        <f t="shared" si="1607"/>
        <v>0</v>
      </c>
      <c r="BR385" s="22">
        <f t="shared" si="45"/>
        <v>0</v>
      </c>
      <c r="BS385" s="22">
        <v>0.0</v>
      </c>
      <c r="BT385" s="22">
        <f t="shared" si="46"/>
        <v>0</v>
      </c>
      <c r="BU385" s="22">
        <f t="shared" si="47"/>
        <v>0</v>
      </c>
      <c r="BV385" s="22">
        <f t="shared" si="48"/>
        <v>0</v>
      </c>
      <c r="BW385" s="27">
        <v>0.0</v>
      </c>
      <c r="BX385" s="22">
        <f t="shared" si="49"/>
        <v>0</v>
      </c>
      <c r="BY385" s="22">
        <f t="shared" si="50"/>
        <v>0</v>
      </c>
      <c r="BZ385" s="22">
        <f t="shared" si="51"/>
        <v>0</v>
      </c>
      <c r="CA385" s="22">
        <f t="shared" si="52"/>
        <v>0</v>
      </c>
    </row>
    <row r="386" ht="14.25" customHeight="1">
      <c r="A386" s="14" t="s">
        <v>1739</v>
      </c>
      <c r="B386" s="14" t="s">
        <v>1740</v>
      </c>
      <c r="C386" s="14" t="s">
        <v>1741</v>
      </c>
      <c r="D386" s="14">
        <v>5.19364104E8</v>
      </c>
      <c r="E386" s="14" t="s">
        <v>422</v>
      </c>
      <c r="F386" s="14" t="s">
        <v>94</v>
      </c>
      <c r="G386" s="14" t="s">
        <v>1742</v>
      </c>
      <c r="H386" s="25" t="s">
        <v>96</v>
      </c>
      <c r="I386" s="26">
        <v>1588.0</v>
      </c>
      <c r="J386" s="22">
        <v>0.0</v>
      </c>
      <c r="K386" s="22">
        <f t="shared" si="6"/>
        <v>0</v>
      </c>
      <c r="L386" s="22">
        <f t="shared" si="7"/>
        <v>0</v>
      </c>
      <c r="M386" s="22">
        <v>0.0</v>
      </c>
      <c r="N386" s="22">
        <f t="shared" si="8"/>
        <v>0</v>
      </c>
      <c r="O386" s="22">
        <f t="shared" si="9"/>
        <v>0</v>
      </c>
      <c r="P386" s="22">
        <v>10.0</v>
      </c>
      <c r="Q386" s="22">
        <f t="shared" si="10"/>
        <v>0</v>
      </c>
      <c r="R386" s="22">
        <f t="shared" si="11"/>
        <v>10</v>
      </c>
      <c r="S386" s="22">
        <v>100.0</v>
      </c>
      <c r="T386" s="22">
        <f t="shared" si="12"/>
        <v>0</v>
      </c>
      <c r="U386" s="22">
        <f t="shared" si="13"/>
        <v>100</v>
      </c>
      <c r="V386" s="22">
        <f t="shared" si="14"/>
        <v>1478</v>
      </c>
      <c r="W386" s="22">
        <v>13.9</v>
      </c>
      <c r="X386" s="22">
        <f t="shared" si="15"/>
        <v>0</v>
      </c>
      <c r="Y386" s="22">
        <f t="shared" si="16"/>
        <v>13.9</v>
      </c>
      <c r="Z386" s="22">
        <v>0.39</v>
      </c>
      <c r="AA386" s="22">
        <f t="shared" si="17"/>
        <v>0</v>
      </c>
      <c r="AB386" s="22">
        <f t="shared" si="18"/>
        <v>0.39</v>
      </c>
      <c r="AC386" s="22">
        <v>68.87</v>
      </c>
      <c r="AD386" s="22">
        <f t="shared" si="19"/>
        <v>0</v>
      </c>
      <c r="AE386" s="22">
        <f t="shared" si="20"/>
        <v>68.87</v>
      </c>
      <c r="AF386" s="22">
        <v>1.37</v>
      </c>
      <c r="AG386" s="22">
        <f t="shared" si="21"/>
        <v>0</v>
      </c>
      <c r="AH386" s="22">
        <f t="shared" si="22"/>
        <v>1.37</v>
      </c>
      <c r="AI386" s="22">
        <v>60.86</v>
      </c>
      <c r="AJ386" s="22">
        <f t="shared" si="23"/>
        <v>0</v>
      </c>
      <c r="AK386" s="22">
        <f t="shared" si="24"/>
        <v>60.86</v>
      </c>
      <c r="AL386" s="22">
        <f t="shared" ref="AL386:AN386" si="1608">AF386+AI386</f>
        <v>62.23</v>
      </c>
      <c r="AM386" s="22">
        <f t="shared" si="1608"/>
        <v>0</v>
      </c>
      <c r="AN386" s="22">
        <f t="shared" si="1608"/>
        <v>62.23</v>
      </c>
      <c r="AO386" s="22">
        <f t="shared" ref="AO386:AQ386" si="1609">SUM(J386+M386+P386+S386+W386+Z386+AC386+AF386+AI386)</f>
        <v>255.39</v>
      </c>
      <c r="AP386" s="22">
        <f t="shared" si="1609"/>
        <v>0</v>
      </c>
      <c r="AQ386" s="22">
        <f t="shared" si="1609"/>
        <v>255.39</v>
      </c>
      <c r="AR386" s="22">
        <v>46.192772312762095</v>
      </c>
      <c r="AS386" s="22">
        <f t="shared" si="27"/>
        <v>301.5827723</v>
      </c>
      <c r="AT386" s="22">
        <f t="shared" si="28"/>
        <v>301.5827723</v>
      </c>
      <c r="AU386" s="22">
        <f t="shared" si="29"/>
        <v>1286.417228</v>
      </c>
      <c r="AV386" s="22">
        <f t="shared" si="1549"/>
        <v>4554</v>
      </c>
      <c r="AW386" s="22">
        <f t="shared" si="31"/>
        <v>3267.582772</v>
      </c>
      <c r="AX386" s="22">
        <f t="shared" si="32"/>
        <v>1286.417228</v>
      </c>
      <c r="AY386" s="22">
        <v>70.73</v>
      </c>
      <c r="AZ386" s="22">
        <f t="shared" si="33"/>
        <v>70.73</v>
      </c>
      <c r="BA386" s="22">
        <f t="shared" si="34"/>
        <v>0</v>
      </c>
      <c r="BB386" s="22">
        <f t="shared" si="35"/>
        <v>4624.73</v>
      </c>
      <c r="BC386" s="22">
        <f t="shared" ref="BC386:BD386" si="1610">SUM(AW386+AZ386)</f>
        <v>3338.312772</v>
      </c>
      <c r="BD386" s="22">
        <f t="shared" si="1610"/>
        <v>1286.417228</v>
      </c>
      <c r="BE386" s="22">
        <f t="shared" si="37"/>
        <v>0</v>
      </c>
      <c r="BF386" s="27">
        <v>0.0</v>
      </c>
      <c r="BG386" s="22">
        <f t="shared" si="38"/>
        <v>0</v>
      </c>
      <c r="BH386" s="22">
        <f t="shared" si="39"/>
        <v>0</v>
      </c>
      <c r="BI386" s="22">
        <v>299.85999999999996</v>
      </c>
      <c r="BJ386" s="22">
        <f t="shared" si="40"/>
        <v>299.86</v>
      </c>
      <c r="BK386" s="22">
        <f t="shared" si="41"/>
        <v>0</v>
      </c>
      <c r="BL386" s="22"/>
      <c r="BM386" s="22">
        <f t="shared" si="42"/>
        <v>0</v>
      </c>
      <c r="BN386" s="22" t="str">
        <f t="shared" si="43"/>
        <v/>
      </c>
      <c r="BO386" s="22">
        <f t="shared" ref="BO386:BQ386" si="1611">BF386+BI386+BL386</f>
        <v>299.86</v>
      </c>
      <c r="BP386" s="22">
        <f t="shared" si="1611"/>
        <v>299.86</v>
      </c>
      <c r="BQ386" s="22">
        <f t="shared" si="1611"/>
        <v>0</v>
      </c>
      <c r="BR386" s="22">
        <f t="shared" si="45"/>
        <v>0</v>
      </c>
      <c r="BS386" s="22">
        <v>0.0</v>
      </c>
      <c r="BT386" s="22">
        <f t="shared" si="46"/>
        <v>0</v>
      </c>
      <c r="BU386" s="22">
        <f t="shared" si="47"/>
        <v>0</v>
      </c>
      <c r="BV386" s="22">
        <f t="shared" si="48"/>
        <v>0</v>
      </c>
      <c r="BW386" s="27">
        <v>53.2</v>
      </c>
      <c r="BX386" s="22">
        <f t="shared" si="49"/>
        <v>53.2</v>
      </c>
      <c r="BY386" s="22">
        <f t="shared" si="50"/>
        <v>0</v>
      </c>
      <c r="BZ386" s="22">
        <f t="shared" si="51"/>
        <v>0</v>
      </c>
      <c r="CA386" s="22">
        <f t="shared" si="52"/>
        <v>0</v>
      </c>
    </row>
    <row r="387" ht="14.25" customHeight="1">
      <c r="A387" s="14" t="s">
        <v>1743</v>
      </c>
      <c r="B387" s="14" t="s">
        <v>1744</v>
      </c>
      <c r="C387" s="14" t="s">
        <v>1745</v>
      </c>
      <c r="D387" s="14">
        <v>3.33275411E8</v>
      </c>
      <c r="E387" s="14" t="s">
        <v>418</v>
      </c>
      <c r="F387" s="14" t="s">
        <v>204</v>
      </c>
      <c r="G387" s="14" t="s">
        <v>1746</v>
      </c>
      <c r="H387" s="25" t="s">
        <v>96</v>
      </c>
      <c r="I387" s="26">
        <v>2900.0</v>
      </c>
      <c r="J387" s="22">
        <v>0.0</v>
      </c>
      <c r="K387" s="22">
        <f t="shared" si="6"/>
        <v>0</v>
      </c>
      <c r="L387" s="22">
        <f t="shared" si="7"/>
        <v>0</v>
      </c>
      <c r="M387" s="22">
        <v>0.0</v>
      </c>
      <c r="N387" s="22">
        <f t="shared" si="8"/>
        <v>0</v>
      </c>
      <c r="O387" s="22">
        <f t="shared" si="9"/>
        <v>0</v>
      </c>
      <c r="P387" s="22">
        <v>10.0</v>
      </c>
      <c r="Q387" s="22">
        <f t="shared" si="10"/>
        <v>0</v>
      </c>
      <c r="R387" s="22">
        <f t="shared" si="11"/>
        <v>10</v>
      </c>
      <c r="S387" s="22">
        <v>100.0</v>
      </c>
      <c r="T387" s="22">
        <f t="shared" si="12"/>
        <v>0</v>
      </c>
      <c r="U387" s="22">
        <f t="shared" si="13"/>
        <v>100</v>
      </c>
      <c r="V387" s="22">
        <f t="shared" si="14"/>
        <v>2790</v>
      </c>
      <c r="W387" s="22">
        <v>27.8</v>
      </c>
      <c r="X387" s="22">
        <f t="shared" si="15"/>
        <v>0</v>
      </c>
      <c r="Y387" s="22">
        <f t="shared" si="16"/>
        <v>27.8</v>
      </c>
      <c r="Z387" s="22">
        <v>0.39</v>
      </c>
      <c r="AA387" s="22">
        <f t="shared" si="17"/>
        <v>0</v>
      </c>
      <c r="AB387" s="22">
        <f t="shared" si="18"/>
        <v>0.39</v>
      </c>
      <c r="AC387" s="22">
        <v>68.87</v>
      </c>
      <c r="AD387" s="22">
        <f t="shared" si="19"/>
        <v>0</v>
      </c>
      <c r="AE387" s="22">
        <f t="shared" si="20"/>
        <v>68.87</v>
      </c>
      <c r="AF387" s="22">
        <v>1.37</v>
      </c>
      <c r="AG387" s="22">
        <f t="shared" si="21"/>
        <v>0</v>
      </c>
      <c r="AH387" s="22">
        <f t="shared" si="22"/>
        <v>1.37</v>
      </c>
      <c r="AI387" s="22">
        <v>60.86</v>
      </c>
      <c r="AJ387" s="22">
        <f t="shared" si="23"/>
        <v>0</v>
      </c>
      <c r="AK387" s="22">
        <f t="shared" si="24"/>
        <v>60.86</v>
      </c>
      <c r="AL387" s="22">
        <f t="shared" ref="AL387:AN387" si="1612">AF387+AI387</f>
        <v>62.23</v>
      </c>
      <c r="AM387" s="22">
        <f t="shared" si="1612"/>
        <v>0</v>
      </c>
      <c r="AN387" s="22">
        <f t="shared" si="1612"/>
        <v>62.23</v>
      </c>
      <c r="AO387" s="22">
        <f t="shared" ref="AO387:AQ387" si="1613">SUM(J387+M387+P387+S387+W387+Z387+AC387+AF387+AI387)</f>
        <v>269.29</v>
      </c>
      <c r="AP387" s="22">
        <f t="shared" si="1613"/>
        <v>0</v>
      </c>
      <c r="AQ387" s="22">
        <f t="shared" si="1613"/>
        <v>269.29</v>
      </c>
      <c r="AR387" s="22">
        <v>91.18931123952723</v>
      </c>
      <c r="AS387" s="22">
        <f t="shared" si="27"/>
        <v>360.4793112</v>
      </c>
      <c r="AT387" s="22">
        <f t="shared" si="28"/>
        <v>360.4793112</v>
      </c>
      <c r="AU387" s="22">
        <f t="shared" si="29"/>
        <v>2539.520689</v>
      </c>
      <c r="AV387" s="22">
        <f t="shared" si="1549"/>
        <v>4554</v>
      </c>
      <c r="AW387" s="22">
        <f t="shared" si="31"/>
        <v>2014.479311</v>
      </c>
      <c r="AX387" s="22">
        <f t="shared" si="32"/>
        <v>2539.520689</v>
      </c>
      <c r="AY387" s="22">
        <v>70.73</v>
      </c>
      <c r="AZ387" s="22">
        <f t="shared" si="33"/>
        <v>70.73</v>
      </c>
      <c r="BA387" s="22">
        <f t="shared" si="34"/>
        <v>0</v>
      </c>
      <c r="BB387" s="22">
        <f t="shared" si="35"/>
        <v>4624.73</v>
      </c>
      <c r="BC387" s="22">
        <f t="shared" ref="BC387:BD387" si="1614">SUM(AW387+AZ387)</f>
        <v>2085.209311</v>
      </c>
      <c r="BD387" s="22">
        <f t="shared" si="1614"/>
        <v>2539.520689</v>
      </c>
      <c r="BE387" s="22">
        <f t="shared" si="37"/>
        <v>0</v>
      </c>
      <c r="BF387" s="27">
        <v>0.0</v>
      </c>
      <c r="BG387" s="22">
        <f t="shared" si="38"/>
        <v>0</v>
      </c>
      <c r="BH387" s="22">
        <f t="shared" si="39"/>
        <v>0</v>
      </c>
      <c r="BI387" s="22">
        <v>319.57</v>
      </c>
      <c r="BJ387" s="22">
        <f t="shared" si="40"/>
        <v>319.57</v>
      </c>
      <c r="BK387" s="22">
        <f t="shared" si="41"/>
        <v>0</v>
      </c>
      <c r="BL387" s="22"/>
      <c r="BM387" s="22">
        <f t="shared" si="42"/>
        <v>0</v>
      </c>
      <c r="BN387" s="22" t="str">
        <f t="shared" si="43"/>
        <v/>
      </c>
      <c r="BO387" s="22">
        <f t="shared" ref="BO387:BQ387" si="1615">BF387+BI387+BL387</f>
        <v>319.57</v>
      </c>
      <c r="BP387" s="22">
        <f t="shared" si="1615"/>
        <v>319.57</v>
      </c>
      <c r="BQ387" s="22">
        <f t="shared" si="1615"/>
        <v>0</v>
      </c>
      <c r="BR387" s="22">
        <f t="shared" si="45"/>
        <v>0</v>
      </c>
      <c r="BS387" s="22">
        <v>0.0</v>
      </c>
      <c r="BT387" s="22">
        <f t="shared" si="46"/>
        <v>0</v>
      </c>
      <c r="BU387" s="22">
        <f t="shared" si="47"/>
        <v>0</v>
      </c>
      <c r="BV387" s="22">
        <f t="shared" si="48"/>
        <v>0</v>
      </c>
      <c r="BW387" s="27">
        <v>561.85</v>
      </c>
      <c r="BX387" s="22">
        <f t="shared" si="49"/>
        <v>561.85</v>
      </c>
      <c r="BY387" s="22">
        <f t="shared" si="50"/>
        <v>0</v>
      </c>
      <c r="BZ387" s="22">
        <f t="shared" si="51"/>
        <v>0</v>
      </c>
      <c r="CA387" s="22">
        <f t="shared" si="52"/>
        <v>0</v>
      </c>
    </row>
    <row r="388" ht="14.25" customHeight="1">
      <c r="A388" s="14" t="s">
        <v>1747</v>
      </c>
      <c r="B388" s="14" t="s">
        <v>1748</v>
      </c>
      <c r="C388" s="14" t="s">
        <v>1749</v>
      </c>
      <c r="D388" s="14">
        <v>9.79809304E8</v>
      </c>
      <c r="E388" s="14" t="s">
        <v>351</v>
      </c>
      <c r="F388" s="14" t="s">
        <v>209</v>
      </c>
      <c r="G388" s="14" t="s">
        <v>1750</v>
      </c>
      <c r="H388" s="25" t="s">
        <v>96</v>
      </c>
      <c r="I388" s="26">
        <v>1531.0</v>
      </c>
      <c r="J388" s="22">
        <v>0.0</v>
      </c>
      <c r="K388" s="22">
        <f t="shared" si="6"/>
        <v>0</v>
      </c>
      <c r="L388" s="22">
        <f t="shared" si="7"/>
        <v>0</v>
      </c>
      <c r="M388" s="22">
        <v>0.0</v>
      </c>
      <c r="N388" s="22">
        <f t="shared" si="8"/>
        <v>0</v>
      </c>
      <c r="O388" s="22">
        <f t="shared" si="9"/>
        <v>0</v>
      </c>
      <c r="P388" s="22">
        <v>22.0</v>
      </c>
      <c r="Q388" s="22">
        <f t="shared" si="10"/>
        <v>0</v>
      </c>
      <c r="R388" s="22">
        <f t="shared" si="11"/>
        <v>22</v>
      </c>
      <c r="S388" s="22">
        <v>100.0</v>
      </c>
      <c r="T388" s="22">
        <f t="shared" si="12"/>
        <v>0</v>
      </c>
      <c r="U388" s="22">
        <f t="shared" si="13"/>
        <v>100</v>
      </c>
      <c r="V388" s="22">
        <f t="shared" si="14"/>
        <v>1409</v>
      </c>
      <c r="W388" s="22">
        <v>13.9</v>
      </c>
      <c r="X388" s="22">
        <f t="shared" si="15"/>
        <v>0</v>
      </c>
      <c r="Y388" s="22">
        <f t="shared" si="16"/>
        <v>13.9</v>
      </c>
      <c r="Z388" s="22">
        <v>0.39</v>
      </c>
      <c r="AA388" s="22">
        <f t="shared" si="17"/>
        <v>0</v>
      </c>
      <c r="AB388" s="22">
        <f t="shared" si="18"/>
        <v>0.39</v>
      </c>
      <c r="AC388" s="22">
        <v>68.87</v>
      </c>
      <c r="AD388" s="22">
        <f t="shared" si="19"/>
        <v>0</v>
      </c>
      <c r="AE388" s="22">
        <f t="shared" si="20"/>
        <v>68.87</v>
      </c>
      <c r="AF388" s="22">
        <v>1.37</v>
      </c>
      <c r="AG388" s="22">
        <f t="shared" si="21"/>
        <v>0</v>
      </c>
      <c r="AH388" s="22">
        <f t="shared" si="22"/>
        <v>1.37</v>
      </c>
      <c r="AI388" s="22">
        <v>60.86</v>
      </c>
      <c r="AJ388" s="22">
        <f t="shared" si="23"/>
        <v>0</v>
      </c>
      <c r="AK388" s="22">
        <f t="shared" si="24"/>
        <v>60.86</v>
      </c>
      <c r="AL388" s="22">
        <f t="shared" ref="AL388:AN388" si="1616">AF388+AI388</f>
        <v>62.23</v>
      </c>
      <c r="AM388" s="22">
        <f t="shared" si="1616"/>
        <v>0</v>
      </c>
      <c r="AN388" s="22">
        <f t="shared" si="1616"/>
        <v>62.23</v>
      </c>
      <c r="AO388" s="22">
        <f t="shared" ref="AO388:AQ388" si="1617">SUM(J388+M388+P388+S388+W388+Z388+AC388+AF388+AI388)</f>
        <v>267.39</v>
      </c>
      <c r="AP388" s="22">
        <f t="shared" si="1617"/>
        <v>0</v>
      </c>
      <c r="AQ388" s="22">
        <f t="shared" si="1617"/>
        <v>267.39</v>
      </c>
      <c r="AR388" s="22">
        <v>43.80099880845057</v>
      </c>
      <c r="AS388" s="22">
        <f t="shared" si="27"/>
        <v>311.1909988</v>
      </c>
      <c r="AT388" s="22">
        <f t="shared" si="28"/>
        <v>311.1909988</v>
      </c>
      <c r="AU388" s="22">
        <f t="shared" si="29"/>
        <v>1219.809001</v>
      </c>
      <c r="AV388" s="22">
        <f t="shared" si="1549"/>
        <v>4554</v>
      </c>
      <c r="AW388" s="22">
        <f t="shared" si="31"/>
        <v>3334.190999</v>
      </c>
      <c r="AX388" s="22">
        <f t="shared" si="32"/>
        <v>1219.809001</v>
      </c>
      <c r="AY388" s="22">
        <v>70.73</v>
      </c>
      <c r="AZ388" s="22">
        <f t="shared" si="33"/>
        <v>70.73</v>
      </c>
      <c r="BA388" s="22">
        <f t="shared" si="34"/>
        <v>0</v>
      </c>
      <c r="BB388" s="22">
        <f t="shared" si="35"/>
        <v>4624.73</v>
      </c>
      <c r="BC388" s="22">
        <f t="shared" ref="BC388:BD388" si="1618">SUM(AW388+AZ388)</f>
        <v>3404.920999</v>
      </c>
      <c r="BD388" s="22">
        <f t="shared" si="1618"/>
        <v>1219.809001</v>
      </c>
      <c r="BE388" s="22">
        <f t="shared" si="37"/>
        <v>0</v>
      </c>
      <c r="BF388" s="27">
        <v>0.0</v>
      </c>
      <c r="BG388" s="22">
        <f t="shared" si="38"/>
        <v>0</v>
      </c>
      <c r="BH388" s="22">
        <f t="shared" si="39"/>
        <v>0</v>
      </c>
      <c r="BI388" s="22">
        <v>652.1500000000001</v>
      </c>
      <c r="BJ388" s="22">
        <f t="shared" si="40"/>
        <v>652.15</v>
      </c>
      <c r="BK388" s="22">
        <f t="shared" si="41"/>
        <v>0</v>
      </c>
      <c r="BL388" s="22"/>
      <c r="BM388" s="22">
        <f t="shared" si="42"/>
        <v>0</v>
      </c>
      <c r="BN388" s="22" t="str">
        <f t="shared" si="43"/>
        <v/>
      </c>
      <c r="BO388" s="22">
        <f t="shared" ref="BO388:BQ388" si="1619">BF388+BI388+BL388</f>
        <v>652.15</v>
      </c>
      <c r="BP388" s="22">
        <f t="shared" si="1619"/>
        <v>652.15</v>
      </c>
      <c r="BQ388" s="22">
        <f t="shared" si="1619"/>
        <v>0</v>
      </c>
      <c r="BR388" s="22">
        <f t="shared" si="45"/>
        <v>0</v>
      </c>
      <c r="BS388" s="22">
        <v>0.0</v>
      </c>
      <c r="BT388" s="22">
        <f t="shared" si="46"/>
        <v>0</v>
      </c>
      <c r="BU388" s="22">
        <f t="shared" si="47"/>
        <v>0</v>
      </c>
      <c r="BV388" s="22">
        <f t="shared" si="48"/>
        <v>0</v>
      </c>
      <c r="BW388" s="27">
        <v>1330.13</v>
      </c>
      <c r="BX388" s="22">
        <f t="shared" si="49"/>
        <v>1330.13</v>
      </c>
      <c r="BY388" s="22">
        <f t="shared" si="50"/>
        <v>0</v>
      </c>
      <c r="BZ388" s="22">
        <f t="shared" si="51"/>
        <v>0</v>
      </c>
      <c r="CA388" s="22">
        <f t="shared" si="52"/>
        <v>0</v>
      </c>
    </row>
    <row r="389" ht="14.25" customHeight="1">
      <c r="A389" s="14" t="s">
        <v>1751</v>
      </c>
      <c r="B389" s="14" t="s">
        <v>1752</v>
      </c>
      <c r="C389" s="14" t="s">
        <v>1753</v>
      </c>
      <c r="D389" s="14">
        <v>8.87752659E8</v>
      </c>
      <c r="E389" s="14" t="s">
        <v>298</v>
      </c>
      <c r="F389" s="14" t="s">
        <v>322</v>
      </c>
      <c r="G389" s="14" t="s">
        <v>1754</v>
      </c>
      <c r="H389" s="25" t="s">
        <v>96</v>
      </c>
      <c r="I389" s="26">
        <v>2300.0</v>
      </c>
      <c r="J389" s="22">
        <v>0.0</v>
      </c>
      <c r="K389" s="22">
        <f t="shared" si="6"/>
        <v>0</v>
      </c>
      <c r="L389" s="22">
        <f t="shared" si="7"/>
        <v>0</v>
      </c>
      <c r="M389" s="22">
        <v>0.0</v>
      </c>
      <c r="N389" s="22">
        <f t="shared" si="8"/>
        <v>0</v>
      </c>
      <c r="O389" s="22">
        <f t="shared" si="9"/>
        <v>0</v>
      </c>
      <c r="P389" s="22">
        <v>10.0</v>
      </c>
      <c r="Q389" s="22">
        <f t="shared" si="10"/>
        <v>0</v>
      </c>
      <c r="R389" s="22">
        <f t="shared" si="11"/>
        <v>10</v>
      </c>
      <c r="S389" s="22">
        <v>100.0</v>
      </c>
      <c r="T389" s="22">
        <f t="shared" si="12"/>
        <v>0</v>
      </c>
      <c r="U389" s="22">
        <f t="shared" si="13"/>
        <v>100</v>
      </c>
      <c r="V389" s="22">
        <f t="shared" si="14"/>
        <v>2190</v>
      </c>
      <c r="W389" s="22">
        <v>13.9</v>
      </c>
      <c r="X389" s="22">
        <f t="shared" si="15"/>
        <v>0</v>
      </c>
      <c r="Y389" s="22">
        <f t="shared" si="16"/>
        <v>13.9</v>
      </c>
      <c r="Z389" s="22">
        <v>0.39</v>
      </c>
      <c r="AA389" s="22">
        <f t="shared" si="17"/>
        <v>0</v>
      </c>
      <c r="AB389" s="22">
        <f t="shared" si="18"/>
        <v>0.39</v>
      </c>
      <c r="AC389" s="22">
        <v>68.87</v>
      </c>
      <c r="AD389" s="22">
        <f t="shared" si="19"/>
        <v>0</v>
      </c>
      <c r="AE389" s="22">
        <f t="shared" si="20"/>
        <v>68.87</v>
      </c>
      <c r="AF389" s="22">
        <v>1.37</v>
      </c>
      <c r="AG389" s="22">
        <f t="shared" si="21"/>
        <v>0</v>
      </c>
      <c r="AH389" s="22">
        <f t="shared" si="22"/>
        <v>1.37</v>
      </c>
      <c r="AI389" s="22">
        <v>60.86</v>
      </c>
      <c r="AJ389" s="22">
        <f t="shared" si="23"/>
        <v>0</v>
      </c>
      <c r="AK389" s="22">
        <f t="shared" si="24"/>
        <v>60.86</v>
      </c>
      <c r="AL389" s="22">
        <f t="shared" ref="AL389:AN389" si="1620">AF389+AI389</f>
        <v>62.23</v>
      </c>
      <c r="AM389" s="22">
        <f t="shared" si="1620"/>
        <v>0</v>
      </c>
      <c r="AN389" s="22">
        <f t="shared" si="1620"/>
        <v>62.23</v>
      </c>
      <c r="AO389" s="22">
        <f t="shared" ref="AO389:AQ389" si="1621">SUM(J389+M389+P389+S389+W389+Z389+AC389+AF389+AI389)</f>
        <v>255.39</v>
      </c>
      <c r="AP389" s="22">
        <f t="shared" si="1621"/>
        <v>0</v>
      </c>
      <c r="AQ389" s="22">
        <f t="shared" si="1621"/>
        <v>255.39</v>
      </c>
      <c r="AR389" s="22">
        <v>70.87310180652742</v>
      </c>
      <c r="AS389" s="22">
        <f t="shared" si="27"/>
        <v>326.2631018</v>
      </c>
      <c r="AT389" s="22">
        <f t="shared" si="28"/>
        <v>326.2631018</v>
      </c>
      <c r="AU389" s="22">
        <f t="shared" si="29"/>
        <v>1973.736898</v>
      </c>
      <c r="AV389" s="22">
        <f t="shared" si="1549"/>
        <v>4554</v>
      </c>
      <c r="AW389" s="22">
        <f t="shared" si="31"/>
        <v>2580.263102</v>
      </c>
      <c r="AX389" s="22">
        <f t="shared" si="32"/>
        <v>1973.736898</v>
      </c>
      <c r="AY389" s="22">
        <v>70.73</v>
      </c>
      <c r="AZ389" s="22">
        <f t="shared" si="33"/>
        <v>70.73</v>
      </c>
      <c r="BA389" s="22">
        <f t="shared" si="34"/>
        <v>0</v>
      </c>
      <c r="BB389" s="22">
        <f t="shared" si="35"/>
        <v>4624.73</v>
      </c>
      <c r="BC389" s="22">
        <f t="shared" ref="BC389:BD389" si="1622">SUM(AW389+AZ389)</f>
        <v>2650.993102</v>
      </c>
      <c r="BD389" s="22">
        <f t="shared" si="1622"/>
        <v>1973.736898</v>
      </c>
      <c r="BE389" s="22">
        <f t="shared" si="37"/>
        <v>0</v>
      </c>
      <c r="BF389" s="27">
        <v>0.0</v>
      </c>
      <c r="BG389" s="22">
        <f t="shared" si="38"/>
        <v>0</v>
      </c>
      <c r="BH389" s="22">
        <f t="shared" si="39"/>
        <v>0</v>
      </c>
      <c r="BI389" s="22">
        <v>572.28</v>
      </c>
      <c r="BJ389" s="22">
        <f t="shared" si="40"/>
        <v>572.28</v>
      </c>
      <c r="BK389" s="22">
        <f t="shared" si="41"/>
        <v>0</v>
      </c>
      <c r="BL389" s="22"/>
      <c r="BM389" s="22">
        <f t="shared" si="42"/>
        <v>0</v>
      </c>
      <c r="BN389" s="22" t="str">
        <f t="shared" si="43"/>
        <v/>
      </c>
      <c r="BO389" s="22">
        <f t="shared" ref="BO389:BQ389" si="1623">BF389+BI389+BL389</f>
        <v>572.28</v>
      </c>
      <c r="BP389" s="22">
        <f t="shared" si="1623"/>
        <v>572.28</v>
      </c>
      <c r="BQ389" s="22">
        <f t="shared" si="1623"/>
        <v>0</v>
      </c>
      <c r="BR389" s="22">
        <f t="shared" si="45"/>
        <v>0</v>
      </c>
      <c r="BS389" s="22">
        <v>0.0</v>
      </c>
      <c r="BT389" s="22">
        <f t="shared" si="46"/>
        <v>0</v>
      </c>
      <c r="BU389" s="22">
        <f t="shared" si="47"/>
        <v>0</v>
      </c>
      <c r="BV389" s="22">
        <f t="shared" si="48"/>
        <v>0</v>
      </c>
      <c r="BW389" s="27">
        <v>659.75</v>
      </c>
      <c r="BX389" s="22">
        <f t="shared" si="49"/>
        <v>659.75</v>
      </c>
      <c r="BY389" s="22">
        <f t="shared" si="50"/>
        <v>0</v>
      </c>
      <c r="BZ389" s="22">
        <f t="shared" si="51"/>
        <v>0</v>
      </c>
      <c r="CA389" s="22">
        <f t="shared" si="52"/>
        <v>0</v>
      </c>
    </row>
    <row r="390" ht="14.25" customHeight="1">
      <c r="A390" s="14" t="s">
        <v>1755</v>
      </c>
      <c r="B390" s="14" t="s">
        <v>1756</v>
      </c>
      <c r="C390" s="14" t="s">
        <v>1757</v>
      </c>
      <c r="D390" s="14">
        <v>5.51600705E8</v>
      </c>
      <c r="E390" s="14" t="s">
        <v>379</v>
      </c>
      <c r="F390" s="14" t="s">
        <v>94</v>
      </c>
      <c r="G390" s="14" t="s">
        <v>1758</v>
      </c>
      <c r="H390" s="25" t="s">
        <v>96</v>
      </c>
      <c r="I390" s="26">
        <v>1550.0</v>
      </c>
      <c r="J390" s="22">
        <v>0.0</v>
      </c>
      <c r="K390" s="22">
        <f t="shared" si="6"/>
        <v>0</v>
      </c>
      <c r="L390" s="22">
        <f t="shared" si="7"/>
        <v>0</v>
      </c>
      <c r="M390" s="22">
        <v>0.0</v>
      </c>
      <c r="N390" s="22">
        <f t="shared" si="8"/>
        <v>0</v>
      </c>
      <c r="O390" s="22">
        <f t="shared" si="9"/>
        <v>0</v>
      </c>
      <c r="P390" s="22">
        <v>10.0</v>
      </c>
      <c r="Q390" s="22">
        <f t="shared" si="10"/>
        <v>0</v>
      </c>
      <c r="R390" s="22">
        <f t="shared" si="11"/>
        <v>10</v>
      </c>
      <c r="S390" s="22">
        <v>100.0</v>
      </c>
      <c r="T390" s="22">
        <f t="shared" si="12"/>
        <v>0</v>
      </c>
      <c r="U390" s="22">
        <f t="shared" si="13"/>
        <v>100</v>
      </c>
      <c r="V390" s="22">
        <f t="shared" si="14"/>
        <v>1440</v>
      </c>
      <c r="W390" s="22">
        <v>27.8</v>
      </c>
      <c r="X390" s="22">
        <f t="shared" si="15"/>
        <v>0</v>
      </c>
      <c r="Y390" s="22">
        <f t="shared" si="16"/>
        <v>27.8</v>
      </c>
      <c r="Z390" s="22">
        <v>0.39</v>
      </c>
      <c r="AA390" s="22">
        <f t="shared" si="17"/>
        <v>0</v>
      </c>
      <c r="AB390" s="22">
        <f t="shared" si="18"/>
        <v>0.39</v>
      </c>
      <c r="AC390" s="22">
        <v>68.87</v>
      </c>
      <c r="AD390" s="22">
        <f t="shared" si="19"/>
        <v>0</v>
      </c>
      <c r="AE390" s="22">
        <f t="shared" si="20"/>
        <v>68.87</v>
      </c>
      <c r="AF390" s="22">
        <v>1.37</v>
      </c>
      <c r="AG390" s="22">
        <f t="shared" si="21"/>
        <v>0</v>
      </c>
      <c r="AH390" s="22">
        <f t="shared" si="22"/>
        <v>1.37</v>
      </c>
      <c r="AI390" s="22">
        <v>60.86</v>
      </c>
      <c r="AJ390" s="22">
        <f t="shared" si="23"/>
        <v>0</v>
      </c>
      <c r="AK390" s="22">
        <f t="shared" si="24"/>
        <v>60.86</v>
      </c>
      <c r="AL390" s="22">
        <f t="shared" ref="AL390:AN390" si="1624">AF390+AI390</f>
        <v>62.23</v>
      </c>
      <c r="AM390" s="22">
        <f t="shared" si="1624"/>
        <v>0</v>
      </c>
      <c r="AN390" s="22">
        <f t="shared" si="1624"/>
        <v>62.23</v>
      </c>
      <c r="AO390" s="22">
        <f t="shared" ref="AO390:AQ390" si="1625">SUM(J390+M390+P390+S390+W390+Z390+AC390+AF390+AI390)</f>
        <v>269.29</v>
      </c>
      <c r="AP390" s="22">
        <f t="shared" si="1625"/>
        <v>0</v>
      </c>
      <c r="AQ390" s="22">
        <f t="shared" si="1625"/>
        <v>269.29</v>
      </c>
      <c r="AR390" s="22">
        <v>44.393742676910385</v>
      </c>
      <c r="AS390" s="22">
        <f t="shared" si="27"/>
        <v>313.6837427</v>
      </c>
      <c r="AT390" s="22">
        <f t="shared" si="28"/>
        <v>313.6837427</v>
      </c>
      <c r="AU390" s="22">
        <f t="shared" si="29"/>
        <v>1236.316257</v>
      </c>
      <c r="AV390" s="22">
        <f t="shared" si="1549"/>
        <v>4554</v>
      </c>
      <c r="AW390" s="22">
        <f t="shared" si="31"/>
        <v>3317.683743</v>
      </c>
      <c r="AX390" s="22">
        <f t="shared" si="32"/>
        <v>1236.316257</v>
      </c>
      <c r="AY390" s="22">
        <v>70.73</v>
      </c>
      <c r="AZ390" s="22">
        <f t="shared" si="33"/>
        <v>70.73</v>
      </c>
      <c r="BA390" s="22">
        <f t="shared" si="34"/>
        <v>0</v>
      </c>
      <c r="BB390" s="22">
        <f t="shared" si="35"/>
        <v>4624.73</v>
      </c>
      <c r="BC390" s="22">
        <f t="shared" ref="BC390:BD390" si="1626">SUM(AW390+AZ390)</f>
        <v>3388.413743</v>
      </c>
      <c r="BD390" s="22">
        <f t="shared" si="1626"/>
        <v>1236.316257</v>
      </c>
      <c r="BE390" s="22">
        <f t="shared" si="37"/>
        <v>0</v>
      </c>
      <c r="BF390" s="27">
        <v>0.0</v>
      </c>
      <c r="BG390" s="22">
        <f t="shared" si="38"/>
        <v>0</v>
      </c>
      <c r="BH390" s="22">
        <f t="shared" si="39"/>
        <v>0</v>
      </c>
      <c r="BI390" s="22">
        <v>168.27</v>
      </c>
      <c r="BJ390" s="22">
        <f t="shared" si="40"/>
        <v>168.27</v>
      </c>
      <c r="BK390" s="22">
        <f t="shared" si="41"/>
        <v>0</v>
      </c>
      <c r="BL390" s="22"/>
      <c r="BM390" s="22">
        <f t="shared" si="42"/>
        <v>0</v>
      </c>
      <c r="BN390" s="22" t="str">
        <f t="shared" si="43"/>
        <v/>
      </c>
      <c r="BO390" s="22">
        <f t="shared" ref="BO390:BQ390" si="1627">BF390+BI390+BL390</f>
        <v>168.27</v>
      </c>
      <c r="BP390" s="22">
        <f t="shared" si="1627"/>
        <v>168.27</v>
      </c>
      <c r="BQ390" s="22">
        <f t="shared" si="1627"/>
        <v>0</v>
      </c>
      <c r="BR390" s="22">
        <f t="shared" si="45"/>
        <v>0</v>
      </c>
      <c r="BS390" s="22">
        <v>0.0</v>
      </c>
      <c r="BT390" s="22">
        <f t="shared" si="46"/>
        <v>0</v>
      </c>
      <c r="BU390" s="22">
        <f t="shared" si="47"/>
        <v>0</v>
      </c>
      <c r="BV390" s="22">
        <f t="shared" si="48"/>
        <v>0</v>
      </c>
      <c r="BW390" s="27">
        <v>244.74</v>
      </c>
      <c r="BX390" s="22">
        <f t="shared" si="49"/>
        <v>244.74</v>
      </c>
      <c r="BY390" s="22">
        <f t="shared" si="50"/>
        <v>0</v>
      </c>
      <c r="BZ390" s="22">
        <f t="shared" si="51"/>
        <v>0</v>
      </c>
      <c r="CA390" s="22">
        <f t="shared" si="52"/>
        <v>0</v>
      </c>
    </row>
    <row r="391" ht="14.25" customHeight="1">
      <c r="A391" s="14" t="s">
        <v>1759</v>
      </c>
      <c r="B391" s="14" t="s">
        <v>1760</v>
      </c>
      <c r="C391" s="14" t="s">
        <v>1761</v>
      </c>
      <c r="D391" s="14">
        <v>2.60082422E8</v>
      </c>
      <c r="E391" s="14" t="s">
        <v>1762</v>
      </c>
      <c r="F391" s="14" t="s">
        <v>107</v>
      </c>
      <c r="G391" s="14" t="s">
        <v>1763</v>
      </c>
      <c r="H391" s="25" t="s">
        <v>96</v>
      </c>
      <c r="I391" s="26">
        <v>11500.0</v>
      </c>
      <c r="J391" s="22">
        <v>0.0</v>
      </c>
      <c r="K391" s="22">
        <f t="shared" si="6"/>
        <v>0</v>
      </c>
      <c r="L391" s="22">
        <f t="shared" si="7"/>
        <v>0</v>
      </c>
      <c r="M391" s="22">
        <v>0.0</v>
      </c>
      <c r="N391" s="22">
        <f t="shared" si="8"/>
        <v>0</v>
      </c>
      <c r="O391" s="22">
        <f t="shared" si="9"/>
        <v>0</v>
      </c>
      <c r="P391" s="22">
        <v>10.0</v>
      </c>
      <c r="Q391" s="22">
        <f t="shared" si="10"/>
        <v>0</v>
      </c>
      <c r="R391" s="22">
        <f t="shared" si="11"/>
        <v>10</v>
      </c>
      <c r="S391" s="22">
        <v>100.0</v>
      </c>
      <c r="T391" s="22">
        <f t="shared" si="12"/>
        <v>0</v>
      </c>
      <c r="U391" s="22">
        <f t="shared" si="13"/>
        <v>100</v>
      </c>
      <c r="V391" s="22">
        <f t="shared" si="14"/>
        <v>11390</v>
      </c>
      <c r="W391" s="22">
        <v>27.8</v>
      </c>
      <c r="X391" s="22">
        <f t="shared" si="15"/>
        <v>0</v>
      </c>
      <c r="Y391" s="22">
        <f t="shared" si="16"/>
        <v>27.8</v>
      </c>
      <c r="Z391" s="22">
        <v>0.39</v>
      </c>
      <c r="AA391" s="22">
        <f t="shared" si="17"/>
        <v>0</v>
      </c>
      <c r="AB391" s="22">
        <f t="shared" si="18"/>
        <v>0.39</v>
      </c>
      <c r="AC391" s="22">
        <v>68.87</v>
      </c>
      <c r="AD391" s="22">
        <f t="shared" si="19"/>
        <v>0</v>
      </c>
      <c r="AE391" s="22">
        <f t="shared" si="20"/>
        <v>68.87</v>
      </c>
      <c r="AF391" s="22">
        <v>1.37</v>
      </c>
      <c r="AG391" s="22">
        <f t="shared" si="21"/>
        <v>0</v>
      </c>
      <c r="AH391" s="22">
        <f t="shared" si="22"/>
        <v>1.37</v>
      </c>
      <c r="AI391" s="22">
        <v>60.86</v>
      </c>
      <c r="AJ391" s="22">
        <f t="shared" si="23"/>
        <v>0</v>
      </c>
      <c r="AK391" s="22">
        <f t="shared" si="24"/>
        <v>60.86</v>
      </c>
      <c r="AL391" s="22">
        <f t="shared" ref="AL391:AN391" si="1628">AF391+AI391</f>
        <v>62.23</v>
      </c>
      <c r="AM391" s="22">
        <f t="shared" si="1628"/>
        <v>0</v>
      </c>
      <c r="AN391" s="22">
        <f t="shared" si="1628"/>
        <v>62.23</v>
      </c>
      <c r="AO391" s="22">
        <f t="shared" ref="AO391:AQ391" si="1629">SUM(J391+M391+P391+S391+W391+Z391+AC391+AF391+AI391)</f>
        <v>269.29</v>
      </c>
      <c r="AP391" s="22">
        <f t="shared" si="1629"/>
        <v>0</v>
      </c>
      <c r="AQ391" s="22">
        <f t="shared" si="1629"/>
        <v>269.29</v>
      </c>
      <c r="AR391" s="22">
        <v>389.2944146754567</v>
      </c>
      <c r="AS391" s="22">
        <f t="shared" si="27"/>
        <v>658.5844147</v>
      </c>
      <c r="AT391" s="22">
        <f t="shared" si="28"/>
        <v>658.5844147</v>
      </c>
      <c r="AU391" s="22">
        <f t="shared" si="29"/>
        <v>10841.41559</v>
      </c>
      <c r="AV391" s="22">
        <f t="shared" ref="AV391:AV392" si="1634">82.93*120</f>
        <v>9951.6</v>
      </c>
      <c r="AW391" s="22">
        <f t="shared" si="31"/>
        <v>0</v>
      </c>
      <c r="AX391" s="22">
        <f t="shared" si="32"/>
        <v>9951.6</v>
      </c>
      <c r="AY391" s="22">
        <v>175.06</v>
      </c>
      <c r="AZ391" s="22">
        <f t="shared" si="33"/>
        <v>0</v>
      </c>
      <c r="BA391" s="22">
        <f t="shared" si="34"/>
        <v>175.06</v>
      </c>
      <c r="BB391" s="22">
        <f t="shared" si="35"/>
        <v>10126.66</v>
      </c>
      <c r="BC391" s="22">
        <f t="shared" ref="BC391:BD391" si="1630">SUM(AW391+AZ391)</f>
        <v>0</v>
      </c>
      <c r="BD391" s="22">
        <f t="shared" si="1630"/>
        <v>10126.66</v>
      </c>
      <c r="BE391" s="22">
        <f t="shared" si="37"/>
        <v>714.7555853</v>
      </c>
      <c r="BF391" s="27">
        <v>6092.23</v>
      </c>
      <c r="BG391" s="22">
        <f t="shared" si="38"/>
        <v>5377.474415</v>
      </c>
      <c r="BH391" s="22">
        <f t="shared" si="39"/>
        <v>714.7555853</v>
      </c>
      <c r="BI391" s="22">
        <v>1113.14</v>
      </c>
      <c r="BJ391" s="22">
        <f t="shared" si="40"/>
        <v>1113.14</v>
      </c>
      <c r="BK391" s="22">
        <f t="shared" si="41"/>
        <v>0</v>
      </c>
      <c r="BL391" s="22"/>
      <c r="BM391" s="22">
        <f t="shared" si="42"/>
        <v>0</v>
      </c>
      <c r="BN391" s="22" t="str">
        <f t="shared" si="43"/>
        <v/>
      </c>
      <c r="BO391" s="22">
        <f t="shared" ref="BO391:BQ391" si="1631">BF391+BI391+BL391</f>
        <v>7205.37</v>
      </c>
      <c r="BP391" s="22">
        <f t="shared" si="1631"/>
        <v>6490.614415</v>
      </c>
      <c r="BQ391" s="22">
        <f t="shared" si="1631"/>
        <v>714.7555853</v>
      </c>
      <c r="BR391" s="22">
        <f t="shared" si="45"/>
        <v>0</v>
      </c>
      <c r="BS391" s="22">
        <v>0.0</v>
      </c>
      <c r="BT391" s="22">
        <f t="shared" si="46"/>
        <v>0</v>
      </c>
      <c r="BU391" s="22">
        <f t="shared" si="47"/>
        <v>0</v>
      </c>
      <c r="BV391" s="22">
        <f t="shared" si="48"/>
        <v>0</v>
      </c>
      <c r="BW391" s="27">
        <v>14937.97</v>
      </c>
      <c r="BX391" s="22">
        <f t="shared" si="49"/>
        <v>14937.97</v>
      </c>
      <c r="BY391" s="22">
        <f t="shared" si="50"/>
        <v>0</v>
      </c>
      <c r="BZ391" s="22">
        <f t="shared" si="51"/>
        <v>0</v>
      </c>
      <c r="CA391" s="22">
        <f t="shared" si="52"/>
        <v>0</v>
      </c>
    </row>
    <row r="392" ht="14.25" customHeight="1">
      <c r="A392" s="14" t="s">
        <v>1764</v>
      </c>
      <c r="B392" s="14" t="s">
        <v>1765</v>
      </c>
      <c r="C392" s="14" t="s">
        <v>1766</v>
      </c>
      <c r="D392" s="14">
        <v>7.9143938E8</v>
      </c>
      <c r="E392" s="14" t="s">
        <v>1767</v>
      </c>
      <c r="F392" s="14" t="s">
        <v>577</v>
      </c>
      <c r="G392" s="14" t="s">
        <v>1768</v>
      </c>
      <c r="H392" s="25" t="s">
        <v>96</v>
      </c>
      <c r="I392" s="26">
        <v>3600.0</v>
      </c>
      <c r="J392" s="22">
        <v>0.0</v>
      </c>
      <c r="K392" s="22">
        <f t="shared" si="6"/>
        <v>0</v>
      </c>
      <c r="L392" s="22">
        <f t="shared" si="7"/>
        <v>0</v>
      </c>
      <c r="M392" s="22">
        <v>0.0</v>
      </c>
      <c r="N392" s="22">
        <f t="shared" si="8"/>
        <v>0</v>
      </c>
      <c r="O392" s="22">
        <f t="shared" si="9"/>
        <v>0</v>
      </c>
      <c r="P392" s="22">
        <v>10.0</v>
      </c>
      <c r="Q392" s="22">
        <f t="shared" si="10"/>
        <v>0</v>
      </c>
      <c r="R392" s="22">
        <f t="shared" si="11"/>
        <v>10</v>
      </c>
      <c r="S392" s="22">
        <v>100.0</v>
      </c>
      <c r="T392" s="22">
        <f t="shared" si="12"/>
        <v>0</v>
      </c>
      <c r="U392" s="22">
        <f t="shared" si="13"/>
        <v>100</v>
      </c>
      <c r="V392" s="22">
        <f t="shared" si="14"/>
        <v>3490</v>
      </c>
      <c r="W392" s="22">
        <v>13.9</v>
      </c>
      <c r="X392" s="22">
        <f t="shared" si="15"/>
        <v>0</v>
      </c>
      <c r="Y392" s="22">
        <f t="shared" si="16"/>
        <v>13.9</v>
      </c>
      <c r="Z392" s="22">
        <v>0.39</v>
      </c>
      <c r="AA392" s="22">
        <f t="shared" si="17"/>
        <v>0</v>
      </c>
      <c r="AB392" s="22">
        <f t="shared" si="18"/>
        <v>0.39</v>
      </c>
      <c r="AC392" s="22">
        <v>68.87</v>
      </c>
      <c r="AD392" s="22">
        <f t="shared" si="19"/>
        <v>0</v>
      </c>
      <c r="AE392" s="22">
        <f t="shared" si="20"/>
        <v>68.87</v>
      </c>
      <c r="AF392" s="22">
        <v>1.37</v>
      </c>
      <c r="AG392" s="22">
        <f t="shared" si="21"/>
        <v>0</v>
      </c>
      <c r="AH392" s="22">
        <f t="shared" si="22"/>
        <v>1.37</v>
      </c>
      <c r="AI392" s="22">
        <v>60.86</v>
      </c>
      <c r="AJ392" s="22">
        <f t="shared" si="23"/>
        <v>0</v>
      </c>
      <c r="AK392" s="22">
        <f t="shared" si="24"/>
        <v>60.86</v>
      </c>
      <c r="AL392" s="22">
        <f t="shared" ref="AL392:AN392" si="1632">AF392+AI392</f>
        <v>62.23</v>
      </c>
      <c r="AM392" s="22">
        <f t="shared" si="1632"/>
        <v>0</v>
      </c>
      <c r="AN392" s="22">
        <f t="shared" si="1632"/>
        <v>62.23</v>
      </c>
      <c r="AO392" s="22">
        <f t="shared" ref="AO392:AQ392" si="1633">SUM(J392+M392+P392+S392+W392+Z392+AC392+AF392+AI392)</f>
        <v>255.39</v>
      </c>
      <c r="AP392" s="22">
        <f t="shared" si="1633"/>
        <v>0</v>
      </c>
      <c r="AQ392" s="22">
        <f t="shared" si="1633"/>
        <v>255.39</v>
      </c>
      <c r="AR392" s="22">
        <v>115.93550116312143</v>
      </c>
      <c r="AS392" s="22">
        <f t="shared" si="27"/>
        <v>371.3255012</v>
      </c>
      <c r="AT392" s="22">
        <f t="shared" si="28"/>
        <v>371.3255012</v>
      </c>
      <c r="AU392" s="22">
        <f t="shared" si="29"/>
        <v>3228.674499</v>
      </c>
      <c r="AV392" s="22">
        <f t="shared" si="1634"/>
        <v>9951.6</v>
      </c>
      <c r="AW392" s="22">
        <f t="shared" si="31"/>
        <v>6722.925501</v>
      </c>
      <c r="AX392" s="22">
        <f t="shared" si="32"/>
        <v>3228.674499</v>
      </c>
      <c r="AY392" s="22">
        <v>175.06</v>
      </c>
      <c r="AZ392" s="22">
        <f t="shared" si="33"/>
        <v>175.06</v>
      </c>
      <c r="BA392" s="22">
        <f t="shared" si="34"/>
        <v>0</v>
      </c>
      <c r="BB392" s="22">
        <f t="shared" si="35"/>
        <v>10126.66</v>
      </c>
      <c r="BC392" s="22">
        <f t="shared" ref="BC392:BD392" si="1635">SUM(AW392+AZ392)</f>
        <v>6897.985501</v>
      </c>
      <c r="BD392" s="22">
        <f t="shared" si="1635"/>
        <v>3228.674499</v>
      </c>
      <c r="BE392" s="22">
        <f t="shared" si="37"/>
        <v>0</v>
      </c>
      <c r="BF392" s="27">
        <v>0.0</v>
      </c>
      <c r="BG392" s="22">
        <f t="shared" si="38"/>
        <v>0</v>
      </c>
      <c r="BH392" s="22">
        <f t="shared" si="39"/>
        <v>0</v>
      </c>
      <c r="BI392" s="22">
        <v>293.17</v>
      </c>
      <c r="BJ392" s="22">
        <f t="shared" si="40"/>
        <v>293.17</v>
      </c>
      <c r="BK392" s="22">
        <f t="shared" si="41"/>
        <v>0</v>
      </c>
      <c r="BL392" s="22"/>
      <c r="BM392" s="22">
        <f t="shared" si="42"/>
        <v>0</v>
      </c>
      <c r="BN392" s="22" t="str">
        <f t="shared" si="43"/>
        <v/>
      </c>
      <c r="BO392" s="22">
        <f t="shared" ref="BO392:BQ392" si="1636">BF392+BI392+BL392</f>
        <v>293.17</v>
      </c>
      <c r="BP392" s="22">
        <f t="shared" si="1636"/>
        <v>293.17</v>
      </c>
      <c r="BQ392" s="22">
        <f t="shared" si="1636"/>
        <v>0</v>
      </c>
      <c r="BR392" s="22">
        <f t="shared" si="45"/>
        <v>0</v>
      </c>
      <c r="BS392" s="22">
        <v>0.0</v>
      </c>
      <c r="BT392" s="22">
        <f t="shared" si="46"/>
        <v>0</v>
      </c>
      <c r="BU392" s="22">
        <f t="shared" si="47"/>
        <v>0</v>
      </c>
      <c r="BV392" s="22">
        <f t="shared" si="48"/>
        <v>0</v>
      </c>
      <c r="BW392" s="27">
        <v>1957.97</v>
      </c>
      <c r="BX392" s="22">
        <f t="shared" si="49"/>
        <v>1957.97</v>
      </c>
      <c r="BY392" s="22">
        <f t="shared" si="50"/>
        <v>0</v>
      </c>
      <c r="BZ392" s="22">
        <f t="shared" si="51"/>
        <v>0</v>
      </c>
      <c r="CA392" s="22">
        <f t="shared" si="52"/>
        <v>0</v>
      </c>
    </row>
    <row r="393" ht="14.25" customHeight="1">
      <c r="A393" s="14" t="s">
        <v>1769</v>
      </c>
      <c r="B393" s="14" t="s">
        <v>1770</v>
      </c>
      <c r="C393" s="14" t="s">
        <v>1771</v>
      </c>
      <c r="D393" s="14">
        <v>2.54160131E8</v>
      </c>
      <c r="E393" s="14" t="s">
        <v>379</v>
      </c>
      <c r="F393" s="14" t="s">
        <v>282</v>
      </c>
      <c r="G393" s="14" t="s">
        <v>1772</v>
      </c>
      <c r="H393" s="25" t="s">
        <v>96</v>
      </c>
      <c r="I393" s="26">
        <v>1550.0</v>
      </c>
      <c r="J393" s="22">
        <v>0.0</v>
      </c>
      <c r="K393" s="22">
        <f t="shared" si="6"/>
        <v>0</v>
      </c>
      <c r="L393" s="22">
        <f t="shared" si="7"/>
        <v>0</v>
      </c>
      <c r="M393" s="22">
        <v>0.0</v>
      </c>
      <c r="N393" s="22">
        <f t="shared" si="8"/>
        <v>0</v>
      </c>
      <c r="O393" s="22">
        <f t="shared" si="9"/>
        <v>0</v>
      </c>
      <c r="P393" s="22">
        <v>10.0</v>
      </c>
      <c r="Q393" s="22">
        <f t="shared" si="10"/>
        <v>0</v>
      </c>
      <c r="R393" s="22">
        <f t="shared" si="11"/>
        <v>10</v>
      </c>
      <c r="S393" s="22">
        <v>100.0</v>
      </c>
      <c r="T393" s="22">
        <f t="shared" si="12"/>
        <v>0</v>
      </c>
      <c r="U393" s="22">
        <f t="shared" si="13"/>
        <v>100</v>
      </c>
      <c r="V393" s="22">
        <f t="shared" si="14"/>
        <v>1440</v>
      </c>
      <c r="W393" s="22">
        <v>13.9</v>
      </c>
      <c r="X393" s="22">
        <f t="shared" si="15"/>
        <v>0</v>
      </c>
      <c r="Y393" s="22">
        <f t="shared" si="16"/>
        <v>13.9</v>
      </c>
      <c r="Z393" s="22">
        <v>0.39</v>
      </c>
      <c r="AA393" s="22">
        <f t="shared" si="17"/>
        <v>0</v>
      </c>
      <c r="AB393" s="22">
        <f t="shared" si="18"/>
        <v>0.39</v>
      </c>
      <c r="AC393" s="22">
        <v>68.87</v>
      </c>
      <c r="AD393" s="22">
        <f t="shared" si="19"/>
        <v>0</v>
      </c>
      <c r="AE393" s="22">
        <f t="shared" si="20"/>
        <v>68.87</v>
      </c>
      <c r="AF393" s="22">
        <v>1.37</v>
      </c>
      <c r="AG393" s="22">
        <f t="shared" si="21"/>
        <v>0</v>
      </c>
      <c r="AH393" s="22">
        <f t="shared" si="22"/>
        <v>1.37</v>
      </c>
      <c r="AI393" s="22">
        <v>60.86</v>
      </c>
      <c r="AJ393" s="22">
        <f t="shared" si="23"/>
        <v>0</v>
      </c>
      <c r="AK393" s="22">
        <f t="shared" si="24"/>
        <v>60.86</v>
      </c>
      <c r="AL393" s="22">
        <f t="shared" ref="AL393:AN393" si="1637">AF393+AI393</f>
        <v>62.23</v>
      </c>
      <c r="AM393" s="22">
        <f t="shared" si="1637"/>
        <v>0</v>
      </c>
      <c r="AN393" s="22">
        <f t="shared" si="1637"/>
        <v>62.23</v>
      </c>
      <c r="AO393" s="22">
        <f t="shared" ref="AO393:AQ393" si="1638">SUM(J393+M393+P393+S393+W393+Z393+AC393+AF393+AI393)</f>
        <v>255.39</v>
      </c>
      <c r="AP393" s="22">
        <f t="shared" si="1638"/>
        <v>0</v>
      </c>
      <c r="AQ393" s="22">
        <f t="shared" si="1638"/>
        <v>255.39</v>
      </c>
      <c r="AR393" s="22">
        <v>44.87556371618473</v>
      </c>
      <c r="AS393" s="22">
        <f t="shared" si="27"/>
        <v>300.2655637</v>
      </c>
      <c r="AT393" s="22">
        <f t="shared" si="28"/>
        <v>300.2655637</v>
      </c>
      <c r="AU393" s="22">
        <f t="shared" si="29"/>
        <v>1249.734436</v>
      </c>
      <c r="AV393" s="22">
        <f>37.95*120</f>
        <v>4554</v>
      </c>
      <c r="AW393" s="22">
        <f t="shared" si="31"/>
        <v>3304.265564</v>
      </c>
      <c r="AX393" s="22">
        <f t="shared" si="32"/>
        <v>1249.734436</v>
      </c>
      <c r="AY393" s="22">
        <v>70.73</v>
      </c>
      <c r="AZ393" s="22">
        <f t="shared" si="33"/>
        <v>70.73</v>
      </c>
      <c r="BA393" s="22">
        <f t="shared" si="34"/>
        <v>0</v>
      </c>
      <c r="BB393" s="22">
        <f t="shared" si="35"/>
        <v>4624.73</v>
      </c>
      <c r="BC393" s="22">
        <f t="shared" ref="BC393:BD393" si="1639">SUM(AW393+AZ393)</f>
        <v>3374.995564</v>
      </c>
      <c r="BD393" s="22">
        <f t="shared" si="1639"/>
        <v>1249.734436</v>
      </c>
      <c r="BE393" s="22">
        <f t="shared" si="37"/>
        <v>0</v>
      </c>
      <c r="BF393" s="27">
        <v>0.0</v>
      </c>
      <c r="BG393" s="22">
        <f t="shared" si="38"/>
        <v>0</v>
      </c>
      <c r="BH393" s="22">
        <f t="shared" si="39"/>
        <v>0</v>
      </c>
      <c r="BI393" s="22">
        <v>518.83</v>
      </c>
      <c r="BJ393" s="22">
        <f t="shared" si="40"/>
        <v>518.83</v>
      </c>
      <c r="BK393" s="22">
        <f t="shared" si="41"/>
        <v>0</v>
      </c>
      <c r="BL393" s="22"/>
      <c r="BM393" s="22">
        <f t="shared" si="42"/>
        <v>0</v>
      </c>
      <c r="BN393" s="22" t="str">
        <f t="shared" si="43"/>
        <v/>
      </c>
      <c r="BO393" s="22">
        <f t="shared" ref="BO393:BQ393" si="1640">BF393+BI393+BL393</f>
        <v>518.83</v>
      </c>
      <c r="BP393" s="22">
        <f t="shared" si="1640"/>
        <v>518.83</v>
      </c>
      <c r="BQ393" s="22">
        <f t="shared" si="1640"/>
        <v>0</v>
      </c>
      <c r="BR393" s="22">
        <f t="shared" si="45"/>
        <v>0</v>
      </c>
      <c r="BS393" s="22">
        <v>0.0</v>
      </c>
      <c r="BT393" s="22">
        <f t="shared" si="46"/>
        <v>0</v>
      </c>
      <c r="BU393" s="22">
        <f t="shared" si="47"/>
        <v>0</v>
      </c>
      <c r="BV393" s="22">
        <f t="shared" si="48"/>
        <v>0</v>
      </c>
      <c r="BW393" s="27">
        <v>1213.08</v>
      </c>
      <c r="BX393" s="22">
        <f t="shared" si="49"/>
        <v>1213.08</v>
      </c>
      <c r="BY393" s="22">
        <f t="shared" si="50"/>
        <v>0</v>
      </c>
      <c r="BZ393" s="22">
        <f t="shared" si="51"/>
        <v>0</v>
      </c>
      <c r="CA393" s="22">
        <f t="shared" si="52"/>
        <v>0</v>
      </c>
    </row>
    <row r="394" ht="14.25" customHeight="1">
      <c r="A394" s="14" t="s">
        <v>1773</v>
      </c>
      <c r="B394" s="14" t="s">
        <v>1774</v>
      </c>
      <c r="C394" s="14" t="s">
        <v>1775</v>
      </c>
      <c r="D394" s="14">
        <v>7.74118806E8</v>
      </c>
      <c r="E394" s="14" t="s">
        <v>1776</v>
      </c>
      <c r="F394" s="14" t="s">
        <v>466</v>
      </c>
      <c r="G394" s="14" t="s">
        <v>1777</v>
      </c>
      <c r="H394" s="25" t="s">
        <v>96</v>
      </c>
      <c r="I394" s="26">
        <v>7900.0</v>
      </c>
      <c r="J394" s="22">
        <v>0.0</v>
      </c>
      <c r="K394" s="22">
        <f t="shared" si="6"/>
        <v>0</v>
      </c>
      <c r="L394" s="22">
        <f t="shared" si="7"/>
        <v>0</v>
      </c>
      <c r="M394" s="22">
        <v>0.0</v>
      </c>
      <c r="N394" s="22">
        <f t="shared" si="8"/>
        <v>0</v>
      </c>
      <c r="O394" s="22">
        <f t="shared" si="9"/>
        <v>0</v>
      </c>
      <c r="P394" s="22">
        <v>10.0</v>
      </c>
      <c r="Q394" s="22">
        <f t="shared" si="10"/>
        <v>0</v>
      </c>
      <c r="R394" s="22">
        <f t="shared" si="11"/>
        <v>10</v>
      </c>
      <c r="S394" s="22">
        <v>100.0</v>
      </c>
      <c r="T394" s="22">
        <f t="shared" si="12"/>
        <v>0</v>
      </c>
      <c r="U394" s="22">
        <f t="shared" si="13"/>
        <v>100</v>
      </c>
      <c r="V394" s="22">
        <f t="shared" si="14"/>
        <v>7790</v>
      </c>
      <c r="W394" s="22">
        <v>27.8</v>
      </c>
      <c r="X394" s="22">
        <f t="shared" si="15"/>
        <v>0</v>
      </c>
      <c r="Y394" s="22">
        <f t="shared" si="16"/>
        <v>27.8</v>
      </c>
      <c r="Z394" s="22">
        <v>0.39</v>
      </c>
      <c r="AA394" s="22">
        <f t="shared" si="17"/>
        <v>0</v>
      </c>
      <c r="AB394" s="22">
        <f t="shared" si="18"/>
        <v>0.39</v>
      </c>
      <c r="AC394" s="22">
        <v>68.87</v>
      </c>
      <c r="AD394" s="22">
        <f t="shared" si="19"/>
        <v>0</v>
      </c>
      <c r="AE394" s="22">
        <f t="shared" si="20"/>
        <v>68.87</v>
      </c>
      <c r="AF394" s="22">
        <v>1.37</v>
      </c>
      <c r="AG394" s="22">
        <f t="shared" si="21"/>
        <v>0</v>
      </c>
      <c r="AH394" s="22">
        <f t="shared" si="22"/>
        <v>1.37</v>
      </c>
      <c r="AI394" s="22">
        <v>60.86</v>
      </c>
      <c r="AJ394" s="22">
        <f t="shared" si="23"/>
        <v>0</v>
      </c>
      <c r="AK394" s="22">
        <f t="shared" si="24"/>
        <v>60.86</v>
      </c>
      <c r="AL394" s="22">
        <f t="shared" ref="AL394:AN394" si="1641">AF394+AI394</f>
        <v>62.23</v>
      </c>
      <c r="AM394" s="22">
        <f t="shared" si="1641"/>
        <v>0</v>
      </c>
      <c r="AN394" s="22">
        <f t="shared" si="1641"/>
        <v>62.23</v>
      </c>
      <c r="AO394" s="22">
        <f t="shared" ref="AO394:AQ394" si="1642">SUM(J394+M394+P394+S394+W394+Z394+AC394+AF394+AI394)</f>
        <v>269.29</v>
      </c>
      <c r="AP394" s="22">
        <f t="shared" si="1642"/>
        <v>0</v>
      </c>
      <c r="AQ394" s="22">
        <f t="shared" si="1642"/>
        <v>269.29</v>
      </c>
      <c r="AR394" s="22">
        <v>264.5062318418118</v>
      </c>
      <c r="AS394" s="22">
        <f t="shared" si="27"/>
        <v>533.7962318</v>
      </c>
      <c r="AT394" s="22">
        <f t="shared" si="28"/>
        <v>533.7962318</v>
      </c>
      <c r="AU394" s="22">
        <f t="shared" si="29"/>
        <v>7366.203768</v>
      </c>
      <c r="AV394" s="22">
        <f>82.93*120</f>
        <v>9951.6</v>
      </c>
      <c r="AW394" s="22">
        <f t="shared" si="31"/>
        <v>2585.396232</v>
      </c>
      <c r="AX394" s="22">
        <f t="shared" si="32"/>
        <v>7366.203768</v>
      </c>
      <c r="AY394" s="22">
        <v>175.06</v>
      </c>
      <c r="AZ394" s="22">
        <f t="shared" si="33"/>
        <v>175.06</v>
      </c>
      <c r="BA394" s="22">
        <f t="shared" si="34"/>
        <v>0</v>
      </c>
      <c r="BB394" s="22">
        <f t="shared" si="35"/>
        <v>10126.66</v>
      </c>
      <c r="BC394" s="22">
        <f t="shared" ref="BC394:BD394" si="1643">SUM(AW394+AZ394)</f>
        <v>2760.456232</v>
      </c>
      <c r="BD394" s="22">
        <f t="shared" si="1643"/>
        <v>7366.203768</v>
      </c>
      <c r="BE394" s="22">
        <f t="shared" si="37"/>
        <v>0</v>
      </c>
      <c r="BF394" s="27">
        <v>0.0</v>
      </c>
      <c r="BG394" s="22">
        <f t="shared" si="38"/>
        <v>0</v>
      </c>
      <c r="BH394" s="22">
        <f t="shared" si="39"/>
        <v>0</v>
      </c>
      <c r="BI394" s="22">
        <v>619.1600000000001</v>
      </c>
      <c r="BJ394" s="22">
        <f t="shared" si="40"/>
        <v>619.16</v>
      </c>
      <c r="BK394" s="22">
        <f t="shared" si="41"/>
        <v>0</v>
      </c>
      <c r="BL394" s="22"/>
      <c r="BM394" s="22">
        <f t="shared" si="42"/>
        <v>0</v>
      </c>
      <c r="BN394" s="22" t="str">
        <f t="shared" si="43"/>
        <v/>
      </c>
      <c r="BO394" s="22">
        <f t="shared" ref="BO394:BQ394" si="1644">BF394+BI394+BL394</f>
        <v>619.16</v>
      </c>
      <c r="BP394" s="22">
        <f t="shared" si="1644"/>
        <v>619.16</v>
      </c>
      <c r="BQ394" s="22">
        <f t="shared" si="1644"/>
        <v>0</v>
      </c>
      <c r="BR394" s="22">
        <f t="shared" si="45"/>
        <v>0</v>
      </c>
      <c r="BS394" s="22">
        <v>0.0</v>
      </c>
      <c r="BT394" s="22">
        <f t="shared" si="46"/>
        <v>0</v>
      </c>
      <c r="BU394" s="22">
        <f t="shared" si="47"/>
        <v>0</v>
      </c>
      <c r="BV394" s="22">
        <f t="shared" si="48"/>
        <v>0</v>
      </c>
      <c r="BW394" s="27">
        <v>5756.85</v>
      </c>
      <c r="BX394" s="22">
        <f t="shared" si="49"/>
        <v>5756.85</v>
      </c>
      <c r="BY394" s="22">
        <f t="shared" si="50"/>
        <v>0</v>
      </c>
      <c r="BZ394" s="22">
        <f t="shared" si="51"/>
        <v>0</v>
      </c>
      <c r="CA394" s="22">
        <f t="shared" si="52"/>
        <v>0</v>
      </c>
    </row>
    <row r="395" ht="14.25" customHeight="1">
      <c r="A395" s="14" t="s">
        <v>1778</v>
      </c>
      <c r="B395" s="14" t="s">
        <v>1779</v>
      </c>
      <c r="C395" s="14" t="s">
        <v>1780</v>
      </c>
      <c r="D395" s="14">
        <v>9.20903053E8</v>
      </c>
      <c r="E395" s="14" t="s">
        <v>551</v>
      </c>
      <c r="F395" s="14" t="s">
        <v>508</v>
      </c>
      <c r="G395" s="14" t="s">
        <v>1781</v>
      </c>
      <c r="H395" s="25" t="s">
        <v>96</v>
      </c>
      <c r="I395" s="26">
        <v>1350.0</v>
      </c>
      <c r="J395" s="22">
        <v>0.0</v>
      </c>
      <c r="K395" s="22">
        <f t="shared" si="6"/>
        <v>0</v>
      </c>
      <c r="L395" s="22">
        <f t="shared" si="7"/>
        <v>0</v>
      </c>
      <c r="M395" s="22">
        <v>0.0</v>
      </c>
      <c r="N395" s="22">
        <f t="shared" si="8"/>
        <v>0</v>
      </c>
      <c r="O395" s="22">
        <f t="shared" si="9"/>
        <v>0</v>
      </c>
      <c r="P395" s="22">
        <v>22.0</v>
      </c>
      <c r="Q395" s="22">
        <f t="shared" si="10"/>
        <v>0</v>
      </c>
      <c r="R395" s="22">
        <f t="shared" si="11"/>
        <v>22</v>
      </c>
      <c r="S395" s="22">
        <v>100.0</v>
      </c>
      <c r="T395" s="22">
        <f t="shared" si="12"/>
        <v>0</v>
      </c>
      <c r="U395" s="22">
        <f t="shared" si="13"/>
        <v>100</v>
      </c>
      <c r="V395" s="22">
        <f t="shared" si="14"/>
        <v>1228</v>
      </c>
      <c r="W395" s="22">
        <v>13.9</v>
      </c>
      <c r="X395" s="22">
        <f t="shared" si="15"/>
        <v>0</v>
      </c>
      <c r="Y395" s="22">
        <f t="shared" si="16"/>
        <v>13.9</v>
      </c>
      <c r="Z395" s="22">
        <v>0.39</v>
      </c>
      <c r="AA395" s="22">
        <f t="shared" si="17"/>
        <v>0</v>
      </c>
      <c r="AB395" s="22">
        <f t="shared" si="18"/>
        <v>0.39</v>
      </c>
      <c r="AC395" s="22">
        <v>68.87</v>
      </c>
      <c r="AD395" s="22">
        <f t="shared" si="19"/>
        <v>0</v>
      </c>
      <c r="AE395" s="22">
        <f t="shared" si="20"/>
        <v>68.87</v>
      </c>
      <c r="AF395" s="22">
        <v>1.37</v>
      </c>
      <c r="AG395" s="22">
        <f t="shared" si="21"/>
        <v>0</v>
      </c>
      <c r="AH395" s="22">
        <f t="shared" si="22"/>
        <v>1.37</v>
      </c>
      <c r="AI395" s="22">
        <v>60.86</v>
      </c>
      <c r="AJ395" s="22">
        <f t="shared" si="23"/>
        <v>0</v>
      </c>
      <c r="AK395" s="22">
        <f t="shared" si="24"/>
        <v>60.86</v>
      </c>
      <c r="AL395" s="22">
        <f t="shared" ref="AL395:AN395" si="1645">AF395+AI395</f>
        <v>62.23</v>
      </c>
      <c r="AM395" s="22">
        <f t="shared" si="1645"/>
        <v>0</v>
      </c>
      <c r="AN395" s="22">
        <f t="shared" si="1645"/>
        <v>62.23</v>
      </c>
      <c r="AO395" s="22">
        <f t="shared" ref="AO395:AQ395" si="1646">SUM(J395+M395+P395+S395+W395+Z395+AC395+AF395+AI395)</f>
        <v>267.39</v>
      </c>
      <c r="AP395" s="22">
        <f t="shared" si="1646"/>
        <v>0</v>
      </c>
      <c r="AQ395" s="22">
        <f t="shared" si="1646"/>
        <v>267.39</v>
      </c>
      <c r="AR395" s="22">
        <v>37.52692628264787</v>
      </c>
      <c r="AS395" s="22">
        <f t="shared" si="27"/>
        <v>304.9169263</v>
      </c>
      <c r="AT395" s="22">
        <f t="shared" si="28"/>
        <v>304.9169263</v>
      </c>
      <c r="AU395" s="22">
        <f t="shared" si="29"/>
        <v>1045.083074</v>
      </c>
      <c r="AV395" s="22">
        <f t="shared" ref="AV395:AV397" si="1651">37.95*120</f>
        <v>4554</v>
      </c>
      <c r="AW395" s="22">
        <f t="shared" si="31"/>
        <v>3508.916926</v>
      </c>
      <c r="AX395" s="22">
        <f t="shared" si="32"/>
        <v>1045.083074</v>
      </c>
      <c r="AY395" s="22">
        <v>70.73</v>
      </c>
      <c r="AZ395" s="22">
        <f t="shared" si="33"/>
        <v>70.73</v>
      </c>
      <c r="BA395" s="22">
        <f t="shared" si="34"/>
        <v>0</v>
      </c>
      <c r="BB395" s="22">
        <f t="shared" si="35"/>
        <v>4624.73</v>
      </c>
      <c r="BC395" s="22">
        <f t="shared" ref="BC395:BD395" si="1647">SUM(AW395+AZ395)</f>
        <v>3579.646926</v>
      </c>
      <c r="BD395" s="22">
        <f t="shared" si="1647"/>
        <v>1045.083074</v>
      </c>
      <c r="BE395" s="22">
        <f t="shared" si="37"/>
        <v>0</v>
      </c>
      <c r="BF395" s="27">
        <v>0.0</v>
      </c>
      <c r="BG395" s="22">
        <f t="shared" si="38"/>
        <v>0</v>
      </c>
      <c r="BH395" s="22">
        <f t="shared" si="39"/>
        <v>0</v>
      </c>
      <c r="BI395" s="22">
        <v>254.68</v>
      </c>
      <c r="BJ395" s="22">
        <f t="shared" si="40"/>
        <v>254.68</v>
      </c>
      <c r="BK395" s="22">
        <f t="shared" si="41"/>
        <v>0</v>
      </c>
      <c r="BL395" s="22"/>
      <c r="BM395" s="22">
        <f t="shared" si="42"/>
        <v>0</v>
      </c>
      <c r="BN395" s="22" t="str">
        <f t="shared" si="43"/>
        <v/>
      </c>
      <c r="BO395" s="22">
        <f t="shared" ref="BO395:BQ395" si="1648">BF395+BI395+BL395</f>
        <v>254.68</v>
      </c>
      <c r="BP395" s="22">
        <f t="shared" si="1648"/>
        <v>254.68</v>
      </c>
      <c r="BQ395" s="22">
        <f t="shared" si="1648"/>
        <v>0</v>
      </c>
      <c r="BR395" s="22">
        <f t="shared" si="45"/>
        <v>0</v>
      </c>
      <c r="BS395" s="22">
        <v>0.0</v>
      </c>
      <c r="BT395" s="22">
        <f t="shared" si="46"/>
        <v>0</v>
      </c>
      <c r="BU395" s="22">
        <f t="shared" si="47"/>
        <v>0</v>
      </c>
      <c r="BV395" s="22">
        <f t="shared" si="48"/>
        <v>0</v>
      </c>
      <c r="BW395" s="27">
        <v>53.2</v>
      </c>
      <c r="BX395" s="22">
        <f t="shared" si="49"/>
        <v>53.2</v>
      </c>
      <c r="BY395" s="22">
        <f t="shared" si="50"/>
        <v>0</v>
      </c>
      <c r="BZ395" s="22">
        <f t="shared" si="51"/>
        <v>0</v>
      </c>
      <c r="CA395" s="22">
        <f t="shared" si="52"/>
        <v>0</v>
      </c>
    </row>
    <row r="396" ht="14.25" customHeight="1">
      <c r="A396" s="14" t="s">
        <v>1782</v>
      </c>
      <c r="B396" s="14" t="s">
        <v>1783</v>
      </c>
      <c r="C396" s="14" t="s">
        <v>1784</v>
      </c>
      <c r="D396" s="14">
        <v>7.90719894E8</v>
      </c>
      <c r="E396" s="14" t="s">
        <v>368</v>
      </c>
      <c r="F396" s="14" t="s">
        <v>466</v>
      </c>
      <c r="G396" s="14" t="s">
        <v>1785</v>
      </c>
      <c r="H396" s="25" t="s">
        <v>96</v>
      </c>
      <c r="I396" s="26">
        <v>1090.0</v>
      </c>
      <c r="J396" s="22">
        <v>0.0</v>
      </c>
      <c r="K396" s="22">
        <f t="shared" si="6"/>
        <v>0</v>
      </c>
      <c r="L396" s="22">
        <f t="shared" si="7"/>
        <v>0</v>
      </c>
      <c r="M396" s="22">
        <v>0.0</v>
      </c>
      <c r="N396" s="22">
        <f t="shared" si="8"/>
        <v>0</v>
      </c>
      <c r="O396" s="22">
        <f t="shared" si="9"/>
        <v>0</v>
      </c>
      <c r="P396" s="22">
        <v>10.0</v>
      </c>
      <c r="Q396" s="22">
        <f t="shared" si="10"/>
        <v>0</v>
      </c>
      <c r="R396" s="22">
        <f t="shared" si="11"/>
        <v>10</v>
      </c>
      <c r="S396" s="22">
        <v>100.0</v>
      </c>
      <c r="T396" s="22">
        <f t="shared" si="12"/>
        <v>0</v>
      </c>
      <c r="U396" s="22">
        <f t="shared" si="13"/>
        <v>100</v>
      </c>
      <c r="V396" s="22">
        <f t="shared" si="14"/>
        <v>980</v>
      </c>
      <c r="W396" s="22">
        <v>13.9</v>
      </c>
      <c r="X396" s="22">
        <f t="shared" si="15"/>
        <v>0</v>
      </c>
      <c r="Y396" s="22">
        <f t="shared" si="16"/>
        <v>13.9</v>
      </c>
      <c r="Z396" s="22">
        <v>0.39</v>
      </c>
      <c r="AA396" s="22">
        <f t="shared" si="17"/>
        <v>0</v>
      </c>
      <c r="AB396" s="22">
        <f t="shared" si="18"/>
        <v>0.39</v>
      </c>
      <c r="AC396" s="22">
        <v>68.87</v>
      </c>
      <c r="AD396" s="22">
        <f t="shared" si="19"/>
        <v>0</v>
      </c>
      <c r="AE396" s="22">
        <f t="shared" si="20"/>
        <v>68.87</v>
      </c>
      <c r="AF396" s="22">
        <v>1.37</v>
      </c>
      <c r="AG396" s="22">
        <f t="shared" si="21"/>
        <v>0</v>
      </c>
      <c r="AH396" s="22">
        <f t="shared" si="22"/>
        <v>1.37</v>
      </c>
      <c r="AI396" s="22">
        <v>60.86</v>
      </c>
      <c r="AJ396" s="22">
        <f t="shared" si="23"/>
        <v>0</v>
      </c>
      <c r="AK396" s="22">
        <f t="shared" si="24"/>
        <v>60.86</v>
      </c>
      <c r="AL396" s="22">
        <f t="shared" ref="AL396:AN396" si="1649">AF396+AI396</f>
        <v>62.23</v>
      </c>
      <c r="AM396" s="22">
        <f t="shared" si="1649"/>
        <v>0</v>
      </c>
      <c r="AN396" s="22">
        <f t="shared" si="1649"/>
        <v>62.23</v>
      </c>
      <c r="AO396" s="22">
        <f t="shared" ref="AO396:AQ396" si="1650">SUM(J396+M396+P396+S396+W396+Z396+AC396+AF396+AI396)</f>
        <v>255.39</v>
      </c>
      <c r="AP396" s="22">
        <f t="shared" si="1650"/>
        <v>0</v>
      </c>
      <c r="AQ396" s="22">
        <f t="shared" si="1650"/>
        <v>255.39</v>
      </c>
      <c r="AR396" s="22">
        <v>28.93040702077455</v>
      </c>
      <c r="AS396" s="22">
        <f t="shared" si="27"/>
        <v>284.320407</v>
      </c>
      <c r="AT396" s="22">
        <f t="shared" si="28"/>
        <v>284.320407</v>
      </c>
      <c r="AU396" s="22">
        <f t="shared" si="29"/>
        <v>805.679593</v>
      </c>
      <c r="AV396" s="22">
        <f t="shared" si="1651"/>
        <v>4554</v>
      </c>
      <c r="AW396" s="22">
        <f t="shared" si="31"/>
        <v>3748.320407</v>
      </c>
      <c r="AX396" s="22">
        <f t="shared" si="32"/>
        <v>805.679593</v>
      </c>
      <c r="AY396" s="22">
        <v>0.0</v>
      </c>
      <c r="AZ396" s="22">
        <f t="shared" si="33"/>
        <v>0</v>
      </c>
      <c r="BA396" s="22">
        <f t="shared" si="34"/>
        <v>0</v>
      </c>
      <c r="BB396" s="22">
        <f t="shared" si="35"/>
        <v>4554</v>
      </c>
      <c r="BC396" s="22">
        <f t="shared" ref="BC396:BD396" si="1652">SUM(AW396+AZ396)</f>
        <v>3748.320407</v>
      </c>
      <c r="BD396" s="22">
        <f t="shared" si="1652"/>
        <v>805.679593</v>
      </c>
      <c r="BE396" s="22">
        <f t="shared" si="37"/>
        <v>0</v>
      </c>
      <c r="BF396" s="27">
        <v>0.0</v>
      </c>
      <c r="BG396" s="22">
        <f t="shared" si="38"/>
        <v>0</v>
      </c>
      <c r="BH396" s="22">
        <f t="shared" si="39"/>
        <v>0</v>
      </c>
      <c r="BI396" s="22">
        <v>337.93</v>
      </c>
      <c r="BJ396" s="22">
        <f t="shared" si="40"/>
        <v>337.93</v>
      </c>
      <c r="BK396" s="22">
        <f t="shared" si="41"/>
        <v>0</v>
      </c>
      <c r="BL396" s="22"/>
      <c r="BM396" s="22">
        <f t="shared" si="42"/>
        <v>0</v>
      </c>
      <c r="BN396" s="22" t="str">
        <f t="shared" si="43"/>
        <v/>
      </c>
      <c r="BO396" s="22">
        <f t="shared" ref="BO396:BQ396" si="1653">BF396+BI396+BL396</f>
        <v>337.93</v>
      </c>
      <c r="BP396" s="22">
        <f t="shared" si="1653"/>
        <v>337.93</v>
      </c>
      <c r="BQ396" s="22">
        <f t="shared" si="1653"/>
        <v>0</v>
      </c>
      <c r="BR396" s="22">
        <f t="shared" si="45"/>
        <v>0</v>
      </c>
      <c r="BS396" s="22">
        <v>0.0</v>
      </c>
      <c r="BT396" s="22">
        <f t="shared" si="46"/>
        <v>0</v>
      </c>
      <c r="BU396" s="22">
        <f t="shared" si="47"/>
        <v>0</v>
      </c>
      <c r="BV396" s="22">
        <f t="shared" si="48"/>
        <v>0</v>
      </c>
      <c r="BW396" s="27">
        <v>0.0</v>
      </c>
      <c r="BX396" s="22">
        <f t="shared" si="49"/>
        <v>0</v>
      </c>
      <c r="BY396" s="22">
        <f t="shared" si="50"/>
        <v>0</v>
      </c>
      <c r="BZ396" s="22">
        <f t="shared" si="51"/>
        <v>0</v>
      </c>
      <c r="CA396" s="22">
        <f t="shared" si="52"/>
        <v>0</v>
      </c>
    </row>
    <row r="397" ht="14.25" customHeight="1">
      <c r="A397" s="14" t="s">
        <v>1786</v>
      </c>
      <c r="B397" s="14" t="s">
        <v>1787</v>
      </c>
      <c r="C397" s="14" t="s">
        <v>1788</v>
      </c>
      <c r="D397" s="14">
        <v>8.98395291E8</v>
      </c>
      <c r="E397" s="14" t="s">
        <v>327</v>
      </c>
      <c r="F397" s="14" t="s">
        <v>176</v>
      </c>
      <c r="G397" s="14" t="s">
        <v>1789</v>
      </c>
      <c r="H397" s="25" t="s">
        <v>96</v>
      </c>
      <c r="I397" s="26">
        <v>852.0</v>
      </c>
      <c r="J397" s="22">
        <v>0.0</v>
      </c>
      <c r="K397" s="22">
        <f t="shared" si="6"/>
        <v>0</v>
      </c>
      <c r="L397" s="22">
        <f t="shared" si="7"/>
        <v>0</v>
      </c>
      <c r="M397" s="22">
        <v>0.0</v>
      </c>
      <c r="N397" s="22">
        <f t="shared" si="8"/>
        <v>0</v>
      </c>
      <c r="O397" s="22">
        <f t="shared" si="9"/>
        <v>0</v>
      </c>
      <c r="P397" s="22">
        <v>22.0</v>
      </c>
      <c r="Q397" s="22">
        <f t="shared" si="10"/>
        <v>0</v>
      </c>
      <c r="R397" s="22">
        <f t="shared" si="11"/>
        <v>22</v>
      </c>
      <c r="S397" s="22">
        <v>100.0</v>
      </c>
      <c r="T397" s="22">
        <f t="shared" si="12"/>
        <v>0</v>
      </c>
      <c r="U397" s="22">
        <f t="shared" si="13"/>
        <v>100</v>
      </c>
      <c r="V397" s="22">
        <f t="shared" si="14"/>
        <v>730</v>
      </c>
      <c r="W397" s="22">
        <v>13.9</v>
      </c>
      <c r="X397" s="22">
        <f t="shared" si="15"/>
        <v>0</v>
      </c>
      <c r="Y397" s="22">
        <f t="shared" si="16"/>
        <v>13.9</v>
      </c>
      <c r="Z397" s="22">
        <v>0.39</v>
      </c>
      <c r="AA397" s="22">
        <f t="shared" si="17"/>
        <v>0</v>
      </c>
      <c r="AB397" s="22">
        <f t="shared" si="18"/>
        <v>0.39</v>
      </c>
      <c r="AC397" s="22">
        <v>68.87</v>
      </c>
      <c r="AD397" s="22">
        <f t="shared" si="19"/>
        <v>0</v>
      </c>
      <c r="AE397" s="22">
        <f t="shared" si="20"/>
        <v>68.87</v>
      </c>
      <c r="AF397" s="22">
        <v>1.37</v>
      </c>
      <c r="AG397" s="22">
        <f t="shared" si="21"/>
        <v>0</v>
      </c>
      <c r="AH397" s="22">
        <f t="shared" si="22"/>
        <v>1.37</v>
      </c>
      <c r="AI397" s="22">
        <v>60.86</v>
      </c>
      <c r="AJ397" s="22">
        <f t="shared" si="23"/>
        <v>0</v>
      </c>
      <c r="AK397" s="22">
        <f t="shared" si="24"/>
        <v>60.86</v>
      </c>
      <c r="AL397" s="22">
        <f t="shared" ref="AL397:AN397" si="1654">AF397+AI397</f>
        <v>62.23</v>
      </c>
      <c r="AM397" s="22">
        <f t="shared" si="1654"/>
        <v>0</v>
      </c>
      <c r="AN397" s="22">
        <f t="shared" si="1654"/>
        <v>62.23</v>
      </c>
      <c r="AO397" s="22">
        <f t="shared" ref="AO397:AQ397" si="1655">SUM(J397+M397+P397+S397+W397+Z397+AC397+AF397+AI397)</f>
        <v>267.39</v>
      </c>
      <c r="AP397" s="22">
        <f t="shared" si="1655"/>
        <v>0</v>
      </c>
      <c r="AQ397" s="22">
        <f t="shared" si="1655"/>
        <v>267.39</v>
      </c>
      <c r="AR397" s="22">
        <v>20.26456099066032</v>
      </c>
      <c r="AS397" s="22">
        <f t="shared" si="27"/>
        <v>287.654561</v>
      </c>
      <c r="AT397" s="22">
        <f t="shared" si="28"/>
        <v>287.654561</v>
      </c>
      <c r="AU397" s="22">
        <f t="shared" si="29"/>
        <v>564.345439</v>
      </c>
      <c r="AV397" s="22">
        <f t="shared" si="1651"/>
        <v>4554</v>
      </c>
      <c r="AW397" s="22">
        <f t="shared" si="31"/>
        <v>3989.654561</v>
      </c>
      <c r="AX397" s="22">
        <f t="shared" si="32"/>
        <v>564.345439</v>
      </c>
      <c r="AY397" s="22">
        <v>0.0</v>
      </c>
      <c r="AZ397" s="22">
        <f t="shared" si="33"/>
        <v>0</v>
      </c>
      <c r="BA397" s="22">
        <f t="shared" si="34"/>
        <v>0</v>
      </c>
      <c r="BB397" s="22">
        <f t="shared" si="35"/>
        <v>4554</v>
      </c>
      <c r="BC397" s="22">
        <f t="shared" ref="BC397:BD397" si="1656">SUM(AW397+AZ397)</f>
        <v>3989.654561</v>
      </c>
      <c r="BD397" s="22">
        <f t="shared" si="1656"/>
        <v>564.345439</v>
      </c>
      <c r="BE397" s="22">
        <f t="shared" si="37"/>
        <v>0</v>
      </c>
      <c r="BF397" s="27">
        <v>0.0</v>
      </c>
      <c r="BG397" s="22">
        <f t="shared" si="38"/>
        <v>0</v>
      </c>
      <c r="BH397" s="22">
        <f t="shared" si="39"/>
        <v>0</v>
      </c>
      <c r="BI397" s="22">
        <v>502.89</v>
      </c>
      <c r="BJ397" s="22">
        <f t="shared" si="40"/>
        <v>502.89</v>
      </c>
      <c r="BK397" s="22">
        <f t="shared" si="41"/>
        <v>0</v>
      </c>
      <c r="BL397" s="22"/>
      <c r="BM397" s="22">
        <f t="shared" si="42"/>
        <v>0</v>
      </c>
      <c r="BN397" s="22" t="str">
        <f t="shared" si="43"/>
        <v/>
      </c>
      <c r="BO397" s="22">
        <f t="shared" ref="BO397:BQ397" si="1657">BF397+BI397+BL397</f>
        <v>502.89</v>
      </c>
      <c r="BP397" s="22">
        <f t="shared" si="1657"/>
        <v>502.89</v>
      </c>
      <c r="BQ397" s="22">
        <f t="shared" si="1657"/>
        <v>0</v>
      </c>
      <c r="BR397" s="22">
        <f t="shared" si="45"/>
        <v>0</v>
      </c>
      <c r="BS397" s="22">
        <v>0.0</v>
      </c>
      <c r="BT397" s="22">
        <f t="shared" si="46"/>
        <v>0</v>
      </c>
      <c r="BU397" s="22">
        <f t="shared" si="47"/>
        <v>0</v>
      </c>
      <c r="BV397" s="22">
        <f t="shared" si="48"/>
        <v>0</v>
      </c>
      <c r="BW397" s="27">
        <v>702.31</v>
      </c>
      <c r="BX397" s="22">
        <f t="shared" si="49"/>
        <v>702.31</v>
      </c>
      <c r="BY397" s="22">
        <f t="shared" si="50"/>
        <v>0</v>
      </c>
      <c r="BZ397" s="22">
        <f t="shared" si="51"/>
        <v>0</v>
      </c>
      <c r="CA397" s="22">
        <f t="shared" si="52"/>
        <v>0</v>
      </c>
    </row>
    <row r="398" ht="14.25" customHeight="1">
      <c r="A398" s="14" t="s">
        <v>1790</v>
      </c>
      <c r="B398" s="14" t="s">
        <v>1791</v>
      </c>
      <c r="C398" s="14" t="s">
        <v>1792</v>
      </c>
      <c r="D398" s="14">
        <v>9.88348586E8</v>
      </c>
      <c r="E398" s="14" t="s">
        <v>1793</v>
      </c>
      <c r="F398" s="14" t="s">
        <v>456</v>
      </c>
      <c r="G398" s="14" t="s">
        <v>1794</v>
      </c>
      <c r="H398" s="25" t="s">
        <v>96</v>
      </c>
      <c r="I398" s="26">
        <v>5261.0</v>
      </c>
      <c r="J398" s="22">
        <v>0.0</v>
      </c>
      <c r="K398" s="22">
        <f t="shared" si="6"/>
        <v>0</v>
      </c>
      <c r="L398" s="22">
        <f t="shared" si="7"/>
        <v>0</v>
      </c>
      <c r="M398" s="22">
        <v>0.0</v>
      </c>
      <c r="N398" s="22">
        <f t="shared" si="8"/>
        <v>0</v>
      </c>
      <c r="O398" s="22">
        <f t="shared" si="9"/>
        <v>0</v>
      </c>
      <c r="P398" s="22">
        <v>22.0</v>
      </c>
      <c r="Q398" s="22">
        <f t="shared" si="10"/>
        <v>0</v>
      </c>
      <c r="R398" s="22">
        <f t="shared" si="11"/>
        <v>22</v>
      </c>
      <c r="S398" s="22">
        <v>100.0</v>
      </c>
      <c r="T398" s="22">
        <f t="shared" si="12"/>
        <v>0</v>
      </c>
      <c r="U398" s="22">
        <f t="shared" si="13"/>
        <v>100</v>
      </c>
      <c r="V398" s="22">
        <f t="shared" si="14"/>
        <v>5139</v>
      </c>
      <c r="W398" s="22">
        <v>27.8</v>
      </c>
      <c r="X398" s="22">
        <f t="shared" si="15"/>
        <v>0</v>
      </c>
      <c r="Y398" s="22">
        <f t="shared" si="16"/>
        <v>27.8</v>
      </c>
      <c r="Z398" s="22">
        <v>0.39</v>
      </c>
      <c r="AA398" s="22">
        <f t="shared" si="17"/>
        <v>0</v>
      </c>
      <c r="AB398" s="22">
        <f t="shared" si="18"/>
        <v>0.39</v>
      </c>
      <c r="AC398" s="22">
        <v>68.87</v>
      </c>
      <c r="AD398" s="22">
        <f t="shared" si="19"/>
        <v>0</v>
      </c>
      <c r="AE398" s="22">
        <f t="shared" si="20"/>
        <v>68.87</v>
      </c>
      <c r="AF398" s="22">
        <v>1.37</v>
      </c>
      <c r="AG398" s="22">
        <f t="shared" si="21"/>
        <v>0</v>
      </c>
      <c r="AH398" s="22">
        <f t="shared" si="22"/>
        <v>1.37</v>
      </c>
      <c r="AI398" s="22">
        <v>60.86</v>
      </c>
      <c r="AJ398" s="22">
        <f t="shared" si="23"/>
        <v>0</v>
      </c>
      <c r="AK398" s="22">
        <f t="shared" si="24"/>
        <v>60.86</v>
      </c>
      <c r="AL398" s="22">
        <f t="shared" ref="AL398:AN398" si="1658">AF398+AI398</f>
        <v>62.23</v>
      </c>
      <c r="AM398" s="22">
        <f t="shared" si="1658"/>
        <v>0</v>
      </c>
      <c r="AN398" s="22">
        <f t="shared" si="1658"/>
        <v>62.23</v>
      </c>
      <c r="AO398" s="22">
        <f t="shared" ref="AO398:AQ398" si="1659">SUM(J398+M398+P398+S398+W398+Z398+AC398+AF398+AI398)</f>
        <v>281.29</v>
      </c>
      <c r="AP398" s="22">
        <f t="shared" si="1659"/>
        <v>0</v>
      </c>
      <c r="AQ398" s="22">
        <f t="shared" si="1659"/>
        <v>281.29</v>
      </c>
      <c r="AR398" s="22">
        <v>172.61360053848054</v>
      </c>
      <c r="AS398" s="22">
        <f t="shared" si="27"/>
        <v>453.9036005</v>
      </c>
      <c r="AT398" s="22">
        <f t="shared" si="28"/>
        <v>453.9036005</v>
      </c>
      <c r="AU398" s="22">
        <f t="shared" si="29"/>
        <v>4807.096399</v>
      </c>
      <c r="AV398" s="22">
        <f>82.93*120</f>
        <v>9951.6</v>
      </c>
      <c r="AW398" s="22">
        <f t="shared" si="31"/>
        <v>5144.503601</v>
      </c>
      <c r="AX398" s="22">
        <f t="shared" si="32"/>
        <v>4807.096399</v>
      </c>
      <c r="AY398" s="22">
        <v>175.06</v>
      </c>
      <c r="AZ398" s="22">
        <f t="shared" si="33"/>
        <v>175.06</v>
      </c>
      <c r="BA398" s="22">
        <f t="shared" si="34"/>
        <v>0</v>
      </c>
      <c r="BB398" s="22">
        <f t="shared" si="35"/>
        <v>10126.66</v>
      </c>
      <c r="BC398" s="22">
        <f t="shared" ref="BC398:BD398" si="1660">SUM(AW398+AZ398)</f>
        <v>5319.563601</v>
      </c>
      <c r="BD398" s="22">
        <f t="shared" si="1660"/>
        <v>4807.096399</v>
      </c>
      <c r="BE398" s="22">
        <f t="shared" si="37"/>
        <v>0</v>
      </c>
      <c r="BF398" s="27">
        <v>0.0</v>
      </c>
      <c r="BG398" s="22">
        <f t="shared" si="38"/>
        <v>0</v>
      </c>
      <c r="BH398" s="22">
        <f t="shared" si="39"/>
        <v>0</v>
      </c>
      <c r="BI398" s="22">
        <v>767.24</v>
      </c>
      <c r="BJ398" s="22">
        <f t="shared" si="40"/>
        <v>767.24</v>
      </c>
      <c r="BK398" s="22">
        <f t="shared" si="41"/>
        <v>0</v>
      </c>
      <c r="BL398" s="22"/>
      <c r="BM398" s="22">
        <f t="shared" si="42"/>
        <v>0</v>
      </c>
      <c r="BN398" s="22" t="str">
        <f t="shared" si="43"/>
        <v/>
      </c>
      <c r="BO398" s="22">
        <f t="shared" ref="BO398:BQ398" si="1661">BF398+BI398+BL398</f>
        <v>767.24</v>
      </c>
      <c r="BP398" s="22">
        <f t="shared" si="1661"/>
        <v>767.24</v>
      </c>
      <c r="BQ398" s="22">
        <f t="shared" si="1661"/>
        <v>0</v>
      </c>
      <c r="BR398" s="22">
        <f t="shared" si="45"/>
        <v>0</v>
      </c>
      <c r="BS398" s="22">
        <v>0.0</v>
      </c>
      <c r="BT398" s="22">
        <f t="shared" si="46"/>
        <v>0</v>
      </c>
      <c r="BU398" s="22">
        <f t="shared" si="47"/>
        <v>0</v>
      </c>
      <c r="BV398" s="22">
        <f t="shared" si="48"/>
        <v>0</v>
      </c>
      <c r="BW398" s="27">
        <v>1000.26</v>
      </c>
      <c r="BX398" s="22">
        <f t="shared" si="49"/>
        <v>1000.26</v>
      </c>
      <c r="BY398" s="22">
        <f t="shared" si="50"/>
        <v>0</v>
      </c>
      <c r="BZ398" s="22">
        <f t="shared" si="51"/>
        <v>0</v>
      </c>
      <c r="CA398" s="22">
        <f t="shared" si="52"/>
        <v>0</v>
      </c>
    </row>
    <row r="399" ht="14.25" customHeight="1">
      <c r="A399" s="14" t="s">
        <v>1795</v>
      </c>
      <c r="B399" s="14" t="s">
        <v>1796</v>
      </c>
      <c r="C399" s="14" t="s">
        <v>1797</v>
      </c>
      <c r="D399" s="14">
        <v>1.16886404E8</v>
      </c>
      <c r="E399" s="14" t="s">
        <v>252</v>
      </c>
      <c r="F399" s="14" t="s">
        <v>456</v>
      </c>
      <c r="G399" s="14" t="s">
        <v>1798</v>
      </c>
      <c r="H399" s="25" t="s">
        <v>96</v>
      </c>
      <c r="I399" s="26">
        <v>1300.0</v>
      </c>
      <c r="J399" s="22">
        <v>0.0</v>
      </c>
      <c r="K399" s="22">
        <f t="shared" si="6"/>
        <v>0</v>
      </c>
      <c r="L399" s="22">
        <f t="shared" si="7"/>
        <v>0</v>
      </c>
      <c r="M399" s="22">
        <v>0.0</v>
      </c>
      <c r="N399" s="22">
        <f t="shared" si="8"/>
        <v>0</v>
      </c>
      <c r="O399" s="22">
        <f t="shared" si="9"/>
        <v>0</v>
      </c>
      <c r="P399" s="22">
        <v>10.0</v>
      </c>
      <c r="Q399" s="22">
        <f t="shared" si="10"/>
        <v>0</v>
      </c>
      <c r="R399" s="22">
        <f t="shared" si="11"/>
        <v>10</v>
      </c>
      <c r="S399" s="22">
        <v>100.0</v>
      </c>
      <c r="T399" s="22">
        <f t="shared" si="12"/>
        <v>0</v>
      </c>
      <c r="U399" s="22">
        <f t="shared" si="13"/>
        <v>100</v>
      </c>
      <c r="V399" s="22">
        <f t="shared" si="14"/>
        <v>1190</v>
      </c>
      <c r="W399" s="22">
        <v>13.9</v>
      </c>
      <c r="X399" s="22">
        <f t="shared" si="15"/>
        <v>0</v>
      </c>
      <c r="Y399" s="22">
        <f t="shared" si="16"/>
        <v>13.9</v>
      </c>
      <c r="Z399" s="22">
        <v>0.39</v>
      </c>
      <c r="AA399" s="22">
        <f t="shared" si="17"/>
        <v>0</v>
      </c>
      <c r="AB399" s="22">
        <f t="shared" si="18"/>
        <v>0.39</v>
      </c>
      <c r="AC399" s="22">
        <v>68.87</v>
      </c>
      <c r="AD399" s="22">
        <f t="shared" si="19"/>
        <v>0</v>
      </c>
      <c r="AE399" s="22">
        <f t="shared" si="20"/>
        <v>68.87</v>
      </c>
      <c r="AF399" s="22">
        <v>1.37</v>
      </c>
      <c r="AG399" s="22">
        <f t="shared" si="21"/>
        <v>0</v>
      </c>
      <c r="AH399" s="22">
        <f t="shared" si="22"/>
        <v>1.37</v>
      </c>
      <c r="AI399" s="22">
        <v>60.86</v>
      </c>
      <c r="AJ399" s="22">
        <f t="shared" si="23"/>
        <v>0</v>
      </c>
      <c r="AK399" s="22">
        <f t="shared" si="24"/>
        <v>60.86</v>
      </c>
      <c r="AL399" s="22">
        <f t="shared" ref="AL399:AN399" si="1662">AF399+AI399</f>
        <v>62.23</v>
      </c>
      <c r="AM399" s="22">
        <f t="shared" si="1662"/>
        <v>0</v>
      </c>
      <c r="AN399" s="22">
        <f t="shared" si="1662"/>
        <v>62.23</v>
      </c>
      <c r="AO399" s="22">
        <f t="shared" ref="AO399:AQ399" si="1663">SUM(J399+M399+P399+S399+W399+Z399+AC399+AF399+AI399)</f>
        <v>255.39</v>
      </c>
      <c r="AP399" s="22">
        <f t="shared" si="1663"/>
        <v>0</v>
      </c>
      <c r="AQ399" s="22">
        <f t="shared" si="1663"/>
        <v>255.39</v>
      </c>
      <c r="AR399" s="22">
        <v>36.209717686070505</v>
      </c>
      <c r="AS399" s="22">
        <f t="shared" si="27"/>
        <v>291.5997177</v>
      </c>
      <c r="AT399" s="22">
        <f t="shared" si="28"/>
        <v>291.5997177</v>
      </c>
      <c r="AU399" s="22">
        <f t="shared" si="29"/>
        <v>1008.400282</v>
      </c>
      <c r="AV399" s="22">
        <f t="shared" ref="AV399:AV402" si="1668">37.95*120</f>
        <v>4554</v>
      </c>
      <c r="AW399" s="22">
        <f t="shared" si="31"/>
        <v>3545.599718</v>
      </c>
      <c r="AX399" s="22">
        <f t="shared" si="32"/>
        <v>1008.400282</v>
      </c>
      <c r="AY399" s="22">
        <v>70.73</v>
      </c>
      <c r="AZ399" s="22">
        <f t="shared" si="33"/>
        <v>70.73</v>
      </c>
      <c r="BA399" s="22">
        <f t="shared" si="34"/>
        <v>0</v>
      </c>
      <c r="BB399" s="22">
        <f t="shared" si="35"/>
        <v>4624.73</v>
      </c>
      <c r="BC399" s="22">
        <f t="shared" ref="BC399:BD399" si="1664">SUM(AW399+AZ399)</f>
        <v>3616.329718</v>
      </c>
      <c r="BD399" s="22">
        <f t="shared" si="1664"/>
        <v>1008.400282</v>
      </c>
      <c r="BE399" s="22">
        <f t="shared" si="37"/>
        <v>0</v>
      </c>
      <c r="BF399" s="27">
        <v>0.0</v>
      </c>
      <c r="BG399" s="22">
        <f t="shared" si="38"/>
        <v>0</v>
      </c>
      <c r="BH399" s="22">
        <f t="shared" si="39"/>
        <v>0</v>
      </c>
      <c r="BI399" s="22">
        <v>119.52</v>
      </c>
      <c r="BJ399" s="22">
        <f t="shared" si="40"/>
        <v>119.52</v>
      </c>
      <c r="BK399" s="22">
        <f t="shared" si="41"/>
        <v>0</v>
      </c>
      <c r="BL399" s="22"/>
      <c r="BM399" s="22">
        <f t="shared" si="42"/>
        <v>0</v>
      </c>
      <c r="BN399" s="22" t="str">
        <f t="shared" si="43"/>
        <v/>
      </c>
      <c r="BO399" s="22">
        <f t="shared" ref="BO399:BQ399" si="1665">BF399+BI399+BL399</f>
        <v>119.52</v>
      </c>
      <c r="BP399" s="22">
        <f t="shared" si="1665"/>
        <v>119.52</v>
      </c>
      <c r="BQ399" s="22">
        <f t="shared" si="1665"/>
        <v>0</v>
      </c>
      <c r="BR399" s="22">
        <f t="shared" si="45"/>
        <v>0</v>
      </c>
      <c r="BS399" s="22">
        <v>0.0</v>
      </c>
      <c r="BT399" s="22">
        <f t="shared" si="46"/>
        <v>0</v>
      </c>
      <c r="BU399" s="22">
        <f t="shared" si="47"/>
        <v>0</v>
      </c>
      <c r="BV399" s="22">
        <f t="shared" si="48"/>
        <v>0</v>
      </c>
      <c r="BW399" s="27">
        <v>191.54</v>
      </c>
      <c r="BX399" s="22">
        <f t="shared" si="49"/>
        <v>191.54</v>
      </c>
      <c r="BY399" s="22">
        <f t="shared" si="50"/>
        <v>0</v>
      </c>
      <c r="BZ399" s="22">
        <f t="shared" si="51"/>
        <v>0</v>
      </c>
      <c r="CA399" s="22">
        <f t="shared" si="52"/>
        <v>0</v>
      </c>
    </row>
    <row r="400" ht="14.25" customHeight="1">
      <c r="A400" s="14" t="s">
        <v>1799</v>
      </c>
      <c r="B400" s="14" t="s">
        <v>1800</v>
      </c>
      <c r="C400" s="14" t="s">
        <v>1801</v>
      </c>
      <c r="D400" s="14">
        <v>9.11135642E8</v>
      </c>
      <c r="E400" s="14" t="s">
        <v>266</v>
      </c>
      <c r="F400" s="14" t="s">
        <v>508</v>
      </c>
      <c r="G400" s="14" t="s">
        <v>1802</v>
      </c>
      <c r="H400" s="25" t="s">
        <v>96</v>
      </c>
      <c r="I400" s="26">
        <v>1221.0</v>
      </c>
      <c r="J400" s="22">
        <v>0.0</v>
      </c>
      <c r="K400" s="22">
        <f t="shared" si="6"/>
        <v>0</v>
      </c>
      <c r="L400" s="22">
        <f t="shared" si="7"/>
        <v>0</v>
      </c>
      <c r="M400" s="22">
        <v>0.0</v>
      </c>
      <c r="N400" s="22">
        <f t="shared" si="8"/>
        <v>0</v>
      </c>
      <c r="O400" s="22">
        <f t="shared" si="9"/>
        <v>0</v>
      </c>
      <c r="P400" s="22">
        <v>10.0</v>
      </c>
      <c r="Q400" s="22">
        <f t="shared" si="10"/>
        <v>0</v>
      </c>
      <c r="R400" s="22">
        <f t="shared" si="11"/>
        <v>10</v>
      </c>
      <c r="S400" s="22">
        <v>100.0</v>
      </c>
      <c r="T400" s="22">
        <f t="shared" si="12"/>
        <v>0</v>
      </c>
      <c r="U400" s="22">
        <f t="shared" si="13"/>
        <v>100</v>
      </c>
      <c r="V400" s="22">
        <f t="shared" si="14"/>
        <v>1111</v>
      </c>
      <c r="W400" s="22">
        <v>27.8</v>
      </c>
      <c r="X400" s="22">
        <f t="shared" si="15"/>
        <v>0</v>
      </c>
      <c r="Y400" s="22">
        <f t="shared" si="16"/>
        <v>27.8</v>
      </c>
      <c r="Z400" s="22">
        <v>0.39</v>
      </c>
      <c r="AA400" s="22">
        <f t="shared" si="17"/>
        <v>0</v>
      </c>
      <c r="AB400" s="22">
        <f t="shared" si="18"/>
        <v>0.39</v>
      </c>
      <c r="AC400" s="22">
        <v>68.87</v>
      </c>
      <c r="AD400" s="22">
        <f t="shared" si="19"/>
        <v>0</v>
      </c>
      <c r="AE400" s="22">
        <f t="shared" si="20"/>
        <v>68.87</v>
      </c>
      <c r="AF400" s="22">
        <v>1.37</v>
      </c>
      <c r="AG400" s="22">
        <f t="shared" si="21"/>
        <v>0</v>
      </c>
      <c r="AH400" s="22">
        <f t="shared" si="22"/>
        <v>1.37</v>
      </c>
      <c r="AI400" s="22">
        <v>60.86</v>
      </c>
      <c r="AJ400" s="22">
        <f t="shared" si="23"/>
        <v>0</v>
      </c>
      <c r="AK400" s="22">
        <f t="shared" si="24"/>
        <v>60.86</v>
      </c>
      <c r="AL400" s="22">
        <f t="shared" ref="AL400:AN400" si="1666">AF400+AI400</f>
        <v>62.23</v>
      </c>
      <c r="AM400" s="22">
        <f t="shared" si="1666"/>
        <v>0</v>
      </c>
      <c r="AN400" s="22">
        <f t="shared" si="1666"/>
        <v>62.23</v>
      </c>
      <c r="AO400" s="22">
        <f t="shared" ref="AO400:AQ400" si="1667">SUM(J400+M400+P400+S400+W400+Z400+AC400+AF400+AI400)</f>
        <v>269.29</v>
      </c>
      <c r="AP400" s="22">
        <f t="shared" si="1667"/>
        <v>0</v>
      </c>
      <c r="AQ400" s="22">
        <f t="shared" si="1667"/>
        <v>269.29</v>
      </c>
      <c r="AR400" s="22">
        <v>32.98948930128006</v>
      </c>
      <c r="AS400" s="22">
        <f t="shared" si="27"/>
        <v>302.2794893</v>
      </c>
      <c r="AT400" s="22">
        <f t="shared" si="28"/>
        <v>302.2794893</v>
      </c>
      <c r="AU400" s="22">
        <f t="shared" si="29"/>
        <v>918.7205107</v>
      </c>
      <c r="AV400" s="22">
        <f t="shared" si="1668"/>
        <v>4554</v>
      </c>
      <c r="AW400" s="22">
        <f t="shared" si="31"/>
        <v>3635.279489</v>
      </c>
      <c r="AX400" s="22">
        <f t="shared" si="32"/>
        <v>918.7205107</v>
      </c>
      <c r="AY400" s="22">
        <v>70.73</v>
      </c>
      <c r="AZ400" s="22">
        <f t="shared" si="33"/>
        <v>70.73</v>
      </c>
      <c r="BA400" s="22">
        <f t="shared" si="34"/>
        <v>0</v>
      </c>
      <c r="BB400" s="22">
        <f t="shared" si="35"/>
        <v>4624.73</v>
      </c>
      <c r="BC400" s="22">
        <f t="shared" ref="BC400:BD400" si="1669">SUM(AW400+AZ400)</f>
        <v>3706.009489</v>
      </c>
      <c r="BD400" s="22">
        <f t="shared" si="1669"/>
        <v>918.7205107</v>
      </c>
      <c r="BE400" s="22">
        <f t="shared" si="37"/>
        <v>0</v>
      </c>
      <c r="BF400" s="27">
        <v>0.0</v>
      </c>
      <c r="BG400" s="22">
        <f t="shared" si="38"/>
        <v>0</v>
      </c>
      <c r="BH400" s="22">
        <f t="shared" si="39"/>
        <v>0</v>
      </c>
      <c r="BI400" s="22">
        <v>600.79</v>
      </c>
      <c r="BJ400" s="22">
        <f t="shared" si="40"/>
        <v>600.79</v>
      </c>
      <c r="BK400" s="22">
        <f t="shared" si="41"/>
        <v>0</v>
      </c>
      <c r="BL400" s="22"/>
      <c r="BM400" s="22">
        <f t="shared" si="42"/>
        <v>0</v>
      </c>
      <c r="BN400" s="22" t="str">
        <f t="shared" si="43"/>
        <v/>
      </c>
      <c r="BO400" s="22">
        <f t="shared" ref="BO400:BQ400" si="1670">BF400+BI400+BL400</f>
        <v>600.79</v>
      </c>
      <c r="BP400" s="22">
        <f t="shared" si="1670"/>
        <v>600.79</v>
      </c>
      <c r="BQ400" s="22">
        <f t="shared" si="1670"/>
        <v>0</v>
      </c>
      <c r="BR400" s="22">
        <f t="shared" si="45"/>
        <v>0</v>
      </c>
      <c r="BS400" s="22">
        <v>0.0</v>
      </c>
      <c r="BT400" s="22">
        <f t="shared" si="46"/>
        <v>0</v>
      </c>
      <c r="BU400" s="22">
        <f t="shared" si="47"/>
        <v>0</v>
      </c>
      <c r="BV400" s="22">
        <f t="shared" si="48"/>
        <v>0</v>
      </c>
      <c r="BW400" s="27">
        <v>766.16</v>
      </c>
      <c r="BX400" s="22">
        <f t="shared" si="49"/>
        <v>766.16</v>
      </c>
      <c r="BY400" s="22">
        <f t="shared" si="50"/>
        <v>0</v>
      </c>
      <c r="BZ400" s="22">
        <f t="shared" si="51"/>
        <v>0</v>
      </c>
      <c r="CA400" s="22">
        <f t="shared" si="52"/>
        <v>0</v>
      </c>
    </row>
    <row r="401" ht="14.25" customHeight="1">
      <c r="A401" s="14" t="s">
        <v>1803</v>
      </c>
      <c r="B401" s="14" t="s">
        <v>1804</v>
      </c>
      <c r="C401" s="14" t="s">
        <v>1805</v>
      </c>
      <c r="D401" s="14">
        <v>1.68232855E8</v>
      </c>
      <c r="E401" s="14" t="s">
        <v>220</v>
      </c>
      <c r="F401" s="14" t="s">
        <v>236</v>
      </c>
      <c r="G401" s="14" t="s">
        <v>1806</v>
      </c>
      <c r="H401" s="25" t="s">
        <v>96</v>
      </c>
      <c r="I401" s="26">
        <v>896.0</v>
      </c>
      <c r="J401" s="22">
        <v>0.0</v>
      </c>
      <c r="K401" s="22">
        <f t="shared" si="6"/>
        <v>0</v>
      </c>
      <c r="L401" s="22">
        <f t="shared" si="7"/>
        <v>0</v>
      </c>
      <c r="M401" s="22">
        <v>0.0</v>
      </c>
      <c r="N401" s="22">
        <f t="shared" si="8"/>
        <v>0</v>
      </c>
      <c r="O401" s="22">
        <f t="shared" si="9"/>
        <v>0</v>
      </c>
      <c r="P401" s="22">
        <v>10.0</v>
      </c>
      <c r="Q401" s="22">
        <f t="shared" si="10"/>
        <v>0</v>
      </c>
      <c r="R401" s="22">
        <f t="shared" si="11"/>
        <v>10</v>
      </c>
      <c r="S401" s="22">
        <v>100.0</v>
      </c>
      <c r="T401" s="22">
        <f t="shared" si="12"/>
        <v>0</v>
      </c>
      <c r="U401" s="22">
        <f t="shared" si="13"/>
        <v>100</v>
      </c>
      <c r="V401" s="22">
        <f t="shared" si="14"/>
        <v>786</v>
      </c>
      <c r="W401" s="22">
        <v>13.9</v>
      </c>
      <c r="X401" s="22">
        <f t="shared" si="15"/>
        <v>0</v>
      </c>
      <c r="Y401" s="22">
        <f t="shared" si="16"/>
        <v>13.9</v>
      </c>
      <c r="Z401" s="22">
        <v>0.39</v>
      </c>
      <c r="AA401" s="22">
        <f t="shared" si="17"/>
        <v>0</v>
      </c>
      <c r="AB401" s="22">
        <f t="shared" si="18"/>
        <v>0.39</v>
      </c>
      <c r="AC401" s="22">
        <v>68.87</v>
      </c>
      <c r="AD401" s="22">
        <f t="shared" si="19"/>
        <v>0</v>
      </c>
      <c r="AE401" s="22">
        <f t="shared" si="20"/>
        <v>68.87</v>
      </c>
      <c r="AF401" s="22">
        <v>1.37</v>
      </c>
      <c r="AG401" s="22">
        <f t="shared" si="21"/>
        <v>0</v>
      </c>
      <c r="AH401" s="22">
        <f t="shared" si="22"/>
        <v>1.37</v>
      </c>
      <c r="AI401" s="22">
        <v>60.86</v>
      </c>
      <c r="AJ401" s="22">
        <f t="shared" si="23"/>
        <v>0</v>
      </c>
      <c r="AK401" s="22">
        <f t="shared" si="24"/>
        <v>60.86</v>
      </c>
      <c r="AL401" s="22">
        <f t="shared" ref="AL401:AN401" si="1671">AF401+AI401</f>
        <v>62.23</v>
      </c>
      <c r="AM401" s="22">
        <f t="shared" si="1671"/>
        <v>0</v>
      </c>
      <c r="AN401" s="22">
        <f t="shared" si="1671"/>
        <v>62.23</v>
      </c>
      <c r="AO401" s="22">
        <f t="shared" ref="AO401:AQ401" si="1672">SUM(J401+M401+P401+S401+W401+Z401+AC401+AF401+AI401)</f>
        <v>255.39</v>
      </c>
      <c r="AP401" s="22">
        <f t="shared" si="1672"/>
        <v>0</v>
      </c>
      <c r="AQ401" s="22">
        <f t="shared" si="1672"/>
        <v>255.39</v>
      </c>
      <c r="AR401" s="22">
        <v>22.205710501405903</v>
      </c>
      <c r="AS401" s="22">
        <f t="shared" si="27"/>
        <v>277.5957105</v>
      </c>
      <c r="AT401" s="22">
        <f t="shared" si="28"/>
        <v>277.5957105</v>
      </c>
      <c r="AU401" s="22">
        <f t="shared" si="29"/>
        <v>618.4042895</v>
      </c>
      <c r="AV401" s="22">
        <f t="shared" si="1668"/>
        <v>4554</v>
      </c>
      <c r="AW401" s="22">
        <f t="shared" si="31"/>
        <v>3935.595711</v>
      </c>
      <c r="AX401" s="22">
        <f t="shared" si="32"/>
        <v>618.4042895</v>
      </c>
      <c r="AY401" s="22">
        <v>70.73</v>
      </c>
      <c r="AZ401" s="22">
        <f t="shared" si="33"/>
        <v>70.73</v>
      </c>
      <c r="BA401" s="22">
        <f t="shared" si="34"/>
        <v>0</v>
      </c>
      <c r="BB401" s="22">
        <f t="shared" si="35"/>
        <v>4624.73</v>
      </c>
      <c r="BC401" s="22">
        <f t="shared" ref="BC401:BD401" si="1673">SUM(AW401+AZ401)</f>
        <v>4006.325711</v>
      </c>
      <c r="BD401" s="22">
        <f t="shared" si="1673"/>
        <v>618.4042895</v>
      </c>
      <c r="BE401" s="22">
        <f t="shared" si="37"/>
        <v>0</v>
      </c>
      <c r="BF401" s="27">
        <v>0.0</v>
      </c>
      <c r="BG401" s="22">
        <f t="shared" si="38"/>
        <v>0</v>
      </c>
      <c r="BH401" s="22">
        <f t="shared" si="39"/>
        <v>0</v>
      </c>
      <c r="BI401" s="22">
        <v>386.33000000000004</v>
      </c>
      <c r="BJ401" s="22">
        <f t="shared" si="40"/>
        <v>386.33</v>
      </c>
      <c r="BK401" s="22">
        <f t="shared" si="41"/>
        <v>0</v>
      </c>
      <c r="BL401" s="22"/>
      <c r="BM401" s="22">
        <f t="shared" si="42"/>
        <v>0</v>
      </c>
      <c r="BN401" s="22" t="str">
        <f t="shared" si="43"/>
        <v/>
      </c>
      <c r="BO401" s="22">
        <f t="shared" ref="BO401:BQ401" si="1674">BF401+BI401+BL401</f>
        <v>386.33</v>
      </c>
      <c r="BP401" s="22">
        <f t="shared" si="1674"/>
        <v>386.33</v>
      </c>
      <c r="BQ401" s="22">
        <f t="shared" si="1674"/>
        <v>0</v>
      </c>
      <c r="BR401" s="22">
        <f t="shared" si="45"/>
        <v>0</v>
      </c>
      <c r="BS401" s="22">
        <v>0.0</v>
      </c>
      <c r="BT401" s="22">
        <f t="shared" si="46"/>
        <v>0</v>
      </c>
      <c r="BU401" s="22">
        <f t="shared" si="47"/>
        <v>0</v>
      </c>
      <c r="BV401" s="22">
        <f t="shared" si="48"/>
        <v>0</v>
      </c>
      <c r="BW401" s="27">
        <v>276.67</v>
      </c>
      <c r="BX401" s="22">
        <f t="shared" si="49"/>
        <v>276.67</v>
      </c>
      <c r="BY401" s="22">
        <f t="shared" si="50"/>
        <v>0</v>
      </c>
      <c r="BZ401" s="22">
        <f t="shared" si="51"/>
        <v>0</v>
      </c>
      <c r="CA401" s="22">
        <f t="shared" si="52"/>
        <v>0</v>
      </c>
    </row>
    <row r="402" ht="14.25" customHeight="1">
      <c r="A402" s="14" t="s">
        <v>1807</v>
      </c>
      <c r="B402" s="14" t="s">
        <v>244</v>
      </c>
      <c r="C402" s="14" t="s">
        <v>1808</v>
      </c>
      <c r="D402" s="14"/>
      <c r="E402" s="14" t="s">
        <v>341</v>
      </c>
      <c r="F402" s="14" t="s">
        <v>1664</v>
      </c>
      <c r="G402" s="14" t="s">
        <v>1809</v>
      </c>
      <c r="H402" s="25" t="s">
        <v>96</v>
      </c>
      <c r="I402" s="26">
        <v>1142.0</v>
      </c>
      <c r="J402" s="22">
        <v>0.0</v>
      </c>
      <c r="K402" s="22">
        <f t="shared" si="6"/>
        <v>0</v>
      </c>
      <c r="L402" s="22">
        <f t="shared" si="7"/>
        <v>0</v>
      </c>
      <c r="M402" s="22">
        <v>0.0</v>
      </c>
      <c r="N402" s="22">
        <f t="shared" si="8"/>
        <v>0</v>
      </c>
      <c r="O402" s="22">
        <f t="shared" si="9"/>
        <v>0</v>
      </c>
      <c r="P402" s="22">
        <v>10.0</v>
      </c>
      <c r="Q402" s="22">
        <f t="shared" si="10"/>
        <v>0</v>
      </c>
      <c r="R402" s="22">
        <f t="shared" si="11"/>
        <v>10</v>
      </c>
      <c r="S402" s="22">
        <v>100.0</v>
      </c>
      <c r="T402" s="22">
        <f t="shared" si="12"/>
        <v>0</v>
      </c>
      <c r="U402" s="22">
        <f t="shared" si="13"/>
        <v>100</v>
      </c>
      <c r="V402" s="22">
        <f t="shared" si="14"/>
        <v>1032</v>
      </c>
      <c r="W402" s="22">
        <v>13.9</v>
      </c>
      <c r="X402" s="22">
        <f t="shared" si="15"/>
        <v>0</v>
      </c>
      <c r="Y402" s="22">
        <f t="shared" si="16"/>
        <v>13.9</v>
      </c>
      <c r="Z402" s="22">
        <v>0.39</v>
      </c>
      <c r="AA402" s="22">
        <f t="shared" si="17"/>
        <v>0</v>
      </c>
      <c r="AB402" s="22">
        <f t="shared" si="18"/>
        <v>0.39</v>
      </c>
      <c r="AC402" s="22">
        <v>68.87</v>
      </c>
      <c r="AD402" s="22">
        <f t="shared" si="19"/>
        <v>0</v>
      </c>
      <c r="AE402" s="22">
        <f t="shared" si="20"/>
        <v>68.87</v>
      </c>
      <c r="AF402" s="22">
        <v>1.37</v>
      </c>
      <c r="AG402" s="22">
        <f t="shared" si="21"/>
        <v>0</v>
      </c>
      <c r="AH402" s="22">
        <f t="shared" si="22"/>
        <v>1.37</v>
      </c>
      <c r="AI402" s="22">
        <v>60.86</v>
      </c>
      <c r="AJ402" s="22">
        <f t="shared" si="23"/>
        <v>0</v>
      </c>
      <c r="AK402" s="22">
        <f t="shared" si="24"/>
        <v>60.86</v>
      </c>
      <c r="AL402" s="22">
        <f t="shared" ref="AL402:AN402" si="1675">AF402+AI402</f>
        <v>62.23</v>
      </c>
      <c r="AM402" s="22">
        <f t="shared" si="1675"/>
        <v>0</v>
      </c>
      <c r="AN402" s="22">
        <f t="shared" si="1675"/>
        <v>62.23</v>
      </c>
      <c r="AO402" s="22">
        <f t="shared" ref="AO402:AQ402" si="1676">SUM(J402+M402+P402+S402+W402+Z402+AC402+AF402+AI402)</f>
        <v>255.39</v>
      </c>
      <c r="AP402" s="22">
        <f t="shared" si="1676"/>
        <v>0</v>
      </c>
      <c r="AQ402" s="22">
        <f t="shared" si="1676"/>
        <v>255.39</v>
      </c>
      <c r="AR402" s="22">
        <v>30.73290299503831</v>
      </c>
      <c r="AS402" s="22">
        <f t="shared" si="27"/>
        <v>286.122903</v>
      </c>
      <c r="AT402" s="22">
        <f t="shared" si="28"/>
        <v>286.122903</v>
      </c>
      <c r="AU402" s="22">
        <f t="shared" si="29"/>
        <v>855.877097</v>
      </c>
      <c r="AV402" s="22">
        <f t="shared" si="1668"/>
        <v>4554</v>
      </c>
      <c r="AW402" s="22">
        <f t="shared" si="31"/>
        <v>3698.122903</v>
      </c>
      <c r="AX402" s="22">
        <f t="shared" si="32"/>
        <v>855.877097</v>
      </c>
      <c r="AY402" s="22">
        <v>70.73</v>
      </c>
      <c r="AZ402" s="22">
        <f t="shared" si="33"/>
        <v>70.73</v>
      </c>
      <c r="BA402" s="22">
        <f t="shared" si="34"/>
        <v>0</v>
      </c>
      <c r="BB402" s="22">
        <f t="shared" si="35"/>
        <v>4624.73</v>
      </c>
      <c r="BC402" s="22">
        <f t="shared" ref="BC402:BD402" si="1677">SUM(AW402+AZ402)</f>
        <v>3768.852903</v>
      </c>
      <c r="BD402" s="22">
        <f t="shared" si="1677"/>
        <v>855.877097</v>
      </c>
      <c r="BE402" s="22">
        <f t="shared" si="37"/>
        <v>0</v>
      </c>
      <c r="BF402" s="27">
        <v>0.0</v>
      </c>
      <c r="BG402" s="22">
        <f t="shared" si="38"/>
        <v>0</v>
      </c>
      <c r="BH402" s="22">
        <f t="shared" si="39"/>
        <v>0</v>
      </c>
      <c r="BI402" s="22">
        <v>0.0</v>
      </c>
      <c r="BJ402" s="22">
        <f t="shared" si="40"/>
        <v>0</v>
      </c>
      <c r="BK402" s="22">
        <f t="shared" si="41"/>
        <v>0</v>
      </c>
      <c r="BL402" s="22"/>
      <c r="BM402" s="22">
        <f t="shared" si="42"/>
        <v>0</v>
      </c>
      <c r="BN402" s="22" t="str">
        <f t="shared" si="43"/>
        <v/>
      </c>
      <c r="BO402" s="22">
        <f t="shared" ref="BO402:BQ402" si="1678">BF402+BI402+BL402</f>
        <v>0</v>
      </c>
      <c r="BP402" s="22">
        <f t="shared" si="1678"/>
        <v>0</v>
      </c>
      <c r="BQ402" s="22">
        <f t="shared" si="1678"/>
        <v>0</v>
      </c>
      <c r="BR402" s="22">
        <f t="shared" si="45"/>
        <v>0</v>
      </c>
      <c r="BS402" s="22">
        <v>0.0</v>
      </c>
      <c r="BT402" s="22">
        <f t="shared" si="46"/>
        <v>0</v>
      </c>
      <c r="BU402" s="22">
        <f t="shared" si="47"/>
        <v>0</v>
      </c>
      <c r="BV402" s="22">
        <f t="shared" si="48"/>
        <v>0</v>
      </c>
      <c r="BW402" s="27">
        <v>0.0</v>
      </c>
      <c r="BX402" s="22">
        <f t="shared" si="49"/>
        <v>0</v>
      </c>
      <c r="BY402" s="22">
        <f t="shared" si="50"/>
        <v>0</v>
      </c>
      <c r="BZ402" s="22">
        <f t="shared" si="51"/>
        <v>0</v>
      </c>
      <c r="CA402" s="22">
        <f t="shared" si="52"/>
        <v>0</v>
      </c>
    </row>
    <row r="403" ht="14.25" customHeight="1">
      <c r="A403" s="14" t="s">
        <v>1810</v>
      </c>
      <c r="B403" s="14" t="s">
        <v>1811</v>
      </c>
      <c r="C403" s="14" t="s">
        <v>1812</v>
      </c>
      <c r="D403" s="14">
        <v>1.15245626E8</v>
      </c>
      <c r="E403" s="14" t="s">
        <v>1010</v>
      </c>
      <c r="F403" s="14" t="s">
        <v>456</v>
      </c>
      <c r="G403" s="14" t="s">
        <v>1813</v>
      </c>
      <c r="H403" s="25" t="s">
        <v>193</v>
      </c>
      <c r="I403" s="26">
        <v>7200.0</v>
      </c>
      <c r="J403" s="22">
        <v>0.0</v>
      </c>
      <c r="K403" s="22">
        <f t="shared" si="6"/>
        <v>0</v>
      </c>
      <c r="L403" s="22">
        <f t="shared" si="7"/>
        <v>0</v>
      </c>
      <c r="M403" s="22">
        <v>220.0</v>
      </c>
      <c r="N403" s="22">
        <f t="shared" si="8"/>
        <v>0</v>
      </c>
      <c r="O403" s="22">
        <f t="shared" si="9"/>
        <v>220</v>
      </c>
      <c r="P403" s="22">
        <v>10.0</v>
      </c>
      <c r="Q403" s="22">
        <f t="shared" si="10"/>
        <v>0</v>
      </c>
      <c r="R403" s="22">
        <f t="shared" si="11"/>
        <v>10</v>
      </c>
      <c r="S403" s="22">
        <v>100.0</v>
      </c>
      <c r="T403" s="22">
        <f t="shared" si="12"/>
        <v>0</v>
      </c>
      <c r="U403" s="22">
        <f t="shared" si="13"/>
        <v>100</v>
      </c>
      <c r="V403" s="22">
        <f t="shared" si="14"/>
        <v>6870</v>
      </c>
      <c r="W403" s="22">
        <v>27.8</v>
      </c>
      <c r="X403" s="22">
        <f t="shared" si="15"/>
        <v>0</v>
      </c>
      <c r="Y403" s="22">
        <f t="shared" si="16"/>
        <v>27.8</v>
      </c>
      <c r="Z403" s="22">
        <v>0.39</v>
      </c>
      <c r="AA403" s="22">
        <f t="shared" si="17"/>
        <v>0</v>
      </c>
      <c r="AB403" s="22">
        <f t="shared" si="18"/>
        <v>0.39</v>
      </c>
      <c r="AC403" s="22">
        <v>68.87</v>
      </c>
      <c r="AD403" s="22">
        <f t="shared" si="19"/>
        <v>0</v>
      </c>
      <c r="AE403" s="22">
        <f t="shared" si="20"/>
        <v>68.87</v>
      </c>
      <c r="AF403" s="22">
        <v>1.37</v>
      </c>
      <c r="AG403" s="22">
        <f t="shared" si="21"/>
        <v>0</v>
      </c>
      <c r="AH403" s="22">
        <f t="shared" si="22"/>
        <v>1.37</v>
      </c>
      <c r="AI403" s="22">
        <v>60.86</v>
      </c>
      <c r="AJ403" s="22">
        <f t="shared" si="23"/>
        <v>0</v>
      </c>
      <c r="AK403" s="22">
        <f t="shared" si="24"/>
        <v>60.86</v>
      </c>
      <c r="AL403" s="22">
        <f t="shared" ref="AL403:AN403" si="1679">AF403+AI403</f>
        <v>62.23</v>
      </c>
      <c r="AM403" s="22">
        <f t="shared" si="1679"/>
        <v>0</v>
      </c>
      <c r="AN403" s="22">
        <f t="shared" si="1679"/>
        <v>62.23</v>
      </c>
      <c r="AO403" s="22">
        <f t="shared" ref="AO403:AQ403" si="1680">SUM(J403+M403+P403+S403+W403+Z403+AC403+AF403+AI403)</f>
        <v>489.29</v>
      </c>
      <c r="AP403" s="22">
        <f t="shared" si="1680"/>
        <v>0</v>
      </c>
      <c r="AQ403" s="22">
        <f t="shared" si="1680"/>
        <v>489.29</v>
      </c>
      <c r="AR403" s="22">
        <v>232.61591845099147</v>
      </c>
      <c r="AS403" s="22">
        <f t="shared" si="27"/>
        <v>721.9059185</v>
      </c>
      <c r="AT403" s="22">
        <f t="shared" si="28"/>
        <v>721.9059185</v>
      </c>
      <c r="AU403" s="22">
        <f t="shared" si="29"/>
        <v>6478.094082</v>
      </c>
      <c r="AV403" s="22">
        <f>82.93*120</f>
        <v>9951.6</v>
      </c>
      <c r="AW403" s="22">
        <f t="shared" si="31"/>
        <v>3473.505918</v>
      </c>
      <c r="AX403" s="22">
        <f t="shared" si="32"/>
        <v>6478.094082</v>
      </c>
      <c r="AY403" s="22">
        <v>175.06</v>
      </c>
      <c r="AZ403" s="22">
        <f t="shared" si="33"/>
        <v>175.06</v>
      </c>
      <c r="BA403" s="22">
        <f t="shared" si="34"/>
        <v>0</v>
      </c>
      <c r="BB403" s="22">
        <f t="shared" si="35"/>
        <v>10126.66</v>
      </c>
      <c r="BC403" s="22">
        <f t="shared" ref="BC403:BD403" si="1681">SUM(AW403+AZ403)</f>
        <v>3648.565918</v>
      </c>
      <c r="BD403" s="22">
        <f t="shared" si="1681"/>
        <v>6478.094082</v>
      </c>
      <c r="BE403" s="22">
        <f t="shared" si="37"/>
        <v>0</v>
      </c>
      <c r="BF403" s="27">
        <v>3797.58</v>
      </c>
      <c r="BG403" s="22">
        <f t="shared" si="38"/>
        <v>3797.58</v>
      </c>
      <c r="BH403" s="22">
        <f t="shared" si="39"/>
        <v>0</v>
      </c>
      <c r="BI403" s="22">
        <v>1071.69</v>
      </c>
      <c r="BJ403" s="22">
        <f t="shared" si="40"/>
        <v>1071.69</v>
      </c>
      <c r="BK403" s="22">
        <f t="shared" si="41"/>
        <v>0</v>
      </c>
      <c r="BL403" s="22"/>
      <c r="BM403" s="22">
        <f t="shared" si="42"/>
        <v>0</v>
      </c>
      <c r="BN403" s="22" t="str">
        <f t="shared" si="43"/>
        <v/>
      </c>
      <c r="BO403" s="22">
        <f t="shared" ref="BO403:BQ403" si="1682">BF403+BI403+BL403</f>
        <v>4869.27</v>
      </c>
      <c r="BP403" s="22">
        <f t="shared" si="1682"/>
        <v>4869.27</v>
      </c>
      <c r="BQ403" s="22">
        <f t="shared" si="1682"/>
        <v>0</v>
      </c>
      <c r="BR403" s="22">
        <f t="shared" si="45"/>
        <v>0</v>
      </c>
      <c r="BS403" s="22">
        <v>0.0</v>
      </c>
      <c r="BT403" s="22">
        <f t="shared" si="46"/>
        <v>0</v>
      </c>
      <c r="BU403" s="22">
        <f t="shared" si="47"/>
        <v>0</v>
      </c>
      <c r="BV403" s="22">
        <f t="shared" si="48"/>
        <v>0</v>
      </c>
      <c r="BW403" s="27">
        <v>1574.88</v>
      </c>
      <c r="BX403" s="22">
        <f t="shared" si="49"/>
        <v>1574.88</v>
      </c>
      <c r="BY403" s="22">
        <f t="shared" si="50"/>
        <v>0</v>
      </c>
      <c r="BZ403" s="22">
        <f t="shared" si="51"/>
        <v>0</v>
      </c>
      <c r="CA403" s="22">
        <f t="shared" si="52"/>
        <v>0</v>
      </c>
    </row>
    <row r="404" ht="14.25" customHeight="1">
      <c r="A404" s="14" t="s">
        <v>1814</v>
      </c>
      <c r="B404" s="14" t="s">
        <v>1815</v>
      </c>
      <c r="C404" s="14" t="s">
        <v>1816</v>
      </c>
      <c r="D404" s="14">
        <v>9.6878861E8</v>
      </c>
      <c r="E404" s="14" t="s">
        <v>312</v>
      </c>
      <c r="F404" s="14" t="s">
        <v>209</v>
      </c>
      <c r="G404" s="14" t="s">
        <v>1817</v>
      </c>
      <c r="H404" s="25" t="s">
        <v>96</v>
      </c>
      <c r="I404" s="26">
        <v>652.0</v>
      </c>
      <c r="J404" s="22">
        <v>0.0</v>
      </c>
      <c r="K404" s="22">
        <f t="shared" si="6"/>
        <v>0</v>
      </c>
      <c r="L404" s="22">
        <f t="shared" si="7"/>
        <v>0</v>
      </c>
      <c r="M404" s="22">
        <v>0.0</v>
      </c>
      <c r="N404" s="22">
        <f t="shared" si="8"/>
        <v>0</v>
      </c>
      <c r="O404" s="22">
        <f t="shared" si="9"/>
        <v>0</v>
      </c>
      <c r="P404" s="22">
        <v>22.0</v>
      </c>
      <c r="Q404" s="22">
        <f t="shared" si="10"/>
        <v>0</v>
      </c>
      <c r="R404" s="22">
        <f t="shared" si="11"/>
        <v>22</v>
      </c>
      <c r="S404" s="22">
        <v>100.0</v>
      </c>
      <c r="T404" s="22">
        <f t="shared" si="12"/>
        <v>0</v>
      </c>
      <c r="U404" s="22">
        <f t="shared" si="13"/>
        <v>100</v>
      </c>
      <c r="V404" s="22">
        <f t="shared" si="14"/>
        <v>530</v>
      </c>
      <c r="W404" s="22">
        <v>13.9</v>
      </c>
      <c r="X404" s="22">
        <f t="shared" si="15"/>
        <v>0</v>
      </c>
      <c r="Y404" s="22">
        <f t="shared" si="16"/>
        <v>13.9</v>
      </c>
      <c r="Z404" s="22">
        <v>0.39</v>
      </c>
      <c r="AA404" s="22">
        <f t="shared" si="17"/>
        <v>0</v>
      </c>
      <c r="AB404" s="22">
        <f t="shared" si="18"/>
        <v>0.39</v>
      </c>
      <c r="AC404" s="22">
        <v>68.87</v>
      </c>
      <c r="AD404" s="22">
        <f t="shared" si="19"/>
        <v>0</v>
      </c>
      <c r="AE404" s="22">
        <f t="shared" si="20"/>
        <v>68.87</v>
      </c>
      <c r="AF404" s="22">
        <v>1.37</v>
      </c>
      <c r="AG404" s="22">
        <f t="shared" si="21"/>
        <v>0</v>
      </c>
      <c r="AH404" s="22">
        <f t="shared" si="22"/>
        <v>1.37</v>
      </c>
      <c r="AI404" s="22">
        <v>60.86</v>
      </c>
      <c r="AJ404" s="22">
        <f t="shared" si="23"/>
        <v>0</v>
      </c>
      <c r="AK404" s="22">
        <f t="shared" si="24"/>
        <v>60.86</v>
      </c>
      <c r="AL404" s="22">
        <f t="shared" ref="AL404:AN404" si="1683">AF404+AI404</f>
        <v>62.23</v>
      </c>
      <c r="AM404" s="22">
        <f t="shared" si="1683"/>
        <v>0</v>
      </c>
      <c r="AN404" s="22">
        <f t="shared" si="1683"/>
        <v>62.23</v>
      </c>
      <c r="AO404" s="22">
        <f t="shared" ref="AO404:AQ404" si="1684">SUM(J404+M404+P404+S404+W404+Z404+AC404+AF404+AI404)</f>
        <v>267.39</v>
      </c>
      <c r="AP404" s="22">
        <f t="shared" si="1684"/>
        <v>0</v>
      </c>
      <c r="AQ404" s="22">
        <f t="shared" si="1684"/>
        <v>267.39</v>
      </c>
      <c r="AR404" s="22">
        <v>13.331884166568937</v>
      </c>
      <c r="AS404" s="22">
        <f t="shared" si="27"/>
        <v>280.7218842</v>
      </c>
      <c r="AT404" s="22">
        <f t="shared" si="28"/>
        <v>280.7218842</v>
      </c>
      <c r="AU404" s="22">
        <f t="shared" si="29"/>
        <v>371.2781158</v>
      </c>
      <c r="AV404" s="22">
        <f t="shared" ref="AV404:AV411" si="1689">37.95*120</f>
        <v>4554</v>
      </c>
      <c r="AW404" s="22">
        <f t="shared" si="31"/>
        <v>4182.721884</v>
      </c>
      <c r="AX404" s="22">
        <f t="shared" si="32"/>
        <v>371.2781158</v>
      </c>
      <c r="AY404" s="22">
        <v>70.73</v>
      </c>
      <c r="AZ404" s="22">
        <f t="shared" si="33"/>
        <v>70.73</v>
      </c>
      <c r="BA404" s="22">
        <f t="shared" si="34"/>
        <v>0</v>
      </c>
      <c r="BB404" s="22">
        <f t="shared" si="35"/>
        <v>4624.73</v>
      </c>
      <c r="BC404" s="22">
        <f t="shared" ref="BC404:BD404" si="1685">SUM(AW404+AZ404)</f>
        <v>4253.451884</v>
      </c>
      <c r="BD404" s="22">
        <f t="shared" si="1685"/>
        <v>371.2781158</v>
      </c>
      <c r="BE404" s="22">
        <f t="shared" si="37"/>
        <v>0</v>
      </c>
      <c r="BF404" s="27">
        <v>0.0</v>
      </c>
      <c r="BG404" s="22">
        <f t="shared" si="38"/>
        <v>0</v>
      </c>
      <c r="BH404" s="22">
        <f t="shared" si="39"/>
        <v>0</v>
      </c>
      <c r="BI404" s="22">
        <v>456.2</v>
      </c>
      <c r="BJ404" s="22">
        <f t="shared" si="40"/>
        <v>456.2</v>
      </c>
      <c r="BK404" s="22">
        <f t="shared" si="41"/>
        <v>0</v>
      </c>
      <c r="BL404" s="22"/>
      <c r="BM404" s="22">
        <f t="shared" si="42"/>
        <v>0</v>
      </c>
      <c r="BN404" s="22" t="str">
        <f t="shared" si="43"/>
        <v/>
      </c>
      <c r="BO404" s="22">
        <f t="shared" ref="BO404:BQ404" si="1686">BF404+BI404+BL404</f>
        <v>456.2</v>
      </c>
      <c r="BP404" s="22">
        <f t="shared" si="1686"/>
        <v>456.2</v>
      </c>
      <c r="BQ404" s="22">
        <f t="shared" si="1686"/>
        <v>0</v>
      </c>
      <c r="BR404" s="22">
        <f t="shared" si="45"/>
        <v>0</v>
      </c>
      <c r="BS404" s="22">
        <v>0.0</v>
      </c>
      <c r="BT404" s="22">
        <f t="shared" si="46"/>
        <v>0</v>
      </c>
      <c r="BU404" s="22">
        <f t="shared" si="47"/>
        <v>0</v>
      </c>
      <c r="BV404" s="22">
        <f t="shared" si="48"/>
        <v>0</v>
      </c>
      <c r="BW404" s="27">
        <v>936.41</v>
      </c>
      <c r="BX404" s="22">
        <f t="shared" si="49"/>
        <v>936.41</v>
      </c>
      <c r="BY404" s="22">
        <f t="shared" si="50"/>
        <v>0</v>
      </c>
      <c r="BZ404" s="22">
        <f t="shared" si="51"/>
        <v>0</v>
      </c>
      <c r="CA404" s="22">
        <f t="shared" si="52"/>
        <v>0</v>
      </c>
    </row>
    <row r="405" ht="14.25" customHeight="1">
      <c r="A405" s="14" t="s">
        <v>1818</v>
      </c>
      <c r="B405" s="14" t="s">
        <v>1819</v>
      </c>
      <c r="C405" s="14" t="s">
        <v>1820</v>
      </c>
      <c r="D405" s="14">
        <v>2.83615834E8</v>
      </c>
      <c r="E405" s="14" t="s">
        <v>807</v>
      </c>
      <c r="F405" s="14" t="s">
        <v>282</v>
      </c>
      <c r="G405" s="14" t="s">
        <v>1821</v>
      </c>
      <c r="H405" s="25" t="s">
        <v>96</v>
      </c>
      <c r="I405" s="26">
        <v>1100.0</v>
      </c>
      <c r="J405" s="22">
        <v>0.0</v>
      </c>
      <c r="K405" s="22">
        <f t="shared" si="6"/>
        <v>0</v>
      </c>
      <c r="L405" s="22">
        <f t="shared" si="7"/>
        <v>0</v>
      </c>
      <c r="M405" s="22">
        <v>0.0</v>
      </c>
      <c r="N405" s="22">
        <f t="shared" si="8"/>
        <v>0</v>
      </c>
      <c r="O405" s="22">
        <f t="shared" si="9"/>
        <v>0</v>
      </c>
      <c r="P405" s="22">
        <v>10.0</v>
      </c>
      <c r="Q405" s="22">
        <f t="shared" si="10"/>
        <v>0</v>
      </c>
      <c r="R405" s="22">
        <f t="shared" si="11"/>
        <v>10</v>
      </c>
      <c r="S405" s="22">
        <v>100.0</v>
      </c>
      <c r="T405" s="22">
        <f t="shared" si="12"/>
        <v>0</v>
      </c>
      <c r="U405" s="22">
        <f t="shared" si="13"/>
        <v>100</v>
      </c>
      <c r="V405" s="22">
        <f t="shared" si="14"/>
        <v>990</v>
      </c>
      <c r="W405" s="22">
        <v>27.8</v>
      </c>
      <c r="X405" s="22">
        <f t="shared" si="15"/>
        <v>0</v>
      </c>
      <c r="Y405" s="22">
        <f t="shared" si="16"/>
        <v>27.8</v>
      </c>
      <c r="Z405" s="22">
        <v>0.39</v>
      </c>
      <c r="AA405" s="22">
        <f t="shared" si="17"/>
        <v>0</v>
      </c>
      <c r="AB405" s="22">
        <f t="shared" si="18"/>
        <v>0.39</v>
      </c>
      <c r="AC405" s="22">
        <v>68.87</v>
      </c>
      <c r="AD405" s="22">
        <f t="shared" si="19"/>
        <v>0</v>
      </c>
      <c r="AE405" s="22">
        <f t="shared" si="20"/>
        <v>68.87</v>
      </c>
      <c r="AF405" s="22">
        <v>1.37</v>
      </c>
      <c r="AG405" s="22">
        <f t="shared" si="21"/>
        <v>0</v>
      </c>
      <c r="AH405" s="22">
        <f t="shared" si="22"/>
        <v>1.37</v>
      </c>
      <c r="AI405" s="22">
        <v>60.86</v>
      </c>
      <c r="AJ405" s="22">
        <f t="shared" si="23"/>
        <v>0</v>
      </c>
      <c r="AK405" s="22">
        <f t="shared" si="24"/>
        <v>60.86</v>
      </c>
      <c r="AL405" s="22">
        <f t="shared" ref="AL405:AN405" si="1687">AF405+AI405</f>
        <v>62.23</v>
      </c>
      <c r="AM405" s="22">
        <f t="shared" si="1687"/>
        <v>0</v>
      </c>
      <c r="AN405" s="22">
        <f t="shared" si="1687"/>
        <v>62.23</v>
      </c>
      <c r="AO405" s="22">
        <f t="shared" ref="AO405:AQ405" si="1688">SUM(J405+M405+P405+S405+W405+Z405+AC405+AF405+AI405)</f>
        <v>269.29</v>
      </c>
      <c r="AP405" s="22">
        <f t="shared" si="1688"/>
        <v>0</v>
      </c>
      <c r="AQ405" s="22">
        <f t="shared" si="1688"/>
        <v>269.29</v>
      </c>
      <c r="AR405" s="22">
        <v>28.79521982270477</v>
      </c>
      <c r="AS405" s="22">
        <f t="shared" si="27"/>
        <v>298.0852198</v>
      </c>
      <c r="AT405" s="22">
        <f t="shared" si="28"/>
        <v>298.0852198</v>
      </c>
      <c r="AU405" s="22">
        <f t="shared" si="29"/>
        <v>801.9147802</v>
      </c>
      <c r="AV405" s="22">
        <f t="shared" si="1689"/>
        <v>4554</v>
      </c>
      <c r="AW405" s="22">
        <f t="shared" si="31"/>
        <v>3752.08522</v>
      </c>
      <c r="AX405" s="22">
        <f t="shared" si="32"/>
        <v>801.9147802</v>
      </c>
      <c r="AY405" s="22">
        <v>70.73</v>
      </c>
      <c r="AZ405" s="22">
        <f t="shared" si="33"/>
        <v>70.73</v>
      </c>
      <c r="BA405" s="22">
        <f t="shared" si="34"/>
        <v>0</v>
      </c>
      <c r="BB405" s="22">
        <f t="shared" si="35"/>
        <v>4624.73</v>
      </c>
      <c r="BC405" s="22">
        <f t="shared" ref="BC405:BD405" si="1690">SUM(AW405+AZ405)</f>
        <v>3822.81522</v>
      </c>
      <c r="BD405" s="22">
        <f t="shared" si="1690"/>
        <v>801.9147802</v>
      </c>
      <c r="BE405" s="22">
        <f t="shared" si="37"/>
        <v>0</v>
      </c>
      <c r="BF405" s="27">
        <v>0.0</v>
      </c>
      <c r="BG405" s="22">
        <f t="shared" si="38"/>
        <v>0</v>
      </c>
      <c r="BH405" s="22">
        <f t="shared" si="39"/>
        <v>0</v>
      </c>
      <c r="BI405" s="22">
        <v>425.90999999999997</v>
      </c>
      <c r="BJ405" s="22">
        <f t="shared" si="40"/>
        <v>425.91</v>
      </c>
      <c r="BK405" s="22">
        <f t="shared" si="41"/>
        <v>0</v>
      </c>
      <c r="BL405" s="22"/>
      <c r="BM405" s="22">
        <f t="shared" si="42"/>
        <v>0</v>
      </c>
      <c r="BN405" s="22" t="str">
        <f t="shared" si="43"/>
        <v/>
      </c>
      <c r="BO405" s="22">
        <f t="shared" ref="BO405:BQ405" si="1691">BF405+BI405+BL405</f>
        <v>425.91</v>
      </c>
      <c r="BP405" s="22">
        <f t="shared" si="1691"/>
        <v>425.91</v>
      </c>
      <c r="BQ405" s="22">
        <f t="shared" si="1691"/>
        <v>0</v>
      </c>
      <c r="BR405" s="22">
        <f t="shared" si="45"/>
        <v>0</v>
      </c>
      <c r="BS405" s="22">
        <v>0.0</v>
      </c>
      <c r="BT405" s="22">
        <f t="shared" si="46"/>
        <v>0</v>
      </c>
      <c r="BU405" s="22">
        <f t="shared" si="47"/>
        <v>0</v>
      </c>
      <c r="BV405" s="22">
        <f t="shared" si="48"/>
        <v>0</v>
      </c>
      <c r="BW405" s="27">
        <v>1915.41</v>
      </c>
      <c r="BX405" s="22">
        <f t="shared" si="49"/>
        <v>1915.41</v>
      </c>
      <c r="BY405" s="22">
        <f t="shared" si="50"/>
        <v>0</v>
      </c>
      <c r="BZ405" s="22">
        <f t="shared" si="51"/>
        <v>0</v>
      </c>
      <c r="CA405" s="22">
        <f t="shared" si="52"/>
        <v>0</v>
      </c>
    </row>
    <row r="406" ht="14.25" customHeight="1">
      <c r="A406" s="14" t="s">
        <v>1822</v>
      </c>
      <c r="B406" s="14" t="s">
        <v>244</v>
      </c>
      <c r="C406" s="14" t="s">
        <v>1823</v>
      </c>
      <c r="D406" s="14"/>
      <c r="E406" s="14" t="s">
        <v>422</v>
      </c>
      <c r="F406" s="14" t="s">
        <v>119</v>
      </c>
      <c r="G406" s="14" t="s">
        <v>1824</v>
      </c>
      <c r="H406" s="25" t="s">
        <v>96</v>
      </c>
      <c r="I406" s="26">
        <v>1285.0</v>
      </c>
      <c r="J406" s="22">
        <v>0.0</v>
      </c>
      <c r="K406" s="22">
        <f t="shared" si="6"/>
        <v>0</v>
      </c>
      <c r="L406" s="22">
        <f t="shared" si="7"/>
        <v>0</v>
      </c>
      <c r="M406" s="22">
        <v>0.0</v>
      </c>
      <c r="N406" s="22">
        <f t="shared" si="8"/>
        <v>0</v>
      </c>
      <c r="O406" s="22">
        <f t="shared" si="9"/>
        <v>0</v>
      </c>
      <c r="P406" s="22">
        <v>10.0</v>
      </c>
      <c r="Q406" s="22">
        <f t="shared" si="10"/>
        <v>0</v>
      </c>
      <c r="R406" s="22">
        <f t="shared" si="11"/>
        <v>10</v>
      </c>
      <c r="S406" s="22">
        <v>100.0</v>
      </c>
      <c r="T406" s="22">
        <f t="shared" si="12"/>
        <v>0</v>
      </c>
      <c r="U406" s="22">
        <f t="shared" si="13"/>
        <v>100</v>
      </c>
      <c r="V406" s="22">
        <f t="shared" si="14"/>
        <v>1175</v>
      </c>
      <c r="W406" s="22">
        <v>13.9</v>
      </c>
      <c r="X406" s="22">
        <f t="shared" si="15"/>
        <v>0</v>
      </c>
      <c r="Y406" s="22">
        <f t="shared" si="16"/>
        <v>13.9</v>
      </c>
      <c r="Z406" s="22">
        <v>0.39</v>
      </c>
      <c r="AA406" s="22">
        <f t="shared" si="17"/>
        <v>0</v>
      </c>
      <c r="AB406" s="22">
        <f t="shared" si="18"/>
        <v>0.39</v>
      </c>
      <c r="AC406" s="22">
        <v>68.87</v>
      </c>
      <c r="AD406" s="22">
        <f t="shared" si="19"/>
        <v>0</v>
      </c>
      <c r="AE406" s="22">
        <f t="shared" si="20"/>
        <v>68.87</v>
      </c>
      <c r="AF406" s="22">
        <v>1.37</v>
      </c>
      <c r="AG406" s="22">
        <f t="shared" si="21"/>
        <v>0</v>
      </c>
      <c r="AH406" s="22">
        <f t="shared" si="22"/>
        <v>1.37</v>
      </c>
      <c r="AI406" s="22">
        <v>60.86</v>
      </c>
      <c r="AJ406" s="22">
        <f t="shared" si="23"/>
        <v>0</v>
      </c>
      <c r="AK406" s="22">
        <f t="shared" si="24"/>
        <v>60.86</v>
      </c>
      <c r="AL406" s="22">
        <f t="shared" ref="AL406:AN406" si="1692">AF406+AI406</f>
        <v>62.23</v>
      </c>
      <c r="AM406" s="22">
        <f t="shared" si="1692"/>
        <v>0</v>
      </c>
      <c r="AN406" s="22">
        <f t="shared" si="1692"/>
        <v>62.23</v>
      </c>
      <c r="AO406" s="22">
        <f t="shared" ref="AO406:AQ406" si="1693">SUM(J406+M406+P406+S406+W406+Z406+AC406+AF406+AI406)</f>
        <v>255.39</v>
      </c>
      <c r="AP406" s="22">
        <f t="shared" si="1693"/>
        <v>0</v>
      </c>
      <c r="AQ406" s="22">
        <f t="shared" si="1693"/>
        <v>255.39</v>
      </c>
      <c r="AR406" s="22">
        <v>35.68976692426365</v>
      </c>
      <c r="AS406" s="22">
        <f t="shared" si="27"/>
        <v>291.0797669</v>
      </c>
      <c r="AT406" s="22">
        <f t="shared" si="28"/>
        <v>291.0797669</v>
      </c>
      <c r="AU406" s="22">
        <f t="shared" si="29"/>
        <v>993.9202331</v>
      </c>
      <c r="AV406" s="22">
        <f t="shared" si="1689"/>
        <v>4554</v>
      </c>
      <c r="AW406" s="22">
        <f t="shared" si="31"/>
        <v>3560.079767</v>
      </c>
      <c r="AX406" s="22">
        <f t="shared" si="32"/>
        <v>993.9202331</v>
      </c>
      <c r="AY406" s="22">
        <v>70.73</v>
      </c>
      <c r="AZ406" s="22">
        <f t="shared" si="33"/>
        <v>70.73</v>
      </c>
      <c r="BA406" s="22">
        <f t="shared" si="34"/>
        <v>0</v>
      </c>
      <c r="BB406" s="22">
        <f t="shared" si="35"/>
        <v>4624.73</v>
      </c>
      <c r="BC406" s="22">
        <f t="shared" ref="BC406:BD406" si="1694">SUM(AW406+AZ406)</f>
        <v>3630.809767</v>
      </c>
      <c r="BD406" s="22">
        <f t="shared" si="1694"/>
        <v>993.9202331</v>
      </c>
      <c r="BE406" s="22">
        <f t="shared" si="37"/>
        <v>0</v>
      </c>
      <c r="BF406" s="27">
        <v>0.0</v>
      </c>
      <c r="BG406" s="22">
        <f t="shared" si="38"/>
        <v>0</v>
      </c>
      <c r="BH406" s="22">
        <f t="shared" si="39"/>
        <v>0</v>
      </c>
      <c r="BI406" s="22">
        <v>0.0</v>
      </c>
      <c r="BJ406" s="22">
        <f t="shared" si="40"/>
        <v>0</v>
      </c>
      <c r="BK406" s="22">
        <f t="shared" si="41"/>
        <v>0</v>
      </c>
      <c r="BL406" s="22"/>
      <c r="BM406" s="22">
        <f t="shared" si="42"/>
        <v>0</v>
      </c>
      <c r="BN406" s="22" t="str">
        <f t="shared" si="43"/>
        <v/>
      </c>
      <c r="BO406" s="22">
        <f t="shared" ref="BO406:BQ406" si="1695">BF406+BI406+BL406</f>
        <v>0</v>
      </c>
      <c r="BP406" s="22">
        <f t="shared" si="1695"/>
        <v>0</v>
      </c>
      <c r="BQ406" s="22">
        <f t="shared" si="1695"/>
        <v>0</v>
      </c>
      <c r="BR406" s="22">
        <f t="shared" si="45"/>
        <v>0</v>
      </c>
      <c r="BS406" s="22">
        <v>0.0</v>
      </c>
      <c r="BT406" s="22">
        <f t="shared" si="46"/>
        <v>0</v>
      </c>
      <c r="BU406" s="22">
        <f t="shared" si="47"/>
        <v>0</v>
      </c>
      <c r="BV406" s="22">
        <f t="shared" si="48"/>
        <v>0</v>
      </c>
      <c r="BW406" s="27">
        <v>0.0</v>
      </c>
      <c r="BX406" s="22">
        <f t="shared" si="49"/>
        <v>0</v>
      </c>
      <c r="BY406" s="22">
        <f t="shared" si="50"/>
        <v>0</v>
      </c>
      <c r="BZ406" s="22">
        <f t="shared" si="51"/>
        <v>0</v>
      </c>
      <c r="CA406" s="22">
        <f t="shared" si="52"/>
        <v>0</v>
      </c>
    </row>
    <row r="407" ht="14.25" customHeight="1">
      <c r="A407" s="14" t="s">
        <v>1825</v>
      </c>
      <c r="B407" s="14" t="s">
        <v>1826</v>
      </c>
      <c r="C407" s="14" t="s">
        <v>1827</v>
      </c>
      <c r="D407" s="14">
        <v>2.04788994E8</v>
      </c>
      <c r="E407" s="14" t="s">
        <v>220</v>
      </c>
      <c r="F407" s="14" t="s">
        <v>282</v>
      </c>
      <c r="G407" s="14" t="s">
        <v>1828</v>
      </c>
      <c r="H407" s="25" t="s">
        <v>96</v>
      </c>
      <c r="I407" s="26">
        <v>1200.0</v>
      </c>
      <c r="J407" s="22">
        <v>0.0</v>
      </c>
      <c r="K407" s="22">
        <f t="shared" si="6"/>
        <v>0</v>
      </c>
      <c r="L407" s="22">
        <f t="shared" si="7"/>
        <v>0</v>
      </c>
      <c r="M407" s="22">
        <v>0.0</v>
      </c>
      <c r="N407" s="22">
        <f t="shared" si="8"/>
        <v>0</v>
      </c>
      <c r="O407" s="22">
        <f t="shared" si="9"/>
        <v>0</v>
      </c>
      <c r="P407" s="22">
        <v>10.0</v>
      </c>
      <c r="Q407" s="22">
        <f t="shared" si="10"/>
        <v>0</v>
      </c>
      <c r="R407" s="22">
        <f t="shared" si="11"/>
        <v>10</v>
      </c>
      <c r="S407" s="22">
        <v>100.0</v>
      </c>
      <c r="T407" s="22">
        <f t="shared" si="12"/>
        <v>0</v>
      </c>
      <c r="U407" s="22">
        <f t="shared" si="13"/>
        <v>100</v>
      </c>
      <c r="V407" s="22">
        <f t="shared" si="14"/>
        <v>1090</v>
      </c>
      <c r="W407" s="22">
        <v>13.9</v>
      </c>
      <c r="X407" s="22">
        <f t="shared" si="15"/>
        <v>0</v>
      </c>
      <c r="Y407" s="22">
        <f t="shared" si="16"/>
        <v>13.9</v>
      </c>
      <c r="Z407" s="22">
        <v>0.39</v>
      </c>
      <c r="AA407" s="22">
        <f t="shared" si="17"/>
        <v>0</v>
      </c>
      <c r="AB407" s="22">
        <f t="shared" si="18"/>
        <v>0.39</v>
      </c>
      <c r="AC407" s="22">
        <v>68.87</v>
      </c>
      <c r="AD407" s="22">
        <f t="shared" si="19"/>
        <v>0</v>
      </c>
      <c r="AE407" s="22">
        <f t="shared" si="20"/>
        <v>68.87</v>
      </c>
      <c r="AF407" s="22">
        <v>1.37</v>
      </c>
      <c r="AG407" s="22">
        <f t="shared" si="21"/>
        <v>0</v>
      </c>
      <c r="AH407" s="22">
        <f t="shared" si="22"/>
        <v>1.37</v>
      </c>
      <c r="AI407" s="22">
        <v>60.86</v>
      </c>
      <c r="AJ407" s="22">
        <f t="shared" si="23"/>
        <v>0</v>
      </c>
      <c r="AK407" s="22">
        <f t="shared" si="24"/>
        <v>60.86</v>
      </c>
      <c r="AL407" s="22">
        <f t="shared" ref="AL407:AN407" si="1696">AF407+AI407</f>
        <v>62.23</v>
      </c>
      <c r="AM407" s="22">
        <f t="shared" si="1696"/>
        <v>0</v>
      </c>
      <c r="AN407" s="22">
        <f t="shared" si="1696"/>
        <v>62.23</v>
      </c>
      <c r="AO407" s="22">
        <f t="shared" ref="AO407:AQ407" si="1697">SUM(J407+M407+P407+S407+W407+Z407+AC407+AF407+AI407)</f>
        <v>255.39</v>
      </c>
      <c r="AP407" s="22">
        <f t="shared" si="1697"/>
        <v>0</v>
      </c>
      <c r="AQ407" s="22">
        <f t="shared" si="1697"/>
        <v>255.39</v>
      </c>
      <c r="AR407" s="22">
        <v>32.74337927402481</v>
      </c>
      <c r="AS407" s="22">
        <f t="shared" si="27"/>
        <v>288.1333793</v>
      </c>
      <c r="AT407" s="22">
        <f t="shared" si="28"/>
        <v>288.1333793</v>
      </c>
      <c r="AU407" s="22">
        <f t="shared" si="29"/>
        <v>911.8666207</v>
      </c>
      <c r="AV407" s="22">
        <f t="shared" si="1689"/>
        <v>4554</v>
      </c>
      <c r="AW407" s="22">
        <f t="shared" si="31"/>
        <v>3642.133379</v>
      </c>
      <c r="AX407" s="22">
        <f t="shared" si="32"/>
        <v>911.8666207</v>
      </c>
      <c r="AY407" s="22">
        <v>70.73</v>
      </c>
      <c r="AZ407" s="22">
        <f t="shared" si="33"/>
        <v>70.73</v>
      </c>
      <c r="BA407" s="22">
        <f t="shared" si="34"/>
        <v>0</v>
      </c>
      <c r="BB407" s="22">
        <f t="shared" si="35"/>
        <v>4624.73</v>
      </c>
      <c r="BC407" s="22">
        <f t="shared" ref="BC407:BD407" si="1698">SUM(AW407+AZ407)</f>
        <v>3712.863379</v>
      </c>
      <c r="BD407" s="22">
        <f t="shared" si="1698"/>
        <v>911.8666207</v>
      </c>
      <c r="BE407" s="22">
        <f t="shared" si="37"/>
        <v>0</v>
      </c>
      <c r="BF407" s="27">
        <v>0.0</v>
      </c>
      <c r="BG407" s="22">
        <f t="shared" si="38"/>
        <v>0</v>
      </c>
      <c r="BH407" s="22">
        <f t="shared" si="39"/>
        <v>0</v>
      </c>
      <c r="BI407" s="22">
        <v>717.1600000000001</v>
      </c>
      <c r="BJ407" s="22">
        <f t="shared" si="40"/>
        <v>717.16</v>
      </c>
      <c r="BK407" s="22">
        <f t="shared" si="41"/>
        <v>0</v>
      </c>
      <c r="BL407" s="22"/>
      <c r="BM407" s="22">
        <f t="shared" si="42"/>
        <v>0</v>
      </c>
      <c r="BN407" s="22" t="str">
        <f t="shared" si="43"/>
        <v/>
      </c>
      <c r="BO407" s="22">
        <f t="shared" ref="BO407:BQ407" si="1699">BF407+BI407+BL407</f>
        <v>717.16</v>
      </c>
      <c r="BP407" s="22">
        <f t="shared" si="1699"/>
        <v>717.16</v>
      </c>
      <c r="BQ407" s="22">
        <f t="shared" si="1699"/>
        <v>0</v>
      </c>
      <c r="BR407" s="22">
        <f t="shared" si="45"/>
        <v>0</v>
      </c>
      <c r="BS407" s="22">
        <v>0.0</v>
      </c>
      <c r="BT407" s="22">
        <f t="shared" si="46"/>
        <v>0</v>
      </c>
      <c r="BU407" s="22">
        <f t="shared" si="47"/>
        <v>0</v>
      </c>
      <c r="BV407" s="22">
        <f t="shared" si="48"/>
        <v>0</v>
      </c>
      <c r="BW407" s="27">
        <v>191.54</v>
      </c>
      <c r="BX407" s="22">
        <f t="shared" si="49"/>
        <v>191.54</v>
      </c>
      <c r="BY407" s="22">
        <f t="shared" si="50"/>
        <v>0</v>
      </c>
      <c r="BZ407" s="22">
        <f t="shared" si="51"/>
        <v>0</v>
      </c>
      <c r="CA407" s="22">
        <f t="shared" si="52"/>
        <v>0</v>
      </c>
    </row>
    <row r="408" ht="14.25" customHeight="1">
      <c r="A408" s="14" t="s">
        <v>1829</v>
      </c>
      <c r="B408" s="14" t="s">
        <v>1830</v>
      </c>
      <c r="C408" s="14" t="s">
        <v>1831</v>
      </c>
      <c r="D408" s="14">
        <v>2.49984342E8</v>
      </c>
      <c r="E408" s="14" t="s">
        <v>230</v>
      </c>
      <c r="F408" s="14" t="s">
        <v>282</v>
      </c>
      <c r="G408" s="14" t="s">
        <v>1832</v>
      </c>
      <c r="H408" s="25" t="s">
        <v>96</v>
      </c>
      <c r="I408" s="26">
        <v>2645.0</v>
      </c>
      <c r="J408" s="22">
        <v>0.0</v>
      </c>
      <c r="K408" s="22">
        <f t="shared" si="6"/>
        <v>0</v>
      </c>
      <c r="L408" s="22">
        <f t="shared" si="7"/>
        <v>0</v>
      </c>
      <c r="M408" s="22">
        <v>0.0</v>
      </c>
      <c r="N408" s="22">
        <f t="shared" si="8"/>
        <v>0</v>
      </c>
      <c r="O408" s="22">
        <f t="shared" si="9"/>
        <v>0</v>
      </c>
      <c r="P408" s="22">
        <v>10.0</v>
      </c>
      <c r="Q408" s="22">
        <f t="shared" si="10"/>
        <v>0</v>
      </c>
      <c r="R408" s="22">
        <f t="shared" si="11"/>
        <v>10</v>
      </c>
      <c r="S408" s="22">
        <v>100.0</v>
      </c>
      <c r="T408" s="22">
        <f t="shared" si="12"/>
        <v>0</v>
      </c>
      <c r="U408" s="22">
        <f t="shared" si="13"/>
        <v>100</v>
      </c>
      <c r="V408" s="22">
        <f t="shared" si="14"/>
        <v>2535</v>
      </c>
      <c r="W408" s="22">
        <v>13.9</v>
      </c>
      <c r="X408" s="22">
        <f t="shared" si="15"/>
        <v>0</v>
      </c>
      <c r="Y408" s="22">
        <f t="shared" si="16"/>
        <v>13.9</v>
      </c>
      <c r="Z408" s="22">
        <v>0.39</v>
      </c>
      <c r="AA408" s="22">
        <f t="shared" si="17"/>
        <v>0</v>
      </c>
      <c r="AB408" s="22">
        <f t="shared" si="18"/>
        <v>0.39</v>
      </c>
      <c r="AC408" s="22">
        <v>68.87</v>
      </c>
      <c r="AD408" s="22">
        <f t="shared" si="19"/>
        <v>0</v>
      </c>
      <c r="AE408" s="22">
        <f t="shared" si="20"/>
        <v>68.87</v>
      </c>
      <c r="AF408" s="22">
        <v>1.37</v>
      </c>
      <c r="AG408" s="22">
        <f t="shared" si="21"/>
        <v>0</v>
      </c>
      <c r="AH408" s="22">
        <f t="shared" si="22"/>
        <v>1.37</v>
      </c>
      <c r="AI408" s="22">
        <v>60.86</v>
      </c>
      <c r="AJ408" s="22">
        <f t="shared" si="23"/>
        <v>0</v>
      </c>
      <c r="AK408" s="22">
        <f t="shared" si="24"/>
        <v>60.86</v>
      </c>
      <c r="AL408" s="22">
        <f t="shared" ref="AL408:AN408" si="1700">AF408+AI408</f>
        <v>62.23</v>
      </c>
      <c r="AM408" s="22">
        <f t="shared" si="1700"/>
        <v>0</v>
      </c>
      <c r="AN408" s="22">
        <f t="shared" si="1700"/>
        <v>62.23</v>
      </c>
      <c r="AO408" s="22">
        <f t="shared" ref="AO408:AQ408" si="1701">SUM(J408+M408+P408+S408+W408+Z408+AC408+AF408+AI408)</f>
        <v>255.39</v>
      </c>
      <c r="AP408" s="22">
        <f t="shared" si="1701"/>
        <v>0</v>
      </c>
      <c r="AQ408" s="22">
        <f t="shared" si="1701"/>
        <v>255.39</v>
      </c>
      <c r="AR408" s="22">
        <v>82.83196932808507</v>
      </c>
      <c r="AS408" s="22">
        <f t="shared" si="27"/>
        <v>338.2219693</v>
      </c>
      <c r="AT408" s="22">
        <f t="shared" si="28"/>
        <v>338.2219693</v>
      </c>
      <c r="AU408" s="22">
        <f t="shared" si="29"/>
        <v>2306.778031</v>
      </c>
      <c r="AV408" s="22">
        <f t="shared" si="1689"/>
        <v>4554</v>
      </c>
      <c r="AW408" s="22">
        <f t="shared" si="31"/>
        <v>2247.221969</v>
      </c>
      <c r="AX408" s="22">
        <f t="shared" si="32"/>
        <v>2306.778031</v>
      </c>
      <c r="AY408" s="22">
        <v>70.73</v>
      </c>
      <c r="AZ408" s="22">
        <f t="shared" si="33"/>
        <v>70.73</v>
      </c>
      <c r="BA408" s="22">
        <f t="shared" si="34"/>
        <v>0</v>
      </c>
      <c r="BB408" s="22">
        <f t="shared" si="35"/>
        <v>4624.73</v>
      </c>
      <c r="BC408" s="22">
        <f t="shared" ref="BC408:BD408" si="1702">SUM(AW408+AZ408)</f>
        <v>2317.951969</v>
      </c>
      <c r="BD408" s="22">
        <f t="shared" si="1702"/>
        <v>2306.778031</v>
      </c>
      <c r="BE408" s="22">
        <f t="shared" si="37"/>
        <v>0</v>
      </c>
      <c r="BF408" s="27">
        <v>0.0</v>
      </c>
      <c r="BG408" s="22">
        <f t="shared" si="38"/>
        <v>0</v>
      </c>
      <c r="BH408" s="22">
        <f t="shared" si="39"/>
        <v>0</v>
      </c>
      <c r="BI408" s="22">
        <v>544.44</v>
      </c>
      <c r="BJ408" s="22">
        <f t="shared" si="40"/>
        <v>544.44</v>
      </c>
      <c r="BK408" s="22">
        <f t="shared" si="41"/>
        <v>0</v>
      </c>
      <c r="BL408" s="22"/>
      <c r="BM408" s="22">
        <f t="shared" si="42"/>
        <v>0</v>
      </c>
      <c r="BN408" s="22" t="str">
        <f t="shared" si="43"/>
        <v/>
      </c>
      <c r="BO408" s="22">
        <f t="shared" ref="BO408:BQ408" si="1703">BF408+BI408+BL408</f>
        <v>544.44</v>
      </c>
      <c r="BP408" s="22">
        <f t="shared" si="1703"/>
        <v>544.44</v>
      </c>
      <c r="BQ408" s="22">
        <f t="shared" si="1703"/>
        <v>0</v>
      </c>
      <c r="BR408" s="22">
        <f t="shared" si="45"/>
        <v>0</v>
      </c>
      <c r="BS408" s="22">
        <v>0.0</v>
      </c>
      <c r="BT408" s="22">
        <f t="shared" si="46"/>
        <v>0</v>
      </c>
      <c r="BU408" s="22">
        <f t="shared" si="47"/>
        <v>0</v>
      </c>
      <c r="BV408" s="22">
        <f t="shared" si="48"/>
        <v>0</v>
      </c>
      <c r="BW408" s="27">
        <v>627.82</v>
      </c>
      <c r="BX408" s="22">
        <f t="shared" si="49"/>
        <v>627.82</v>
      </c>
      <c r="BY408" s="22">
        <f t="shared" si="50"/>
        <v>0</v>
      </c>
      <c r="BZ408" s="22">
        <f t="shared" si="51"/>
        <v>0</v>
      </c>
      <c r="CA408" s="22">
        <f t="shared" si="52"/>
        <v>0</v>
      </c>
    </row>
    <row r="409" ht="14.25" customHeight="1">
      <c r="A409" s="14" t="s">
        <v>1833</v>
      </c>
      <c r="B409" s="14" t="s">
        <v>1834</v>
      </c>
      <c r="C409" s="14" t="s">
        <v>1835</v>
      </c>
      <c r="D409" s="14">
        <v>3.33695518E8</v>
      </c>
      <c r="E409" s="14" t="s">
        <v>455</v>
      </c>
      <c r="F409" s="14" t="s">
        <v>204</v>
      </c>
      <c r="G409" s="14" t="s">
        <v>1836</v>
      </c>
      <c r="H409" s="25" t="s">
        <v>96</v>
      </c>
      <c r="I409" s="26">
        <v>860.0</v>
      </c>
      <c r="J409" s="22">
        <v>0.0</v>
      </c>
      <c r="K409" s="22">
        <f t="shared" si="6"/>
        <v>0</v>
      </c>
      <c r="L409" s="22">
        <f t="shared" si="7"/>
        <v>0</v>
      </c>
      <c r="M409" s="22">
        <v>0.0</v>
      </c>
      <c r="N409" s="22">
        <f t="shared" si="8"/>
        <v>0</v>
      </c>
      <c r="O409" s="22">
        <f t="shared" si="9"/>
        <v>0</v>
      </c>
      <c r="P409" s="22">
        <v>10.0</v>
      </c>
      <c r="Q409" s="22">
        <f t="shared" si="10"/>
        <v>0</v>
      </c>
      <c r="R409" s="22">
        <f t="shared" si="11"/>
        <v>10</v>
      </c>
      <c r="S409" s="22">
        <v>100.0</v>
      </c>
      <c r="T409" s="22">
        <f t="shared" si="12"/>
        <v>0</v>
      </c>
      <c r="U409" s="22">
        <f t="shared" si="13"/>
        <v>100</v>
      </c>
      <c r="V409" s="22">
        <f t="shared" si="14"/>
        <v>750</v>
      </c>
      <c r="W409" s="22">
        <v>27.8</v>
      </c>
      <c r="X409" s="22">
        <f t="shared" si="15"/>
        <v>0</v>
      </c>
      <c r="Y409" s="22">
        <f t="shared" si="16"/>
        <v>27.8</v>
      </c>
      <c r="Z409" s="22">
        <v>0.39</v>
      </c>
      <c r="AA409" s="22">
        <f t="shared" si="17"/>
        <v>0</v>
      </c>
      <c r="AB409" s="22">
        <f t="shared" si="18"/>
        <v>0.39</v>
      </c>
      <c r="AC409" s="22">
        <v>68.87</v>
      </c>
      <c r="AD409" s="22">
        <f t="shared" si="19"/>
        <v>0</v>
      </c>
      <c r="AE409" s="22">
        <f t="shared" si="20"/>
        <v>68.87</v>
      </c>
      <c r="AF409" s="22">
        <v>1.37</v>
      </c>
      <c r="AG409" s="22">
        <f t="shared" si="21"/>
        <v>0</v>
      </c>
      <c r="AH409" s="22">
        <f t="shared" si="22"/>
        <v>1.37</v>
      </c>
      <c r="AI409" s="22">
        <v>60.86</v>
      </c>
      <c r="AJ409" s="22">
        <f t="shared" si="23"/>
        <v>0</v>
      </c>
      <c r="AK409" s="22">
        <f t="shared" si="24"/>
        <v>60.86</v>
      </c>
      <c r="AL409" s="22">
        <f t="shared" ref="AL409:AN409" si="1704">AF409+AI409</f>
        <v>62.23</v>
      </c>
      <c r="AM409" s="22">
        <f t="shared" si="1704"/>
        <v>0</v>
      </c>
      <c r="AN409" s="22">
        <f t="shared" si="1704"/>
        <v>62.23</v>
      </c>
      <c r="AO409" s="22">
        <f t="shared" ref="AO409:AQ409" si="1705">SUM(J409+M409+P409+S409+W409+Z409+AC409+AF409+AI409)</f>
        <v>269.29</v>
      </c>
      <c r="AP409" s="22">
        <f t="shared" si="1705"/>
        <v>0</v>
      </c>
      <c r="AQ409" s="22">
        <f t="shared" si="1705"/>
        <v>269.29</v>
      </c>
      <c r="AR409" s="22">
        <v>20.47600763379511</v>
      </c>
      <c r="AS409" s="22">
        <f t="shared" si="27"/>
        <v>289.7660076</v>
      </c>
      <c r="AT409" s="22">
        <f t="shared" si="28"/>
        <v>289.7660076</v>
      </c>
      <c r="AU409" s="22">
        <f t="shared" si="29"/>
        <v>570.2339924</v>
      </c>
      <c r="AV409" s="22">
        <f t="shared" si="1689"/>
        <v>4554</v>
      </c>
      <c r="AW409" s="22">
        <f t="shared" si="31"/>
        <v>3983.766008</v>
      </c>
      <c r="AX409" s="22">
        <f t="shared" si="32"/>
        <v>570.2339924</v>
      </c>
      <c r="AY409" s="22">
        <v>70.73</v>
      </c>
      <c r="AZ409" s="22">
        <f t="shared" si="33"/>
        <v>70.73</v>
      </c>
      <c r="BA409" s="22">
        <f t="shared" si="34"/>
        <v>0</v>
      </c>
      <c r="BB409" s="22">
        <f t="shared" si="35"/>
        <v>4624.73</v>
      </c>
      <c r="BC409" s="22">
        <f t="shared" ref="BC409:BD409" si="1706">SUM(AW409+AZ409)</f>
        <v>4054.496008</v>
      </c>
      <c r="BD409" s="22">
        <f t="shared" si="1706"/>
        <v>570.2339924</v>
      </c>
      <c r="BE409" s="22">
        <f t="shared" si="37"/>
        <v>0</v>
      </c>
      <c r="BF409" s="27">
        <v>0.0</v>
      </c>
      <c r="BG409" s="22">
        <f t="shared" si="38"/>
        <v>0</v>
      </c>
      <c r="BH409" s="22">
        <f t="shared" si="39"/>
        <v>0</v>
      </c>
      <c r="BI409" s="22">
        <v>0.0</v>
      </c>
      <c r="BJ409" s="22">
        <f t="shared" si="40"/>
        <v>0</v>
      </c>
      <c r="BK409" s="22">
        <f t="shared" si="41"/>
        <v>0</v>
      </c>
      <c r="BL409" s="22"/>
      <c r="BM409" s="22">
        <f t="shared" si="42"/>
        <v>0</v>
      </c>
      <c r="BN409" s="22" t="str">
        <f t="shared" si="43"/>
        <v/>
      </c>
      <c r="BO409" s="22">
        <f t="shared" ref="BO409:BQ409" si="1707">BF409+BI409+BL409</f>
        <v>0</v>
      </c>
      <c r="BP409" s="22">
        <f t="shared" si="1707"/>
        <v>0</v>
      </c>
      <c r="BQ409" s="22">
        <f t="shared" si="1707"/>
        <v>0</v>
      </c>
      <c r="BR409" s="22">
        <f t="shared" si="45"/>
        <v>0</v>
      </c>
      <c r="BS409" s="22">
        <v>0.0</v>
      </c>
      <c r="BT409" s="22">
        <f t="shared" si="46"/>
        <v>0</v>
      </c>
      <c r="BU409" s="22">
        <f t="shared" si="47"/>
        <v>0</v>
      </c>
      <c r="BV409" s="22">
        <f t="shared" si="48"/>
        <v>0</v>
      </c>
      <c r="BW409" s="27">
        <v>191.54</v>
      </c>
      <c r="BX409" s="22">
        <f t="shared" si="49"/>
        <v>191.54</v>
      </c>
      <c r="BY409" s="22">
        <f t="shared" si="50"/>
        <v>0</v>
      </c>
      <c r="BZ409" s="22">
        <f t="shared" si="51"/>
        <v>0</v>
      </c>
      <c r="CA409" s="22">
        <f t="shared" si="52"/>
        <v>0</v>
      </c>
    </row>
    <row r="410" ht="14.25" customHeight="1">
      <c r="A410" s="14" t="s">
        <v>1837</v>
      </c>
      <c r="B410" s="14" t="s">
        <v>1838</v>
      </c>
      <c r="C410" s="14" t="s">
        <v>1839</v>
      </c>
      <c r="D410" s="14">
        <v>8.4435801E8</v>
      </c>
      <c r="E410" s="14" t="s">
        <v>606</v>
      </c>
      <c r="F410" s="14" t="s">
        <v>191</v>
      </c>
      <c r="G410" s="14" t="s">
        <v>1840</v>
      </c>
      <c r="H410" s="25" t="s">
        <v>96</v>
      </c>
      <c r="I410" s="26">
        <v>1200.0</v>
      </c>
      <c r="J410" s="22">
        <v>0.0</v>
      </c>
      <c r="K410" s="22">
        <f t="shared" si="6"/>
        <v>0</v>
      </c>
      <c r="L410" s="22">
        <f t="shared" si="7"/>
        <v>0</v>
      </c>
      <c r="M410" s="22">
        <v>0.0</v>
      </c>
      <c r="N410" s="22">
        <f t="shared" si="8"/>
        <v>0</v>
      </c>
      <c r="O410" s="22">
        <f t="shared" si="9"/>
        <v>0</v>
      </c>
      <c r="P410" s="22">
        <v>22.0</v>
      </c>
      <c r="Q410" s="22">
        <f t="shared" si="10"/>
        <v>0</v>
      </c>
      <c r="R410" s="22">
        <f t="shared" si="11"/>
        <v>22</v>
      </c>
      <c r="S410" s="22">
        <v>100.0</v>
      </c>
      <c r="T410" s="22">
        <f t="shared" si="12"/>
        <v>0</v>
      </c>
      <c r="U410" s="22">
        <f t="shared" si="13"/>
        <v>100</v>
      </c>
      <c r="V410" s="22">
        <f t="shared" si="14"/>
        <v>1078</v>
      </c>
      <c r="W410" s="22">
        <v>13.9</v>
      </c>
      <c r="X410" s="22">
        <f t="shared" si="15"/>
        <v>0</v>
      </c>
      <c r="Y410" s="22">
        <f t="shared" si="16"/>
        <v>13.9</v>
      </c>
      <c r="Z410" s="22">
        <v>0.39</v>
      </c>
      <c r="AA410" s="22">
        <f t="shared" si="17"/>
        <v>0</v>
      </c>
      <c r="AB410" s="22">
        <f t="shared" si="18"/>
        <v>0.39</v>
      </c>
      <c r="AC410" s="22">
        <v>68.87</v>
      </c>
      <c r="AD410" s="22">
        <f t="shared" si="19"/>
        <v>0</v>
      </c>
      <c r="AE410" s="22">
        <f t="shared" si="20"/>
        <v>68.87</v>
      </c>
      <c r="AF410" s="22">
        <v>1.37</v>
      </c>
      <c r="AG410" s="22">
        <f t="shared" si="21"/>
        <v>0</v>
      </c>
      <c r="AH410" s="22">
        <f t="shared" si="22"/>
        <v>1.37</v>
      </c>
      <c r="AI410" s="22">
        <v>60.86</v>
      </c>
      <c r="AJ410" s="22">
        <f t="shared" si="23"/>
        <v>0</v>
      </c>
      <c r="AK410" s="22">
        <f t="shared" si="24"/>
        <v>60.86</v>
      </c>
      <c r="AL410" s="22">
        <f t="shared" ref="AL410:AN410" si="1708">AF410+AI410</f>
        <v>62.23</v>
      </c>
      <c r="AM410" s="22">
        <f t="shared" si="1708"/>
        <v>0</v>
      </c>
      <c r="AN410" s="22">
        <f t="shared" si="1708"/>
        <v>62.23</v>
      </c>
      <c r="AO410" s="22">
        <f t="shared" ref="AO410:AQ410" si="1709">SUM(J410+M410+P410+S410+W410+Z410+AC410+AF410+AI410)</f>
        <v>267.39</v>
      </c>
      <c r="AP410" s="22">
        <f t="shared" si="1709"/>
        <v>0</v>
      </c>
      <c r="AQ410" s="22">
        <f t="shared" si="1709"/>
        <v>267.39</v>
      </c>
      <c r="AR410" s="22">
        <v>32.327418664579326</v>
      </c>
      <c r="AS410" s="22">
        <f t="shared" si="27"/>
        <v>299.7174187</v>
      </c>
      <c r="AT410" s="22">
        <f t="shared" si="28"/>
        <v>299.7174187</v>
      </c>
      <c r="AU410" s="22">
        <f t="shared" si="29"/>
        <v>900.2825813</v>
      </c>
      <c r="AV410" s="22">
        <f t="shared" si="1689"/>
        <v>4554</v>
      </c>
      <c r="AW410" s="22">
        <f t="shared" si="31"/>
        <v>3653.717419</v>
      </c>
      <c r="AX410" s="22">
        <f t="shared" si="32"/>
        <v>900.2825813</v>
      </c>
      <c r="AY410" s="22">
        <v>70.73</v>
      </c>
      <c r="AZ410" s="22">
        <f t="shared" si="33"/>
        <v>70.73</v>
      </c>
      <c r="BA410" s="22">
        <f t="shared" si="34"/>
        <v>0</v>
      </c>
      <c r="BB410" s="22">
        <f t="shared" si="35"/>
        <v>4624.73</v>
      </c>
      <c r="BC410" s="22">
        <f t="shared" ref="BC410:BD410" si="1710">SUM(AW410+AZ410)</f>
        <v>3724.447419</v>
      </c>
      <c r="BD410" s="22">
        <f t="shared" si="1710"/>
        <v>900.2825813</v>
      </c>
      <c r="BE410" s="22">
        <f t="shared" si="37"/>
        <v>0</v>
      </c>
      <c r="BF410" s="27">
        <v>0.0</v>
      </c>
      <c r="BG410" s="22">
        <f t="shared" si="38"/>
        <v>0</v>
      </c>
      <c r="BH410" s="22">
        <f t="shared" si="39"/>
        <v>0</v>
      </c>
      <c r="BI410" s="22">
        <v>468.6</v>
      </c>
      <c r="BJ410" s="22">
        <f t="shared" si="40"/>
        <v>468.6</v>
      </c>
      <c r="BK410" s="22">
        <f t="shared" si="41"/>
        <v>0</v>
      </c>
      <c r="BL410" s="22"/>
      <c r="BM410" s="22">
        <f t="shared" si="42"/>
        <v>0</v>
      </c>
      <c r="BN410" s="22" t="str">
        <f t="shared" si="43"/>
        <v/>
      </c>
      <c r="BO410" s="22">
        <f t="shared" ref="BO410:BQ410" si="1711">BF410+BI410+BL410</f>
        <v>468.6</v>
      </c>
      <c r="BP410" s="22">
        <f t="shared" si="1711"/>
        <v>468.6</v>
      </c>
      <c r="BQ410" s="22">
        <f t="shared" si="1711"/>
        <v>0</v>
      </c>
      <c r="BR410" s="22">
        <f t="shared" si="45"/>
        <v>0</v>
      </c>
      <c r="BS410" s="22">
        <v>0.0</v>
      </c>
      <c r="BT410" s="22">
        <f t="shared" si="46"/>
        <v>0</v>
      </c>
      <c r="BU410" s="22">
        <f t="shared" si="47"/>
        <v>0</v>
      </c>
      <c r="BV410" s="22">
        <f t="shared" si="48"/>
        <v>0</v>
      </c>
      <c r="BW410" s="27">
        <v>574.62</v>
      </c>
      <c r="BX410" s="22">
        <f t="shared" si="49"/>
        <v>574.62</v>
      </c>
      <c r="BY410" s="22">
        <f t="shared" si="50"/>
        <v>0</v>
      </c>
      <c r="BZ410" s="22">
        <f t="shared" si="51"/>
        <v>0</v>
      </c>
      <c r="CA410" s="22">
        <f t="shared" si="52"/>
        <v>0</v>
      </c>
    </row>
    <row r="411" ht="14.25" customHeight="1">
      <c r="A411" s="14" t="s">
        <v>1841</v>
      </c>
      <c r="B411" s="14" t="s">
        <v>1842</v>
      </c>
      <c r="C411" s="14" t="s">
        <v>1843</v>
      </c>
      <c r="D411" s="14">
        <v>1.93169843E8</v>
      </c>
      <c r="E411" s="14" t="s">
        <v>1419</v>
      </c>
      <c r="F411" s="14" t="s">
        <v>456</v>
      </c>
      <c r="G411" s="14" t="s">
        <v>1844</v>
      </c>
      <c r="H411" s="25" t="s">
        <v>96</v>
      </c>
      <c r="I411" s="26">
        <v>581.0</v>
      </c>
      <c r="J411" s="22">
        <v>0.0</v>
      </c>
      <c r="K411" s="22">
        <f t="shared" si="6"/>
        <v>0</v>
      </c>
      <c r="L411" s="22">
        <f t="shared" si="7"/>
        <v>0</v>
      </c>
      <c r="M411" s="22">
        <v>0.0</v>
      </c>
      <c r="N411" s="22">
        <f t="shared" si="8"/>
        <v>0</v>
      </c>
      <c r="O411" s="22">
        <f t="shared" si="9"/>
        <v>0</v>
      </c>
      <c r="P411" s="22">
        <v>10.0</v>
      </c>
      <c r="Q411" s="22">
        <f t="shared" si="10"/>
        <v>0</v>
      </c>
      <c r="R411" s="22">
        <f t="shared" si="11"/>
        <v>10</v>
      </c>
      <c r="S411" s="22">
        <v>100.0</v>
      </c>
      <c r="T411" s="22">
        <f t="shared" si="12"/>
        <v>0</v>
      </c>
      <c r="U411" s="22">
        <f t="shared" si="13"/>
        <v>100</v>
      </c>
      <c r="V411" s="22">
        <f t="shared" si="14"/>
        <v>471</v>
      </c>
      <c r="W411" s="22">
        <v>13.9</v>
      </c>
      <c r="X411" s="22">
        <f t="shared" si="15"/>
        <v>0</v>
      </c>
      <c r="Y411" s="22">
        <f t="shared" si="16"/>
        <v>13.9</v>
      </c>
      <c r="Z411" s="22">
        <v>0.39</v>
      </c>
      <c r="AA411" s="22">
        <f t="shared" si="17"/>
        <v>0</v>
      </c>
      <c r="AB411" s="22">
        <f t="shared" si="18"/>
        <v>0.39</v>
      </c>
      <c r="AC411" s="22">
        <v>68.87</v>
      </c>
      <c r="AD411" s="22">
        <f t="shared" si="19"/>
        <v>0</v>
      </c>
      <c r="AE411" s="22">
        <f t="shared" si="20"/>
        <v>68.87</v>
      </c>
      <c r="AF411" s="22">
        <v>1.37</v>
      </c>
      <c r="AG411" s="22">
        <f t="shared" si="21"/>
        <v>0</v>
      </c>
      <c r="AH411" s="22">
        <f t="shared" si="22"/>
        <v>1.37</v>
      </c>
      <c r="AI411" s="22">
        <v>60.86</v>
      </c>
      <c r="AJ411" s="22">
        <f t="shared" si="23"/>
        <v>0</v>
      </c>
      <c r="AK411" s="22">
        <f t="shared" si="24"/>
        <v>60.86</v>
      </c>
      <c r="AL411" s="22">
        <f t="shared" ref="AL411:AN411" si="1712">AF411+AI411</f>
        <v>62.23</v>
      </c>
      <c r="AM411" s="22">
        <f t="shared" si="1712"/>
        <v>0</v>
      </c>
      <c r="AN411" s="22">
        <f t="shared" si="1712"/>
        <v>62.23</v>
      </c>
      <c r="AO411" s="22">
        <f t="shared" ref="AO411:AQ411" si="1713">SUM(J411+M411+P411+S411+W411+Z411+AC411+AF411+AI411)</f>
        <v>255.39</v>
      </c>
      <c r="AP411" s="22">
        <f t="shared" si="1713"/>
        <v>0</v>
      </c>
      <c r="AQ411" s="22">
        <f t="shared" si="1713"/>
        <v>255.39</v>
      </c>
      <c r="AR411" s="22">
        <v>11.286744503461977</v>
      </c>
      <c r="AS411" s="22">
        <f t="shared" si="27"/>
        <v>266.6767445</v>
      </c>
      <c r="AT411" s="22">
        <f t="shared" si="28"/>
        <v>266.6767445</v>
      </c>
      <c r="AU411" s="22">
        <f t="shared" si="29"/>
        <v>314.3232555</v>
      </c>
      <c r="AV411" s="22">
        <f t="shared" si="1689"/>
        <v>4554</v>
      </c>
      <c r="AW411" s="22">
        <f t="shared" si="31"/>
        <v>4239.676745</v>
      </c>
      <c r="AX411" s="22">
        <f t="shared" si="32"/>
        <v>314.3232555</v>
      </c>
      <c r="AY411" s="22">
        <v>70.73</v>
      </c>
      <c r="AZ411" s="22">
        <f t="shared" si="33"/>
        <v>70.73</v>
      </c>
      <c r="BA411" s="22">
        <f t="shared" si="34"/>
        <v>0</v>
      </c>
      <c r="BB411" s="22">
        <f t="shared" si="35"/>
        <v>4624.73</v>
      </c>
      <c r="BC411" s="22">
        <f t="shared" ref="BC411:BD411" si="1714">SUM(AW411+AZ411)</f>
        <v>4310.406745</v>
      </c>
      <c r="BD411" s="22">
        <f t="shared" si="1714"/>
        <v>314.3232555</v>
      </c>
      <c r="BE411" s="22">
        <f t="shared" si="37"/>
        <v>0</v>
      </c>
      <c r="BF411" s="27">
        <v>0.0</v>
      </c>
      <c r="BG411" s="22">
        <f t="shared" si="38"/>
        <v>0</v>
      </c>
      <c r="BH411" s="22">
        <f t="shared" si="39"/>
        <v>0</v>
      </c>
      <c r="BI411" s="22">
        <v>717.31</v>
      </c>
      <c r="BJ411" s="22">
        <f t="shared" si="40"/>
        <v>717.31</v>
      </c>
      <c r="BK411" s="22">
        <f t="shared" si="41"/>
        <v>0</v>
      </c>
      <c r="BL411" s="22"/>
      <c r="BM411" s="22">
        <f t="shared" si="42"/>
        <v>0</v>
      </c>
      <c r="BN411" s="22" t="str">
        <f t="shared" si="43"/>
        <v/>
      </c>
      <c r="BO411" s="22">
        <f t="shared" ref="BO411:BQ411" si="1715">BF411+BI411+BL411</f>
        <v>717.31</v>
      </c>
      <c r="BP411" s="22">
        <f t="shared" si="1715"/>
        <v>717.31</v>
      </c>
      <c r="BQ411" s="22">
        <f t="shared" si="1715"/>
        <v>0</v>
      </c>
      <c r="BR411" s="22">
        <f t="shared" si="45"/>
        <v>0</v>
      </c>
      <c r="BS411" s="22">
        <v>0.0</v>
      </c>
      <c r="BT411" s="22">
        <f t="shared" si="46"/>
        <v>0</v>
      </c>
      <c r="BU411" s="22">
        <f t="shared" si="47"/>
        <v>0</v>
      </c>
      <c r="BV411" s="22">
        <f t="shared" si="48"/>
        <v>0</v>
      </c>
      <c r="BW411" s="27">
        <v>191.54</v>
      </c>
      <c r="BX411" s="22">
        <f t="shared" si="49"/>
        <v>191.54</v>
      </c>
      <c r="BY411" s="22">
        <f t="shared" si="50"/>
        <v>0</v>
      </c>
      <c r="BZ411" s="22">
        <f t="shared" si="51"/>
        <v>0</v>
      </c>
      <c r="CA411" s="22">
        <f t="shared" si="52"/>
        <v>0</v>
      </c>
    </row>
    <row r="412" ht="14.25" customHeight="1">
      <c r="A412" s="14" t="s">
        <v>1845</v>
      </c>
      <c r="B412" s="14" t="s">
        <v>1846</v>
      </c>
      <c r="C412" s="14" t="s">
        <v>1847</v>
      </c>
      <c r="D412" s="14">
        <v>9.32887104E8</v>
      </c>
      <c r="E412" s="14" t="s">
        <v>1848</v>
      </c>
      <c r="F412" s="14" t="s">
        <v>267</v>
      </c>
      <c r="G412" s="14" t="s">
        <v>1849</v>
      </c>
      <c r="H412" s="25" t="s">
        <v>96</v>
      </c>
      <c r="I412" s="26">
        <v>9200.0</v>
      </c>
      <c r="J412" s="22">
        <v>0.0</v>
      </c>
      <c r="K412" s="22">
        <f t="shared" si="6"/>
        <v>0</v>
      </c>
      <c r="L412" s="22">
        <f t="shared" si="7"/>
        <v>0</v>
      </c>
      <c r="M412" s="22">
        <v>0.0</v>
      </c>
      <c r="N412" s="22">
        <f t="shared" si="8"/>
        <v>0</v>
      </c>
      <c r="O412" s="22">
        <f t="shared" si="9"/>
        <v>0</v>
      </c>
      <c r="P412" s="22">
        <v>22.0</v>
      </c>
      <c r="Q412" s="22">
        <f t="shared" si="10"/>
        <v>0</v>
      </c>
      <c r="R412" s="22">
        <f t="shared" si="11"/>
        <v>22</v>
      </c>
      <c r="S412" s="22">
        <v>100.0</v>
      </c>
      <c r="T412" s="22">
        <f t="shared" si="12"/>
        <v>0</v>
      </c>
      <c r="U412" s="22">
        <f t="shared" si="13"/>
        <v>100</v>
      </c>
      <c r="V412" s="22">
        <f t="shared" si="14"/>
        <v>9078</v>
      </c>
      <c r="W412" s="22">
        <v>27.8</v>
      </c>
      <c r="X412" s="22">
        <f t="shared" si="15"/>
        <v>0</v>
      </c>
      <c r="Y412" s="22">
        <f t="shared" si="16"/>
        <v>27.8</v>
      </c>
      <c r="Z412" s="22">
        <v>0.39</v>
      </c>
      <c r="AA412" s="22">
        <f t="shared" si="17"/>
        <v>0</v>
      </c>
      <c r="AB412" s="22">
        <f t="shared" si="18"/>
        <v>0.39</v>
      </c>
      <c r="AC412" s="22">
        <v>68.87</v>
      </c>
      <c r="AD412" s="22">
        <f t="shared" si="19"/>
        <v>0</v>
      </c>
      <c r="AE412" s="22">
        <f t="shared" si="20"/>
        <v>68.87</v>
      </c>
      <c r="AF412" s="22">
        <v>1.37</v>
      </c>
      <c r="AG412" s="22">
        <f t="shared" si="21"/>
        <v>0</v>
      </c>
      <c r="AH412" s="22">
        <f t="shared" si="22"/>
        <v>1.37</v>
      </c>
      <c r="AI412" s="22">
        <v>60.86</v>
      </c>
      <c r="AJ412" s="22">
        <f t="shared" si="23"/>
        <v>0</v>
      </c>
      <c r="AK412" s="22">
        <f t="shared" si="24"/>
        <v>60.86</v>
      </c>
      <c r="AL412" s="22">
        <f t="shared" ref="AL412:AN412" si="1716">AF412+AI412</f>
        <v>62.23</v>
      </c>
      <c r="AM412" s="22">
        <f t="shared" si="1716"/>
        <v>0</v>
      </c>
      <c r="AN412" s="22">
        <f t="shared" si="1716"/>
        <v>62.23</v>
      </c>
      <c r="AO412" s="22">
        <f t="shared" ref="AO412:AQ412" si="1717">SUM(J412+M412+P412+S412+W412+Z412+AC412+AF412+AI412)</f>
        <v>281.29</v>
      </c>
      <c r="AP412" s="22">
        <f t="shared" si="1717"/>
        <v>0</v>
      </c>
      <c r="AQ412" s="22">
        <f t="shared" si="1717"/>
        <v>281.29</v>
      </c>
      <c r="AR412" s="22">
        <v>309.15267058896035</v>
      </c>
      <c r="AS412" s="22">
        <f t="shared" si="27"/>
        <v>590.4426706</v>
      </c>
      <c r="AT412" s="22">
        <f t="shared" si="28"/>
        <v>590.4426706</v>
      </c>
      <c r="AU412" s="22">
        <f t="shared" si="29"/>
        <v>8609.557329</v>
      </c>
      <c r="AV412" s="22">
        <f>82.93*120</f>
        <v>9951.6</v>
      </c>
      <c r="AW412" s="22">
        <f t="shared" si="31"/>
        <v>1342.042671</v>
      </c>
      <c r="AX412" s="22">
        <f t="shared" si="32"/>
        <v>8609.557329</v>
      </c>
      <c r="AY412" s="22">
        <v>175.06</v>
      </c>
      <c r="AZ412" s="22">
        <f t="shared" si="33"/>
        <v>175.06</v>
      </c>
      <c r="BA412" s="22">
        <f t="shared" si="34"/>
        <v>0</v>
      </c>
      <c r="BB412" s="22">
        <f t="shared" si="35"/>
        <v>10126.66</v>
      </c>
      <c r="BC412" s="22">
        <f t="shared" ref="BC412:BD412" si="1718">SUM(AW412+AZ412)</f>
        <v>1517.102671</v>
      </c>
      <c r="BD412" s="22">
        <f t="shared" si="1718"/>
        <v>8609.557329</v>
      </c>
      <c r="BE412" s="22">
        <f t="shared" si="37"/>
        <v>0</v>
      </c>
      <c r="BF412" s="27">
        <v>1849.17</v>
      </c>
      <c r="BG412" s="22">
        <f t="shared" si="38"/>
        <v>1849.17</v>
      </c>
      <c r="BH412" s="22">
        <f t="shared" si="39"/>
        <v>0</v>
      </c>
      <c r="BI412" s="22">
        <v>1828.44</v>
      </c>
      <c r="BJ412" s="22">
        <f t="shared" si="40"/>
        <v>1828.44</v>
      </c>
      <c r="BK412" s="22">
        <f t="shared" si="41"/>
        <v>0</v>
      </c>
      <c r="BL412" s="22"/>
      <c r="BM412" s="22">
        <f t="shared" si="42"/>
        <v>0</v>
      </c>
      <c r="BN412" s="22" t="str">
        <f t="shared" si="43"/>
        <v/>
      </c>
      <c r="BO412" s="22">
        <f t="shared" ref="BO412:BQ412" si="1719">BF412+BI412+BL412</f>
        <v>3677.61</v>
      </c>
      <c r="BP412" s="22">
        <f t="shared" si="1719"/>
        <v>3677.61</v>
      </c>
      <c r="BQ412" s="22">
        <f t="shared" si="1719"/>
        <v>0</v>
      </c>
      <c r="BR412" s="22">
        <f t="shared" si="45"/>
        <v>0</v>
      </c>
      <c r="BS412" s="22">
        <v>0.0</v>
      </c>
      <c r="BT412" s="22">
        <f t="shared" si="46"/>
        <v>0</v>
      </c>
      <c r="BU412" s="22">
        <f t="shared" si="47"/>
        <v>0</v>
      </c>
      <c r="BV412" s="22">
        <f t="shared" si="48"/>
        <v>0</v>
      </c>
      <c r="BW412" s="27">
        <v>1957.95</v>
      </c>
      <c r="BX412" s="22">
        <f t="shared" si="49"/>
        <v>1957.95</v>
      </c>
      <c r="BY412" s="22">
        <f t="shared" si="50"/>
        <v>0</v>
      </c>
      <c r="BZ412" s="22">
        <f t="shared" si="51"/>
        <v>0</v>
      </c>
      <c r="CA412" s="22">
        <f t="shared" si="52"/>
        <v>0</v>
      </c>
    </row>
    <row r="413" ht="14.25" customHeight="1">
      <c r="A413" s="14" t="s">
        <v>1850</v>
      </c>
      <c r="B413" s="14" t="s">
        <v>1851</v>
      </c>
      <c r="C413" s="14" t="s">
        <v>1852</v>
      </c>
      <c r="D413" s="14">
        <v>7.9449689E8</v>
      </c>
      <c r="E413" s="14" t="s">
        <v>346</v>
      </c>
      <c r="F413" s="14" t="s">
        <v>466</v>
      </c>
      <c r="G413" s="14" t="s">
        <v>1853</v>
      </c>
      <c r="H413" s="25" t="s">
        <v>96</v>
      </c>
      <c r="I413" s="26">
        <v>453.0</v>
      </c>
      <c r="J413" s="22">
        <v>0.0</v>
      </c>
      <c r="K413" s="22">
        <f t="shared" si="6"/>
        <v>0</v>
      </c>
      <c r="L413" s="22">
        <f t="shared" si="7"/>
        <v>0</v>
      </c>
      <c r="M413" s="22">
        <v>0.0</v>
      </c>
      <c r="N413" s="22">
        <f t="shared" si="8"/>
        <v>0</v>
      </c>
      <c r="O413" s="22">
        <f t="shared" si="9"/>
        <v>0</v>
      </c>
      <c r="P413" s="22">
        <v>22.0</v>
      </c>
      <c r="Q413" s="22">
        <f t="shared" si="10"/>
        <v>0</v>
      </c>
      <c r="R413" s="22">
        <f t="shared" si="11"/>
        <v>22</v>
      </c>
      <c r="S413" s="22">
        <v>100.0</v>
      </c>
      <c r="T413" s="22">
        <f t="shared" si="12"/>
        <v>0</v>
      </c>
      <c r="U413" s="22">
        <f t="shared" si="13"/>
        <v>100</v>
      </c>
      <c r="V413" s="22">
        <f t="shared" si="14"/>
        <v>331</v>
      </c>
      <c r="W413" s="22">
        <v>13.9</v>
      </c>
      <c r="X413" s="22">
        <f t="shared" si="15"/>
        <v>0</v>
      </c>
      <c r="Y413" s="22">
        <f t="shared" si="16"/>
        <v>13.9</v>
      </c>
      <c r="Z413" s="22">
        <v>0.39</v>
      </c>
      <c r="AA413" s="22">
        <f t="shared" si="17"/>
        <v>0</v>
      </c>
      <c r="AB413" s="22">
        <f t="shared" si="18"/>
        <v>0.39</v>
      </c>
      <c r="AC413" s="22">
        <v>68.87</v>
      </c>
      <c r="AD413" s="22">
        <f t="shared" si="19"/>
        <v>0</v>
      </c>
      <c r="AE413" s="22">
        <f t="shared" si="20"/>
        <v>68.87</v>
      </c>
      <c r="AF413" s="22">
        <v>1.37</v>
      </c>
      <c r="AG413" s="22">
        <f t="shared" si="21"/>
        <v>0</v>
      </c>
      <c r="AH413" s="22">
        <f t="shared" si="22"/>
        <v>1.37</v>
      </c>
      <c r="AI413" s="22">
        <v>60.86</v>
      </c>
      <c r="AJ413" s="22">
        <f t="shared" si="23"/>
        <v>0</v>
      </c>
      <c r="AK413" s="22">
        <f t="shared" si="24"/>
        <v>60.86</v>
      </c>
      <c r="AL413" s="22">
        <f t="shared" ref="AL413:AN413" si="1720">AF413+AI413</f>
        <v>62.23</v>
      </c>
      <c r="AM413" s="22">
        <f t="shared" si="1720"/>
        <v>0</v>
      </c>
      <c r="AN413" s="22">
        <f t="shared" si="1720"/>
        <v>62.23</v>
      </c>
      <c r="AO413" s="22">
        <f t="shared" ref="AO413:AQ413" si="1721">SUM(J413+M413+P413+S413+W413+Z413+AC413+AF413+AI413)</f>
        <v>267.39</v>
      </c>
      <c r="AP413" s="22">
        <f t="shared" si="1721"/>
        <v>0</v>
      </c>
      <c r="AQ413" s="22">
        <f t="shared" si="1721"/>
        <v>267.39</v>
      </c>
      <c r="AR413" s="22">
        <v>6.43387072659801</v>
      </c>
      <c r="AS413" s="22">
        <f t="shared" si="27"/>
        <v>273.8238707</v>
      </c>
      <c r="AT413" s="22">
        <f t="shared" si="28"/>
        <v>273.8238707</v>
      </c>
      <c r="AU413" s="22">
        <f t="shared" si="29"/>
        <v>179.1761293</v>
      </c>
      <c r="AV413" s="22">
        <f t="shared" ref="AV413:AV439" si="1726">37.95*120</f>
        <v>4554</v>
      </c>
      <c r="AW413" s="22">
        <f t="shared" si="31"/>
        <v>4374.823871</v>
      </c>
      <c r="AX413" s="22">
        <f t="shared" si="32"/>
        <v>179.1761293</v>
      </c>
      <c r="AY413" s="22">
        <v>70.73</v>
      </c>
      <c r="AZ413" s="22">
        <f t="shared" si="33"/>
        <v>70.73</v>
      </c>
      <c r="BA413" s="22">
        <f t="shared" si="34"/>
        <v>0</v>
      </c>
      <c r="BB413" s="22">
        <f t="shared" si="35"/>
        <v>4624.73</v>
      </c>
      <c r="BC413" s="22">
        <f t="shared" ref="BC413:BD413" si="1722">SUM(AW413+AZ413)</f>
        <v>4445.553871</v>
      </c>
      <c r="BD413" s="22">
        <f t="shared" si="1722"/>
        <v>179.1761293</v>
      </c>
      <c r="BE413" s="22">
        <f t="shared" si="37"/>
        <v>0</v>
      </c>
      <c r="BF413" s="27">
        <v>0.0</v>
      </c>
      <c r="BG413" s="22">
        <f t="shared" si="38"/>
        <v>0</v>
      </c>
      <c r="BH413" s="22">
        <f t="shared" si="39"/>
        <v>0</v>
      </c>
      <c r="BI413" s="22">
        <v>470.58000000000004</v>
      </c>
      <c r="BJ413" s="22">
        <f t="shared" si="40"/>
        <v>470.58</v>
      </c>
      <c r="BK413" s="22">
        <f t="shared" si="41"/>
        <v>0</v>
      </c>
      <c r="BL413" s="22"/>
      <c r="BM413" s="22">
        <f t="shared" si="42"/>
        <v>0</v>
      </c>
      <c r="BN413" s="22" t="str">
        <f t="shared" si="43"/>
        <v/>
      </c>
      <c r="BO413" s="22">
        <f t="shared" ref="BO413:BQ413" si="1723">BF413+BI413+BL413</f>
        <v>470.58</v>
      </c>
      <c r="BP413" s="22">
        <f t="shared" si="1723"/>
        <v>470.58</v>
      </c>
      <c r="BQ413" s="22">
        <f t="shared" si="1723"/>
        <v>0</v>
      </c>
      <c r="BR413" s="22">
        <f t="shared" si="45"/>
        <v>0</v>
      </c>
      <c r="BS413" s="22">
        <v>0.0</v>
      </c>
      <c r="BT413" s="22">
        <f t="shared" si="46"/>
        <v>0</v>
      </c>
      <c r="BU413" s="22">
        <f t="shared" si="47"/>
        <v>0</v>
      </c>
      <c r="BV413" s="22">
        <f t="shared" si="48"/>
        <v>0</v>
      </c>
      <c r="BW413" s="27">
        <v>510.77</v>
      </c>
      <c r="BX413" s="22">
        <f t="shared" si="49"/>
        <v>510.77</v>
      </c>
      <c r="BY413" s="22">
        <f t="shared" si="50"/>
        <v>0</v>
      </c>
      <c r="BZ413" s="22">
        <f t="shared" si="51"/>
        <v>0</v>
      </c>
      <c r="CA413" s="22">
        <f t="shared" si="52"/>
        <v>0</v>
      </c>
    </row>
    <row r="414" ht="14.25" customHeight="1">
      <c r="A414" s="14" t="s">
        <v>1854</v>
      </c>
      <c r="B414" s="14" t="s">
        <v>1855</v>
      </c>
      <c r="C414" s="14" t="s">
        <v>1856</v>
      </c>
      <c r="D414" s="14">
        <v>2.03695003E8</v>
      </c>
      <c r="E414" s="14" t="s">
        <v>220</v>
      </c>
      <c r="F414" s="14" t="s">
        <v>282</v>
      </c>
      <c r="G414" s="14" t="s">
        <v>1857</v>
      </c>
      <c r="H414" s="25" t="s">
        <v>96</v>
      </c>
      <c r="I414" s="26">
        <v>1349.0</v>
      </c>
      <c r="J414" s="22">
        <v>0.0</v>
      </c>
      <c r="K414" s="22">
        <f t="shared" si="6"/>
        <v>0</v>
      </c>
      <c r="L414" s="22">
        <f t="shared" si="7"/>
        <v>0</v>
      </c>
      <c r="M414" s="22">
        <v>0.0</v>
      </c>
      <c r="N414" s="22">
        <f t="shared" si="8"/>
        <v>0</v>
      </c>
      <c r="O414" s="22">
        <f t="shared" si="9"/>
        <v>0</v>
      </c>
      <c r="P414" s="22">
        <v>10.0</v>
      </c>
      <c r="Q414" s="22">
        <f t="shared" si="10"/>
        <v>0</v>
      </c>
      <c r="R414" s="22">
        <f t="shared" si="11"/>
        <v>10</v>
      </c>
      <c r="S414" s="22">
        <v>100.0</v>
      </c>
      <c r="T414" s="22">
        <f t="shared" si="12"/>
        <v>0</v>
      </c>
      <c r="U414" s="22">
        <f t="shared" si="13"/>
        <v>100</v>
      </c>
      <c r="V414" s="22">
        <f t="shared" si="14"/>
        <v>1239</v>
      </c>
      <c r="W414" s="22">
        <v>27.8</v>
      </c>
      <c r="X414" s="22">
        <f t="shared" si="15"/>
        <v>0</v>
      </c>
      <c r="Y414" s="22">
        <f t="shared" si="16"/>
        <v>27.8</v>
      </c>
      <c r="Z414" s="22">
        <v>0.39</v>
      </c>
      <c r="AA414" s="22">
        <f t="shared" si="17"/>
        <v>0</v>
      </c>
      <c r="AB414" s="22">
        <f t="shared" si="18"/>
        <v>0.39</v>
      </c>
      <c r="AC414" s="22">
        <v>68.87</v>
      </c>
      <c r="AD414" s="22">
        <f t="shared" si="19"/>
        <v>0</v>
      </c>
      <c r="AE414" s="22">
        <f t="shared" si="20"/>
        <v>68.87</v>
      </c>
      <c r="AF414" s="22">
        <v>1.37</v>
      </c>
      <c r="AG414" s="22">
        <f t="shared" si="21"/>
        <v>0</v>
      </c>
      <c r="AH414" s="22">
        <f t="shared" si="22"/>
        <v>1.37</v>
      </c>
      <c r="AI414" s="22">
        <v>60.86</v>
      </c>
      <c r="AJ414" s="22">
        <f t="shared" si="23"/>
        <v>0</v>
      </c>
      <c r="AK414" s="22">
        <f t="shared" si="24"/>
        <v>60.86</v>
      </c>
      <c r="AL414" s="22">
        <f t="shared" ref="AL414:AN414" si="1724">AF414+AI414</f>
        <v>62.23</v>
      </c>
      <c r="AM414" s="22">
        <f t="shared" si="1724"/>
        <v>0</v>
      </c>
      <c r="AN414" s="22">
        <f t="shared" si="1724"/>
        <v>62.23</v>
      </c>
      <c r="AO414" s="22">
        <f t="shared" ref="AO414:AQ414" si="1725">SUM(J414+M414+P414+S414+W414+Z414+AC414+AF414+AI414)</f>
        <v>269.29</v>
      </c>
      <c r="AP414" s="22">
        <f t="shared" si="1725"/>
        <v>0</v>
      </c>
      <c r="AQ414" s="22">
        <f t="shared" si="1725"/>
        <v>269.29</v>
      </c>
      <c r="AR414" s="22">
        <v>37.42640246869854</v>
      </c>
      <c r="AS414" s="22">
        <f t="shared" si="27"/>
        <v>306.7164025</v>
      </c>
      <c r="AT414" s="22">
        <f t="shared" si="28"/>
        <v>306.7164025</v>
      </c>
      <c r="AU414" s="22">
        <f t="shared" si="29"/>
        <v>1042.283598</v>
      </c>
      <c r="AV414" s="22">
        <f t="shared" si="1726"/>
        <v>4554</v>
      </c>
      <c r="AW414" s="22">
        <f t="shared" si="31"/>
        <v>3511.716402</v>
      </c>
      <c r="AX414" s="22">
        <f t="shared" si="32"/>
        <v>1042.283598</v>
      </c>
      <c r="AY414" s="22">
        <v>70.73</v>
      </c>
      <c r="AZ414" s="22">
        <f t="shared" si="33"/>
        <v>70.73</v>
      </c>
      <c r="BA414" s="22">
        <f t="shared" si="34"/>
        <v>0</v>
      </c>
      <c r="BB414" s="22">
        <f t="shared" si="35"/>
        <v>4624.73</v>
      </c>
      <c r="BC414" s="22">
        <f t="shared" ref="BC414:BD414" si="1727">SUM(AW414+AZ414)</f>
        <v>3582.446402</v>
      </c>
      <c r="BD414" s="22">
        <f t="shared" si="1727"/>
        <v>1042.283598</v>
      </c>
      <c r="BE414" s="22">
        <f t="shared" si="37"/>
        <v>0</v>
      </c>
      <c r="BF414" s="27">
        <v>0.0</v>
      </c>
      <c r="BG414" s="22">
        <f t="shared" si="38"/>
        <v>0</v>
      </c>
      <c r="BH414" s="22">
        <f t="shared" si="39"/>
        <v>0</v>
      </c>
      <c r="BI414" s="22">
        <v>715.37</v>
      </c>
      <c r="BJ414" s="22">
        <f t="shared" si="40"/>
        <v>715.37</v>
      </c>
      <c r="BK414" s="22">
        <f t="shared" si="41"/>
        <v>0</v>
      </c>
      <c r="BL414" s="22"/>
      <c r="BM414" s="22">
        <f t="shared" si="42"/>
        <v>0</v>
      </c>
      <c r="BN414" s="22" t="str">
        <f t="shared" si="43"/>
        <v/>
      </c>
      <c r="BO414" s="22">
        <f t="shared" ref="BO414:BQ414" si="1728">BF414+BI414+BL414</f>
        <v>715.37</v>
      </c>
      <c r="BP414" s="22">
        <f t="shared" si="1728"/>
        <v>715.37</v>
      </c>
      <c r="BQ414" s="22">
        <f t="shared" si="1728"/>
        <v>0</v>
      </c>
      <c r="BR414" s="22">
        <f t="shared" si="45"/>
        <v>0</v>
      </c>
      <c r="BS414" s="22">
        <v>0.0</v>
      </c>
      <c r="BT414" s="22">
        <f t="shared" si="46"/>
        <v>0</v>
      </c>
      <c r="BU414" s="22">
        <f t="shared" si="47"/>
        <v>0</v>
      </c>
      <c r="BV414" s="22">
        <f t="shared" si="48"/>
        <v>0</v>
      </c>
      <c r="BW414" s="27">
        <v>85.13</v>
      </c>
      <c r="BX414" s="22">
        <f t="shared" si="49"/>
        <v>85.13</v>
      </c>
      <c r="BY414" s="22">
        <f t="shared" si="50"/>
        <v>0</v>
      </c>
      <c r="BZ414" s="22">
        <f t="shared" si="51"/>
        <v>0</v>
      </c>
      <c r="CA414" s="22">
        <f t="shared" si="52"/>
        <v>0</v>
      </c>
    </row>
    <row r="415" ht="14.25" customHeight="1">
      <c r="A415" s="14" t="s">
        <v>1858</v>
      </c>
      <c r="B415" s="14" t="s">
        <v>1859</v>
      </c>
      <c r="C415" s="14" t="s">
        <v>1860</v>
      </c>
      <c r="D415" s="14">
        <v>1.83340663E8</v>
      </c>
      <c r="E415" s="14" t="s">
        <v>281</v>
      </c>
      <c r="F415" s="14" t="s">
        <v>113</v>
      </c>
      <c r="G415" s="14" t="s">
        <v>1861</v>
      </c>
      <c r="H415" s="25" t="s">
        <v>96</v>
      </c>
      <c r="I415" s="26">
        <v>1800.0</v>
      </c>
      <c r="J415" s="22">
        <v>0.0</v>
      </c>
      <c r="K415" s="22">
        <f t="shared" si="6"/>
        <v>0</v>
      </c>
      <c r="L415" s="22">
        <f t="shared" si="7"/>
        <v>0</v>
      </c>
      <c r="M415" s="22">
        <v>0.0</v>
      </c>
      <c r="N415" s="22">
        <f t="shared" si="8"/>
        <v>0</v>
      </c>
      <c r="O415" s="22">
        <f t="shared" si="9"/>
        <v>0</v>
      </c>
      <c r="P415" s="22">
        <v>22.0</v>
      </c>
      <c r="Q415" s="22">
        <f t="shared" si="10"/>
        <v>0</v>
      </c>
      <c r="R415" s="22">
        <f t="shared" si="11"/>
        <v>22</v>
      </c>
      <c r="S415" s="22">
        <v>100.0</v>
      </c>
      <c r="T415" s="22">
        <f t="shared" si="12"/>
        <v>0</v>
      </c>
      <c r="U415" s="22">
        <f t="shared" si="13"/>
        <v>100</v>
      </c>
      <c r="V415" s="22">
        <f t="shared" si="14"/>
        <v>1678</v>
      </c>
      <c r="W415" s="22">
        <v>13.9</v>
      </c>
      <c r="X415" s="22">
        <f t="shared" si="15"/>
        <v>0</v>
      </c>
      <c r="Y415" s="22">
        <f t="shared" si="16"/>
        <v>13.9</v>
      </c>
      <c r="Z415" s="22">
        <v>0.39</v>
      </c>
      <c r="AA415" s="22">
        <f t="shared" si="17"/>
        <v>0</v>
      </c>
      <c r="AB415" s="22">
        <f t="shared" si="18"/>
        <v>0.39</v>
      </c>
      <c r="AC415" s="22">
        <v>68.87</v>
      </c>
      <c r="AD415" s="22">
        <f t="shared" si="19"/>
        <v>0</v>
      </c>
      <c r="AE415" s="22">
        <f t="shared" si="20"/>
        <v>68.87</v>
      </c>
      <c r="AF415" s="22">
        <v>1.37</v>
      </c>
      <c r="AG415" s="22">
        <f t="shared" si="21"/>
        <v>0</v>
      </c>
      <c r="AH415" s="22">
        <f t="shared" si="22"/>
        <v>1.37</v>
      </c>
      <c r="AI415" s="22">
        <v>60.86</v>
      </c>
      <c r="AJ415" s="22">
        <f t="shared" si="23"/>
        <v>0</v>
      </c>
      <c r="AK415" s="22">
        <f t="shared" si="24"/>
        <v>60.86</v>
      </c>
      <c r="AL415" s="22">
        <f t="shared" ref="AL415:AN415" si="1729">AF415+AI415</f>
        <v>62.23</v>
      </c>
      <c r="AM415" s="22">
        <f t="shared" si="1729"/>
        <v>0</v>
      </c>
      <c r="AN415" s="22">
        <f t="shared" si="1729"/>
        <v>62.23</v>
      </c>
      <c r="AO415" s="22">
        <f t="shared" ref="AO415:AQ415" si="1730">SUM(J415+M415+P415+S415+W415+Z415+AC415+AF415+AI415)</f>
        <v>267.39</v>
      </c>
      <c r="AP415" s="22">
        <f t="shared" si="1730"/>
        <v>0</v>
      </c>
      <c r="AQ415" s="22">
        <f t="shared" si="1730"/>
        <v>267.39</v>
      </c>
      <c r="AR415" s="22">
        <v>53.12544913685349</v>
      </c>
      <c r="AS415" s="22">
        <f t="shared" si="27"/>
        <v>320.5154491</v>
      </c>
      <c r="AT415" s="22">
        <f t="shared" si="28"/>
        <v>320.5154491</v>
      </c>
      <c r="AU415" s="22">
        <f t="shared" si="29"/>
        <v>1479.484551</v>
      </c>
      <c r="AV415" s="22">
        <f t="shared" si="1726"/>
        <v>4554</v>
      </c>
      <c r="AW415" s="22">
        <f t="shared" si="31"/>
        <v>3074.515449</v>
      </c>
      <c r="AX415" s="22">
        <f t="shared" si="32"/>
        <v>1479.484551</v>
      </c>
      <c r="AY415" s="22">
        <v>70.73</v>
      </c>
      <c r="AZ415" s="22">
        <f t="shared" si="33"/>
        <v>70.73</v>
      </c>
      <c r="BA415" s="22">
        <f t="shared" si="34"/>
        <v>0</v>
      </c>
      <c r="BB415" s="22">
        <f t="shared" si="35"/>
        <v>4624.73</v>
      </c>
      <c r="BC415" s="22">
        <f t="shared" ref="BC415:BD415" si="1731">SUM(AW415+AZ415)</f>
        <v>3145.245449</v>
      </c>
      <c r="BD415" s="22">
        <f t="shared" si="1731"/>
        <v>1479.484551</v>
      </c>
      <c r="BE415" s="22">
        <f t="shared" si="37"/>
        <v>0</v>
      </c>
      <c r="BF415" s="27">
        <v>0.0</v>
      </c>
      <c r="BG415" s="22">
        <f t="shared" si="38"/>
        <v>0</v>
      </c>
      <c r="BH415" s="22">
        <f t="shared" si="39"/>
        <v>0</v>
      </c>
      <c r="BI415" s="22">
        <v>628.04</v>
      </c>
      <c r="BJ415" s="22">
        <f t="shared" si="40"/>
        <v>628.04</v>
      </c>
      <c r="BK415" s="22">
        <f t="shared" si="41"/>
        <v>0</v>
      </c>
      <c r="BL415" s="22"/>
      <c r="BM415" s="22">
        <f t="shared" si="42"/>
        <v>0</v>
      </c>
      <c r="BN415" s="22" t="str">
        <f t="shared" si="43"/>
        <v/>
      </c>
      <c r="BO415" s="22">
        <f t="shared" ref="BO415:BQ415" si="1732">BF415+BI415+BL415</f>
        <v>628.04</v>
      </c>
      <c r="BP415" s="22">
        <f t="shared" si="1732"/>
        <v>628.04</v>
      </c>
      <c r="BQ415" s="22">
        <f t="shared" si="1732"/>
        <v>0</v>
      </c>
      <c r="BR415" s="22">
        <f t="shared" si="45"/>
        <v>0</v>
      </c>
      <c r="BS415" s="22">
        <v>0.0</v>
      </c>
      <c r="BT415" s="22">
        <f t="shared" si="46"/>
        <v>0</v>
      </c>
      <c r="BU415" s="22">
        <f t="shared" si="47"/>
        <v>0</v>
      </c>
      <c r="BV415" s="22">
        <f t="shared" si="48"/>
        <v>0</v>
      </c>
      <c r="BW415" s="27">
        <v>383.08</v>
      </c>
      <c r="BX415" s="22">
        <f t="shared" si="49"/>
        <v>383.08</v>
      </c>
      <c r="BY415" s="22">
        <f t="shared" si="50"/>
        <v>0</v>
      </c>
      <c r="BZ415" s="22">
        <f t="shared" si="51"/>
        <v>0</v>
      </c>
      <c r="CA415" s="22">
        <f t="shared" si="52"/>
        <v>0</v>
      </c>
    </row>
    <row r="416" ht="14.25" customHeight="1">
      <c r="A416" s="14" t="s">
        <v>1862</v>
      </c>
      <c r="B416" s="14" t="s">
        <v>1863</v>
      </c>
      <c r="C416" s="14" t="s">
        <v>1864</v>
      </c>
      <c r="D416" s="14">
        <v>1.9288629E8</v>
      </c>
      <c r="E416" s="14" t="s">
        <v>379</v>
      </c>
      <c r="F416" s="14" t="s">
        <v>113</v>
      </c>
      <c r="G416" s="14" t="s">
        <v>1865</v>
      </c>
      <c r="H416" s="25" t="s">
        <v>96</v>
      </c>
      <c r="I416" s="26">
        <v>1400.0</v>
      </c>
      <c r="J416" s="22">
        <v>0.0</v>
      </c>
      <c r="K416" s="22">
        <f t="shared" si="6"/>
        <v>0</v>
      </c>
      <c r="L416" s="22">
        <f t="shared" si="7"/>
        <v>0</v>
      </c>
      <c r="M416" s="22">
        <v>0.0</v>
      </c>
      <c r="N416" s="22">
        <f t="shared" si="8"/>
        <v>0</v>
      </c>
      <c r="O416" s="22">
        <f t="shared" si="9"/>
        <v>0</v>
      </c>
      <c r="P416" s="22">
        <v>10.0</v>
      </c>
      <c r="Q416" s="22">
        <f t="shared" si="10"/>
        <v>0</v>
      </c>
      <c r="R416" s="22">
        <f t="shared" si="11"/>
        <v>10</v>
      </c>
      <c r="S416" s="22">
        <v>100.0</v>
      </c>
      <c r="T416" s="22">
        <f t="shared" si="12"/>
        <v>0</v>
      </c>
      <c r="U416" s="22">
        <f t="shared" si="13"/>
        <v>100</v>
      </c>
      <c r="V416" s="22">
        <f t="shared" si="14"/>
        <v>1290</v>
      </c>
      <c r="W416" s="22">
        <v>13.9</v>
      </c>
      <c r="X416" s="22">
        <f t="shared" si="15"/>
        <v>0</v>
      </c>
      <c r="Y416" s="22">
        <f t="shared" si="16"/>
        <v>13.9</v>
      </c>
      <c r="Z416" s="22">
        <v>0.39</v>
      </c>
      <c r="AA416" s="22">
        <f t="shared" si="17"/>
        <v>0</v>
      </c>
      <c r="AB416" s="22">
        <f t="shared" si="18"/>
        <v>0.39</v>
      </c>
      <c r="AC416" s="22">
        <v>68.87</v>
      </c>
      <c r="AD416" s="22">
        <f t="shared" si="19"/>
        <v>0</v>
      </c>
      <c r="AE416" s="22">
        <f t="shared" si="20"/>
        <v>68.87</v>
      </c>
      <c r="AF416" s="22">
        <v>1.37</v>
      </c>
      <c r="AG416" s="22">
        <f t="shared" si="21"/>
        <v>0</v>
      </c>
      <c r="AH416" s="22">
        <f t="shared" si="22"/>
        <v>1.37</v>
      </c>
      <c r="AI416" s="22">
        <v>60.86</v>
      </c>
      <c r="AJ416" s="22">
        <f t="shared" si="23"/>
        <v>0</v>
      </c>
      <c r="AK416" s="22">
        <f t="shared" si="24"/>
        <v>60.86</v>
      </c>
      <c r="AL416" s="22">
        <f t="shared" ref="AL416:AN416" si="1733">AF416+AI416</f>
        <v>62.23</v>
      </c>
      <c r="AM416" s="22">
        <f t="shared" si="1733"/>
        <v>0</v>
      </c>
      <c r="AN416" s="22">
        <f t="shared" si="1733"/>
        <v>62.23</v>
      </c>
      <c r="AO416" s="22">
        <f t="shared" ref="AO416:AQ416" si="1734">SUM(J416+M416+P416+S416+W416+Z416+AC416+AF416+AI416)</f>
        <v>255.39</v>
      </c>
      <c r="AP416" s="22">
        <f t="shared" si="1734"/>
        <v>0</v>
      </c>
      <c r="AQ416" s="22">
        <f t="shared" si="1734"/>
        <v>255.39</v>
      </c>
      <c r="AR416" s="22">
        <v>39.67605609811619</v>
      </c>
      <c r="AS416" s="22">
        <f t="shared" si="27"/>
        <v>295.0660561</v>
      </c>
      <c r="AT416" s="22">
        <f t="shared" si="28"/>
        <v>295.0660561</v>
      </c>
      <c r="AU416" s="22">
        <f t="shared" si="29"/>
        <v>1104.933944</v>
      </c>
      <c r="AV416" s="22">
        <f t="shared" si="1726"/>
        <v>4554</v>
      </c>
      <c r="AW416" s="22">
        <f t="shared" si="31"/>
        <v>3449.066056</v>
      </c>
      <c r="AX416" s="22">
        <f t="shared" si="32"/>
        <v>1104.933944</v>
      </c>
      <c r="AY416" s="22">
        <v>70.73</v>
      </c>
      <c r="AZ416" s="22">
        <f t="shared" si="33"/>
        <v>70.73</v>
      </c>
      <c r="BA416" s="22">
        <f t="shared" si="34"/>
        <v>0</v>
      </c>
      <c r="BB416" s="22">
        <f t="shared" si="35"/>
        <v>4624.73</v>
      </c>
      <c r="BC416" s="22">
        <f t="shared" ref="BC416:BD416" si="1735">SUM(AW416+AZ416)</f>
        <v>3519.796056</v>
      </c>
      <c r="BD416" s="22">
        <f t="shared" si="1735"/>
        <v>1104.933944</v>
      </c>
      <c r="BE416" s="22">
        <f t="shared" si="37"/>
        <v>0</v>
      </c>
      <c r="BF416" s="27">
        <v>0.0</v>
      </c>
      <c r="BG416" s="22">
        <f t="shared" si="38"/>
        <v>0</v>
      </c>
      <c r="BH416" s="22">
        <f t="shared" si="39"/>
        <v>0</v>
      </c>
      <c r="BI416" s="22">
        <v>499.36</v>
      </c>
      <c r="BJ416" s="22">
        <f t="shared" si="40"/>
        <v>499.36</v>
      </c>
      <c r="BK416" s="22">
        <f t="shared" si="41"/>
        <v>0</v>
      </c>
      <c r="BL416" s="22"/>
      <c r="BM416" s="22">
        <f t="shared" si="42"/>
        <v>0</v>
      </c>
      <c r="BN416" s="22" t="str">
        <f t="shared" si="43"/>
        <v/>
      </c>
      <c r="BO416" s="22">
        <f t="shared" ref="BO416:BQ416" si="1736">BF416+BI416+BL416</f>
        <v>499.36</v>
      </c>
      <c r="BP416" s="22">
        <f t="shared" si="1736"/>
        <v>499.36</v>
      </c>
      <c r="BQ416" s="22">
        <f t="shared" si="1736"/>
        <v>0</v>
      </c>
      <c r="BR416" s="22">
        <f t="shared" si="45"/>
        <v>0</v>
      </c>
      <c r="BS416" s="22">
        <v>0.0</v>
      </c>
      <c r="BT416" s="22">
        <f t="shared" si="46"/>
        <v>0</v>
      </c>
      <c r="BU416" s="22">
        <f t="shared" si="47"/>
        <v>0</v>
      </c>
      <c r="BV416" s="22">
        <f t="shared" si="48"/>
        <v>0</v>
      </c>
      <c r="BW416" s="27">
        <v>0.0</v>
      </c>
      <c r="BX416" s="22">
        <f t="shared" si="49"/>
        <v>0</v>
      </c>
      <c r="BY416" s="22">
        <f t="shared" si="50"/>
        <v>0</v>
      </c>
      <c r="BZ416" s="22">
        <f t="shared" si="51"/>
        <v>0</v>
      </c>
      <c r="CA416" s="22">
        <f t="shared" si="52"/>
        <v>0</v>
      </c>
    </row>
    <row r="417" ht="14.25" customHeight="1">
      <c r="A417" s="14" t="s">
        <v>1866</v>
      </c>
      <c r="B417" s="14" t="s">
        <v>1867</v>
      </c>
      <c r="C417" s="14" t="s">
        <v>1868</v>
      </c>
      <c r="D417" s="14">
        <v>7.36109552E8</v>
      </c>
      <c r="E417" s="14" t="s">
        <v>368</v>
      </c>
      <c r="F417" s="14" t="s">
        <v>627</v>
      </c>
      <c r="G417" s="14" t="s">
        <v>1869</v>
      </c>
      <c r="H417" s="25" t="s">
        <v>96</v>
      </c>
      <c r="I417" s="26">
        <v>509.0</v>
      </c>
      <c r="J417" s="22">
        <v>0.0</v>
      </c>
      <c r="K417" s="22">
        <f t="shared" si="6"/>
        <v>0</v>
      </c>
      <c r="L417" s="22">
        <f t="shared" si="7"/>
        <v>0</v>
      </c>
      <c r="M417" s="22">
        <v>0.0</v>
      </c>
      <c r="N417" s="22">
        <f t="shared" si="8"/>
        <v>0</v>
      </c>
      <c r="O417" s="22">
        <f t="shared" si="9"/>
        <v>0</v>
      </c>
      <c r="P417" s="22">
        <v>22.0</v>
      </c>
      <c r="Q417" s="22">
        <f t="shared" si="10"/>
        <v>0</v>
      </c>
      <c r="R417" s="22">
        <f t="shared" si="11"/>
        <v>22</v>
      </c>
      <c r="S417" s="22">
        <v>100.0</v>
      </c>
      <c r="T417" s="22">
        <f t="shared" si="12"/>
        <v>0</v>
      </c>
      <c r="U417" s="22">
        <f t="shared" si="13"/>
        <v>100</v>
      </c>
      <c r="V417" s="22">
        <f t="shared" si="14"/>
        <v>387</v>
      </c>
      <c r="W417" s="22">
        <v>13.9</v>
      </c>
      <c r="X417" s="22">
        <f t="shared" si="15"/>
        <v>0</v>
      </c>
      <c r="Y417" s="22">
        <f t="shared" si="16"/>
        <v>13.9</v>
      </c>
      <c r="Z417" s="22">
        <v>0.39</v>
      </c>
      <c r="AA417" s="22">
        <f t="shared" si="17"/>
        <v>0</v>
      </c>
      <c r="AB417" s="22">
        <f t="shared" si="18"/>
        <v>0.39</v>
      </c>
      <c r="AC417" s="22">
        <v>68.87</v>
      </c>
      <c r="AD417" s="22">
        <f t="shared" si="19"/>
        <v>0</v>
      </c>
      <c r="AE417" s="22">
        <f t="shared" si="20"/>
        <v>68.87</v>
      </c>
      <c r="AF417" s="22">
        <v>1.37</v>
      </c>
      <c r="AG417" s="22">
        <f t="shared" si="21"/>
        <v>0</v>
      </c>
      <c r="AH417" s="22">
        <f t="shared" si="22"/>
        <v>1.37</v>
      </c>
      <c r="AI417" s="22">
        <v>60.86</v>
      </c>
      <c r="AJ417" s="22">
        <f t="shared" si="23"/>
        <v>0</v>
      </c>
      <c r="AK417" s="22">
        <f t="shared" si="24"/>
        <v>60.86</v>
      </c>
      <c r="AL417" s="22">
        <f t="shared" ref="AL417:AN417" si="1737">AF417+AI417</f>
        <v>62.23</v>
      </c>
      <c r="AM417" s="22">
        <f t="shared" si="1737"/>
        <v>0</v>
      </c>
      <c r="AN417" s="22">
        <f t="shared" si="1737"/>
        <v>62.23</v>
      </c>
      <c r="AO417" s="22">
        <f t="shared" ref="AO417:AQ417" si="1738">SUM(J417+M417+P417+S417+W417+Z417+AC417+AF417+AI417)</f>
        <v>267.39</v>
      </c>
      <c r="AP417" s="22">
        <f t="shared" si="1738"/>
        <v>0</v>
      </c>
      <c r="AQ417" s="22">
        <f t="shared" si="1738"/>
        <v>267.39</v>
      </c>
      <c r="AR417" s="22">
        <v>8.375020237343596</v>
      </c>
      <c r="AS417" s="22">
        <f t="shared" si="27"/>
        <v>275.7650202</v>
      </c>
      <c r="AT417" s="22">
        <f t="shared" si="28"/>
        <v>275.7650202</v>
      </c>
      <c r="AU417" s="22">
        <f t="shared" si="29"/>
        <v>233.2349798</v>
      </c>
      <c r="AV417" s="22">
        <f t="shared" si="1726"/>
        <v>4554</v>
      </c>
      <c r="AW417" s="22">
        <f t="shared" si="31"/>
        <v>4320.76502</v>
      </c>
      <c r="AX417" s="22">
        <f t="shared" si="32"/>
        <v>233.2349798</v>
      </c>
      <c r="AY417" s="22">
        <v>70.73</v>
      </c>
      <c r="AZ417" s="22">
        <f t="shared" si="33"/>
        <v>70.73</v>
      </c>
      <c r="BA417" s="22">
        <f t="shared" si="34"/>
        <v>0</v>
      </c>
      <c r="BB417" s="22">
        <f t="shared" si="35"/>
        <v>4624.73</v>
      </c>
      <c r="BC417" s="22">
        <f t="shared" ref="BC417:BD417" si="1739">SUM(AW417+AZ417)</f>
        <v>4391.49502</v>
      </c>
      <c r="BD417" s="22">
        <f t="shared" si="1739"/>
        <v>233.2349798</v>
      </c>
      <c r="BE417" s="22">
        <f t="shared" si="37"/>
        <v>0</v>
      </c>
      <c r="BF417" s="27">
        <v>0.0</v>
      </c>
      <c r="BG417" s="22">
        <f t="shared" si="38"/>
        <v>0</v>
      </c>
      <c r="BH417" s="22">
        <f t="shared" si="39"/>
        <v>0</v>
      </c>
      <c r="BI417" s="22">
        <v>518.4200000000001</v>
      </c>
      <c r="BJ417" s="22">
        <f t="shared" si="40"/>
        <v>518.42</v>
      </c>
      <c r="BK417" s="22">
        <f t="shared" si="41"/>
        <v>0</v>
      </c>
      <c r="BL417" s="22"/>
      <c r="BM417" s="22">
        <f t="shared" si="42"/>
        <v>0</v>
      </c>
      <c r="BN417" s="22" t="str">
        <f t="shared" si="43"/>
        <v/>
      </c>
      <c r="BO417" s="22">
        <f t="shared" ref="BO417:BQ417" si="1740">BF417+BI417+BL417</f>
        <v>518.42</v>
      </c>
      <c r="BP417" s="22">
        <f t="shared" si="1740"/>
        <v>518.42</v>
      </c>
      <c r="BQ417" s="22">
        <f t="shared" si="1740"/>
        <v>0</v>
      </c>
      <c r="BR417" s="22">
        <f t="shared" si="45"/>
        <v>0</v>
      </c>
      <c r="BS417" s="22">
        <v>0.0</v>
      </c>
      <c r="BT417" s="22">
        <f t="shared" si="46"/>
        <v>0</v>
      </c>
      <c r="BU417" s="22">
        <f t="shared" si="47"/>
        <v>0</v>
      </c>
      <c r="BV417" s="22">
        <f t="shared" si="48"/>
        <v>0</v>
      </c>
      <c r="BW417" s="27">
        <v>436.28</v>
      </c>
      <c r="BX417" s="22">
        <f t="shared" si="49"/>
        <v>436.28</v>
      </c>
      <c r="BY417" s="22">
        <f t="shared" si="50"/>
        <v>0</v>
      </c>
      <c r="BZ417" s="22">
        <f t="shared" si="51"/>
        <v>0</v>
      </c>
      <c r="CA417" s="22">
        <f t="shared" si="52"/>
        <v>0</v>
      </c>
    </row>
    <row r="418" ht="14.25" customHeight="1">
      <c r="A418" s="14" t="s">
        <v>1870</v>
      </c>
      <c r="B418" s="14" t="s">
        <v>1871</v>
      </c>
      <c r="C418" s="14" t="s">
        <v>1872</v>
      </c>
      <c r="D418" s="14">
        <v>9.63004042E8</v>
      </c>
      <c r="E418" s="14" t="s">
        <v>287</v>
      </c>
      <c r="F418" s="14" t="s">
        <v>267</v>
      </c>
      <c r="G418" s="14" t="s">
        <v>1873</v>
      </c>
      <c r="H418" s="25" t="s">
        <v>96</v>
      </c>
      <c r="I418" s="26">
        <v>785.0</v>
      </c>
      <c r="J418" s="22">
        <v>0.0</v>
      </c>
      <c r="K418" s="22">
        <f t="shared" si="6"/>
        <v>0</v>
      </c>
      <c r="L418" s="22">
        <f t="shared" si="7"/>
        <v>0</v>
      </c>
      <c r="M418" s="22">
        <v>0.0</v>
      </c>
      <c r="N418" s="22">
        <f t="shared" si="8"/>
        <v>0</v>
      </c>
      <c r="O418" s="22">
        <f t="shared" si="9"/>
        <v>0</v>
      </c>
      <c r="P418" s="22">
        <v>10.0</v>
      </c>
      <c r="Q418" s="22">
        <f t="shared" si="10"/>
        <v>0</v>
      </c>
      <c r="R418" s="22">
        <f t="shared" si="11"/>
        <v>10</v>
      </c>
      <c r="S418" s="22">
        <v>100.0</v>
      </c>
      <c r="T418" s="22">
        <f t="shared" si="12"/>
        <v>0</v>
      </c>
      <c r="U418" s="22">
        <f t="shared" si="13"/>
        <v>100</v>
      </c>
      <c r="V418" s="22">
        <f t="shared" si="14"/>
        <v>675</v>
      </c>
      <c r="W418" s="22">
        <v>13.9</v>
      </c>
      <c r="X418" s="22">
        <f t="shared" si="15"/>
        <v>0</v>
      </c>
      <c r="Y418" s="22">
        <f t="shared" si="16"/>
        <v>13.9</v>
      </c>
      <c r="Z418" s="22">
        <v>0.39</v>
      </c>
      <c r="AA418" s="22">
        <f t="shared" si="17"/>
        <v>0</v>
      </c>
      <c r="AB418" s="22">
        <f t="shared" si="18"/>
        <v>0.39</v>
      </c>
      <c r="AC418" s="22">
        <v>68.87</v>
      </c>
      <c r="AD418" s="22">
        <f t="shared" si="19"/>
        <v>0</v>
      </c>
      <c r="AE418" s="22">
        <f t="shared" si="20"/>
        <v>68.87</v>
      </c>
      <c r="AF418" s="22">
        <v>1.37</v>
      </c>
      <c r="AG418" s="22">
        <f t="shared" si="21"/>
        <v>0</v>
      </c>
      <c r="AH418" s="22">
        <f t="shared" si="22"/>
        <v>1.37</v>
      </c>
      <c r="AI418" s="22">
        <v>60.86</v>
      </c>
      <c r="AJ418" s="22">
        <f t="shared" si="23"/>
        <v>0</v>
      </c>
      <c r="AK418" s="22">
        <f t="shared" si="24"/>
        <v>60.86</v>
      </c>
      <c r="AL418" s="22">
        <f t="shared" ref="AL418:AN418" si="1741">AF418+AI418</f>
        <v>62.23</v>
      </c>
      <c r="AM418" s="22">
        <f t="shared" si="1741"/>
        <v>0</v>
      </c>
      <c r="AN418" s="22">
        <f t="shared" si="1741"/>
        <v>62.23</v>
      </c>
      <c r="AO418" s="22">
        <f t="shared" ref="AO418:AQ418" si="1742">SUM(J418+M418+P418+S418+W418+Z418+AC418+AF418+AI418)</f>
        <v>255.39</v>
      </c>
      <c r="AP418" s="22">
        <f t="shared" si="1742"/>
        <v>0</v>
      </c>
      <c r="AQ418" s="22">
        <f t="shared" si="1742"/>
        <v>255.39</v>
      </c>
      <c r="AR418" s="22">
        <v>18.358074864035185</v>
      </c>
      <c r="AS418" s="22">
        <f t="shared" si="27"/>
        <v>273.7480749</v>
      </c>
      <c r="AT418" s="22">
        <f t="shared" si="28"/>
        <v>273.7480749</v>
      </c>
      <c r="AU418" s="22">
        <f t="shared" si="29"/>
        <v>511.2519251</v>
      </c>
      <c r="AV418" s="22">
        <f t="shared" si="1726"/>
        <v>4554</v>
      </c>
      <c r="AW418" s="22">
        <f t="shared" si="31"/>
        <v>4042.748075</v>
      </c>
      <c r="AX418" s="22">
        <f t="shared" si="32"/>
        <v>511.2519251</v>
      </c>
      <c r="AY418" s="22">
        <v>70.73</v>
      </c>
      <c r="AZ418" s="22">
        <f t="shared" si="33"/>
        <v>70.73</v>
      </c>
      <c r="BA418" s="22">
        <f t="shared" si="34"/>
        <v>0</v>
      </c>
      <c r="BB418" s="22">
        <f t="shared" si="35"/>
        <v>4624.73</v>
      </c>
      <c r="BC418" s="22">
        <f t="shared" ref="BC418:BD418" si="1743">SUM(AW418+AZ418)</f>
        <v>4113.478075</v>
      </c>
      <c r="BD418" s="22">
        <f t="shared" si="1743"/>
        <v>511.2519251</v>
      </c>
      <c r="BE418" s="22">
        <f t="shared" si="37"/>
        <v>0</v>
      </c>
      <c r="BF418" s="27">
        <v>0.0</v>
      </c>
      <c r="BG418" s="22">
        <f t="shared" si="38"/>
        <v>0</v>
      </c>
      <c r="BH418" s="22">
        <f t="shared" si="39"/>
        <v>0</v>
      </c>
      <c r="BI418" s="22">
        <v>488.18</v>
      </c>
      <c r="BJ418" s="22">
        <f t="shared" si="40"/>
        <v>488.18</v>
      </c>
      <c r="BK418" s="22">
        <f t="shared" si="41"/>
        <v>0</v>
      </c>
      <c r="BL418" s="22"/>
      <c r="BM418" s="22">
        <f t="shared" si="42"/>
        <v>0</v>
      </c>
      <c r="BN418" s="22" t="str">
        <f t="shared" si="43"/>
        <v/>
      </c>
      <c r="BO418" s="22">
        <f t="shared" ref="BO418:BQ418" si="1744">BF418+BI418+BL418</f>
        <v>488.18</v>
      </c>
      <c r="BP418" s="22">
        <f t="shared" si="1744"/>
        <v>488.18</v>
      </c>
      <c r="BQ418" s="22">
        <f t="shared" si="1744"/>
        <v>0</v>
      </c>
      <c r="BR418" s="22">
        <f t="shared" si="45"/>
        <v>0</v>
      </c>
      <c r="BS418" s="22">
        <v>0.0</v>
      </c>
      <c r="BT418" s="22">
        <f t="shared" si="46"/>
        <v>0</v>
      </c>
      <c r="BU418" s="22">
        <f t="shared" si="47"/>
        <v>0</v>
      </c>
      <c r="BV418" s="22">
        <f t="shared" si="48"/>
        <v>0</v>
      </c>
      <c r="BW418" s="27">
        <v>0.0</v>
      </c>
      <c r="BX418" s="22">
        <f t="shared" si="49"/>
        <v>0</v>
      </c>
      <c r="BY418" s="22">
        <f t="shared" si="50"/>
        <v>0</v>
      </c>
      <c r="BZ418" s="22">
        <f t="shared" si="51"/>
        <v>0</v>
      </c>
      <c r="CA418" s="22">
        <f t="shared" si="52"/>
        <v>0</v>
      </c>
    </row>
    <row r="419" ht="14.25" customHeight="1">
      <c r="A419" s="14" t="s">
        <v>1874</v>
      </c>
      <c r="B419" s="14" t="s">
        <v>1875</v>
      </c>
      <c r="C419" s="14" t="s">
        <v>1876</v>
      </c>
      <c r="D419" s="14">
        <v>9.56940471E8</v>
      </c>
      <c r="E419" s="14" t="s">
        <v>312</v>
      </c>
      <c r="F419" s="14" t="s">
        <v>209</v>
      </c>
      <c r="G419" s="14" t="s">
        <v>1877</v>
      </c>
      <c r="H419" s="25" t="s">
        <v>96</v>
      </c>
      <c r="I419" s="26">
        <v>960.0</v>
      </c>
      <c r="J419" s="22">
        <v>0.0</v>
      </c>
      <c r="K419" s="22">
        <f t="shared" si="6"/>
        <v>0</v>
      </c>
      <c r="L419" s="22">
        <f t="shared" si="7"/>
        <v>0</v>
      </c>
      <c r="M419" s="22">
        <v>0.0</v>
      </c>
      <c r="N419" s="22">
        <f t="shared" si="8"/>
        <v>0</v>
      </c>
      <c r="O419" s="22">
        <f t="shared" si="9"/>
        <v>0</v>
      </c>
      <c r="P419" s="22">
        <v>22.0</v>
      </c>
      <c r="Q419" s="22">
        <f t="shared" si="10"/>
        <v>0</v>
      </c>
      <c r="R419" s="22">
        <f t="shared" si="11"/>
        <v>22</v>
      </c>
      <c r="S419" s="22">
        <v>100.0</v>
      </c>
      <c r="T419" s="22">
        <f t="shared" si="12"/>
        <v>0</v>
      </c>
      <c r="U419" s="22">
        <f t="shared" si="13"/>
        <v>100</v>
      </c>
      <c r="V419" s="22">
        <f t="shared" si="14"/>
        <v>838</v>
      </c>
      <c r="W419" s="22">
        <v>13.9</v>
      </c>
      <c r="X419" s="22">
        <f t="shared" si="15"/>
        <v>0</v>
      </c>
      <c r="Y419" s="22">
        <f t="shared" si="16"/>
        <v>13.9</v>
      </c>
      <c r="Z419" s="22">
        <v>0.39</v>
      </c>
      <c r="AA419" s="22">
        <f t="shared" si="17"/>
        <v>0</v>
      </c>
      <c r="AB419" s="22">
        <f t="shared" si="18"/>
        <v>0.39</v>
      </c>
      <c r="AC419" s="22">
        <v>68.87</v>
      </c>
      <c r="AD419" s="22">
        <f t="shared" si="19"/>
        <v>0</v>
      </c>
      <c r="AE419" s="22">
        <f t="shared" si="20"/>
        <v>68.87</v>
      </c>
      <c r="AF419" s="22">
        <v>1.37</v>
      </c>
      <c r="AG419" s="22">
        <f t="shared" si="21"/>
        <v>0</v>
      </c>
      <c r="AH419" s="22">
        <f t="shared" si="22"/>
        <v>1.37</v>
      </c>
      <c r="AI419" s="22">
        <v>60.86</v>
      </c>
      <c r="AJ419" s="22">
        <f t="shared" si="23"/>
        <v>0</v>
      </c>
      <c r="AK419" s="22">
        <f t="shared" si="24"/>
        <v>60.86</v>
      </c>
      <c r="AL419" s="22">
        <f t="shared" ref="AL419:AN419" si="1745">AF419+AI419</f>
        <v>62.23</v>
      </c>
      <c r="AM419" s="22">
        <f t="shared" si="1745"/>
        <v>0</v>
      </c>
      <c r="AN419" s="22">
        <f t="shared" si="1745"/>
        <v>62.23</v>
      </c>
      <c r="AO419" s="22">
        <f t="shared" ref="AO419:AQ419" si="1746">SUM(J419+M419+P419+S419+W419+Z419+AC419+AF419+AI419)</f>
        <v>267.39</v>
      </c>
      <c r="AP419" s="22">
        <f t="shared" si="1746"/>
        <v>0</v>
      </c>
      <c r="AQ419" s="22">
        <f t="shared" si="1746"/>
        <v>267.39</v>
      </c>
      <c r="AR419" s="22">
        <v>24.00820647566967</v>
      </c>
      <c r="AS419" s="22">
        <f t="shared" si="27"/>
        <v>291.3982065</v>
      </c>
      <c r="AT419" s="22">
        <f t="shared" si="28"/>
        <v>291.3982065</v>
      </c>
      <c r="AU419" s="22">
        <f t="shared" si="29"/>
        <v>668.6017935</v>
      </c>
      <c r="AV419" s="22">
        <f t="shared" si="1726"/>
        <v>4554</v>
      </c>
      <c r="AW419" s="22">
        <f t="shared" si="31"/>
        <v>3885.398206</v>
      </c>
      <c r="AX419" s="22">
        <f t="shared" si="32"/>
        <v>668.6017935</v>
      </c>
      <c r="AY419" s="22">
        <v>70.73</v>
      </c>
      <c r="AZ419" s="22">
        <f t="shared" si="33"/>
        <v>70.73</v>
      </c>
      <c r="BA419" s="22">
        <f t="shared" si="34"/>
        <v>0</v>
      </c>
      <c r="BB419" s="22">
        <f t="shared" si="35"/>
        <v>4624.73</v>
      </c>
      <c r="BC419" s="22">
        <f t="shared" ref="BC419:BD419" si="1747">SUM(AW419+AZ419)</f>
        <v>3956.128206</v>
      </c>
      <c r="BD419" s="22">
        <f t="shared" si="1747"/>
        <v>668.6017935</v>
      </c>
      <c r="BE419" s="22">
        <f t="shared" si="37"/>
        <v>0</v>
      </c>
      <c r="BF419" s="27">
        <v>0.0</v>
      </c>
      <c r="BG419" s="22">
        <f t="shared" si="38"/>
        <v>0</v>
      </c>
      <c r="BH419" s="22">
        <f t="shared" si="39"/>
        <v>0</v>
      </c>
      <c r="BI419" s="22">
        <v>583.2</v>
      </c>
      <c r="BJ419" s="22">
        <f t="shared" si="40"/>
        <v>583.2</v>
      </c>
      <c r="BK419" s="22">
        <f t="shared" si="41"/>
        <v>0</v>
      </c>
      <c r="BL419" s="22"/>
      <c r="BM419" s="22">
        <f t="shared" si="42"/>
        <v>0</v>
      </c>
      <c r="BN419" s="22" t="str">
        <f t="shared" si="43"/>
        <v/>
      </c>
      <c r="BO419" s="22">
        <f t="shared" ref="BO419:BQ419" si="1748">BF419+BI419+BL419</f>
        <v>583.2</v>
      </c>
      <c r="BP419" s="22">
        <f t="shared" si="1748"/>
        <v>583.2</v>
      </c>
      <c r="BQ419" s="22">
        <f t="shared" si="1748"/>
        <v>0</v>
      </c>
      <c r="BR419" s="22">
        <f t="shared" si="45"/>
        <v>0</v>
      </c>
      <c r="BS419" s="22">
        <v>0.0</v>
      </c>
      <c r="BT419" s="22">
        <f t="shared" si="46"/>
        <v>0</v>
      </c>
      <c r="BU419" s="22">
        <f t="shared" si="47"/>
        <v>0</v>
      </c>
      <c r="BV419" s="22">
        <f t="shared" si="48"/>
        <v>0</v>
      </c>
      <c r="BW419" s="27">
        <v>191.54</v>
      </c>
      <c r="BX419" s="22">
        <f t="shared" si="49"/>
        <v>191.54</v>
      </c>
      <c r="BY419" s="22">
        <f t="shared" si="50"/>
        <v>0</v>
      </c>
      <c r="BZ419" s="22">
        <f t="shared" si="51"/>
        <v>0</v>
      </c>
      <c r="CA419" s="22">
        <f t="shared" si="52"/>
        <v>0</v>
      </c>
    </row>
    <row r="420" ht="14.25" customHeight="1">
      <c r="A420" s="14" t="s">
        <v>1878</v>
      </c>
      <c r="B420" s="14" t="s">
        <v>1879</v>
      </c>
      <c r="C420" s="14" t="s">
        <v>1880</v>
      </c>
      <c r="D420" s="14">
        <v>1.009818837E9</v>
      </c>
      <c r="E420" s="14" t="s">
        <v>351</v>
      </c>
      <c r="F420" s="14" t="s">
        <v>130</v>
      </c>
      <c r="G420" s="14" t="s">
        <v>1881</v>
      </c>
      <c r="H420" s="25" t="s">
        <v>96</v>
      </c>
      <c r="I420" s="26">
        <v>3300.0</v>
      </c>
      <c r="J420" s="22">
        <v>0.0</v>
      </c>
      <c r="K420" s="22">
        <f t="shared" si="6"/>
        <v>0</v>
      </c>
      <c r="L420" s="22">
        <f t="shared" si="7"/>
        <v>0</v>
      </c>
      <c r="M420" s="22">
        <v>0.0</v>
      </c>
      <c r="N420" s="22">
        <f t="shared" si="8"/>
        <v>0</v>
      </c>
      <c r="O420" s="22">
        <f t="shared" si="9"/>
        <v>0</v>
      </c>
      <c r="P420" s="22">
        <v>10.0</v>
      </c>
      <c r="Q420" s="22">
        <f t="shared" si="10"/>
        <v>0</v>
      </c>
      <c r="R420" s="22">
        <f t="shared" si="11"/>
        <v>10</v>
      </c>
      <c r="S420" s="22">
        <v>100.0</v>
      </c>
      <c r="T420" s="22">
        <f t="shared" si="12"/>
        <v>0</v>
      </c>
      <c r="U420" s="22">
        <f t="shared" si="13"/>
        <v>100</v>
      </c>
      <c r="V420" s="22">
        <f t="shared" si="14"/>
        <v>3190</v>
      </c>
      <c r="W420" s="22">
        <v>13.9</v>
      </c>
      <c r="X420" s="22">
        <f t="shared" si="15"/>
        <v>0</v>
      </c>
      <c r="Y420" s="22">
        <f t="shared" si="16"/>
        <v>13.9</v>
      </c>
      <c r="Z420" s="22">
        <v>0.39</v>
      </c>
      <c r="AA420" s="22">
        <f t="shared" si="17"/>
        <v>0</v>
      </c>
      <c r="AB420" s="22">
        <f t="shared" si="18"/>
        <v>0.39</v>
      </c>
      <c r="AC420" s="22">
        <v>68.87</v>
      </c>
      <c r="AD420" s="22">
        <f t="shared" si="19"/>
        <v>0</v>
      </c>
      <c r="AE420" s="22">
        <f t="shared" si="20"/>
        <v>68.87</v>
      </c>
      <c r="AF420" s="22">
        <v>1.37</v>
      </c>
      <c r="AG420" s="22">
        <f t="shared" si="21"/>
        <v>0</v>
      </c>
      <c r="AH420" s="22">
        <f t="shared" si="22"/>
        <v>1.37</v>
      </c>
      <c r="AI420" s="22">
        <v>60.86</v>
      </c>
      <c r="AJ420" s="22">
        <f t="shared" si="23"/>
        <v>0</v>
      </c>
      <c r="AK420" s="22">
        <f t="shared" si="24"/>
        <v>60.86</v>
      </c>
      <c r="AL420" s="22">
        <f t="shared" ref="AL420:AN420" si="1749">AF420+AI420</f>
        <v>62.23</v>
      </c>
      <c r="AM420" s="22">
        <f t="shared" si="1749"/>
        <v>0</v>
      </c>
      <c r="AN420" s="22">
        <f t="shared" si="1749"/>
        <v>62.23</v>
      </c>
      <c r="AO420" s="22">
        <f t="shared" ref="AO420:AQ420" si="1750">SUM(J420+M420+P420+S420+W420+Z420+AC420+AF420+AI420)</f>
        <v>255.39</v>
      </c>
      <c r="AP420" s="22">
        <f t="shared" si="1750"/>
        <v>0</v>
      </c>
      <c r="AQ420" s="22">
        <f t="shared" si="1750"/>
        <v>255.39</v>
      </c>
      <c r="AR420" s="22">
        <v>105.53648592698435</v>
      </c>
      <c r="AS420" s="22">
        <f t="shared" si="27"/>
        <v>360.9264859</v>
      </c>
      <c r="AT420" s="22">
        <f t="shared" si="28"/>
        <v>360.9264859</v>
      </c>
      <c r="AU420" s="22">
        <f t="shared" si="29"/>
        <v>2939.073514</v>
      </c>
      <c r="AV420" s="22">
        <f t="shared" si="1726"/>
        <v>4554</v>
      </c>
      <c r="AW420" s="22">
        <f t="shared" si="31"/>
        <v>1614.926486</v>
      </c>
      <c r="AX420" s="22">
        <f t="shared" si="32"/>
        <v>2939.073514</v>
      </c>
      <c r="AY420" s="22">
        <v>70.73</v>
      </c>
      <c r="AZ420" s="22">
        <f t="shared" si="33"/>
        <v>70.73</v>
      </c>
      <c r="BA420" s="22">
        <f t="shared" si="34"/>
        <v>0</v>
      </c>
      <c r="BB420" s="22">
        <f t="shared" si="35"/>
        <v>4624.73</v>
      </c>
      <c r="BC420" s="22">
        <f t="shared" ref="BC420:BD420" si="1751">SUM(AW420+AZ420)</f>
        <v>1685.656486</v>
      </c>
      <c r="BD420" s="22">
        <f t="shared" si="1751"/>
        <v>2939.073514</v>
      </c>
      <c r="BE420" s="22">
        <f t="shared" si="37"/>
        <v>0</v>
      </c>
      <c r="BF420" s="27">
        <v>0.0</v>
      </c>
      <c r="BG420" s="22">
        <f t="shared" si="38"/>
        <v>0</v>
      </c>
      <c r="BH420" s="22">
        <f t="shared" si="39"/>
        <v>0</v>
      </c>
      <c r="BI420" s="22">
        <v>201.44</v>
      </c>
      <c r="BJ420" s="22">
        <f t="shared" si="40"/>
        <v>201.44</v>
      </c>
      <c r="BK420" s="22">
        <f t="shared" si="41"/>
        <v>0</v>
      </c>
      <c r="BL420" s="22"/>
      <c r="BM420" s="22">
        <f t="shared" si="42"/>
        <v>0</v>
      </c>
      <c r="BN420" s="22" t="str">
        <f t="shared" si="43"/>
        <v/>
      </c>
      <c r="BO420" s="22">
        <f t="shared" ref="BO420:BQ420" si="1752">BF420+BI420+BL420</f>
        <v>201.44</v>
      </c>
      <c r="BP420" s="22">
        <f t="shared" si="1752"/>
        <v>201.44</v>
      </c>
      <c r="BQ420" s="22">
        <f t="shared" si="1752"/>
        <v>0</v>
      </c>
      <c r="BR420" s="22">
        <f t="shared" si="45"/>
        <v>0</v>
      </c>
      <c r="BS420" s="22">
        <v>0.0</v>
      </c>
      <c r="BT420" s="22">
        <f t="shared" si="46"/>
        <v>0</v>
      </c>
      <c r="BU420" s="22">
        <f t="shared" si="47"/>
        <v>0</v>
      </c>
      <c r="BV420" s="22">
        <f t="shared" si="48"/>
        <v>0</v>
      </c>
      <c r="BW420" s="27">
        <v>127.69</v>
      </c>
      <c r="BX420" s="22">
        <f t="shared" si="49"/>
        <v>127.69</v>
      </c>
      <c r="BY420" s="22">
        <f t="shared" si="50"/>
        <v>0</v>
      </c>
      <c r="BZ420" s="22">
        <f t="shared" si="51"/>
        <v>0</v>
      </c>
      <c r="CA420" s="22">
        <f t="shared" si="52"/>
        <v>0</v>
      </c>
    </row>
    <row r="421" ht="14.25" customHeight="1">
      <c r="A421" s="14" t="s">
        <v>1882</v>
      </c>
      <c r="B421" s="14" t="s">
        <v>1883</v>
      </c>
      <c r="C421" s="14" t="s">
        <v>1884</v>
      </c>
      <c r="D421" s="14">
        <v>9.42823397E8</v>
      </c>
      <c r="E421" s="14" t="s">
        <v>170</v>
      </c>
      <c r="F421" s="14" t="s">
        <v>267</v>
      </c>
      <c r="G421" s="14" t="s">
        <v>1885</v>
      </c>
      <c r="H421" s="25" t="s">
        <v>96</v>
      </c>
      <c r="I421" s="26">
        <v>4150.0</v>
      </c>
      <c r="J421" s="22">
        <v>0.0</v>
      </c>
      <c r="K421" s="22">
        <f t="shared" si="6"/>
        <v>0</v>
      </c>
      <c r="L421" s="22">
        <f t="shared" si="7"/>
        <v>0</v>
      </c>
      <c r="M421" s="22">
        <v>0.0</v>
      </c>
      <c r="N421" s="22">
        <f t="shared" si="8"/>
        <v>0</v>
      </c>
      <c r="O421" s="22">
        <f t="shared" si="9"/>
        <v>0</v>
      </c>
      <c r="P421" s="22">
        <v>22.0</v>
      </c>
      <c r="Q421" s="22">
        <f t="shared" si="10"/>
        <v>0</v>
      </c>
      <c r="R421" s="22">
        <f t="shared" si="11"/>
        <v>22</v>
      </c>
      <c r="S421" s="22">
        <v>100.0</v>
      </c>
      <c r="T421" s="22">
        <f t="shared" si="12"/>
        <v>0</v>
      </c>
      <c r="U421" s="22">
        <f t="shared" si="13"/>
        <v>100</v>
      </c>
      <c r="V421" s="22">
        <f t="shared" si="14"/>
        <v>4028</v>
      </c>
      <c r="W421" s="22">
        <v>13.9</v>
      </c>
      <c r="X421" s="22">
        <f t="shared" si="15"/>
        <v>0</v>
      </c>
      <c r="Y421" s="22">
        <f t="shared" si="16"/>
        <v>13.9</v>
      </c>
      <c r="Z421" s="22">
        <v>0.39</v>
      </c>
      <c r="AA421" s="22">
        <f t="shared" si="17"/>
        <v>0</v>
      </c>
      <c r="AB421" s="22">
        <f t="shared" si="18"/>
        <v>0.39</v>
      </c>
      <c r="AC421" s="22">
        <v>68.87</v>
      </c>
      <c r="AD421" s="22">
        <f t="shared" si="19"/>
        <v>0</v>
      </c>
      <c r="AE421" s="22">
        <f t="shared" si="20"/>
        <v>68.87</v>
      </c>
      <c r="AF421" s="22">
        <v>1.37</v>
      </c>
      <c r="AG421" s="22">
        <f t="shared" si="21"/>
        <v>0</v>
      </c>
      <c r="AH421" s="22">
        <f t="shared" si="22"/>
        <v>1.37</v>
      </c>
      <c r="AI421" s="22">
        <v>60.86</v>
      </c>
      <c r="AJ421" s="22">
        <f t="shared" si="23"/>
        <v>0</v>
      </c>
      <c r="AK421" s="22">
        <f t="shared" si="24"/>
        <v>60.86</v>
      </c>
      <c r="AL421" s="22">
        <f t="shared" ref="AL421:AN421" si="1753">AF421+AI421</f>
        <v>62.23</v>
      </c>
      <c r="AM421" s="22">
        <f t="shared" si="1753"/>
        <v>0</v>
      </c>
      <c r="AN421" s="22">
        <f t="shared" si="1753"/>
        <v>62.23</v>
      </c>
      <c r="AO421" s="22">
        <f t="shared" ref="AO421:AQ421" si="1754">SUM(J421+M421+P421+S421+W421+Z421+AC421+AF421+AI421)</f>
        <v>267.39</v>
      </c>
      <c r="AP421" s="22">
        <f t="shared" si="1754"/>
        <v>0</v>
      </c>
      <c r="AQ421" s="22">
        <f t="shared" si="1754"/>
        <v>267.39</v>
      </c>
      <c r="AR421" s="22">
        <v>134.58440181992725</v>
      </c>
      <c r="AS421" s="22">
        <f t="shared" si="27"/>
        <v>401.9744018</v>
      </c>
      <c r="AT421" s="22">
        <f t="shared" si="28"/>
        <v>401.9744018</v>
      </c>
      <c r="AU421" s="22">
        <f t="shared" si="29"/>
        <v>3748.025598</v>
      </c>
      <c r="AV421" s="22">
        <f t="shared" si="1726"/>
        <v>4554</v>
      </c>
      <c r="AW421" s="22">
        <f t="shared" si="31"/>
        <v>805.9744018</v>
      </c>
      <c r="AX421" s="22">
        <f t="shared" si="32"/>
        <v>3748.025598</v>
      </c>
      <c r="AY421" s="22">
        <v>70.73</v>
      </c>
      <c r="AZ421" s="22">
        <f t="shared" si="33"/>
        <v>70.73</v>
      </c>
      <c r="BA421" s="22">
        <f t="shared" si="34"/>
        <v>0</v>
      </c>
      <c r="BB421" s="22">
        <f t="shared" si="35"/>
        <v>4624.73</v>
      </c>
      <c r="BC421" s="22">
        <f t="shared" ref="BC421:BD421" si="1755">SUM(AW421+AZ421)</f>
        <v>876.7044018</v>
      </c>
      <c r="BD421" s="22">
        <f t="shared" si="1755"/>
        <v>3748.025598</v>
      </c>
      <c r="BE421" s="22">
        <f t="shared" si="37"/>
        <v>0</v>
      </c>
      <c r="BF421" s="27">
        <v>0.0</v>
      </c>
      <c r="BG421" s="22">
        <f t="shared" si="38"/>
        <v>0</v>
      </c>
      <c r="BH421" s="22">
        <f t="shared" si="39"/>
        <v>0</v>
      </c>
      <c r="BI421" s="22">
        <v>0.0</v>
      </c>
      <c r="BJ421" s="22">
        <f t="shared" si="40"/>
        <v>0</v>
      </c>
      <c r="BK421" s="22">
        <f t="shared" si="41"/>
        <v>0</v>
      </c>
      <c r="BL421" s="22"/>
      <c r="BM421" s="22">
        <f t="shared" si="42"/>
        <v>0</v>
      </c>
      <c r="BN421" s="22" t="str">
        <f t="shared" si="43"/>
        <v/>
      </c>
      <c r="BO421" s="22">
        <f t="shared" ref="BO421:BQ421" si="1756">BF421+BI421+BL421</f>
        <v>0</v>
      </c>
      <c r="BP421" s="22">
        <f t="shared" si="1756"/>
        <v>0</v>
      </c>
      <c r="BQ421" s="22">
        <f t="shared" si="1756"/>
        <v>0</v>
      </c>
      <c r="BR421" s="22">
        <f t="shared" si="45"/>
        <v>0</v>
      </c>
      <c r="BS421" s="22">
        <v>0.0</v>
      </c>
      <c r="BT421" s="22">
        <f t="shared" si="46"/>
        <v>0</v>
      </c>
      <c r="BU421" s="22">
        <f t="shared" si="47"/>
        <v>0</v>
      </c>
      <c r="BV421" s="22">
        <f t="shared" si="48"/>
        <v>0</v>
      </c>
      <c r="BW421" s="27">
        <v>1202.44</v>
      </c>
      <c r="BX421" s="22">
        <f t="shared" si="49"/>
        <v>1202.44</v>
      </c>
      <c r="BY421" s="22">
        <f t="shared" si="50"/>
        <v>0</v>
      </c>
      <c r="BZ421" s="22">
        <f t="shared" si="51"/>
        <v>0</v>
      </c>
      <c r="CA421" s="22">
        <f t="shared" si="52"/>
        <v>0</v>
      </c>
    </row>
    <row r="422" ht="14.25" customHeight="1">
      <c r="A422" s="14" t="s">
        <v>1886</v>
      </c>
      <c r="B422" s="14" t="s">
        <v>244</v>
      </c>
      <c r="C422" s="14" t="s">
        <v>1887</v>
      </c>
      <c r="D422" s="14"/>
      <c r="E422" s="14" t="s">
        <v>312</v>
      </c>
      <c r="F422" s="14" t="s">
        <v>209</v>
      </c>
      <c r="G422" s="14" t="s">
        <v>1888</v>
      </c>
      <c r="H422" s="25" t="s">
        <v>96</v>
      </c>
      <c r="I422" s="26">
        <v>510.0</v>
      </c>
      <c r="J422" s="22">
        <v>0.0</v>
      </c>
      <c r="K422" s="22">
        <f t="shared" si="6"/>
        <v>0</v>
      </c>
      <c r="L422" s="22">
        <f t="shared" si="7"/>
        <v>0</v>
      </c>
      <c r="M422" s="22">
        <v>0.0</v>
      </c>
      <c r="N422" s="22">
        <f t="shared" si="8"/>
        <v>0</v>
      </c>
      <c r="O422" s="22">
        <f t="shared" si="9"/>
        <v>0</v>
      </c>
      <c r="P422" s="22">
        <v>10.0</v>
      </c>
      <c r="Q422" s="22">
        <f t="shared" si="10"/>
        <v>0</v>
      </c>
      <c r="R422" s="22">
        <f t="shared" si="11"/>
        <v>10</v>
      </c>
      <c r="S422" s="22">
        <v>100.0</v>
      </c>
      <c r="T422" s="22">
        <f t="shared" si="12"/>
        <v>0</v>
      </c>
      <c r="U422" s="22">
        <f t="shared" si="13"/>
        <v>100</v>
      </c>
      <c r="V422" s="22">
        <f t="shared" si="14"/>
        <v>400</v>
      </c>
      <c r="W422" s="22">
        <v>13.9</v>
      </c>
      <c r="X422" s="22">
        <f t="shared" si="15"/>
        <v>0</v>
      </c>
      <c r="Y422" s="22">
        <f t="shared" si="16"/>
        <v>13.9</v>
      </c>
      <c r="Z422" s="22">
        <v>0.39</v>
      </c>
      <c r="AA422" s="22">
        <f t="shared" si="17"/>
        <v>0</v>
      </c>
      <c r="AB422" s="22">
        <f t="shared" si="18"/>
        <v>0.39</v>
      </c>
      <c r="AC422" s="22">
        <v>68.87</v>
      </c>
      <c r="AD422" s="22">
        <f t="shared" si="19"/>
        <v>0</v>
      </c>
      <c r="AE422" s="22">
        <f t="shared" si="20"/>
        <v>68.87</v>
      </c>
      <c r="AF422" s="22">
        <v>1.37</v>
      </c>
      <c r="AG422" s="22">
        <f t="shared" si="21"/>
        <v>0</v>
      </c>
      <c r="AH422" s="22">
        <f t="shared" si="22"/>
        <v>1.37</v>
      </c>
      <c r="AI422" s="22">
        <v>60.86</v>
      </c>
      <c r="AJ422" s="22">
        <f t="shared" si="23"/>
        <v>0</v>
      </c>
      <c r="AK422" s="22">
        <f t="shared" si="24"/>
        <v>60.86</v>
      </c>
      <c r="AL422" s="22">
        <f t="shared" ref="AL422:AN422" si="1757">AF422+AI422</f>
        <v>62.23</v>
      </c>
      <c r="AM422" s="22">
        <f t="shared" si="1757"/>
        <v>0</v>
      </c>
      <c r="AN422" s="22">
        <f t="shared" si="1757"/>
        <v>62.23</v>
      </c>
      <c r="AO422" s="22">
        <f t="shared" ref="AO422:AQ422" si="1758">SUM(J422+M422+P422+S422+W422+Z422+AC422+AF422+AI422)</f>
        <v>255.39</v>
      </c>
      <c r="AP422" s="22">
        <f t="shared" si="1758"/>
        <v>0</v>
      </c>
      <c r="AQ422" s="22">
        <f t="shared" si="1758"/>
        <v>255.39</v>
      </c>
      <c r="AR422" s="22">
        <v>8.825644230909536</v>
      </c>
      <c r="AS422" s="22">
        <f t="shared" si="27"/>
        <v>264.2156442</v>
      </c>
      <c r="AT422" s="22">
        <f t="shared" si="28"/>
        <v>264.2156442</v>
      </c>
      <c r="AU422" s="22">
        <f t="shared" si="29"/>
        <v>245.7843558</v>
      </c>
      <c r="AV422" s="22">
        <f t="shared" si="1726"/>
        <v>4554</v>
      </c>
      <c r="AW422" s="22">
        <f t="shared" si="31"/>
        <v>4308.215644</v>
      </c>
      <c r="AX422" s="22">
        <f t="shared" si="32"/>
        <v>245.7843558</v>
      </c>
      <c r="AY422" s="22">
        <v>70.73</v>
      </c>
      <c r="AZ422" s="22">
        <f t="shared" si="33"/>
        <v>70.73</v>
      </c>
      <c r="BA422" s="22">
        <f t="shared" si="34"/>
        <v>0</v>
      </c>
      <c r="BB422" s="22">
        <f t="shared" si="35"/>
        <v>4624.73</v>
      </c>
      <c r="BC422" s="22">
        <f t="shared" ref="BC422:BD422" si="1759">SUM(AW422+AZ422)</f>
        <v>4378.945644</v>
      </c>
      <c r="BD422" s="22">
        <f t="shared" si="1759"/>
        <v>245.7843558</v>
      </c>
      <c r="BE422" s="22">
        <f t="shared" si="37"/>
        <v>0</v>
      </c>
      <c r="BF422" s="27">
        <v>0.0</v>
      </c>
      <c r="BG422" s="22">
        <f t="shared" si="38"/>
        <v>0</v>
      </c>
      <c r="BH422" s="22">
        <f t="shared" si="39"/>
        <v>0</v>
      </c>
      <c r="BI422" s="22">
        <v>0.0</v>
      </c>
      <c r="BJ422" s="22">
        <f t="shared" si="40"/>
        <v>0</v>
      </c>
      <c r="BK422" s="22">
        <f t="shared" si="41"/>
        <v>0</v>
      </c>
      <c r="BL422" s="22"/>
      <c r="BM422" s="22">
        <f t="shared" si="42"/>
        <v>0</v>
      </c>
      <c r="BN422" s="22" t="str">
        <f t="shared" si="43"/>
        <v/>
      </c>
      <c r="BO422" s="22">
        <f t="shared" ref="BO422:BQ422" si="1760">BF422+BI422+BL422</f>
        <v>0</v>
      </c>
      <c r="BP422" s="22">
        <f t="shared" si="1760"/>
        <v>0</v>
      </c>
      <c r="BQ422" s="22">
        <f t="shared" si="1760"/>
        <v>0</v>
      </c>
      <c r="BR422" s="22">
        <f t="shared" si="45"/>
        <v>0</v>
      </c>
      <c r="BS422" s="22">
        <v>0.0</v>
      </c>
      <c r="BT422" s="22">
        <f t="shared" si="46"/>
        <v>0</v>
      </c>
      <c r="BU422" s="22">
        <f t="shared" si="47"/>
        <v>0</v>
      </c>
      <c r="BV422" s="22">
        <f t="shared" si="48"/>
        <v>0</v>
      </c>
      <c r="BW422" s="27">
        <v>0.0</v>
      </c>
      <c r="BX422" s="22">
        <f t="shared" si="49"/>
        <v>0</v>
      </c>
      <c r="BY422" s="22">
        <f t="shared" si="50"/>
        <v>0</v>
      </c>
      <c r="BZ422" s="22">
        <f t="shared" si="51"/>
        <v>0</v>
      </c>
      <c r="CA422" s="22">
        <f t="shared" si="52"/>
        <v>0</v>
      </c>
    </row>
    <row r="423" ht="14.25" customHeight="1">
      <c r="A423" s="14" t="s">
        <v>1889</v>
      </c>
      <c r="B423" s="14" t="s">
        <v>1890</v>
      </c>
      <c r="C423" s="14" t="s">
        <v>1891</v>
      </c>
      <c r="D423" s="14">
        <v>3.79050064E8</v>
      </c>
      <c r="E423" s="14" t="s">
        <v>220</v>
      </c>
      <c r="F423" s="14" t="s">
        <v>204</v>
      </c>
      <c r="G423" s="14" t="s">
        <v>1892</v>
      </c>
      <c r="H423" s="25" t="s">
        <v>96</v>
      </c>
      <c r="I423" s="26">
        <v>1700.0</v>
      </c>
      <c r="J423" s="22">
        <v>0.0</v>
      </c>
      <c r="K423" s="22">
        <f t="shared" si="6"/>
        <v>0</v>
      </c>
      <c r="L423" s="22">
        <f t="shared" si="7"/>
        <v>0</v>
      </c>
      <c r="M423" s="22">
        <v>0.0</v>
      </c>
      <c r="N423" s="22">
        <f t="shared" si="8"/>
        <v>0</v>
      </c>
      <c r="O423" s="22">
        <f t="shared" si="9"/>
        <v>0</v>
      </c>
      <c r="P423" s="22">
        <v>10.0</v>
      </c>
      <c r="Q423" s="22">
        <f t="shared" si="10"/>
        <v>0</v>
      </c>
      <c r="R423" s="22">
        <f t="shared" si="11"/>
        <v>10</v>
      </c>
      <c r="S423" s="22">
        <v>100.0</v>
      </c>
      <c r="T423" s="22">
        <f t="shared" si="12"/>
        <v>0</v>
      </c>
      <c r="U423" s="22">
        <f t="shared" si="13"/>
        <v>100</v>
      </c>
      <c r="V423" s="22">
        <f t="shared" si="14"/>
        <v>1590</v>
      </c>
      <c r="W423" s="22">
        <v>13.9</v>
      </c>
      <c r="X423" s="22">
        <f t="shared" si="15"/>
        <v>0</v>
      </c>
      <c r="Y423" s="22">
        <f t="shared" si="16"/>
        <v>13.9</v>
      </c>
      <c r="Z423" s="22">
        <v>0.39</v>
      </c>
      <c r="AA423" s="22">
        <f t="shared" si="17"/>
        <v>0</v>
      </c>
      <c r="AB423" s="22">
        <f t="shared" si="18"/>
        <v>0.39</v>
      </c>
      <c r="AC423" s="22">
        <v>68.87</v>
      </c>
      <c r="AD423" s="22">
        <f t="shared" si="19"/>
        <v>0</v>
      </c>
      <c r="AE423" s="22">
        <f t="shared" si="20"/>
        <v>68.87</v>
      </c>
      <c r="AF423" s="22">
        <v>1.37</v>
      </c>
      <c r="AG423" s="22">
        <f t="shared" si="21"/>
        <v>0</v>
      </c>
      <c r="AH423" s="22">
        <f t="shared" si="22"/>
        <v>1.37</v>
      </c>
      <c r="AI423" s="22">
        <v>60.86</v>
      </c>
      <c r="AJ423" s="22">
        <f t="shared" si="23"/>
        <v>0</v>
      </c>
      <c r="AK423" s="22">
        <f t="shared" si="24"/>
        <v>60.86</v>
      </c>
      <c r="AL423" s="22">
        <f t="shared" ref="AL423:AN423" si="1761">AF423+AI423</f>
        <v>62.23</v>
      </c>
      <c r="AM423" s="22">
        <f t="shared" si="1761"/>
        <v>0</v>
      </c>
      <c r="AN423" s="22">
        <f t="shared" si="1761"/>
        <v>62.23</v>
      </c>
      <c r="AO423" s="22">
        <f t="shared" ref="AO423:AQ423" si="1762">SUM(J423+M423+P423+S423+W423+Z423+AC423+AF423+AI423)</f>
        <v>255.39</v>
      </c>
      <c r="AP423" s="22">
        <f t="shared" si="1762"/>
        <v>0</v>
      </c>
      <c r="AQ423" s="22">
        <f t="shared" si="1762"/>
        <v>255.39</v>
      </c>
      <c r="AR423" s="22">
        <v>50.07507133425327</v>
      </c>
      <c r="AS423" s="22">
        <f t="shared" si="27"/>
        <v>305.4650713</v>
      </c>
      <c r="AT423" s="22">
        <f t="shared" si="28"/>
        <v>305.4650713</v>
      </c>
      <c r="AU423" s="22">
        <f t="shared" si="29"/>
        <v>1394.534929</v>
      </c>
      <c r="AV423" s="22">
        <f t="shared" si="1726"/>
        <v>4554</v>
      </c>
      <c r="AW423" s="22">
        <f t="shared" si="31"/>
        <v>3159.465071</v>
      </c>
      <c r="AX423" s="22">
        <f t="shared" si="32"/>
        <v>1394.534929</v>
      </c>
      <c r="AY423" s="22">
        <v>70.73</v>
      </c>
      <c r="AZ423" s="22">
        <f t="shared" si="33"/>
        <v>70.73</v>
      </c>
      <c r="BA423" s="22">
        <f t="shared" si="34"/>
        <v>0</v>
      </c>
      <c r="BB423" s="22">
        <f t="shared" si="35"/>
        <v>4624.73</v>
      </c>
      <c r="BC423" s="22">
        <f t="shared" ref="BC423:BD423" si="1763">SUM(AW423+AZ423)</f>
        <v>3230.195071</v>
      </c>
      <c r="BD423" s="22">
        <f t="shared" si="1763"/>
        <v>1394.534929</v>
      </c>
      <c r="BE423" s="22">
        <f t="shared" si="37"/>
        <v>0</v>
      </c>
      <c r="BF423" s="27">
        <v>0.0</v>
      </c>
      <c r="BG423" s="22">
        <f t="shared" si="38"/>
        <v>0</v>
      </c>
      <c r="BH423" s="22">
        <f t="shared" si="39"/>
        <v>0</v>
      </c>
      <c r="BI423" s="22">
        <v>298.76</v>
      </c>
      <c r="BJ423" s="22">
        <f t="shared" si="40"/>
        <v>298.76</v>
      </c>
      <c r="BK423" s="22">
        <f t="shared" si="41"/>
        <v>0</v>
      </c>
      <c r="BL423" s="22"/>
      <c r="BM423" s="22">
        <f t="shared" si="42"/>
        <v>0</v>
      </c>
      <c r="BN423" s="22" t="str">
        <f t="shared" si="43"/>
        <v/>
      </c>
      <c r="BO423" s="22">
        <f t="shared" ref="BO423:BQ423" si="1764">BF423+BI423+BL423</f>
        <v>298.76</v>
      </c>
      <c r="BP423" s="22">
        <f t="shared" si="1764"/>
        <v>298.76</v>
      </c>
      <c r="BQ423" s="22">
        <f t="shared" si="1764"/>
        <v>0</v>
      </c>
      <c r="BR423" s="22">
        <f t="shared" si="45"/>
        <v>0</v>
      </c>
      <c r="BS423" s="22">
        <v>0.0</v>
      </c>
      <c r="BT423" s="22">
        <f t="shared" si="46"/>
        <v>0</v>
      </c>
      <c r="BU423" s="22">
        <f t="shared" si="47"/>
        <v>0</v>
      </c>
      <c r="BV423" s="22">
        <f t="shared" si="48"/>
        <v>0</v>
      </c>
      <c r="BW423" s="27">
        <v>855.94</v>
      </c>
      <c r="BX423" s="22">
        <f t="shared" si="49"/>
        <v>855.94</v>
      </c>
      <c r="BY423" s="22">
        <f t="shared" si="50"/>
        <v>0</v>
      </c>
      <c r="BZ423" s="22">
        <f t="shared" si="51"/>
        <v>0</v>
      </c>
      <c r="CA423" s="22">
        <f t="shared" si="52"/>
        <v>0</v>
      </c>
    </row>
    <row r="424" ht="14.25" customHeight="1">
      <c r="A424" s="14" t="s">
        <v>1893</v>
      </c>
      <c r="B424" s="14" t="s">
        <v>1894</v>
      </c>
      <c r="C424" s="14" t="s">
        <v>1895</v>
      </c>
      <c r="D424" s="14">
        <v>9.74279749E8</v>
      </c>
      <c r="E424" s="14" t="s">
        <v>312</v>
      </c>
      <c r="F424" s="14" t="s">
        <v>209</v>
      </c>
      <c r="G424" s="14" t="s">
        <v>1896</v>
      </c>
      <c r="H424" s="25" t="s">
        <v>96</v>
      </c>
      <c r="I424" s="26">
        <v>1200.0</v>
      </c>
      <c r="J424" s="22">
        <v>0.0</v>
      </c>
      <c r="K424" s="22">
        <f t="shared" si="6"/>
        <v>0</v>
      </c>
      <c r="L424" s="22">
        <f t="shared" si="7"/>
        <v>0</v>
      </c>
      <c r="M424" s="22">
        <v>0.0</v>
      </c>
      <c r="N424" s="22">
        <f t="shared" si="8"/>
        <v>0</v>
      </c>
      <c r="O424" s="22">
        <f t="shared" si="9"/>
        <v>0</v>
      </c>
      <c r="P424" s="22">
        <v>22.0</v>
      </c>
      <c r="Q424" s="22">
        <f t="shared" si="10"/>
        <v>0</v>
      </c>
      <c r="R424" s="22">
        <f t="shared" si="11"/>
        <v>22</v>
      </c>
      <c r="S424" s="22">
        <v>100.0</v>
      </c>
      <c r="T424" s="22">
        <f t="shared" si="12"/>
        <v>0</v>
      </c>
      <c r="U424" s="22">
        <f t="shared" si="13"/>
        <v>100</v>
      </c>
      <c r="V424" s="22">
        <f t="shared" si="14"/>
        <v>1078</v>
      </c>
      <c r="W424" s="22">
        <v>13.9</v>
      </c>
      <c r="X424" s="22">
        <f t="shared" si="15"/>
        <v>0</v>
      </c>
      <c r="Y424" s="22">
        <f t="shared" si="16"/>
        <v>13.9</v>
      </c>
      <c r="Z424" s="22">
        <v>0.39</v>
      </c>
      <c r="AA424" s="22">
        <f t="shared" si="17"/>
        <v>0</v>
      </c>
      <c r="AB424" s="22">
        <f t="shared" si="18"/>
        <v>0.39</v>
      </c>
      <c r="AC424" s="22">
        <v>68.87</v>
      </c>
      <c r="AD424" s="22">
        <f t="shared" si="19"/>
        <v>0</v>
      </c>
      <c r="AE424" s="22">
        <f t="shared" si="20"/>
        <v>68.87</v>
      </c>
      <c r="AF424" s="22">
        <v>1.37</v>
      </c>
      <c r="AG424" s="22">
        <f t="shared" si="21"/>
        <v>0</v>
      </c>
      <c r="AH424" s="22">
        <f t="shared" si="22"/>
        <v>1.37</v>
      </c>
      <c r="AI424" s="22">
        <v>60.86</v>
      </c>
      <c r="AJ424" s="22">
        <f t="shared" si="23"/>
        <v>0</v>
      </c>
      <c r="AK424" s="22">
        <f t="shared" si="24"/>
        <v>60.86</v>
      </c>
      <c r="AL424" s="22">
        <f t="shared" ref="AL424:AN424" si="1765">AF424+AI424</f>
        <v>62.23</v>
      </c>
      <c r="AM424" s="22">
        <f t="shared" si="1765"/>
        <v>0</v>
      </c>
      <c r="AN424" s="22">
        <f t="shared" si="1765"/>
        <v>62.23</v>
      </c>
      <c r="AO424" s="22">
        <f t="shared" ref="AO424:AQ424" si="1766">SUM(J424+M424+P424+S424+W424+Z424+AC424+AF424+AI424)</f>
        <v>267.39</v>
      </c>
      <c r="AP424" s="22">
        <f t="shared" si="1766"/>
        <v>0</v>
      </c>
      <c r="AQ424" s="22">
        <f t="shared" si="1766"/>
        <v>267.39</v>
      </c>
      <c r="AR424" s="22">
        <v>32.327418664579326</v>
      </c>
      <c r="AS424" s="22">
        <f t="shared" si="27"/>
        <v>299.7174187</v>
      </c>
      <c r="AT424" s="22">
        <f t="shared" si="28"/>
        <v>299.7174187</v>
      </c>
      <c r="AU424" s="22">
        <f t="shared" si="29"/>
        <v>900.2825813</v>
      </c>
      <c r="AV424" s="22">
        <f t="shared" si="1726"/>
        <v>4554</v>
      </c>
      <c r="AW424" s="22">
        <f t="shared" si="31"/>
        <v>3653.717419</v>
      </c>
      <c r="AX424" s="22">
        <f t="shared" si="32"/>
        <v>900.2825813</v>
      </c>
      <c r="AY424" s="22">
        <v>70.73</v>
      </c>
      <c r="AZ424" s="22">
        <f t="shared" si="33"/>
        <v>70.73</v>
      </c>
      <c r="BA424" s="22">
        <f t="shared" si="34"/>
        <v>0</v>
      </c>
      <c r="BB424" s="22">
        <f t="shared" si="35"/>
        <v>4624.73</v>
      </c>
      <c r="BC424" s="22">
        <f t="shared" ref="BC424:BD424" si="1767">SUM(AW424+AZ424)</f>
        <v>3724.447419</v>
      </c>
      <c r="BD424" s="22">
        <f t="shared" si="1767"/>
        <v>900.2825813</v>
      </c>
      <c r="BE424" s="22">
        <f t="shared" si="37"/>
        <v>0</v>
      </c>
      <c r="BF424" s="27">
        <v>0.0</v>
      </c>
      <c r="BG424" s="22">
        <f t="shared" si="38"/>
        <v>0</v>
      </c>
      <c r="BH424" s="22">
        <f t="shared" si="39"/>
        <v>0</v>
      </c>
      <c r="BI424" s="22">
        <v>0.0</v>
      </c>
      <c r="BJ424" s="22">
        <f t="shared" si="40"/>
        <v>0</v>
      </c>
      <c r="BK424" s="22">
        <f t="shared" si="41"/>
        <v>0</v>
      </c>
      <c r="BL424" s="22"/>
      <c r="BM424" s="22">
        <f t="shared" si="42"/>
        <v>0</v>
      </c>
      <c r="BN424" s="22" t="str">
        <f t="shared" si="43"/>
        <v/>
      </c>
      <c r="BO424" s="22">
        <f t="shared" ref="BO424:BQ424" si="1768">BF424+BI424+BL424</f>
        <v>0</v>
      </c>
      <c r="BP424" s="22">
        <f t="shared" si="1768"/>
        <v>0</v>
      </c>
      <c r="BQ424" s="22">
        <f t="shared" si="1768"/>
        <v>0</v>
      </c>
      <c r="BR424" s="22">
        <f t="shared" si="45"/>
        <v>0</v>
      </c>
      <c r="BS424" s="22">
        <v>0.0</v>
      </c>
      <c r="BT424" s="22">
        <f t="shared" si="46"/>
        <v>0</v>
      </c>
      <c r="BU424" s="22">
        <f t="shared" si="47"/>
        <v>0</v>
      </c>
      <c r="BV424" s="22">
        <f t="shared" si="48"/>
        <v>0</v>
      </c>
      <c r="BW424" s="27">
        <v>191.54</v>
      </c>
      <c r="BX424" s="22">
        <f t="shared" si="49"/>
        <v>191.54</v>
      </c>
      <c r="BY424" s="22">
        <f t="shared" si="50"/>
        <v>0</v>
      </c>
      <c r="BZ424" s="22">
        <f t="shared" si="51"/>
        <v>0</v>
      </c>
      <c r="CA424" s="22">
        <f t="shared" si="52"/>
        <v>0</v>
      </c>
    </row>
    <row r="425" ht="14.25" customHeight="1">
      <c r="A425" s="14" t="s">
        <v>1897</v>
      </c>
      <c r="B425" s="14" t="s">
        <v>244</v>
      </c>
      <c r="C425" s="14" t="s">
        <v>1898</v>
      </c>
      <c r="D425" s="14"/>
      <c r="E425" s="14" t="s">
        <v>1899</v>
      </c>
      <c r="F425" s="14" t="s">
        <v>124</v>
      </c>
      <c r="G425" s="14" t="s">
        <v>1900</v>
      </c>
      <c r="H425" s="25" t="s">
        <v>96</v>
      </c>
      <c r="I425" s="26">
        <v>963.0</v>
      </c>
      <c r="J425" s="22">
        <v>0.0</v>
      </c>
      <c r="K425" s="22">
        <f t="shared" si="6"/>
        <v>0</v>
      </c>
      <c r="L425" s="22">
        <f t="shared" si="7"/>
        <v>0</v>
      </c>
      <c r="M425" s="22">
        <v>0.0</v>
      </c>
      <c r="N425" s="22">
        <f t="shared" si="8"/>
        <v>0</v>
      </c>
      <c r="O425" s="22">
        <f t="shared" si="9"/>
        <v>0</v>
      </c>
      <c r="P425" s="22">
        <v>10.0</v>
      </c>
      <c r="Q425" s="22">
        <f t="shared" si="10"/>
        <v>0</v>
      </c>
      <c r="R425" s="22">
        <f t="shared" si="11"/>
        <v>10</v>
      </c>
      <c r="S425" s="22">
        <v>100.0</v>
      </c>
      <c r="T425" s="22">
        <f t="shared" si="12"/>
        <v>0</v>
      </c>
      <c r="U425" s="22">
        <f t="shared" si="13"/>
        <v>100</v>
      </c>
      <c r="V425" s="22">
        <f t="shared" si="14"/>
        <v>853</v>
      </c>
      <c r="W425" s="22">
        <v>13.9</v>
      </c>
      <c r="X425" s="22">
        <f t="shared" si="15"/>
        <v>0</v>
      </c>
      <c r="Y425" s="22">
        <f t="shared" si="16"/>
        <v>13.9</v>
      </c>
      <c r="Z425" s="22">
        <v>0.39</v>
      </c>
      <c r="AA425" s="22">
        <f t="shared" si="17"/>
        <v>0</v>
      </c>
      <c r="AB425" s="22">
        <f t="shared" si="18"/>
        <v>0.39</v>
      </c>
      <c r="AC425" s="22">
        <v>68.87</v>
      </c>
      <c r="AD425" s="22">
        <f t="shared" si="19"/>
        <v>0</v>
      </c>
      <c r="AE425" s="22">
        <f t="shared" si="20"/>
        <v>68.87</v>
      </c>
      <c r="AF425" s="22">
        <v>1.37</v>
      </c>
      <c r="AG425" s="22">
        <f t="shared" si="21"/>
        <v>0</v>
      </c>
      <c r="AH425" s="22">
        <f t="shared" si="22"/>
        <v>1.37</v>
      </c>
      <c r="AI425" s="22">
        <v>60.86</v>
      </c>
      <c r="AJ425" s="22">
        <f t="shared" si="23"/>
        <v>0</v>
      </c>
      <c r="AK425" s="22">
        <f t="shared" si="24"/>
        <v>60.86</v>
      </c>
      <c r="AL425" s="22">
        <f t="shared" ref="AL425:AN425" si="1769">AF425+AI425</f>
        <v>62.23</v>
      </c>
      <c r="AM425" s="22">
        <f t="shared" si="1769"/>
        <v>0</v>
      </c>
      <c r="AN425" s="22">
        <f t="shared" si="1769"/>
        <v>62.23</v>
      </c>
      <c r="AO425" s="22">
        <f t="shared" ref="AO425:AQ425" si="1770">SUM(J425+M425+P425+S425+W425+Z425+AC425+AF425+AI425)</f>
        <v>255.39</v>
      </c>
      <c r="AP425" s="22">
        <f t="shared" si="1770"/>
        <v>0</v>
      </c>
      <c r="AQ425" s="22">
        <f t="shared" si="1770"/>
        <v>255.39</v>
      </c>
      <c r="AR425" s="22">
        <v>24.528157237476517</v>
      </c>
      <c r="AS425" s="22">
        <f t="shared" si="27"/>
        <v>279.9181572</v>
      </c>
      <c r="AT425" s="22">
        <f t="shared" si="28"/>
        <v>279.9181572</v>
      </c>
      <c r="AU425" s="22">
        <f t="shared" si="29"/>
        <v>683.0818428</v>
      </c>
      <c r="AV425" s="22">
        <f t="shared" si="1726"/>
        <v>4554</v>
      </c>
      <c r="AW425" s="22">
        <f t="shared" si="31"/>
        <v>3870.918157</v>
      </c>
      <c r="AX425" s="22">
        <f t="shared" si="32"/>
        <v>683.0818428</v>
      </c>
      <c r="AY425" s="22">
        <v>70.73</v>
      </c>
      <c r="AZ425" s="22">
        <f t="shared" si="33"/>
        <v>70.73</v>
      </c>
      <c r="BA425" s="22">
        <f t="shared" si="34"/>
        <v>0</v>
      </c>
      <c r="BB425" s="22">
        <f t="shared" si="35"/>
        <v>4624.73</v>
      </c>
      <c r="BC425" s="22">
        <f t="shared" ref="BC425:BD425" si="1771">SUM(AW425+AZ425)</f>
        <v>3941.648157</v>
      </c>
      <c r="BD425" s="22">
        <f t="shared" si="1771"/>
        <v>683.0818428</v>
      </c>
      <c r="BE425" s="22">
        <f t="shared" si="37"/>
        <v>0</v>
      </c>
      <c r="BF425" s="27">
        <v>0.0</v>
      </c>
      <c r="BG425" s="22">
        <f t="shared" si="38"/>
        <v>0</v>
      </c>
      <c r="BH425" s="22">
        <f t="shared" si="39"/>
        <v>0</v>
      </c>
      <c r="BI425" s="22">
        <v>0.0</v>
      </c>
      <c r="BJ425" s="22">
        <f t="shared" si="40"/>
        <v>0</v>
      </c>
      <c r="BK425" s="22">
        <f t="shared" si="41"/>
        <v>0</v>
      </c>
      <c r="BL425" s="22"/>
      <c r="BM425" s="22">
        <f t="shared" si="42"/>
        <v>0</v>
      </c>
      <c r="BN425" s="22" t="str">
        <f t="shared" si="43"/>
        <v/>
      </c>
      <c r="BO425" s="22">
        <f t="shared" ref="BO425:BQ425" si="1772">BF425+BI425+BL425</f>
        <v>0</v>
      </c>
      <c r="BP425" s="22">
        <f t="shared" si="1772"/>
        <v>0</v>
      </c>
      <c r="BQ425" s="22">
        <f t="shared" si="1772"/>
        <v>0</v>
      </c>
      <c r="BR425" s="22">
        <f t="shared" si="45"/>
        <v>0</v>
      </c>
      <c r="BS425" s="22">
        <v>0.0</v>
      </c>
      <c r="BT425" s="22">
        <f t="shared" si="46"/>
        <v>0</v>
      </c>
      <c r="BU425" s="22">
        <f t="shared" si="47"/>
        <v>0</v>
      </c>
      <c r="BV425" s="22">
        <f t="shared" si="48"/>
        <v>0</v>
      </c>
      <c r="BW425" s="27">
        <v>0.0</v>
      </c>
      <c r="BX425" s="22">
        <f t="shared" si="49"/>
        <v>0</v>
      </c>
      <c r="BY425" s="22">
        <f t="shared" si="50"/>
        <v>0</v>
      </c>
      <c r="BZ425" s="22">
        <f t="shared" si="51"/>
        <v>0</v>
      </c>
      <c r="CA425" s="22">
        <f t="shared" si="52"/>
        <v>0</v>
      </c>
    </row>
    <row r="426" ht="14.25" customHeight="1">
      <c r="A426" s="14" t="s">
        <v>1901</v>
      </c>
      <c r="B426" s="14" t="s">
        <v>1902</v>
      </c>
      <c r="C426" s="14" t="s">
        <v>1903</v>
      </c>
      <c r="D426" s="14">
        <v>8.71548879E8</v>
      </c>
      <c r="E426" s="14" t="s">
        <v>266</v>
      </c>
      <c r="F426" s="14" t="s">
        <v>198</v>
      </c>
      <c r="G426" s="14" t="s">
        <v>1904</v>
      </c>
      <c r="H426" s="25" t="s">
        <v>96</v>
      </c>
      <c r="I426" s="26">
        <v>1200.0</v>
      </c>
      <c r="J426" s="22">
        <v>0.0</v>
      </c>
      <c r="K426" s="22">
        <f t="shared" si="6"/>
        <v>0</v>
      </c>
      <c r="L426" s="22">
        <f t="shared" si="7"/>
        <v>0</v>
      </c>
      <c r="M426" s="22">
        <v>0.0</v>
      </c>
      <c r="N426" s="22">
        <f t="shared" si="8"/>
        <v>0</v>
      </c>
      <c r="O426" s="22">
        <f t="shared" si="9"/>
        <v>0</v>
      </c>
      <c r="P426" s="22">
        <v>10.0</v>
      </c>
      <c r="Q426" s="22">
        <f t="shared" si="10"/>
        <v>0</v>
      </c>
      <c r="R426" s="22">
        <f t="shared" si="11"/>
        <v>10</v>
      </c>
      <c r="S426" s="22">
        <v>100.0</v>
      </c>
      <c r="T426" s="22">
        <f t="shared" si="12"/>
        <v>0</v>
      </c>
      <c r="U426" s="22">
        <f t="shared" si="13"/>
        <v>100</v>
      </c>
      <c r="V426" s="22">
        <f t="shared" si="14"/>
        <v>1090</v>
      </c>
      <c r="W426" s="22">
        <v>13.9</v>
      </c>
      <c r="X426" s="22">
        <f t="shared" si="15"/>
        <v>0</v>
      </c>
      <c r="Y426" s="22">
        <f t="shared" si="16"/>
        <v>13.9</v>
      </c>
      <c r="Z426" s="22">
        <v>0.39</v>
      </c>
      <c r="AA426" s="22">
        <f t="shared" si="17"/>
        <v>0</v>
      </c>
      <c r="AB426" s="22">
        <f t="shared" si="18"/>
        <v>0.39</v>
      </c>
      <c r="AC426" s="22">
        <v>68.87</v>
      </c>
      <c r="AD426" s="22">
        <f t="shared" si="19"/>
        <v>0</v>
      </c>
      <c r="AE426" s="22">
        <f t="shared" si="20"/>
        <v>68.87</v>
      </c>
      <c r="AF426" s="22">
        <v>1.37</v>
      </c>
      <c r="AG426" s="22">
        <f t="shared" si="21"/>
        <v>0</v>
      </c>
      <c r="AH426" s="22">
        <f t="shared" si="22"/>
        <v>1.37</v>
      </c>
      <c r="AI426" s="22">
        <v>60.86</v>
      </c>
      <c r="AJ426" s="22">
        <f t="shared" si="23"/>
        <v>0</v>
      </c>
      <c r="AK426" s="22">
        <f t="shared" si="24"/>
        <v>60.86</v>
      </c>
      <c r="AL426" s="22">
        <f t="shared" ref="AL426:AN426" si="1773">AF426+AI426</f>
        <v>62.23</v>
      </c>
      <c r="AM426" s="22">
        <f t="shared" si="1773"/>
        <v>0</v>
      </c>
      <c r="AN426" s="22">
        <f t="shared" si="1773"/>
        <v>62.23</v>
      </c>
      <c r="AO426" s="22">
        <f t="shared" ref="AO426:AQ426" si="1774">SUM(J426+M426+P426+S426+W426+Z426+AC426+AF426+AI426)</f>
        <v>255.39</v>
      </c>
      <c r="AP426" s="22">
        <f t="shared" si="1774"/>
        <v>0</v>
      </c>
      <c r="AQ426" s="22">
        <f t="shared" si="1774"/>
        <v>255.39</v>
      </c>
      <c r="AR426" s="22">
        <v>32.74337927402481</v>
      </c>
      <c r="AS426" s="22">
        <f t="shared" si="27"/>
        <v>288.1333793</v>
      </c>
      <c r="AT426" s="22">
        <f t="shared" si="28"/>
        <v>288.1333793</v>
      </c>
      <c r="AU426" s="22">
        <f t="shared" si="29"/>
        <v>911.8666207</v>
      </c>
      <c r="AV426" s="22">
        <f t="shared" si="1726"/>
        <v>4554</v>
      </c>
      <c r="AW426" s="22">
        <f t="shared" si="31"/>
        <v>3642.133379</v>
      </c>
      <c r="AX426" s="22">
        <f t="shared" si="32"/>
        <v>911.8666207</v>
      </c>
      <c r="AY426" s="22">
        <v>0.0</v>
      </c>
      <c r="AZ426" s="22">
        <f t="shared" si="33"/>
        <v>0</v>
      </c>
      <c r="BA426" s="22">
        <f t="shared" si="34"/>
        <v>0</v>
      </c>
      <c r="BB426" s="22">
        <f t="shared" si="35"/>
        <v>4554</v>
      </c>
      <c r="BC426" s="22">
        <f t="shared" ref="BC426:BD426" si="1775">SUM(AW426+AZ426)</f>
        <v>3642.133379</v>
      </c>
      <c r="BD426" s="22">
        <f t="shared" si="1775"/>
        <v>911.8666207</v>
      </c>
      <c r="BE426" s="22">
        <f t="shared" si="37"/>
        <v>0</v>
      </c>
      <c r="BF426" s="27">
        <v>0.0</v>
      </c>
      <c r="BG426" s="22">
        <f t="shared" si="38"/>
        <v>0</v>
      </c>
      <c r="BH426" s="22">
        <f t="shared" si="39"/>
        <v>0</v>
      </c>
      <c r="BI426" s="22">
        <v>552.21</v>
      </c>
      <c r="BJ426" s="22">
        <f t="shared" si="40"/>
        <v>552.21</v>
      </c>
      <c r="BK426" s="22">
        <f t="shared" si="41"/>
        <v>0</v>
      </c>
      <c r="BL426" s="22"/>
      <c r="BM426" s="22">
        <f t="shared" si="42"/>
        <v>0</v>
      </c>
      <c r="BN426" s="22" t="str">
        <f t="shared" si="43"/>
        <v/>
      </c>
      <c r="BO426" s="22">
        <f t="shared" ref="BO426:BQ426" si="1776">BF426+BI426+BL426</f>
        <v>552.21</v>
      </c>
      <c r="BP426" s="22">
        <f t="shared" si="1776"/>
        <v>552.21</v>
      </c>
      <c r="BQ426" s="22">
        <f t="shared" si="1776"/>
        <v>0</v>
      </c>
      <c r="BR426" s="22">
        <f t="shared" si="45"/>
        <v>0</v>
      </c>
      <c r="BS426" s="22">
        <v>0.0</v>
      </c>
      <c r="BT426" s="22">
        <f t="shared" si="46"/>
        <v>0</v>
      </c>
      <c r="BU426" s="22">
        <f t="shared" si="47"/>
        <v>0</v>
      </c>
      <c r="BV426" s="22">
        <f t="shared" si="48"/>
        <v>0</v>
      </c>
      <c r="BW426" s="27">
        <v>180.89</v>
      </c>
      <c r="BX426" s="22">
        <f t="shared" si="49"/>
        <v>180.89</v>
      </c>
      <c r="BY426" s="22">
        <f t="shared" si="50"/>
        <v>0</v>
      </c>
      <c r="BZ426" s="22">
        <f t="shared" si="51"/>
        <v>0</v>
      </c>
      <c r="CA426" s="22">
        <f t="shared" si="52"/>
        <v>0</v>
      </c>
    </row>
    <row r="427" ht="14.25" customHeight="1">
      <c r="A427" s="14" t="s">
        <v>1905</v>
      </c>
      <c r="B427" s="14" t="s">
        <v>1906</v>
      </c>
      <c r="C427" s="14" t="s">
        <v>1907</v>
      </c>
      <c r="D427" s="14">
        <v>9.29446836E8</v>
      </c>
      <c r="E427" s="14" t="s">
        <v>332</v>
      </c>
      <c r="F427" s="14" t="s">
        <v>508</v>
      </c>
      <c r="G427" s="14" t="s">
        <v>1908</v>
      </c>
      <c r="H427" s="25" t="s">
        <v>96</v>
      </c>
      <c r="I427" s="26">
        <v>1950.0</v>
      </c>
      <c r="J427" s="22">
        <v>0.0</v>
      </c>
      <c r="K427" s="22">
        <f t="shared" si="6"/>
        <v>0</v>
      </c>
      <c r="L427" s="22">
        <f t="shared" si="7"/>
        <v>0</v>
      </c>
      <c r="M427" s="22">
        <v>0.0</v>
      </c>
      <c r="N427" s="22">
        <f t="shared" si="8"/>
        <v>0</v>
      </c>
      <c r="O427" s="22">
        <f t="shared" si="9"/>
        <v>0</v>
      </c>
      <c r="P427" s="22">
        <v>10.0</v>
      </c>
      <c r="Q427" s="22">
        <f t="shared" si="10"/>
        <v>0</v>
      </c>
      <c r="R427" s="22">
        <f t="shared" si="11"/>
        <v>10</v>
      </c>
      <c r="S427" s="22">
        <v>100.0</v>
      </c>
      <c r="T427" s="22">
        <f t="shared" si="12"/>
        <v>0</v>
      </c>
      <c r="U427" s="22">
        <f t="shared" si="13"/>
        <v>100</v>
      </c>
      <c r="V427" s="22">
        <f t="shared" si="14"/>
        <v>1840</v>
      </c>
      <c r="W427" s="22">
        <v>13.9</v>
      </c>
      <c r="X427" s="22">
        <f t="shared" si="15"/>
        <v>0</v>
      </c>
      <c r="Y427" s="22">
        <f t="shared" si="16"/>
        <v>13.9</v>
      </c>
      <c r="Z427" s="22">
        <v>0.39</v>
      </c>
      <c r="AA427" s="22">
        <f t="shared" si="17"/>
        <v>0</v>
      </c>
      <c r="AB427" s="22">
        <f t="shared" si="18"/>
        <v>0.39</v>
      </c>
      <c r="AC427" s="22">
        <v>68.87</v>
      </c>
      <c r="AD427" s="22">
        <f t="shared" si="19"/>
        <v>0</v>
      </c>
      <c r="AE427" s="22">
        <f t="shared" si="20"/>
        <v>68.87</v>
      </c>
      <c r="AF427" s="22">
        <v>1.37</v>
      </c>
      <c r="AG427" s="22">
        <f t="shared" si="21"/>
        <v>0</v>
      </c>
      <c r="AH427" s="22">
        <f t="shared" si="22"/>
        <v>1.37</v>
      </c>
      <c r="AI427" s="22">
        <v>60.86</v>
      </c>
      <c r="AJ427" s="22">
        <f t="shared" si="23"/>
        <v>0</v>
      </c>
      <c r="AK427" s="22">
        <f t="shared" si="24"/>
        <v>60.86</v>
      </c>
      <c r="AL427" s="22">
        <f t="shared" ref="AL427:AN427" si="1777">AF427+AI427</f>
        <v>62.23</v>
      </c>
      <c r="AM427" s="22">
        <f t="shared" si="1777"/>
        <v>0</v>
      </c>
      <c r="AN427" s="22">
        <f t="shared" si="1777"/>
        <v>62.23</v>
      </c>
      <c r="AO427" s="22">
        <f t="shared" ref="AO427:AQ427" si="1778">SUM(J427+M427+P427+S427+W427+Z427+AC427+AF427+AI427)</f>
        <v>255.39</v>
      </c>
      <c r="AP427" s="22">
        <f t="shared" si="1778"/>
        <v>0</v>
      </c>
      <c r="AQ427" s="22">
        <f t="shared" si="1778"/>
        <v>255.39</v>
      </c>
      <c r="AR427" s="22">
        <v>58.7409173643675</v>
      </c>
      <c r="AS427" s="22">
        <f t="shared" si="27"/>
        <v>314.1309174</v>
      </c>
      <c r="AT427" s="22">
        <f t="shared" si="28"/>
        <v>314.1309174</v>
      </c>
      <c r="AU427" s="22">
        <f t="shared" si="29"/>
        <v>1635.869083</v>
      </c>
      <c r="AV427" s="22">
        <f t="shared" si="1726"/>
        <v>4554</v>
      </c>
      <c r="AW427" s="22">
        <f t="shared" si="31"/>
        <v>2918.130917</v>
      </c>
      <c r="AX427" s="22">
        <f t="shared" si="32"/>
        <v>1635.869083</v>
      </c>
      <c r="AY427" s="22">
        <v>70.73</v>
      </c>
      <c r="AZ427" s="22">
        <f t="shared" si="33"/>
        <v>70.73</v>
      </c>
      <c r="BA427" s="22">
        <f t="shared" si="34"/>
        <v>0</v>
      </c>
      <c r="BB427" s="22">
        <f t="shared" si="35"/>
        <v>4624.73</v>
      </c>
      <c r="BC427" s="22">
        <f t="shared" ref="BC427:BD427" si="1779">SUM(AW427+AZ427)</f>
        <v>2988.860917</v>
      </c>
      <c r="BD427" s="22">
        <f t="shared" si="1779"/>
        <v>1635.869083</v>
      </c>
      <c r="BE427" s="22">
        <f t="shared" si="37"/>
        <v>0</v>
      </c>
      <c r="BF427" s="27">
        <v>0.0</v>
      </c>
      <c r="BG427" s="22">
        <f t="shared" si="38"/>
        <v>0</v>
      </c>
      <c r="BH427" s="22">
        <f t="shared" si="39"/>
        <v>0</v>
      </c>
      <c r="BI427" s="22">
        <v>414.53</v>
      </c>
      <c r="BJ427" s="22">
        <f t="shared" si="40"/>
        <v>414.53</v>
      </c>
      <c r="BK427" s="22">
        <f t="shared" si="41"/>
        <v>0</v>
      </c>
      <c r="BL427" s="22"/>
      <c r="BM427" s="22">
        <f t="shared" si="42"/>
        <v>0</v>
      </c>
      <c r="BN427" s="22" t="str">
        <f t="shared" si="43"/>
        <v/>
      </c>
      <c r="BO427" s="22">
        <f t="shared" ref="BO427:BQ427" si="1780">BF427+BI427+BL427</f>
        <v>414.53</v>
      </c>
      <c r="BP427" s="22">
        <f t="shared" si="1780"/>
        <v>414.53</v>
      </c>
      <c r="BQ427" s="22">
        <f t="shared" si="1780"/>
        <v>0</v>
      </c>
      <c r="BR427" s="22">
        <f t="shared" si="45"/>
        <v>0</v>
      </c>
      <c r="BS427" s="22">
        <v>0.0</v>
      </c>
      <c r="BT427" s="22">
        <f t="shared" si="46"/>
        <v>0</v>
      </c>
      <c r="BU427" s="22">
        <f t="shared" si="47"/>
        <v>0</v>
      </c>
      <c r="BV427" s="22">
        <f t="shared" si="48"/>
        <v>0</v>
      </c>
      <c r="BW427" s="27">
        <v>2021.8</v>
      </c>
      <c r="BX427" s="22">
        <f t="shared" si="49"/>
        <v>2021.8</v>
      </c>
      <c r="BY427" s="22">
        <f t="shared" si="50"/>
        <v>0</v>
      </c>
      <c r="BZ427" s="22">
        <f t="shared" si="51"/>
        <v>0</v>
      </c>
      <c r="CA427" s="22">
        <f t="shared" si="52"/>
        <v>0</v>
      </c>
    </row>
    <row r="428" ht="14.25" customHeight="1">
      <c r="A428" s="14" t="s">
        <v>1909</v>
      </c>
      <c r="B428" s="14" t="s">
        <v>1910</v>
      </c>
      <c r="C428" s="14" t="s">
        <v>1911</v>
      </c>
      <c r="D428" s="14">
        <v>8.57423355E8</v>
      </c>
      <c r="E428" s="14" t="s">
        <v>266</v>
      </c>
      <c r="F428" s="14" t="s">
        <v>293</v>
      </c>
      <c r="G428" s="14" t="s">
        <v>1912</v>
      </c>
      <c r="H428" s="25" t="s">
        <v>96</v>
      </c>
      <c r="I428" s="26">
        <v>1438.0</v>
      </c>
      <c r="J428" s="22">
        <v>0.0</v>
      </c>
      <c r="K428" s="22">
        <f t="shared" si="6"/>
        <v>0</v>
      </c>
      <c r="L428" s="22">
        <f t="shared" si="7"/>
        <v>0</v>
      </c>
      <c r="M428" s="22">
        <v>0.0</v>
      </c>
      <c r="N428" s="22">
        <f t="shared" si="8"/>
        <v>0</v>
      </c>
      <c r="O428" s="22">
        <f t="shared" si="9"/>
        <v>0</v>
      </c>
      <c r="P428" s="22">
        <v>22.0</v>
      </c>
      <c r="Q428" s="22">
        <f t="shared" si="10"/>
        <v>0</v>
      </c>
      <c r="R428" s="22">
        <f t="shared" si="11"/>
        <v>22</v>
      </c>
      <c r="S428" s="22">
        <v>100.0</v>
      </c>
      <c r="T428" s="22">
        <f t="shared" si="12"/>
        <v>0</v>
      </c>
      <c r="U428" s="22">
        <f t="shared" si="13"/>
        <v>100</v>
      </c>
      <c r="V428" s="22">
        <f t="shared" si="14"/>
        <v>1316</v>
      </c>
      <c r="W428" s="22">
        <v>13.9</v>
      </c>
      <c r="X428" s="22">
        <f t="shared" si="15"/>
        <v>0</v>
      </c>
      <c r="Y428" s="22">
        <f t="shared" si="16"/>
        <v>13.9</v>
      </c>
      <c r="Z428" s="22">
        <v>0.39</v>
      </c>
      <c r="AA428" s="22">
        <f t="shared" si="17"/>
        <v>0</v>
      </c>
      <c r="AB428" s="22">
        <f t="shared" si="18"/>
        <v>0.39</v>
      </c>
      <c r="AC428" s="22">
        <v>68.87</v>
      </c>
      <c r="AD428" s="22">
        <f t="shared" si="19"/>
        <v>0</v>
      </c>
      <c r="AE428" s="22">
        <f t="shared" si="20"/>
        <v>68.87</v>
      </c>
      <c r="AF428" s="22">
        <v>1.37</v>
      </c>
      <c r="AG428" s="22">
        <f t="shared" si="21"/>
        <v>0</v>
      </c>
      <c r="AH428" s="22">
        <f t="shared" si="22"/>
        <v>1.37</v>
      </c>
      <c r="AI428" s="22">
        <v>60.86</v>
      </c>
      <c r="AJ428" s="22">
        <f t="shared" si="23"/>
        <v>0</v>
      </c>
      <c r="AK428" s="22">
        <f t="shared" si="24"/>
        <v>60.86</v>
      </c>
      <c r="AL428" s="22">
        <f t="shared" ref="AL428:AN428" si="1781">AF428+AI428</f>
        <v>62.23</v>
      </c>
      <c r="AM428" s="22">
        <f t="shared" si="1781"/>
        <v>0</v>
      </c>
      <c r="AN428" s="22">
        <f t="shared" si="1781"/>
        <v>62.23</v>
      </c>
      <c r="AO428" s="22">
        <f t="shared" ref="AO428:AQ428" si="1782">SUM(J428+M428+P428+S428+W428+Z428+AC428+AF428+AI428)</f>
        <v>267.39</v>
      </c>
      <c r="AP428" s="22">
        <f t="shared" si="1782"/>
        <v>0</v>
      </c>
      <c r="AQ428" s="22">
        <f t="shared" si="1782"/>
        <v>267.39</v>
      </c>
      <c r="AR428" s="22">
        <v>40.57730408524808</v>
      </c>
      <c r="AS428" s="22">
        <f t="shared" si="27"/>
        <v>307.9673041</v>
      </c>
      <c r="AT428" s="22">
        <f t="shared" si="28"/>
        <v>307.9673041</v>
      </c>
      <c r="AU428" s="22">
        <f t="shared" si="29"/>
        <v>1130.032696</v>
      </c>
      <c r="AV428" s="22">
        <f t="shared" si="1726"/>
        <v>4554</v>
      </c>
      <c r="AW428" s="22">
        <f t="shared" si="31"/>
        <v>3423.967304</v>
      </c>
      <c r="AX428" s="22">
        <f t="shared" si="32"/>
        <v>1130.032696</v>
      </c>
      <c r="AY428" s="22">
        <v>70.73</v>
      </c>
      <c r="AZ428" s="22">
        <f t="shared" si="33"/>
        <v>70.73</v>
      </c>
      <c r="BA428" s="22">
        <f t="shared" si="34"/>
        <v>0</v>
      </c>
      <c r="BB428" s="22">
        <f t="shared" si="35"/>
        <v>4624.73</v>
      </c>
      <c r="BC428" s="22">
        <f t="shared" ref="BC428:BD428" si="1783">SUM(AW428+AZ428)</f>
        <v>3494.697304</v>
      </c>
      <c r="BD428" s="22">
        <f t="shared" si="1783"/>
        <v>1130.032696</v>
      </c>
      <c r="BE428" s="22">
        <f t="shared" si="37"/>
        <v>0</v>
      </c>
      <c r="BF428" s="27">
        <v>0.0</v>
      </c>
      <c r="BG428" s="22">
        <f t="shared" si="38"/>
        <v>0</v>
      </c>
      <c r="BH428" s="22">
        <f t="shared" si="39"/>
        <v>0</v>
      </c>
      <c r="BI428" s="22">
        <v>552.21</v>
      </c>
      <c r="BJ428" s="22">
        <f t="shared" si="40"/>
        <v>552.21</v>
      </c>
      <c r="BK428" s="22">
        <f t="shared" si="41"/>
        <v>0</v>
      </c>
      <c r="BL428" s="22"/>
      <c r="BM428" s="22">
        <f t="shared" si="42"/>
        <v>0</v>
      </c>
      <c r="BN428" s="22" t="str">
        <f t="shared" si="43"/>
        <v/>
      </c>
      <c r="BO428" s="22">
        <f t="shared" ref="BO428:BQ428" si="1784">BF428+BI428+BL428</f>
        <v>552.21</v>
      </c>
      <c r="BP428" s="22">
        <f t="shared" si="1784"/>
        <v>552.21</v>
      </c>
      <c r="BQ428" s="22">
        <f t="shared" si="1784"/>
        <v>0</v>
      </c>
      <c r="BR428" s="22">
        <f t="shared" si="45"/>
        <v>0</v>
      </c>
      <c r="BS428" s="22">
        <v>0.0</v>
      </c>
      <c r="BT428" s="22">
        <f t="shared" si="46"/>
        <v>0</v>
      </c>
      <c r="BU428" s="22">
        <f t="shared" si="47"/>
        <v>0</v>
      </c>
      <c r="BV428" s="22">
        <f t="shared" si="48"/>
        <v>0</v>
      </c>
      <c r="BW428" s="27">
        <v>3161.68</v>
      </c>
      <c r="BX428" s="22">
        <f t="shared" si="49"/>
        <v>3161.68</v>
      </c>
      <c r="BY428" s="22">
        <f t="shared" si="50"/>
        <v>0</v>
      </c>
      <c r="BZ428" s="22">
        <f t="shared" si="51"/>
        <v>0</v>
      </c>
      <c r="CA428" s="22">
        <f t="shared" si="52"/>
        <v>0</v>
      </c>
    </row>
    <row r="429" ht="14.25" customHeight="1">
      <c r="A429" s="14" t="s">
        <v>1913</v>
      </c>
      <c r="B429" s="14" t="s">
        <v>1914</v>
      </c>
      <c r="C429" s="14" t="s">
        <v>1915</v>
      </c>
      <c r="D429" s="14">
        <v>2.24463616E8</v>
      </c>
      <c r="E429" s="14" t="s">
        <v>220</v>
      </c>
      <c r="F429" s="14" t="s">
        <v>282</v>
      </c>
      <c r="G429" s="14" t="s">
        <v>1916</v>
      </c>
      <c r="H429" s="25" t="s">
        <v>96</v>
      </c>
      <c r="I429" s="26">
        <v>1680.0</v>
      </c>
      <c r="J429" s="22">
        <v>0.0</v>
      </c>
      <c r="K429" s="22">
        <f t="shared" si="6"/>
        <v>0</v>
      </c>
      <c r="L429" s="22">
        <f t="shared" si="7"/>
        <v>0</v>
      </c>
      <c r="M429" s="22">
        <v>0.0</v>
      </c>
      <c r="N429" s="22">
        <f t="shared" si="8"/>
        <v>0</v>
      </c>
      <c r="O429" s="22">
        <f t="shared" si="9"/>
        <v>0</v>
      </c>
      <c r="P429" s="22">
        <v>10.0</v>
      </c>
      <c r="Q429" s="22">
        <f t="shared" si="10"/>
        <v>0</v>
      </c>
      <c r="R429" s="22">
        <f t="shared" si="11"/>
        <v>10</v>
      </c>
      <c r="S429" s="22">
        <v>100.0</v>
      </c>
      <c r="T429" s="22">
        <f t="shared" si="12"/>
        <v>0</v>
      </c>
      <c r="U429" s="22">
        <f t="shared" si="13"/>
        <v>100</v>
      </c>
      <c r="V429" s="22">
        <f t="shared" si="14"/>
        <v>1570</v>
      </c>
      <c r="W429" s="22">
        <v>27.8</v>
      </c>
      <c r="X429" s="22">
        <f t="shared" si="15"/>
        <v>0</v>
      </c>
      <c r="Y429" s="22">
        <f t="shared" si="16"/>
        <v>27.8</v>
      </c>
      <c r="Z429" s="22">
        <v>0.39</v>
      </c>
      <c r="AA429" s="22">
        <f t="shared" si="17"/>
        <v>0</v>
      </c>
      <c r="AB429" s="22">
        <f t="shared" si="18"/>
        <v>0.39</v>
      </c>
      <c r="AC429" s="22">
        <v>68.87</v>
      </c>
      <c r="AD429" s="22">
        <f t="shared" si="19"/>
        <v>0</v>
      </c>
      <c r="AE429" s="22">
        <f t="shared" si="20"/>
        <v>68.87</v>
      </c>
      <c r="AF429" s="22">
        <v>1.37</v>
      </c>
      <c r="AG429" s="22">
        <f t="shared" si="21"/>
        <v>0</v>
      </c>
      <c r="AH429" s="22">
        <f t="shared" si="22"/>
        <v>1.37</v>
      </c>
      <c r="AI429" s="22">
        <v>60.86</v>
      </c>
      <c r="AJ429" s="22">
        <f t="shared" si="23"/>
        <v>0</v>
      </c>
      <c r="AK429" s="22">
        <f t="shared" si="24"/>
        <v>60.86</v>
      </c>
      <c r="AL429" s="22">
        <f t="shared" ref="AL429:AN429" si="1785">AF429+AI429</f>
        <v>62.23</v>
      </c>
      <c r="AM429" s="22">
        <f t="shared" si="1785"/>
        <v>0</v>
      </c>
      <c r="AN429" s="22">
        <f t="shared" si="1785"/>
        <v>62.23</v>
      </c>
      <c r="AO429" s="22">
        <f t="shared" ref="AO429:AQ429" si="1786">SUM(J429+M429+P429+S429+W429+Z429+AC429+AF429+AI429)</f>
        <v>269.29</v>
      </c>
      <c r="AP429" s="22">
        <f t="shared" si="1786"/>
        <v>0</v>
      </c>
      <c r="AQ429" s="22">
        <f t="shared" si="1786"/>
        <v>269.29</v>
      </c>
      <c r="AR429" s="22">
        <v>48.89998261256979</v>
      </c>
      <c r="AS429" s="22">
        <f t="shared" si="27"/>
        <v>318.1899826</v>
      </c>
      <c r="AT429" s="22">
        <f t="shared" si="28"/>
        <v>318.1899826</v>
      </c>
      <c r="AU429" s="22">
        <f t="shared" si="29"/>
        <v>1361.810017</v>
      </c>
      <c r="AV429" s="22">
        <f t="shared" si="1726"/>
        <v>4554</v>
      </c>
      <c r="AW429" s="22">
        <f t="shared" si="31"/>
        <v>3192.189983</v>
      </c>
      <c r="AX429" s="22">
        <f t="shared" si="32"/>
        <v>1361.810017</v>
      </c>
      <c r="AY429" s="22">
        <v>70.73</v>
      </c>
      <c r="AZ429" s="22">
        <f t="shared" si="33"/>
        <v>70.73</v>
      </c>
      <c r="BA429" s="22">
        <f t="shared" si="34"/>
        <v>0</v>
      </c>
      <c r="BB429" s="22">
        <f t="shared" si="35"/>
        <v>4624.73</v>
      </c>
      <c r="BC429" s="22">
        <f t="shared" ref="BC429:BD429" si="1787">SUM(AW429+AZ429)</f>
        <v>3262.919983</v>
      </c>
      <c r="BD429" s="22">
        <f t="shared" si="1787"/>
        <v>1361.810017</v>
      </c>
      <c r="BE429" s="22">
        <f t="shared" si="37"/>
        <v>0</v>
      </c>
      <c r="BF429" s="27">
        <v>0.0</v>
      </c>
      <c r="BG429" s="22">
        <f t="shared" si="38"/>
        <v>0</v>
      </c>
      <c r="BH429" s="22">
        <f t="shared" si="39"/>
        <v>0</v>
      </c>
      <c r="BI429" s="22">
        <v>716.36</v>
      </c>
      <c r="BJ429" s="22">
        <f t="shared" si="40"/>
        <v>716.36</v>
      </c>
      <c r="BK429" s="22">
        <f t="shared" si="41"/>
        <v>0</v>
      </c>
      <c r="BL429" s="22"/>
      <c r="BM429" s="22">
        <f t="shared" si="42"/>
        <v>0</v>
      </c>
      <c r="BN429" s="22" t="str">
        <f t="shared" si="43"/>
        <v/>
      </c>
      <c r="BO429" s="22">
        <f t="shared" ref="BO429:BQ429" si="1788">BF429+BI429+BL429</f>
        <v>716.36</v>
      </c>
      <c r="BP429" s="22">
        <f t="shared" si="1788"/>
        <v>716.36</v>
      </c>
      <c r="BQ429" s="22">
        <f t="shared" si="1788"/>
        <v>0</v>
      </c>
      <c r="BR429" s="22">
        <f t="shared" si="45"/>
        <v>0</v>
      </c>
      <c r="BS429" s="22">
        <v>0.0</v>
      </c>
      <c r="BT429" s="22">
        <f t="shared" si="46"/>
        <v>0</v>
      </c>
      <c r="BU429" s="22">
        <f t="shared" si="47"/>
        <v>0</v>
      </c>
      <c r="BV429" s="22">
        <f t="shared" si="48"/>
        <v>0</v>
      </c>
      <c r="BW429" s="27">
        <v>989.62</v>
      </c>
      <c r="BX429" s="22">
        <f t="shared" si="49"/>
        <v>989.62</v>
      </c>
      <c r="BY429" s="22">
        <f t="shared" si="50"/>
        <v>0</v>
      </c>
      <c r="BZ429" s="22">
        <f t="shared" si="51"/>
        <v>0</v>
      </c>
      <c r="CA429" s="22">
        <f t="shared" si="52"/>
        <v>0</v>
      </c>
    </row>
    <row r="430" ht="14.25" customHeight="1">
      <c r="A430" s="14" t="s">
        <v>1917</v>
      </c>
      <c r="B430" s="14" t="s">
        <v>1918</v>
      </c>
      <c r="C430" s="14" t="s">
        <v>1919</v>
      </c>
      <c r="D430" s="14">
        <v>8.89011958E8</v>
      </c>
      <c r="E430" s="14" t="s">
        <v>312</v>
      </c>
      <c r="F430" s="14" t="s">
        <v>322</v>
      </c>
      <c r="G430" s="14" t="s">
        <v>1920</v>
      </c>
      <c r="H430" s="25" t="s">
        <v>96</v>
      </c>
      <c r="I430" s="26">
        <v>1077.0</v>
      </c>
      <c r="J430" s="22">
        <v>0.0</v>
      </c>
      <c r="K430" s="22">
        <f t="shared" si="6"/>
        <v>0</v>
      </c>
      <c r="L430" s="22">
        <f t="shared" si="7"/>
        <v>0</v>
      </c>
      <c r="M430" s="22">
        <v>0.0</v>
      </c>
      <c r="N430" s="22">
        <f t="shared" si="8"/>
        <v>0</v>
      </c>
      <c r="O430" s="22">
        <f t="shared" si="9"/>
        <v>0</v>
      </c>
      <c r="P430" s="22">
        <v>10.0</v>
      </c>
      <c r="Q430" s="22">
        <f t="shared" si="10"/>
        <v>0</v>
      </c>
      <c r="R430" s="22">
        <f t="shared" si="11"/>
        <v>10</v>
      </c>
      <c r="S430" s="22">
        <v>100.0</v>
      </c>
      <c r="T430" s="22">
        <f t="shared" si="12"/>
        <v>0</v>
      </c>
      <c r="U430" s="22">
        <f t="shared" si="13"/>
        <v>100</v>
      </c>
      <c r="V430" s="22">
        <f t="shared" si="14"/>
        <v>967</v>
      </c>
      <c r="W430" s="22">
        <v>27.8</v>
      </c>
      <c r="X430" s="22">
        <f t="shared" si="15"/>
        <v>0</v>
      </c>
      <c r="Y430" s="22">
        <f t="shared" si="16"/>
        <v>27.8</v>
      </c>
      <c r="Z430" s="22">
        <v>0.39</v>
      </c>
      <c r="AA430" s="22">
        <f t="shared" si="17"/>
        <v>0</v>
      </c>
      <c r="AB430" s="22">
        <f t="shared" si="18"/>
        <v>0.39</v>
      </c>
      <c r="AC430" s="22">
        <v>68.87</v>
      </c>
      <c r="AD430" s="22">
        <f t="shared" si="19"/>
        <v>0</v>
      </c>
      <c r="AE430" s="22">
        <f t="shared" si="20"/>
        <v>68.87</v>
      </c>
      <c r="AF430" s="22">
        <v>1.37</v>
      </c>
      <c r="AG430" s="22">
        <f t="shared" si="21"/>
        <v>0</v>
      </c>
      <c r="AH430" s="22">
        <f t="shared" si="22"/>
        <v>1.37</v>
      </c>
      <c r="AI430" s="22">
        <v>60.86</v>
      </c>
      <c r="AJ430" s="22">
        <f t="shared" si="23"/>
        <v>0</v>
      </c>
      <c r="AK430" s="22">
        <f t="shared" si="24"/>
        <v>60.86</v>
      </c>
      <c r="AL430" s="22">
        <f t="shared" ref="AL430:AN430" si="1789">AF430+AI430</f>
        <v>62.23</v>
      </c>
      <c r="AM430" s="22">
        <f t="shared" si="1789"/>
        <v>0</v>
      </c>
      <c r="AN430" s="22">
        <f t="shared" si="1789"/>
        <v>62.23</v>
      </c>
      <c r="AO430" s="22">
        <f t="shared" ref="AO430:AQ430" si="1790">SUM(J430+M430+P430+S430+W430+Z430+AC430+AF430+AI430)</f>
        <v>269.29</v>
      </c>
      <c r="AP430" s="22">
        <f t="shared" si="1790"/>
        <v>0</v>
      </c>
      <c r="AQ430" s="22">
        <f t="shared" si="1790"/>
        <v>269.29</v>
      </c>
      <c r="AR430" s="22">
        <v>27.99796198793426</v>
      </c>
      <c r="AS430" s="22">
        <f t="shared" si="27"/>
        <v>297.287962</v>
      </c>
      <c r="AT430" s="22">
        <f t="shared" si="28"/>
        <v>297.287962</v>
      </c>
      <c r="AU430" s="22">
        <f t="shared" si="29"/>
        <v>779.712038</v>
      </c>
      <c r="AV430" s="22">
        <f t="shared" si="1726"/>
        <v>4554</v>
      </c>
      <c r="AW430" s="22">
        <f t="shared" si="31"/>
        <v>3774.287962</v>
      </c>
      <c r="AX430" s="22">
        <f t="shared" si="32"/>
        <v>779.712038</v>
      </c>
      <c r="AY430" s="22">
        <v>70.73</v>
      </c>
      <c r="AZ430" s="22">
        <f t="shared" si="33"/>
        <v>70.73</v>
      </c>
      <c r="BA430" s="22">
        <f t="shared" si="34"/>
        <v>0</v>
      </c>
      <c r="BB430" s="22">
        <f t="shared" si="35"/>
        <v>4624.73</v>
      </c>
      <c r="BC430" s="22">
        <f t="shared" ref="BC430:BD430" si="1791">SUM(AW430+AZ430)</f>
        <v>3845.017962</v>
      </c>
      <c r="BD430" s="22">
        <f t="shared" si="1791"/>
        <v>779.712038</v>
      </c>
      <c r="BE430" s="22">
        <f t="shared" si="37"/>
        <v>0</v>
      </c>
      <c r="BF430" s="27">
        <v>0.0</v>
      </c>
      <c r="BG430" s="22">
        <f t="shared" si="38"/>
        <v>0</v>
      </c>
      <c r="BH430" s="22">
        <f t="shared" si="39"/>
        <v>0</v>
      </c>
      <c r="BI430" s="22">
        <v>420.21</v>
      </c>
      <c r="BJ430" s="22">
        <f t="shared" si="40"/>
        <v>420.21</v>
      </c>
      <c r="BK430" s="22">
        <f t="shared" si="41"/>
        <v>0</v>
      </c>
      <c r="BL430" s="22"/>
      <c r="BM430" s="22">
        <f t="shared" si="42"/>
        <v>0</v>
      </c>
      <c r="BN430" s="22" t="str">
        <f t="shared" si="43"/>
        <v/>
      </c>
      <c r="BO430" s="22">
        <f t="shared" ref="BO430:BQ430" si="1792">BF430+BI430+BL430</f>
        <v>420.21</v>
      </c>
      <c r="BP430" s="22">
        <f t="shared" si="1792"/>
        <v>420.21</v>
      </c>
      <c r="BQ430" s="22">
        <f t="shared" si="1792"/>
        <v>0</v>
      </c>
      <c r="BR430" s="22">
        <f t="shared" si="45"/>
        <v>0</v>
      </c>
      <c r="BS430" s="22">
        <v>0.0</v>
      </c>
      <c r="BT430" s="22">
        <f t="shared" si="46"/>
        <v>0</v>
      </c>
      <c r="BU430" s="22">
        <f t="shared" si="47"/>
        <v>0</v>
      </c>
      <c r="BV430" s="22">
        <f t="shared" si="48"/>
        <v>0</v>
      </c>
      <c r="BW430" s="27">
        <v>53.2</v>
      </c>
      <c r="BX430" s="22">
        <f t="shared" si="49"/>
        <v>53.2</v>
      </c>
      <c r="BY430" s="22">
        <f t="shared" si="50"/>
        <v>0</v>
      </c>
      <c r="BZ430" s="22">
        <f t="shared" si="51"/>
        <v>0</v>
      </c>
      <c r="CA430" s="22">
        <f t="shared" si="52"/>
        <v>0</v>
      </c>
    </row>
    <row r="431" ht="14.25" customHeight="1">
      <c r="A431" s="14" t="s">
        <v>1921</v>
      </c>
      <c r="B431" s="14" t="s">
        <v>1922</v>
      </c>
      <c r="C431" s="14" t="s">
        <v>1923</v>
      </c>
      <c r="D431" s="14">
        <v>7.95083971E8</v>
      </c>
      <c r="E431" s="14" t="s">
        <v>346</v>
      </c>
      <c r="F431" s="14" t="s">
        <v>577</v>
      </c>
      <c r="G431" s="14" t="s">
        <v>1924</v>
      </c>
      <c r="H431" s="25" t="s">
        <v>96</v>
      </c>
      <c r="I431" s="26">
        <v>564.0</v>
      </c>
      <c r="J431" s="22">
        <v>0.0</v>
      </c>
      <c r="K431" s="22">
        <f t="shared" si="6"/>
        <v>0</v>
      </c>
      <c r="L431" s="22">
        <f t="shared" si="7"/>
        <v>0</v>
      </c>
      <c r="M431" s="22">
        <v>0.0</v>
      </c>
      <c r="N431" s="22">
        <f t="shared" si="8"/>
        <v>0</v>
      </c>
      <c r="O431" s="22">
        <f t="shared" si="9"/>
        <v>0</v>
      </c>
      <c r="P431" s="22">
        <v>22.0</v>
      </c>
      <c r="Q431" s="22">
        <f t="shared" si="10"/>
        <v>0</v>
      </c>
      <c r="R431" s="22">
        <f t="shared" si="11"/>
        <v>22</v>
      </c>
      <c r="S431" s="22">
        <v>100.0</v>
      </c>
      <c r="T431" s="22">
        <f t="shared" si="12"/>
        <v>0</v>
      </c>
      <c r="U431" s="22">
        <f t="shared" si="13"/>
        <v>100</v>
      </c>
      <c r="V431" s="22">
        <f t="shared" si="14"/>
        <v>442</v>
      </c>
      <c r="W431" s="22">
        <v>13.9</v>
      </c>
      <c r="X431" s="22">
        <f t="shared" si="15"/>
        <v>0</v>
      </c>
      <c r="Y431" s="22">
        <f t="shared" si="16"/>
        <v>13.9</v>
      </c>
      <c r="Z431" s="22">
        <v>0.39</v>
      </c>
      <c r="AA431" s="22">
        <f t="shared" si="17"/>
        <v>0</v>
      </c>
      <c r="AB431" s="22">
        <f t="shared" si="18"/>
        <v>0.39</v>
      </c>
      <c r="AC431" s="22">
        <v>68.87</v>
      </c>
      <c r="AD431" s="22">
        <f t="shared" si="19"/>
        <v>0</v>
      </c>
      <c r="AE431" s="22">
        <f t="shared" si="20"/>
        <v>68.87</v>
      </c>
      <c r="AF431" s="22">
        <v>1.37</v>
      </c>
      <c r="AG431" s="22">
        <f t="shared" si="21"/>
        <v>0</v>
      </c>
      <c r="AH431" s="22">
        <f t="shared" si="22"/>
        <v>1.37</v>
      </c>
      <c r="AI431" s="22">
        <v>60.86</v>
      </c>
      <c r="AJ431" s="22">
        <f t="shared" si="23"/>
        <v>0</v>
      </c>
      <c r="AK431" s="22">
        <f t="shared" si="24"/>
        <v>60.86</v>
      </c>
      <c r="AL431" s="22">
        <f t="shared" ref="AL431:AN431" si="1793">AF431+AI431</f>
        <v>62.23</v>
      </c>
      <c r="AM431" s="22">
        <f t="shared" si="1793"/>
        <v>0</v>
      </c>
      <c r="AN431" s="22">
        <f t="shared" si="1793"/>
        <v>62.23</v>
      </c>
      <c r="AO431" s="22">
        <f t="shared" ref="AO431:AQ431" si="1794">SUM(J431+M431+P431+S431+W431+Z431+AC431+AF431+AI431)</f>
        <v>267.39</v>
      </c>
      <c r="AP431" s="22">
        <f t="shared" si="1794"/>
        <v>0</v>
      </c>
      <c r="AQ431" s="22">
        <f t="shared" si="1794"/>
        <v>267.39</v>
      </c>
      <c r="AR431" s="22">
        <v>10.28150636396873</v>
      </c>
      <c r="AS431" s="22">
        <f t="shared" si="27"/>
        <v>277.6715064</v>
      </c>
      <c r="AT431" s="22">
        <f t="shared" si="28"/>
        <v>277.6715064</v>
      </c>
      <c r="AU431" s="22">
        <f t="shared" si="29"/>
        <v>286.3284936</v>
      </c>
      <c r="AV431" s="22">
        <f t="shared" si="1726"/>
        <v>4554</v>
      </c>
      <c r="AW431" s="22">
        <f t="shared" si="31"/>
        <v>4267.671506</v>
      </c>
      <c r="AX431" s="22">
        <f t="shared" si="32"/>
        <v>286.3284936</v>
      </c>
      <c r="AY431" s="22">
        <v>70.73</v>
      </c>
      <c r="AZ431" s="22">
        <f t="shared" si="33"/>
        <v>70.73</v>
      </c>
      <c r="BA431" s="22">
        <f t="shared" si="34"/>
        <v>0</v>
      </c>
      <c r="BB431" s="22">
        <f t="shared" si="35"/>
        <v>4624.73</v>
      </c>
      <c r="BC431" s="22">
        <f t="shared" ref="BC431:BD431" si="1795">SUM(AW431+AZ431)</f>
        <v>4338.401506</v>
      </c>
      <c r="BD431" s="22">
        <f t="shared" si="1795"/>
        <v>286.3284936</v>
      </c>
      <c r="BE431" s="22">
        <f t="shared" si="37"/>
        <v>0</v>
      </c>
      <c r="BF431" s="27">
        <v>0.0</v>
      </c>
      <c r="BG431" s="22">
        <f t="shared" si="38"/>
        <v>0</v>
      </c>
      <c r="BH431" s="22">
        <f t="shared" si="39"/>
        <v>0</v>
      </c>
      <c r="BI431" s="22">
        <v>305.1</v>
      </c>
      <c r="BJ431" s="22">
        <f t="shared" si="40"/>
        <v>305.1</v>
      </c>
      <c r="BK431" s="22">
        <f t="shared" si="41"/>
        <v>0</v>
      </c>
      <c r="BL431" s="22"/>
      <c r="BM431" s="22">
        <f t="shared" si="42"/>
        <v>0</v>
      </c>
      <c r="BN431" s="22" t="str">
        <f t="shared" si="43"/>
        <v/>
      </c>
      <c r="BO431" s="22">
        <f t="shared" ref="BO431:BQ431" si="1796">BF431+BI431+BL431</f>
        <v>305.1</v>
      </c>
      <c r="BP431" s="22">
        <f t="shared" si="1796"/>
        <v>305.1</v>
      </c>
      <c r="BQ431" s="22">
        <f t="shared" si="1796"/>
        <v>0</v>
      </c>
      <c r="BR431" s="22">
        <f t="shared" si="45"/>
        <v>0</v>
      </c>
      <c r="BS431" s="22">
        <v>0.0</v>
      </c>
      <c r="BT431" s="22">
        <f t="shared" si="46"/>
        <v>0</v>
      </c>
      <c r="BU431" s="22">
        <f t="shared" si="47"/>
        <v>0</v>
      </c>
      <c r="BV431" s="22">
        <f t="shared" si="48"/>
        <v>0</v>
      </c>
      <c r="BW431" s="27">
        <v>574.62</v>
      </c>
      <c r="BX431" s="22">
        <f t="shared" si="49"/>
        <v>574.62</v>
      </c>
      <c r="BY431" s="22">
        <f t="shared" si="50"/>
        <v>0</v>
      </c>
      <c r="BZ431" s="22">
        <f t="shared" si="51"/>
        <v>0</v>
      </c>
      <c r="CA431" s="22">
        <f t="shared" si="52"/>
        <v>0</v>
      </c>
    </row>
    <row r="432" ht="14.25" customHeight="1">
      <c r="A432" s="14" t="s">
        <v>1925</v>
      </c>
      <c r="B432" s="14" t="s">
        <v>1926</v>
      </c>
      <c r="C432" s="14" t="s">
        <v>1927</v>
      </c>
      <c r="D432" s="14">
        <v>2.08264418E8</v>
      </c>
      <c r="E432" s="14" t="s">
        <v>1492</v>
      </c>
      <c r="F432" s="14" t="s">
        <v>113</v>
      </c>
      <c r="G432" s="14" t="s">
        <v>1928</v>
      </c>
      <c r="H432" s="25" t="s">
        <v>96</v>
      </c>
      <c r="I432" s="26">
        <v>1300.0</v>
      </c>
      <c r="J432" s="22">
        <v>0.0</v>
      </c>
      <c r="K432" s="22">
        <f t="shared" si="6"/>
        <v>0</v>
      </c>
      <c r="L432" s="22">
        <f t="shared" si="7"/>
        <v>0</v>
      </c>
      <c r="M432" s="22">
        <v>0.0</v>
      </c>
      <c r="N432" s="22">
        <f t="shared" si="8"/>
        <v>0</v>
      </c>
      <c r="O432" s="22">
        <f t="shared" si="9"/>
        <v>0</v>
      </c>
      <c r="P432" s="22">
        <v>10.0</v>
      </c>
      <c r="Q432" s="22">
        <f t="shared" si="10"/>
        <v>0</v>
      </c>
      <c r="R432" s="22">
        <f t="shared" si="11"/>
        <v>10</v>
      </c>
      <c r="S432" s="22">
        <v>100.0</v>
      </c>
      <c r="T432" s="22">
        <f t="shared" si="12"/>
        <v>0</v>
      </c>
      <c r="U432" s="22">
        <f t="shared" si="13"/>
        <v>100</v>
      </c>
      <c r="V432" s="22">
        <f t="shared" si="14"/>
        <v>1190</v>
      </c>
      <c r="W432" s="22">
        <v>27.8</v>
      </c>
      <c r="X432" s="22">
        <f t="shared" si="15"/>
        <v>0</v>
      </c>
      <c r="Y432" s="22">
        <f t="shared" si="16"/>
        <v>27.8</v>
      </c>
      <c r="Z432" s="22">
        <v>0.39</v>
      </c>
      <c r="AA432" s="22">
        <f t="shared" si="17"/>
        <v>0</v>
      </c>
      <c r="AB432" s="22">
        <f t="shared" si="18"/>
        <v>0.39</v>
      </c>
      <c r="AC432" s="22">
        <v>68.87</v>
      </c>
      <c r="AD432" s="22">
        <f t="shared" si="19"/>
        <v>0</v>
      </c>
      <c r="AE432" s="22">
        <f t="shared" si="20"/>
        <v>68.87</v>
      </c>
      <c r="AF432" s="22">
        <v>1.37</v>
      </c>
      <c r="AG432" s="22">
        <f t="shared" si="21"/>
        <v>0</v>
      </c>
      <c r="AH432" s="22">
        <f t="shared" si="22"/>
        <v>1.37</v>
      </c>
      <c r="AI432" s="22">
        <v>60.86</v>
      </c>
      <c r="AJ432" s="22">
        <f t="shared" si="23"/>
        <v>0</v>
      </c>
      <c r="AK432" s="22">
        <f t="shared" si="24"/>
        <v>60.86</v>
      </c>
      <c r="AL432" s="22">
        <f t="shared" ref="AL432:AN432" si="1797">AF432+AI432</f>
        <v>62.23</v>
      </c>
      <c r="AM432" s="22">
        <f t="shared" si="1797"/>
        <v>0</v>
      </c>
      <c r="AN432" s="22">
        <f t="shared" si="1797"/>
        <v>62.23</v>
      </c>
      <c r="AO432" s="22">
        <f t="shared" ref="AO432:AQ432" si="1798">SUM(J432+M432+P432+S432+W432+Z432+AC432+AF432+AI432)</f>
        <v>269.29</v>
      </c>
      <c r="AP432" s="22">
        <f t="shared" si="1798"/>
        <v>0</v>
      </c>
      <c r="AQ432" s="22">
        <f t="shared" si="1798"/>
        <v>269.29</v>
      </c>
      <c r="AR432" s="22">
        <v>35.72789664679616</v>
      </c>
      <c r="AS432" s="22">
        <f t="shared" si="27"/>
        <v>305.0178966</v>
      </c>
      <c r="AT432" s="22">
        <f t="shared" si="28"/>
        <v>305.0178966</v>
      </c>
      <c r="AU432" s="22">
        <f t="shared" si="29"/>
        <v>994.9821034</v>
      </c>
      <c r="AV432" s="22">
        <f t="shared" si="1726"/>
        <v>4554</v>
      </c>
      <c r="AW432" s="22">
        <f t="shared" si="31"/>
        <v>3559.017897</v>
      </c>
      <c r="AX432" s="22">
        <f t="shared" si="32"/>
        <v>994.9821034</v>
      </c>
      <c r="AY432" s="22">
        <v>70.73</v>
      </c>
      <c r="AZ432" s="22">
        <f t="shared" si="33"/>
        <v>70.73</v>
      </c>
      <c r="BA432" s="22">
        <f t="shared" si="34"/>
        <v>0</v>
      </c>
      <c r="BB432" s="22">
        <f t="shared" si="35"/>
        <v>4624.73</v>
      </c>
      <c r="BC432" s="22">
        <f t="shared" ref="BC432:BD432" si="1799">SUM(AW432+AZ432)</f>
        <v>3629.747897</v>
      </c>
      <c r="BD432" s="22">
        <f t="shared" si="1799"/>
        <v>994.9821034</v>
      </c>
      <c r="BE432" s="22">
        <f t="shared" si="37"/>
        <v>0</v>
      </c>
      <c r="BF432" s="27">
        <v>0.0</v>
      </c>
      <c r="BG432" s="22">
        <f t="shared" si="38"/>
        <v>0</v>
      </c>
      <c r="BH432" s="22">
        <f t="shared" si="39"/>
        <v>0</v>
      </c>
      <c r="BI432" s="22">
        <v>423.4</v>
      </c>
      <c r="BJ432" s="22">
        <f t="shared" si="40"/>
        <v>423.4</v>
      </c>
      <c r="BK432" s="22">
        <f t="shared" si="41"/>
        <v>0</v>
      </c>
      <c r="BL432" s="22"/>
      <c r="BM432" s="22">
        <f t="shared" si="42"/>
        <v>0</v>
      </c>
      <c r="BN432" s="22" t="str">
        <f t="shared" si="43"/>
        <v/>
      </c>
      <c r="BO432" s="22">
        <f t="shared" ref="BO432:BQ432" si="1800">BF432+BI432+BL432</f>
        <v>423.4</v>
      </c>
      <c r="BP432" s="22">
        <f t="shared" si="1800"/>
        <v>423.4</v>
      </c>
      <c r="BQ432" s="22">
        <f t="shared" si="1800"/>
        <v>0</v>
      </c>
      <c r="BR432" s="22">
        <f t="shared" si="45"/>
        <v>0</v>
      </c>
      <c r="BS432" s="22">
        <v>0.0</v>
      </c>
      <c r="BT432" s="22">
        <f t="shared" si="46"/>
        <v>0</v>
      </c>
      <c r="BU432" s="22">
        <f t="shared" si="47"/>
        <v>0</v>
      </c>
      <c r="BV432" s="22">
        <f t="shared" si="48"/>
        <v>0</v>
      </c>
      <c r="BW432" s="27">
        <v>191.54</v>
      </c>
      <c r="BX432" s="22">
        <f t="shared" si="49"/>
        <v>191.54</v>
      </c>
      <c r="BY432" s="22">
        <f t="shared" si="50"/>
        <v>0</v>
      </c>
      <c r="BZ432" s="22">
        <f t="shared" si="51"/>
        <v>0</v>
      </c>
      <c r="CA432" s="22">
        <f t="shared" si="52"/>
        <v>0</v>
      </c>
    </row>
    <row r="433" ht="14.25" customHeight="1">
      <c r="A433" s="14" t="s">
        <v>1929</v>
      </c>
      <c r="B433" s="14" t="s">
        <v>1930</v>
      </c>
      <c r="C433" s="14" t="s">
        <v>1931</v>
      </c>
      <c r="D433" s="14">
        <v>1.38893845E8</v>
      </c>
      <c r="E433" s="14" t="s">
        <v>317</v>
      </c>
      <c r="F433" s="14" t="s">
        <v>236</v>
      </c>
      <c r="G433" s="14" t="s">
        <v>1932</v>
      </c>
      <c r="H433" s="25" t="s">
        <v>96</v>
      </c>
      <c r="I433" s="26">
        <v>1699.0</v>
      </c>
      <c r="J433" s="22">
        <v>0.0</v>
      </c>
      <c r="K433" s="22">
        <f t="shared" si="6"/>
        <v>0</v>
      </c>
      <c r="L433" s="22">
        <f t="shared" si="7"/>
        <v>0</v>
      </c>
      <c r="M433" s="22">
        <v>0.0</v>
      </c>
      <c r="N433" s="22">
        <f t="shared" si="8"/>
        <v>0</v>
      </c>
      <c r="O433" s="22">
        <f t="shared" si="9"/>
        <v>0</v>
      </c>
      <c r="P433" s="22">
        <v>22.0</v>
      </c>
      <c r="Q433" s="22">
        <f t="shared" si="10"/>
        <v>0</v>
      </c>
      <c r="R433" s="22">
        <f t="shared" si="11"/>
        <v>22</v>
      </c>
      <c r="S433" s="22">
        <v>100.0</v>
      </c>
      <c r="T433" s="22">
        <f t="shared" si="12"/>
        <v>0</v>
      </c>
      <c r="U433" s="22">
        <f t="shared" si="13"/>
        <v>100</v>
      </c>
      <c r="V433" s="22">
        <f t="shared" si="14"/>
        <v>1577</v>
      </c>
      <c r="W433" s="22">
        <v>13.9</v>
      </c>
      <c r="X433" s="22">
        <f t="shared" si="15"/>
        <v>0</v>
      </c>
      <c r="Y433" s="22">
        <f t="shared" si="16"/>
        <v>13.9</v>
      </c>
      <c r="Z433" s="22">
        <v>0.39</v>
      </c>
      <c r="AA433" s="22">
        <f t="shared" si="17"/>
        <v>0</v>
      </c>
      <c r="AB433" s="22">
        <f t="shared" si="18"/>
        <v>0.39</v>
      </c>
      <c r="AC433" s="22">
        <v>68.87</v>
      </c>
      <c r="AD433" s="22">
        <f t="shared" si="19"/>
        <v>0</v>
      </c>
      <c r="AE433" s="22">
        <f t="shared" si="20"/>
        <v>68.87</v>
      </c>
      <c r="AF433" s="22">
        <v>1.37</v>
      </c>
      <c r="AG433" s="22">
        <f t="shared" si="21"/>
        <v>0</v>
      </c>
      <c r="AH433" s="22">
        <f t="shared" si="22"/>
        <v>1.37</v>
      </c>
      <c r="AI433" s="22">
        <v>60.86</v>
      </c>
      <c r="AJ433" s="22">
        <f t="shared" si="23"/>
        <v>0</v>
      </c>
      <c r="AK433" s="22">
        <f t="shared" si="24"/>
        <v>60.86</v>
      </c>
      <c r="AL433" s="22">
        <f t="shared" ref="AL433:AN433" si="1801">AF433+AI433</f>
        <v>62.23</v>
      </c>
      <c r="AM433" s="22">
        <f t="shared" si="1801"/>
        <v>0</v>
      </c>
      <c r="AN433" s="22">
        <f t="shared" si="1801"/>
        <v>62.23</v>
      </c>
      <c r="AO433" s="22">
        <f t="shared" ref="AO433:AQ433" si="1802">SUM(J433+M433+P433+S433+W433+Z433+AC433+AF433+AI433)</f>
        <v>267.39</v>
      </c>
      <c r="AP433" s="22">
        <f t="shared" si="1802"/>
        <v>0</v>
      </c>
      <c r="AQ433" s="22">
        <f t="shared" si="1802"/>
        <v>267.39</v>
      </c>
      <c r="AR433" s="22">
        <v>49.62444734068734</v>
      </c>
      <c r="AS433" s="22">
        <f t="shared" si="27"/>
        <v>317.0144473</v>
      </c>
      <c r="AT433" s="22">
        <f t="shared" si="28"/>
        <v>317.0144473</v>
      </c>
      <c r="AU433" s="22">
        <f t="shared" si="29"/>
        <v>1381.985553</v>
      </c>
      <c r="AV433" s="22">
        <f t="shared" si="1726"/>
        <v>4554</v>
      </c>
      <c r="AW433" s="22">
        <f t="shared" si="31"/>
        <v>3172.014447</v>
      </c>
      <c r="AX433" s="22">
        <f t="shared" si="32"/>
        <v>1381.985553</v>
      </c>
      <c r="AY433" s="22">
        <v>70.73</v>
      </c>
      <c r="AZ433" s="22">
        <f t="shared" si="33"/>
        <v>70.73</v>
      </c>
      <c r="BA433" s="22">
        <f t="shared" si="34"/>
        <v>0</v>
      </c>
      <c r="BB433" s="22">
        <f t="shared" si="35"/>
        <v>4624.73</v>
      </c>
      <c r="BC433" s="22">
        <f t="shared" ref="BC433:BD433" si="1803">SUM(AW433+AZ433)</f>
        <v>3242.744447</v>
      </c>
      <c r="BD433" s="22">
        <f t="shared" si="1803"/>
        <v>1381.985553</v>
      </c>
      <c r="BE433" s="22">
        <f t="shared" si="37"/>
        <v>0</v>
      </c>
      <c r="BF433" s="27">
        <v>0.0</v>
      </c>
      <c r="BG433" s="22">
        <f t="shared" si="38"/>
        <v>0</v>
      </c>
      <c r="BH433" s="22">
        <f t="shared" si="39"/>
        <v>0</v>
      </c>
      <c r="BI433" s="22">
        <v>280.05</v>
      </c>
      <c r="BJ433" s="22">
        <f t="shared" si="40"/>
        <v>280.05</v>
      </c>
      <c r="BK433" s="22">
        <f t="shared" si="41"/>
        <v>0</v>
      </c>
      <c r="BL433" s="22"/>
      <c r="BM433" s="22">
        <f t="shared" si="42"/>
        <v>0</v>
      </c>
      <c r="BN433" s="22" t="str">
        <f t="shared" si="43"/>
        <v/>
      </c>
      <c r="BO433" s="22">
        <f t="shared" ref="BO433:BQ433" si="1804">BF433+BI433+BL433</f>
        <v>280.05</v>
      </c>
      <c r="BP433" s="22">
        <f t="shared" si="1804"/>
        <v>280.05</v>
      </c>
      <c r="BQ433" s="22">
        <f t="shared" si="1804"/>
        <v>0</v>
      </c>
      <c r="BR433" s="22">
        <f t="shared" si="45"/>
        <v>0</v>
      </c>
      <c r="BS433" s="22">
        <v>0.0</v>
      </c>
      <c r="BT433" s="22">
        <f t="shared" si="46"/>
        <v>0</v>
      </c>
      <c r="BU433" s="22">
        <f t="shared" si="47"/>
        <v>0</v>
      </c>
      <c r="BV433" s="22">
        <f t="shared" si="48"/>
        <v>0</v>
      </c>
      <c r="BW433" s="27">
        <v>766.16</v>
      </c>
      <c r="BX433" s="22">
        <f t="shared" si="49"/>
        <v>766.16</v>
      </c>
      <c r="BY433" s="22">
        <f t="shared" si="50"/>
        <v>0</v>
      </c>
      <c r="BZ433" s="22">
        <f t="shared" si="51"/>
        <v>0</v>
      </c>
      <c r="CA433" s="22">
        <f t="shared" si="52"/>
        <v>0</v>
      </c>
    </row>
    <row r="434" ht="14.25" customHeight="1">
      <c r="A434" s="14" t="s">
        <v>1933</v>
      </c>
      <c r="B434" s="14" t="s">
        <v>1934</v>
      </c>
      <c r="C434" s="14" t="s">
        <v>1935</v>
      </c>
      <c r="D434" s="14">
        <v>1.78888915E8</v>
      </c>
      <c r="E434" s="14" t="s">
        <v>715</v>
      </c>
      <c r="F434" s="14" t="s">
        <v>113</v>
      </c>
      <c r="G434" s="14" t="s">
        <v>1936</v>
      </c>
      <c r="H434" s="25" t="s">
        <v>96</v>
      </c>
      <c r="I434" s="26">
        <v>1450.0</v>
      </c>
      <c r="J434" s="22">
        <v>0.0</v>
      </c>
      <c r="K434" s="22">
        <f t="shared" si="6"/>
        <v>0</v>
      </c>
      <c r="L434" s="22">
        <f t="shared" si="7"/>
        <v>0</v>
      </c>
      <c r="M434" s="22">
        <v>0.0</v>
      </c>
      <c r="N434" s="22">
        <f t="shared" si="8"/>
        <v>0</v>
      </c>
      <c r="O434" s="22">
        <f t="shared" si="9"/>
        <v>0</v>
      </c>
      <c r="P434" s="22">
        <v>22.0</v>
      </c>
      <c r="Q434" s="22">
        <f t="shared" si="10"/>
        <v>0</v>
      </c>
      <c r="R434" s="22">
        <f t="shared" si="11"/>
        <v>22</v>
      </c>
      <c r="S434" s="22">
        <v>100.0</v>
      </c>
      <c r="T434" s="22">
        <f t="shared" si="12"/>
        <v>0</v>
      </c>
      <c r="U434" s="22">
        <f t="shared" si="13"/>
        <v>100</v>
      </c>
      <c r="V434" s="22">
        <f t="shared" si="14"/>
        <v>1328</v>
      </c>
      <c r="W434" s="22">
        <v>13.9</v>
      </c>
      <c r="X434" s="22">
        <f t="shared" si="15"/>
        <v>0</v>
      </c>
      <c r="Y434" s="22">
        <f t="shared" si="16"/>
        <v>13.9</v>
      </c>
      <c r="Z434" s="22">
        <v>0.39</v>
      </c>
      <c r="AA434" s="22">
        <f t="shared" si="17"/>
        <v>0</v>
      </c>
      <c r="AB434" s="22">
        <f t="shared" si="18"/>
        <v>0.39</v>
      </c>
      <c r="AC434" s="22">
        <v>68.87</v>
      </c>
      <c r="AD434" s="22">
        <f t="shared" si="19"/>
        <v>0</v>
      </c>
      <c r="AE434" s="22">
        <f t="shared" si="20"/>
        <v>68.87</v>
      </c>
      <c r="AF434" s="22">
        <v>1.37</v>
      </c>
      <c r="AG434" s="22">
        <f t="shared" si="21"/>
        <v>0</v>
      </c>
      <c r="AH434" s="22">
        <f t="shared" si="22"/>
        <v>1.37</v>
      </c>
      <c r="AI434" s="22">
        <v>60.86</v>
      </c>
      <c r="AJ434" s="22">
        <f t="shared" si="23"/>
        <v>0</v>
      </c>
      <c r="AK434" s="22">
        <f t="shared" si="24"/>
        <v>60.86</v>
      </c>
      <c r="AL434" s="22">
        <f t="shared" ref="AL434:AN434" si="1805">AF434+AI434</f>
        <v>62.23</v>
      </c>
      <c r="AM434" s="22">
        <f t="shared" si="1805"/>
        <v>0</v>
      </c>
      <c r="AN434" s="22">
        <f t="shared" si="1805"/>
        <v>62.23</v>
      </c>
      <c r="AO434" s="22">
        <f t="shared" ref="AO434:AQ434" si="1806">SUM(J434+M434+P434+S434+W434+Z434+AC434+AF434+AI434)</f>
        <v>267.39</v>
      </c>
      <c r="AP434" s="22">
        <f t="shared" si="1806"/>
        <v>0</v>
      </c>
      <c r="AQ434" s="22">
        <f t="shared" si="1806"/>
        <v>267.39</v>
      </c>
      <c r="AR434" s="22">
        <v>40.993264694693565</v>
      </c>
      <c r="AS434" s="22">
        <f t="shared" si="27"/>
        <v>308.3832647</v>
      </c>
      <c r="AT434" s="22">
        <f t="shared" si="28"/>
        <v>308.3832647</v>
      </c>
      <c r="AU434" s="22">
        <f t="shared" si="29"/>
        <v>1141.616735</v>
      </c>
      <c r="AV434" s="22">
        <f t="shared" si="1726"/>
        <v>4554</v>
      </c>
      <c r="AW434" s="22">
        <f t="shared" si="31"/>
        <v>3412.383265</v>
      </c>
      <c r="AX434" s="22">
        <f t="shared" si="32"/>
        <v>1141.616735</v>
      </c>
      <c r="AY434" s="22">
        <v>70.73</v>
      </c>
      <c r="AZ434" s="22">
        <f t="shared" si="33"/>
        <v>70.73</v>
      </c>
      <c r="BA434" s="22">
        <f t="shared" si="34"/>
        <v>0</v>
      </c>
      <c r="BB434" s="22">
        <f t="shared" si="35"/>
        <v>4624.73</v>
      </c>
      <c r="BC434" s="22">
        <f t="shared" ref="BC434:BD434" si="1807">SUM(AW434+AZ434)</f>
        <v>3483.113265</v>
      </c>
      <c r="BD434" s="22">
        <f t="shared" si="1807"/>
        <v>1141.616735</v>
      </c>
      <c r="BE434" s="22">
        <f t="shared" si="37"/>
        <v>0</v>
      </c>
      <c r="BF434" s="27">
        <v>0.0</v>
      </c>
      <c r="BG434" s="22">
        <f t="shared" si="38"/>
        <v>0</v>
      </c>
      <c r="BH434" s="22">
        <f t="shared" si="39"/>
        <v>0</v>
      </c>
      <c r="BI434" s="22">
        <v>688.6800000000001</v>
      </c>
      <c r="BJ434" s="22">
        <f t="shared" si="40"/>
        <v>688.68</v>
      </c>
      <c r="BK434" s="22">
        <f t="shared" si="41"/>
        <v>0</v>
      </c>
      <c r="BL434" s="22"/>
      <c r="BM434" s="22">
        <f t="shared" si="42"/>
        <v>0</v>
      </c>
      <c r="BN434" s="22" t="str">
        <f t="shared" si="43"/>
        <v/>
      </c>
      <c r="BO434" s="22">
        <f t="shared" ref="BO434:BQ434" si="1808">BF434+BI434+BL434</f>
        <v>688.68</v>
      </c>
      <c r="BP434" s="22">
        <f t="shared" si="1808"/>
        <v>688.68</v>
      </c>
      <c r="BQ434" s="22">
        <f t="shared" si="1808"/>
        <v>0</v>
      </c>
      <c r="BR434" s="22">
        <f t="shared" si="45"/>
        <v>0</v>
      </c>
      <c r="BS434" s="22">
        <v>0.0</v>
      </c>
      <c r="BT434" s="22">
        <f t="shared" si="46"/>
        <v>0</v>
      </c>
      <c r="BU434" s="22">
        <f t="shared" si="47"/>
        <v>0</v>
      </c>
      <c r="BV434" s="22">
        <f t="shared" si="48"/>
        <v>0</v>
      </c>
      <c r="BW434" s="27">
        <v>191.54</v>
      </c>
      <c r="BX434" s="22">
        <f t="shared" si="49"/>
        <v>191.54</v>
      </c>
      <c r="BY434" s="22">
        <f t="shared" si="50"/>
        <v>0</v>
      </c>
      <c r="BZ434" s="22">
        <f t="shared" si="51"/>
        <v>0</v>
      </c>
      <c r="CA434" s="22">
        <f t="shared" si="52"/>
        <v>0</v>
      </c>
    </row>
    <row r="435" ht="14.25" customHeight="1">
      <c r="A435" s="14" t="s">
        <v>1937</v>
      </c>
      <c r="B435" s="14" t="s">
        <v>1938</v>
      </c>
      <c r="C435" s="14" t="s">
        <v>1939</v>
      </c>
      <c r="D435" s="14">
        <v>8.93919993E8</v>
      </c>
      <c r="E435" s="14" t="s">
        <v>287</v>
      </c>
      <c r="F435" s="14" t="s">
        <v>322</v>
      </c>
      <c r="G435" s="14" t="s">
        <v>1940</v>
      </c>
      <c r="H435" s="25" t="s">
        <v>96</v>
      </c>
      <c r="I435" s="26">
        <v>1430.0</v>
      </c>
      <c r="J435" s="22">
        <v>0.0</v>
      </c>
      <c r="K435" s="22">
        <f t="shared" si="6"/>
        <v>0</v>
      </c>
      <c r="L435" s="22">
        <f t="shared" si="7"/>
        <v>0</v>
      </c>
      <c r="M435" s="22">
        <v>0.0</v>
      </c>
      <c r="N435" s="22">
        <f t="shared" si="8"/>
        <v>0</v>
      </c>
      <c r="O435" s="22">
        <f t="shared" si="9"/>
        <v>0</v>
      </c>
      <c r="P435" s="22">
        <v>10.0</v>
      </c>
      <c r="Q435" s="22">
        <f t="shared" si="10"/>
        <v>0</v>
      </c>
      <c r="R435" s="22">
        <f t="shared" si="11"/>
        <v>10</v>
      </c>
      <c r="S435" s="22">
        <v>100.0</v>
      </c>
      <c r="T435" s="22">
        <f t="shared" si="12"/>
        <v>0</v>
      </c>
      <c r="U435" s="22">
        <f t="shared" si="13"/>
        <v>100</v>
      </c>
      <c r="V435" s="22">
        <f t="shared" si="14"/>
        <v>1320</v>
      </c>
      <c r="W435" s="22">
        <v>13.9</v>
      </c>
      <c r="X435" s="22">
        <f t="shared" si="15"/>
        <v>0</v>
      </c>
      <c r="Y435" s="22">
        <f t="shared" si="16"/>
        <v>13.9</v>
      </c>
      <c r="Z435" s="22">
        <v>0.39</v>
      </c>
      <c r="AA435" s="22">
        <f t="shared" si="17"/>
        <v>0</v>
      </c>
      <c r="AB435" s="22">
        <f t="shared" si="18"/>
        <v>0.39</v>
      </c>
      <c r="AC435" s="22">
        <v>68.87</v>
      </c>
      <c r="AD435" s="22">
        <f t="shared" si="19"/>
        <v>0</v>
      </c>
      <c r="AE435" s="22">
        <f t="shared" si="20"/>
        <v>68.87</v>
      </c>
      <c r="AF435" s="22">
        <v>1.37</v>
      </c>
      <c r="AG435" s="22">
        <f t="shared" si="21"/>
        <v>0</v>
      </c>
      <c r="AH435" s="22">
        <f t="shared" si="22"/>
        <v>1.37</v>
      </c>
      <c r="AI435" s="22">
        <v>60.86</v>
      </c>
      <c r="AJ435" s="22">
        <f t="shared" si="23"/>
        <v>0</v>
      </c>
      <c r="AK435" s="22">
        <f t="shared" si="24"/>
        <v>60.86</v>
      </c>
      <c r="AL435" s="22">
        <f t="shared" ref="AL435:AN435" si="1809">AF435+AI435</f>
        <v>62.23</v>
      </c>
      <c r="AM435" s="22">
        <f t="shared" si="1809"/>
        <v>0</v>
      </c>
      <c r="AN435" s="22">
        <f t="shared" si="1809"/>
        <v>62.23</v>
      </c>
      <c r="AO435" s="22">
        <f t="shared" ref="AO435:AQ435" si="1810">SUM(J435+M435+P435+S435+W435+Z435+AC435+AF435+AI435)</f>
        <v>255.39</v>
      </c>
      <c r="AP435" s="22">
        <f t="shared" si="1810"/>
        <v>0</v>
      </c>
      <c r="AQ435" s="22">
        <f t="shared" si="1810"/>
        <v>255.39</v>
      </c>
      <c r="AR435" s="22">
        <v>40.7159576217299</v>
      </c>
      <c r="AS435" s="22">
        <f t="shared" si="27"/>
        <v>296.1059576</v>
      </c>
      <c r="AT435" s="22">
        <f t="shared" si="28"/>
        <v>296.1059576</v>
      </c>
      <c r="AU435" s="22">
        <f t="shared" si="29"/>
        <v>1133.894042</v>
      </c>
      <c r="AV435" s="22">
        <f t="shared" si="1726"/>
        <v>4554</v>
      </c>
      <c r="AW435" s="22">
        <f t="shared" si="31"/>
        <v>3420.105958</v>
      </c>
      <c r="AX435" s="22">
        <f t="shared" si="32"/>
        <v>1133.894042</v>
      </c>
      <c r="AY435" s="22">
        <v>70.73</v>
      </c>
      <c r="AZ435" s="22">
        <f t="shared" si="33"/>
        <v>70.73</v>
      </c>
      <c r="BA435" s="22">
        <f t="shared" si="34"/>
        <v>0</v>
      </c>
      <c r="BB435" s="22">
        <f t="shared" si="35"/>
        <v>4624.73</v>
      </c>
      <c r="BC435" s="22">
        <f t="shared" ref="BC435:BD435" si="1811">SUM(AW435+AZ435)</f>
        <v>3490.835958</v>
      </c>
      <c r="BD435" s="22">
        <f t="shared" si="1811"/>
        <v>1133.894042</v>
      </c>
      <c r="BE435" s="22">
        <f t="shared" si="37"/>
        <v>0</v>
      </c>
      <c r="BF435" s="27">
        <v>0.0</v>
      </c>
      <c r="BG435" s="22">
        <f t="shared" si="38"/>
        <v>0</v>
      </c>
      <c r="BH435" s="22">
        <f t="shared" si="39"/>
        <v>0</v>
      </c>
      <c r="BI435" s="22">
        <v>262.32</v>
      </c>
      <c r="BJ435" s="22">
        <f t="shared" si="40"/>
        <v>262.32</v>
      </c>
      <c r="BK435" s="22">
        <f t="shared" si="41"/>
        <v>0</v>
      </c>
      <c r="BL435" s="22"/>
      <c r="BM435" s="22">
        <f t="shared" si="42"/>
        <v>0</v>
      </c>
      <c r="BN435" s="22" t="str">
        <f t="shared" si="43"/>
        <v/>
      </c>
      <c r="BO435" s="22">
        <f t="shared" ref="BO435:BQ435" si="1812">BF435+BI435+BL435</f>
        <v>262.32</v>
      </c>
      <c r="BP435" s="22">
        <f t="shared" si="1812"/>
        <v>262.32</v>
      </c>
      <c r="BQ435" s="22">
        <f t="shared" si="1812"/>
        <v>0</v>
      </c>
      <c r="BR435" s="22">
        <f t="shared" si="45"/>
        <v>0</v>
      </c>
      <c r="BS435" s="22">
        <v>0.0</v>
      </c>
      <c r="BT435" s="22">
        <f t="shared" si="46"/>
        <v>0</v>
      </c>
      <c r="BU435" s="22">
        <f t="shared" si="47"/>
        <v>0</v>
      </c>
      <c r="BV435" s="22">
        <f t="shared" si="48"/>
        <v>0</v>
      </c>
      <c r="BW435" s="27">
        <v>351.15</v>
      </c>
      <c r="BX435" s="22">
        <f t="shared" si="49"/>
        <v>351.15</v>
      </c>
      <c r="BY435" s="22">
        <f t="shared" si="50"/>
        <v>0</v>
      </c>
      <c r="BZ435" s="22">
        <f t="shared" si="51"/>
        <v>0</v>
      </c>
      <c r="CA435" s="22">
        <f t="shared" si="52"/>
        <v>0</v>
      </c>
    </row>
    <row r="436" ht="14.25" customHeight="1">
      <c r="A436" s="14" t="s">
        <v>1941</v>
      </c>
      <c r="B436" s="14" t="s">
        <v>1942</v>
      </c>
      <c r="C436" s="14" t="s">
        <v>1943</v>
      </c>
      <c r="D436" s="14">
        <v>2.57410147E8</v>
      </c>
      <c r="E436" s="14" t="s">
        <v>220</v>
      </c>
      <c r="F436" s="14" t="s">
        <v>282</v>
      </c>
      <c r="G436" s="14" t="s">
        <v>1944</v>
      </c>
      <c r="H436" s="25" t="s">
        <v>96</v>
      </c>
      <c r="I436" s="26">
        <v>1700.0</v>
      </c>
      <c r="J436" s="22">
        <v>0.0</v>
      </c>
      <c r="K436" s="22">
        <f t="shared" si="6"/>
        <v>0</v>
      </c>
      <c r="L436" s="22">
        <f t="shared" si="7"/>
        <v>0</v>
      </c>
      <c r="M436" s="22">
        <v>0.0</v>
      </c>
      <c r="N436" s="22">
        <f t="shared" si="8"/>
        <v>0</v>
      </c>
      <c r="O436" s="22">
        <f t="shared" si="9"/>
        <v>0</v>
      </c>
      <c r="P436" s="22">
        <v>10.0</v>
      </c>
      <c r="Q436" s="22">
        <f t="shared" si="10"/>
        <v>0</v>
      </c>
      <c r="R436" s="22">
        <f t="shared" si="11"/>
        <v>10</v>
      </c>
      <c r="S436" s="22">
        <v>100.0</v>
      </c>
      <c r="T436" s="22">
        <f t="shared" si="12"/>
        <v>0</v>
      </c>
      <c r="U436" s="22">
        <f t="shared" si="13"/>
        <v>100</v>
      </c>
      <c r="V436" s="22">
        <f t="shared" si="14"/>
        <v>1590</v>
      </c>
      <c r="W436" s="22">
        <v>27.8</v>
      </c>
      <c r="X436" s="22">
        <f t="shared" si="15"/>
        <v>0</v>
      </c>
      <c r="Y436" s="22">
        <f t="shared" si="16"/>
        <v>27.8</v>
      </c>
      <c r="Z436" s="22">
        <v>0.39</v>
      </c>
      <c r="AA436" s="22">
        <f t="shared" si="17"/>
        <v>0</v>
      </c>
      <c r="AB436" s="22">
        <f t="shared" si="18"/>
        <v>0.39</v>
      </c>
      <c r="AC436" s="22">
        <v>68.87</v>
      </c>
      <c r="AD436" s="22">
        <f t="shared" si="19"/>
        <v>0</v>
      </c>
      <c r="AE436" s="22">
        <f t="shared" si="20"/>
        <v>68.87</v>
      </c>
      <c r="AF436" s="22">
        <v>1.37</v>
      </c>
      <c r="AG436" s="22">
        <f t="shared" si="21"/>
        <v>0</v>
      </c>
      <c r="AH436" s="22">
        <f t="shared" si="22"/>
        <v>1.37</v>
      </c>
      <c r="AI436" s="22">
        <v>60.86</v>
      </c>
      <c r="AJ436" s="22">
        <f t="shared" si="23"/>
        <v>0</v>
      </c>
      <c r="AK436" s="22">
        <f t="shared" si="24"/>
        <v>60.86</v>
      </c>
      <c r="AL436" s="22">
        <f t="shared" ref="AL436:AN436" si="1813">AF436+AI436</f>
        <v>62.23</v>
      </c>
      <c r="AM436" s="22">
        <f t="shared" si="1813"/>
        <v>0</v>
      </c>
      <c r="AN436" s="22">
        <f t="shared" si="1813"/>
        <v>62.23</v>
      </c>
      <c r="AO436" s="22">
        <f t="shared" ref="AO436:AQ436" si="1814">SUM(J436+M436+P436+S436+W436+Z436+AC436+AF436+AI436)</f>
        <v>269.29</v>
      </c>
      <c r="AP436" s="22">
        <f t="shared" si="1814"/>
        <v>0</v>
      </c>
      <c r="AQ436" s="22">
        <f t="shared" si="1814"/>
        <v>269.29</v>
      </c>
      <c r="AR436" s="22">
        <v>49.59325029497892</v>
      </c>
      <c r="AS436" s="22">
        <f t="shared" si="27"/>
        <v>318.8832503</v>
      </c>
      <c r="AT436" s="22">
        <f t="shared" si="28"/>
        <v>318.8832503</v>
      </c>
      <c r="AU436" s="22">
        <f t="shared" si="29"/>
        <v>1381.11675</v>
      </c>
      <c r="AV436" s="22">
        <f t="shared" si="1726"/>
        <v>4554</v>
      </c>
      <c r="AW436" s="22">
        <f t="shared" si="31"/>
        <v>3172.88325</v>
      </c>
      <c r="AX436" s="22">
        <f t="shared" si="32"/>
        <v>1381.11675</v>
      </c>
      <c r="AY436" s="22">
        <v>70.73</v>
      </c>
      <c r="AZ436" s="22">
        <f t="shared" si="33"/>
        <v>70.73</v>
      </c>
      <c r="BA436" s="22">
        <f t="shared" si="34"/>
        <v>0</v>
      </c>
      <c r="BB436" s="22">
        <f t="shared" si="35"/>
        <v>4624.73</v>
      </c>
      <c r="BC436" s="22">
        <f t="shared" ref="BC436:BD436" si="1815">SUM(AW436+AZ436)</f>
        <v>3243.61325</v>
      </c>
      <c r="BD436" s="22">
        <f t="shared" si="1815"/>
        <v>1381.11675</v>
      </c>
      <c r="BE436" s="22">
        <f t="shared" si="37"/>
        <v>0</v>
      </c>
      <c r="BF436" s="27">
        <v>0.0</v>
      </c>
      <c r="BG436" s="22">
        <f t="shared" si="38"/>
        <v>0</v>
      </c>
      <c r="BH436" s="22">
        <f t="shared" si="39"/>
        <v>0</v>
      </c>
      <c r="BI436" s="22">
        <v>0.0</v>
      </c>
      <c r="BJ436" s="22">
        <f t="shared" si="40"/>
        <v>0</v>
      </c>
      <c r="BK436" s="22">
        <f t="shared" si="41"/>
        <v>0</v>
      </c>
      <c r="BL436" s="22"/>
      <c r="BM436" s="22">
        <f t="shared" si="42"/>
        <v>0</v>
      </c>
      <c r="BN436" s="22" t="str">
        <f t="shared" si="43"/>
        <v/>
      </c>
      <c r="BO436" s="22">
        <f t="shared" ref="BO436:BQ436" si="1816">BF436+BI436+BL436</f>
        <v>0</v>
      </c>
      <c r="BP436" s="22">
        <f t="shared" si="1816"/>
        <v>0</v>
      </c>
      <c r="BQ436" s="22">
        <f t="shared" si="1816"/>
        <v>0</v>
      </c>
      <c r="BR436" s="22">
        <f t="shared" si="45"/>
        <v>0</v>
      </c>
      <c r="BS436" s="22">
        <v>0.0</v>
      </c>
      <c r="BT436" s="22">
        <f t="shared" si="46"/>
        <v>0</v>
      </c>
      <c r="BU436" s="22">
        <f t="shared" si="47"/>
        <v>0</v>
      </c>
      <c r="BV436" s="22">
        <f t="shared" si="48"/>
        <v>0</v>
      </c>
      <c r="BW436" s="27">
        <v>85.13</v>
      </c>
      <c r="BX436" s="22">
        <f t="shared" si="49"/>
        <v>85.13</v>
      </c>
      <c r="BY436" s="22">
        <f t="shared" si="50"/>
        <v>0</v>
      </c>
      <c r="BZ436" s="22">
        <f t="shared" si="51"/>
        <v>0</v>
      </c>
      <c r="CA436" s="22">
        <f t="shared" si="52"/>
        <v>0</v>
      </c>
    </row>
    <row r="437" ht="14.25" customHeight="1">
      <c r="A437" s="14" t="s">
        <v>1945</v>
      </c>
      <c r="B437" s="14" t="s">
        <v>1946</v>
      </c>
      <c r="C437" s="14" t="s">
        <v>1947</v>
      </c>
      <c r="D437" s="14">
        <v>9.3111917E8</v>
      </c>
      <c r="E437" s="14" t="s">
        <v>312</v>
      </c>
      <c r="F437" s="14" t="s">
        <v>508</v>
      </c>
      <c r="G437" s="14" t="s">
        <v>1948</v>
      </c>
      <c r="H437" s="25" t="s">
        <v>96</v>
      </c>
      <c r="I437" s="26">
        <v>1040.0</v>
      </c>
      <c r="J437" s="22">
        <v>0.0</v>
      </c>
      <c r="K437" s="22">
        <f t="shared" si="6"/>
        <v>0</v>
      </c>
      <c r="L437" s="22">
        <f t="shared" si="7"/>
        <v>0</v>
      </c>
      <c r="M437" s="22">
        <v>0.0</v>
      </c>
      <c r="N437" s="22">
        <f t="shared" si="8"/>
        <v>0</v>
      </c>
      <c r="O437" s="22">
        <f t="shared" si="9"/>
        <v>0</v>
      </c>
      <c r="P437" s="22">
        <v>10.0</v>
      </c>
      <c r="Q437" s="22">
        <f t="shared" si="10"/>
        <v>0</v>
      </c>
      <c r="R437" s="22">
        <f t="shared" si="11"/>
        <v>10</v>
      </c>
      <c r="S437" s="22">
        <v>100.0</v>
      </c>
      <c r="T437" s="22">
        <f t="shared" si="12"/>
        <v>0</v>
      </c>
      <c r="U437" s="22">
        <f t="shared" si="13"/>
        <v>100</v>
      </c>
      <c r="V437" s="22">
        <f t="shared" si="14"/>
        <v>930</v>
      </c>
      <c r="W437" s="22">
        <v>13.9</v>
      </c>
      <c r="X437" s="22">
        <f t="shared" si="15"/>
        <v>0</v>
      </c>
      <c r="Y437" s="22">
        <f t="shared" si="16"/>
        <v>13.9</v>
      </c>
      <c r="Z437" s="22">
        <v>0.39</v>
      </c>
      <c r="AA437" s="22">
        <f t="shared" si="17"/>
        <v>0</v>
      </c>
      <c r="AB437" s="22">
        <f t="shared" si="18"/>
        <v>0.39</v>
      </c>
      <c r="AC437" s="22">
        <v>68.87</v>
      </c>
      <c r="AD437" s="22">
        <f t="shared" si="19"/>
        <v>0</v>
      </c>
      <c r="AE437" s="22">
        <f t="shared" si="20"/>
        <v>68.87</v>
      </c>
      <c r="AF437" s="22">
        <v>1.37</v>
      </c>
      <c r="AG437" s="22">
        <f t="shared" si="21"/>
        <v>0</v>
      </c>
      <c r="AH437" s="22">
        <f t="shared" si="22"/>
        <v>1.37</v>
      </c>
      <c r="AI437" s="22">
        <v>60.86</v>
      </c>
      <c r="AJ437" s="22">
        <f t="shared" si="23"/>
        <v>0</v>
      </c>
      <c r="AK437" s="22">
        <f t="shared" si="24"/>
        <v>60.86</v>
      </c>
      <c r="AL437" s="22">
        <f t="shared" ref="AL437:AN437" si="1817">AF437+AI437</f>
        <v>62.23</v>
      </c>
      <c r="AM437" s="22">
        <f t="shared" si="1817"/>
        <v>0</v>
      </c>
      <c r="AN437" s="22">
        <f t="shared" si="1817"/>
        <v>62.23</v>
      </c>
      <c r="AO437" s="22">
        <f t="shared" ref="AO437:AQ437" si="1818">SUM(J437+M437+P437+S437+W437+Z437+AC437+AF437+AI437)</f>
        <v>255.39</v>
      </c>
      <c r="AP437" s="22">
        <f t="shared" si="1818"/>
        <v>0</v>
      </c>
      <c r="AQ437" s="22">
        <f t="shared" si="1818"/>
        <v>255.39</v>
      </c>
      <c r="AR437" s="22">
        <v>27.197237814751702</v>
      </c>
      <c r="AS437" s="22">
        <f t="shared" si="27"/>
        <v>282.5872378</v>
      </c>
      <c r="AT437" s="22">
        <f t="shared" si="28"/>
        <v>282.5872378</v>
      </c>
      <c r="AU437" s="22">
        <f t="shared" si="29"/>
        <v>757.4127622</v>
      </c>
      <c r="AV437" s="22">
        <f t="shared" si="1726"/>
        <v>4554</v>
      </c>
      <c r="AW437" s="22">
        <f t="shared" si="31"/>
        <v>3796.587238</v>
      </c>
      <c r="AX437" s="22">
        <f t="shared" si="32"/>
        <v>757.4127622</v>
      </c>
      <c r="AY437" s="22">
        <v>70.73</v>
      </c>
      <c r="AZ437" s="22">
        <f t="shared" si="33"/>
        <v>70.73</v>
      </c>
      <c r="BA437" s="22">
        <f t="shared" si="34"/>
        <v>0</v>
      </c>
      <c r="BB437" s="22">
        <f t="shared" si="35"/>
        <v>4624.73</v>
      </c>
      <c r="BC437" s="22">
        <f t="shared" ref="BC437:BD437" si="1819">SUM(AW437+AZ437)</f>
        <v>3867.317238</v>
      </c>
      <c r="BD437" s="22">
        <f t="shared" si="1819"/>
        <v>757.4127622</v>
      </c>
      <c r="BE437" s="22">
        <f t="shared" si="37"/>
        <v>0</v>
      </c>
      <c r="BF437" s="27">
        <v>0.0</v>
      </c>
      <c r="BG437" s="22">
        <f t="shared" si="38"/>
        <v>0</v>
      </c>
      <c r="BH437" s="22">
        <f t="shared" si="39"/>
        <v>0</v>
      </c>
      <c r="BI437" s="22">
        <v>257.28</v>
      </c>
      <c r="BJ437" s="22">
        <f t="shared" si="40"/>
        <v>257.28</v>
      </c>
      <c r="BK437" s="22">
        <f t="shared" si="41"/>
        <v>0</v>
      </c>
      <c r="BL437" s="22"/>
      <c r="BM437" s="22">
        <f t="shared" si="42"/>
        <v>0</v>
      </c>
      <c r="BN437" s="22" t="str">
        <f t="shared" si="43"/>
        <v/>
      </c>
      <c r="BO437" s="22">
        <f t="shared" ref="BO437:BQ437" si="1820">BF437+BI437+BL437</f>
        <v>257.28</v>
      </c>
      <c r="BP437" s="22">
        <f t="shared" si="1820"/>
        <v>257.28</v>
      </c>
      <c r="BQ437" s="22">
        <f t="shared" si="1820"/>
        <v>0</v>
      </c>
      <c r="BR437" s="22">
        <f t="shared" si="45"/>
        <v>0</v>
      </c>
      <c r="BS437" s="22">
        <v>0.0</v>
      </c>
      <c r="BT437" s="22">
        <f t="shared" si="46"/>
        <v>0</v>
      </c>
      <c r="BU437" s="22">
        <f t="shared" si="47"/>
        <v>0</v>
      </c>
      <c r="BV437" s="22">
        <f t="shared" si="48"/>
        <v>0</v>
      </c>
      <c r="BW437" s="27">
        <v>127.69</v>
      </c>
      <c r="BX437" s="22">
        <f t="shared" si="49"/>
        <v>127.69</v>
      </c>
      <c r="BY437" s="22">
        <f t="shared" si="50"/>
        <v>0</v>
      </c>
      <c r="BZ437" s="22">
        <f t="shared" si="51"/>
        <v>0</v>
      </c>
      <c r="CA437" s="22">
        <f t="shared" si="52"/>
        <v>0</v>
      </c>
    </row>
    <row r="438" ht="14.25" customHeight="1">
      <c r="A438" s="14" t="s">
        <v>1949</v>
      </c>
      <c r="B438" s="14" t="s">
        <v>1950</v>
      </c>
      <c r="C438" s="14" t="s">
        <v>1951</v>
      </c>
      <c r="D438" s="14">
        <v>9.70742789E8</v>
      </c>
      <c r="E438" s="14" t="s">
        <v>551</v>
      </c>
      <c r="F438" s="14" t="s">
        <v>267</v>
      </c>
      <c r="G438" s="14" t="s">
        <v>1952</v>
      </c>
      <c r="H438" s="25" t="s">
        <v>96</v>
      </c>
      <c r="I438" s="26">
        <v>1492.0</v>
      </c>
      <c r="J438" s="22">
        <v>0.0</v>
      </c>
      <c r="K438" s="22">
        <f t="shared" si="6"/>
        <v>0</v>
      </c>
      <c r="L438" s="22">
        <f t="shared" si="7"/>
        <v>0</v>
      </c>
      <c r="M438" s="22">
        <v>0.0</v>
      </c>
      <c r="N438" s="22">
        <f t="shared" si="8"/>
        <v>0</v>
      </c>
      <c r="O438" s="22">
        <f t="shared" si="9"/>
        <v>0</v>
      </c>
      <c r="P438" s="22">
        <v>22.0</v>
      </c>
      <c r="Q438" s="22">
        <f t="shared" si="10"/>
        <v>0</v>
      </c>
      <c r="R438" s="22">
        <f t="shared" si="11"/>
        <v>22</v>
      </c>
      <c r="S438" s="22">
        <v>100.0</v>
      </c>
      <c r="T438" s="22">
        <f t="shared" si="12"/>
        <v>0</v>
      </c>
      <c r="U438" s="22">
        <f t="shared" si="13"/>
        <v>100</v>
      </c>
      <c r="V438" s="22">
        <f t="shared" si="14"/>
        <v>1370</v>
      </c>
      <c r="W438" s="22">
        <v>13.9</v>
      </c>
      <c r="X438" s="22">
        <f t="shared" si="15"/>
        <v>0</v>
      </c>
      <c r="Y438" s="22">
        <f t="shared" si="16"/>
        <v>13.9</v>
      </c>
      <c r="Z438" s="22">
        <v>0.39</v>
      </c>
      <c r="AA438" s="22">
        <f t="shared" si="17"/>
        <v>0</v>
      </c>
      <c r="AB438" s="22">
        <f t="shared" si="18"/>
        <v>0.39</v>
      </c>
      <c r="AC438" s="22">
        <v>68.87</v>
      </c>
      <c r="AD438" s="22">
        <f t="shared" si="19"/>
        <v>0</v>
      </c>
      <c r="AE438" s="22">
        <f t="shared" si="20"/>
        <v>68.87</v>
      </c>
      <c r="AF438" s="22">
        <v>1.37</v>
      </c>
      <c r="AG438" s="22">
        <f t="shared" si="21"/>
        <v>0</v>
      </c>
      <c r="AH438" s="22">
        <f t="shared" si="22"/>
        <v>1.37</v>
      </c>
      <c r="AI438" s="22">
        <v>60.86</v>
      </c>
      <c r="AJ438" s="22">
        <f t="shared" si="23"/>
        <v>0</v>
      </c>
      <c r="AK438" s="22">
        <f t="shared" si="24"/>
        <v>60.86</v>
      </c>
      <c r="AL438" s="22">
        <f t="shared" ref="AL438:AN438" si="1821">AF438+AI438</f>
        <v>62.23</v>
      </c>
      <c r="AM438" s="22">
        <f t="shared" si="1821"/>
        <v>0</v>
      </c>
      <c r="AN438" s="22">
        <f t="shared" si="1821"/>
        <v>62.23</v>
      </c>
      <c r="AO438" s="22">
        <f t="shared" ref="AO438:AQ438" si="1822">SUM(J438+M438+P438+S438+W438+Z438+AC438+AF438+AI438)</f>
        <v>267.39</v>
      </c>
      <c r="AP438" s="22">
        <f t="shared" si="1822"/>
        <v>0</v>
      </c>
      <c r="AQ438" s="22">
        <f t="shared" si="1822"/>
        <v>267.39</v>
      </c>
      <c r="AR438" s="22">
        <v>42.44912682775276</v>
      </c>
      <c r="AS438" s="22">
        <f t="shared" si="27"/>
        <v>309.8391268</v>
      </c>
      <c r="AT438" s="22">
        <f t="shared" si="28"/>
        <v>309.8391268</v>
      </c>
      <c r="AU438" s="22">
        <f t="shared" si="29"/>
        <v>1182.160873</v>
      </c>
      <c r="AV438" s="22">
        <f t="shared" si="1726"/>
        <v>4554</v>
      </c>
      <c r="AW438" s="22">
        <f t="shared" si="31"/>
        <v>3371.839127</v>
      </c>
      <c r="AX438" s="22">
        <f t="shared" si="32"/>
        <v>1182.160873</v>
      </c>
      <c r="AY438" s="22">
        <v>70.73</v>
      </c>
      <c r="AZ438" s="22">
        <f t="shared" si="33"/>
        <v>70.73</v>
      </c>
      <c r="BA438" s="22">
        <f t="shared" si="34"/>
        <v>0</v>
      </c>
      <c r="BB438" s="22">
        <f t="shared" si="35"/>
        <v>4624.73</v>
      </c>
      <c r="BC438" s="22">
        <f t="shared" ref="BC438:BD438" si="1823">SUM(AW438+AZ438)</f>
        <v>3442.569127</v>
      </c>
      <c r="BD438" s="22">
        <f t="shared" si="1823"/>
        <v>1182.160873</v>
      </c>
      <c r="BE438" s="22">
        <f t="shared" si="37"/>
        <v>0</v>
      </c>
      <c r="BF438" s="27">
        <v>0.0</v>
      </c>
      <c r="BG438" s="22">
        <f t="shared" si="38"/>
        <v>0</v>
      </c>
      <c r="BH438" s="22">
        <f t="shared" si="39"/>
        <v>0</v>
      </c>
      <c r="BI438" s="22">
        <v>553.8399999999999</v>
      </c>
      <c r="BJ438" s="22">
        <f t="shared" si="40"/>
        <v>553.84</v>
      </c>
      <c r="BK438" s="22">
        <f t="shared" si="41"/>
        <v>0</v>
      </c>
      <c r="BL438" s="22"/>
      <c r="BM438" s="22">
        <f t="shared" si="42"/>
        <v>0</v>
      </c>
      <c r="BN438" s="22" t="str">
        <f t="shared" si="43"/>
        <v/>
      </c>
      <c r="BO438" s="22">
        <f t="shared" ref="BO438:BQ438" si="1824">BF438+BI438+BL438</f>
        <v>553.84</v>
      </c>
      <c r="BP438" s="22">
        <f t="shared" si="1824"/>
        <v>553.84</v>
      </c>
      <c r="BQ438" s="22">
        <f t="shared" si="1824"/>
        <v>0</v>
      </c>
      <c r="BR438" s="22">
        <f t="shared" si="45"/>
        <v>0</v>
      </c>
      <c r="BS438" s="22">
        <v>0.0</v>
      </c>
      <c r="BT438" s="22">
        <f t="shared" si="46"/>
        <v>0</v>
      </c>
      <c r="BU438" s="22">
        <f t="shared" si="47"/>
        <v>0</v>
      </c>
      <c r="BV438" s="22">
        <f t="shared" si="48"/>
        <v>0</v>
      </c>
      <c r="BW438" s="27">
        <v>947.05</v>
      </c>
      <c r="BX438" s="22">
        <f t="shared" si="49"/>
        <v>947.05</v>
      </c>
      <c r="BY438" s="22">
        <f t="shared" si="50"/>
        <v>0</v>
      </c>
      <c r="BZ438" s="22">
        <f t="shared" si="51"/>
        <v>0</v>
      </c>
      <c r="CA438" s="22">
        <f t="shared" si="52"/>
        <v>0</v>
      </c>
    </row>
    <row r="439" ht="14.25" customHeight="1">
      <c r="A439" s="14" t="s">
        <v>1953</v>
      </c>
      <c r="B439" s="14" t="s">
        <v>1954</v>
      </c>
      <c r="C439" s="14" t="s">
        <v>1955</v>
      </c>
      <c r="D439" s="14">
        <v>7.94216196E8</v>
      </c>
      <c r="E439" s="14" t="s">
        <v>341</v>
      </c>
      <c r="F439" s="14" t="s">
        <v>577</v>
      </c>
      <c r="G439" s="14" t="s">
        <v>1956</v>
      </c>
      <c r="H439" s="25" t="s">
        <v>96</v>
      </c>
      <c r="I439" s="26">
        <v>850.0</v>
      </c>
      <c r="J439" s="22">
        <v>0.0</v>
      </c>
      <c r="K439" s="22">
        <f t="shared" si="6"/>
        <v>0</v>
      </c>
      <c r="L439" s="22">
        <f t="shared" si="7"/>
        <v>0</v>
      </c>
      <c r="M439" s="22">
        <v>0.0</v>
      </c>
      <c r="N439" s="22">
        <f t="shared" si="8"/>
        <v>0</v>
      </c>
      <c r="O439" s="22">
        <f t="shared" si="9"/>
        <v>0</v>
      </c>
      <c r="P439" s="22">
        <v>22.0</v>
      </c>
      <c r="Q439" s="22">
        <f t="shared" si="10"/>
        <v>0</v>
      </c>
      <c r="R439" s="22">
        <f t="shared" si="11"/>
        <v>22</v>
      </c>
      <c r="S439" s="22">
        <v>100.0</v>
      </c>
      <c r="T439" s="22">
        <f t="shared" si="12"/>
        <v>0</v>
      </c>
      <c r="U439" s="22">
        <f t="shared" si="13"/>
        <v>100</v>
      </c>
      <c r="V439" s="22">
        <f t="shared" si="14"/>
        <v>728</v>
      </c>
      <c r="W439" s="22">
        <v>13.9</v>
      </c>
      <c r="X439" s="22">
        <f t="shared" si="15"/>
        <v>0</v>
      </c>
      <c r="Y439" s="22">
        <f t="shared" si="16"/>
        <v>13.9</v>
      </c>
      <c r="Z439" s="22">
        <v>0.39</v>
      </c>
      <c r="AA439" s="22">
        <f t="shared" si="17"/>
        <v>0</v>
      </c>
      <c r="AB439" s="22">
        <f t="shared" si="18"/>
        <v>0.39</v>
      </c>
      <c r="AC439" s="22">
        <v>68.87</v>
      </c>
      <c r="AD439" s="22">
        <f t="shared" si="19"/>
        <v>0</v>
      </c>
      <c r="AE439" s="22">
        <f t="shared" si="20"/>
        <v>68.87</v>
      </c>
      <c r="AF439" s="22">
        <v>1.37</v>
      </c>
      <c r="AG439" s="22">
        <f t="shared" si="21"/>
        <v>0</v>
      </c>
      <c r="AH439" s="22">
        <f t="shared" si="22"/>
        <v>1.37</v>
      </c>
      <c r="AI439" s="22">
        <v>60.86</v>
      </c>
      <c r="AJ439" s="22">
        <f t="shared" si="23"/>
        <v>0</v>
      </c>
      <c r="AK439" s="22">
        <f t="shared" si="24"/>
        <v>60.86</v>
      </c>
      <c r="AL439" s="22">
        <f t="shared" ref="AL439:AN439" si="1825">AF439+AI439</f>
        <v>62.23</v>
      </c>
      <c r="AM439" s="22">
        <f t="shared" si="1825"/>
        <v>0</v>
      </c>
      <c r="AN439" s="22">
        <f t="shared" si="1825"/>
        <v>62.23</v>
      </c>
      <c r="AO439" s="22">
        <f t="shared" ref="AO439:AQ439" si="1826">SUM(J439+M439+P439+S439+W439+Z439+AC439+AF439+AI439)</f>
        <v>267.39</v>
      </c>
      <c r="AP439" s="22">
        <f t="shared" si="1826"/>
        <v>0</v>
      </c>
      <c r="AQ439" s="22">
        <f t="shared" si="1826"/>
        <v>267.39</v>
      </c>
      <c r="AR439" s="22">
        <v>20.19523422241941</v>
      </c>
      <c r="AS439" s="22">
        <f t="shared" si="27"/>
        <v>287.5852342</v>
      </c>
      <c r="AT439" s="22">
        <f t="shared" si="28"/>
        <v>287.5852342</v>
      </c>
      <c r="AU439" s="22">
        <f t="shared" si="29"/>
        <v>562.4147658</v>
      </c>
      <c r="AV439" s="22">
        <f t="shared" si="1726"/>
        <v>4554</v>
      </c>
      <c r="AW439" s="22">
        <f t="shared" si="31"/>
        <v>3991.585234</v>
      </c>
      <c r="AX439" s="22">
        <f t="shared" si="32"/>
        <v>562.4147658</v>
      </c>
      <c r="AY439" s="22">
        <v>70.73</v>
      </c>
      <c r="AZ439" s="22">
        <f t="shared" si="33"/>
        <v>70.73</v>
      </c>
      <c r="BA439" s="22">
        <f t="shared" si="34"/>
        <v>0</v>
      </c>
      <c r="BB439" s="22">
        <f t="shared" si="35"/>
        <v>4624.73</v>
      </c>
      <c r="BC439" s="22">
        <f t="shared" ref="BC439:BD439" si="1827">SUM(AW439+AZ439)</f>
        <v>4062.315234</v>
      </c>
      <c r="BD439" s="22">
        <f t="shared" si="1827"/>
        <v>562.4147658</v>
      </c>
      <c r="BE439" s="22">
        <f t="shared" si="37"/>
        <v>0</v>
      </c>
      <c r="BF439" s="27">
        <v>0.0</v>
      </c>
      <c r="BG439" s="22">
        <f t="shared" si="38"/>
        <v>0</v>
      </c>
      <c r="BH439" s="22">
        <f t="shared" si="39"/>
        <v>0</v>
      </c>
      <c r="BI439" s="22">
        <v>471.71999999999997</v>
      </c>
      <c r="BJ439" s="22">
        <f t="shared" si="40"/>
        <v>471.72</v>
      </c>
      <c r="BK439" s="22">
        <f t="shared" si="41"/>
        <v>0</v>
      </c>
      <c r="BL439" s="22"/>
      <c r="BM439" s="22">
        <f t="shared" si="42"/>
        <v>0</v>
      </c>
      <c r="BN439" s="22" t="str">
        <f t="shared" si="43"/>
        <v/>
      </c>
      <c r="BO439" s="22">
        <f t="shared" ref="BO439:BQ439" si="1828">BF439+BI439+BL439</f>
        <v>471.72</v>
      </c>
      <c r="BP439" s="22">
        <f t="shared" si="1828"/>
        <v>471.72</v>
      </c>
      <c r="BQ439" s="22">
        <f t="shared" si="1828"/>
        <v>0</v>
      </c>
      <c r="BR439" s="22">
        <f t="shared" si="45"/>
        <v>0</v>
      </c>
      <c r="BS439" s="22">
        <v>0.0</v>
      </c>
      <c r="BT439" s="22">
        <f t="shared" si="46"/>
        <v>0</v>
      </c>
      <c r="BU439" s="22">
        <f t="shared" si="47"/>
        <v>0</v>
      </c>
      <c r="BV439" s="22">
        <f t="shared" si="48"/>
        <v>0</v>
      </c>
      <c r="BW439" s="27">
        <v>0.0</v>
      </c>
      <c r="BX439" s="22">
        <f t="shared" si="49"/>
        <v>0</v>
      </c>
      <c r="BY439" s="22">
        <f t="shared" si="50"/>
        <v>0</v>
      </c>
      <c r="BZ439" s="22">
        <f t="shared" si="51"/>
        <v>0</v>
      </c>
      <c r="CA439" s="22">
        <f t="shared" si="52"/>
        <v>0</v>
      </c>
    </row>
    <row r="440" ht="14.25" customHeight="1">
      <c r="A440" s="14" t="s">
        <v>1957</v>
      </c>
      <c r="B440" s="14" t="s">
        <v>1958</v>
      </c>
      <c r="C440" s="14" t="s">
        <v>1959</v>
      </c>
      <c r="D440" s="14">
        <v>2.51471314E8</v>
      </c>
      <c r="E440" s="14" t="s">
        <v>1960</v>
      </c>
      <c r="F440" s="14" t="s">
        <v>107</v>
      </c>
      <c r="G440" s="14" t="s">
        <v>1961</v>
      </c>
      <c r="H440" s="25" t="s">
        <v>96</v>
      </c>
      <c r="I440" s="26">
        <v>14700.0</v>
      </c>
      <c r="J440" s="22">
        <v>0.0</v>
      </c>
      <c r="K440" s="22">
        <f t="shared" si="6"/>
        <v>0</v>
      </c>
      <c r="L440" s="22">
        <f t="shared" si="7"/>
        <v>0</v>
      </c>
      <c r="M440" s="22">
        <v>0.0</v>
      </c>
      <c r="N440" s="22">
        <f t="shared" si="8"/>
        <v>0</v>
      </c>
      <c r="O440" s="22">
        <f t="shared" si="9"/>
        <v>0</v>
      </c>
      <c r="P440" s="22">
        <v>10.0</v>
      </c>
      <c r="Q440" s="22">
        <f t="shared" si="10"/>
        <v>0</v>
      </c>
      <c r="R440" s="22">
        <f t="shared" si="11"/>
        <v>10</v>
      </c>
      <c r="S440" s="22">
        <v>100.0</v>
      </c>
      <c r="T440" s="22">
        <f t="shared" si="12"/>
        <v>0</v>
      </c>
      <c r="U440" s="22">
        <f t="shared" si="13"/>
        <v>100</v>
      </c>
      <c r="V440" s="22">
        <f t="shared" si="14"/>
        <v>14590</v>
      </c>
      <c r="W440" s="22">
        <v>27.8</v>
      </c>
      <c r="X440" s="22">
        <f t="shared" si="15"/>
        <v>0</v>
      </c>
      <c r="Y440" s="22">
        <f t="shared" si="16"/>
        <v>27.8</v>
      </c>
      <c r="Z440" s="22">
        <v>0.39</v>
      </c>
      <c r="AA440" s="22">
        <f t="shared" si="17"/>
        <v>0</v>
      </c>
      <c r="AB440" s="22">
        <f t="shared" si="18"/>
        <v>0.39</v>
      </c>
      <c r="AC440" s="22">
        <v>68.87</v>
      </c>
      <c r="AD440" s="22">
        <f t="shared" si="19"/>
        <v>0</v>
      </c>
      <c r="AE440" s="22">
        <f t="shared" si="20"/>
        <v>68.87</v>
      </c>
      <c r="AF440" s="22">
        <v>1.37</v>
      </c>
      <c r="AG440" s="22">
        <f t="shared" si="21"/>
        <v>0</v>
      </c>
      <c r="AH440" s="22">
        <f t="shared" si="22"/>
        <v>1.37</v>
      </c>
      <c r="AI440" s="22">
        <v>60.86</v>
      </c>
      <c r="AJ440" s="22">
        <f t="shared" si="23"/>
        <v>0</v>
      </c>
      <c r="AK440" s="22">
        <f t="shared" si="24"/>
        <v>60.86</v>
      </c>
      <c r="AL440" s="22">
        <f t="shared" ref="AL440:AN440" si="1829">AF440+AI440</f>
        <v>62.23</v>
      </c>
      <c r="AM440" s="22">
        <f t="shared" si="1829"/>
        <v>0</v>
      </c>
      <c r="AN440" s="22">
        <f t="shared" si="1829"/>
        <v>62.23</v>
      </c>
      <c r="AO440" s="22">
        <f t="shared" ref="AO440:AQ440" si="1830">SUM(J440+M440+P440+S440+W440+Z440+AC440+AF440+AI440)</f>
        <v>269.29</v>
      </c>
      <c r="AP440" s="22">
        <f t="shared" si="1830"/>
        <v>0</v>
      </c>
      <c r="AQ440" s="22">
        <f t="shared" si="1830"/>
        <v>269.29</v>
      </c>
      <c r="AR440" s="22">
        <v>500.21724386091887</v>
      </c>
      <c r="AS440" s="22">
        <f t="shared" si="27"/>
        <v>769.5072439</v>
      </c>
      <c r="AT440" s="22">
        <f t="shared" si="28"/>
        <v>769.5072439</v>
      </c>
      <c r="AU440" s="22">
        <f t="shared" si="29"/>
        <v>13930.49276</v>
      </c>
      <c r="AV440" s="22">
        <f>82.93*120</f>
        <v>9951.6</v>
      </c>
      <c r="AW440" s="22">
        <f t="shared" si="31"/>
        <v>0</v>
      </c>
      <c r="AX440" s="22">
        <f t="shared" si="32"/>
        <v>9951.6</v>
      </c>
      <c r="AY440" s="22">
        <v>175.06</v>
      </c>
      <c r="AZ440" s="22">
        <f t="shared" si="33"/>
        <v>0</v>
      </c>
      <c r="BA440" s="22">
        <f t="shared" si="34"/>
        <v>175.06</v>
      </c>
      <c r="BB440" s="22">
        <f t="shared" si="35"/>
        <v>10126.66</v>
      </c>
      <c r="BC440" s="22">
        <f t="shared" ref="BC440:BD440" si="1831">SUM(AW440+AZ440)</f>
        <v>0</v>
      </c>
      <c r="BD440" s="22">
        <f t="shared" si="1831"/>
        <v>10126.66</v>
      </c>
      <c r="BE440" s="22">
        <f t="shared" si="37"/>
        <v>3803.832756</v>
      </c>
      <c r="BF440" s="27">
        <v>2344.72</v>
      </c>
      <c r="BG440" s="22">
        <f t="shared" si="38"/>
        <v>0</v>
      </c>
      <c r="BH440" s="22">
        <f t="shared" si="39"/>
        <v>2344.72</v>
      </c>
      <c r="BI440" s="22">
        <v>1025.22</v>
      </c>
      <c r="BJ440" s="22">
        <f t="shared" si="40"/>
        <v>0</v>
      </c>
      <c r="BK440" s="22">
        <f t="shared" si="41"/>
        <v>1025.22</v>
      </c>
      <c r="BL440" s="22"/>
      <c r="BM440" s="22">
        <f t="shared" si="42"/>
        <v>0</v>
      </c>
      <c r="BN440" s="22" t="str">
        <f t="shared" si="43"/>
        <v/>
      </c>
      <c r="BO440" s="22">
        <f t="shared" ref="BO440:BQ440" si="1832">BF440+BI440+BL440</f>
        <v>3369.94</v>
      </c>
      <c r="BP440" s="22">
        <f t="shared" si="1832"/>
        <v>0</v>
      </c>
      <c r="BQ440" s="22">
        <f t="shared" si="1832"/>
        <v>3369.94</v>
      </c>
      <c r="BR440" s="22">
        <f t="shared" si="45"/>
        <v>433.8927561</v>
      </c>
      <c r="BS440" s="22">
        <v>0.0</v>
      </c>
      <c r="BT440" s="22">
        <f t="shared" si="46"/>
        <v>0</v>
      </c>
      <c r="BU440" s="22">
        <f t="shared" si="47"/>
        <v>0</v>
      </c>
      <c r="BV440" s="22">
        <f t="shared" si="48"/>
        <v>433.8927561</v>
      </c>
      <c r="BW440" s="27">
        <v>29475.4</v>
      </c>
      <c r="BX440" s="22">
        <f t="shared" si="49"/>
        <v>29041.50724</v>
      </c>
      <c r="BY440" s="22">
        <f t="shared" si="50"/>
        <v>433.8927561</v>
      </c>
      <c r="BZ440" s="22">
        <f t="shared" si="51"/>
        <v>0</v>
      </c>
      <c r="CA440" s="22">
        <f t="shared" si="52"/>
        <v>0</v>
      </c>
    </row>
    <row r="441" ht="14.25" customHeight="1">
      <c r="A441" s="14" t="s">
        <v>1962</v>
      </c>
      <c r="B441" s="14" t="s">
        <v>1963</v>
      </c>
      <c r="C441" s="14" t="s">
        <v>1964</v>
      </c>
      <c r="D441" s="14">
        <v>8.81166456E8</v>
      </c>
      <c r="E441" s="14" t="s">
        <v>170</v>
      </c>
      <c r="F441" s="14" t="s">
        <v>322</v>
      </c>
      <c r="G441" s="14" t="s">
        <v>1965</v>
      </c>
      <c r="H441" s="25" t="s">
        <v>96</v>
      </c>
      <c r="I441" s="26">
        <v>2270.0</v>
      </c>
      <c r="J441" s="22">
        <v>0.0</v>
      </c>
      <c r="K441" s="22">
        <f t="shared" si="6"/>
        <v>0</v>
      </c>
      <c r="L441" s="22">
        <f t="shared" si="7"/>
        <v>0</v>
      </c>
      <c r="M441" s="22">
        <v>0.0</v>
      </c>
      <c r="N441" s="22">
        <f t="shared" si="8"/>
        <v>0</v>
      </c>
      <c r="O441" s="22">
        <f t="shared" si="9"/>
        <v>0</v>
      </c>
      <c r="P441" s="22">
        <v>22.0</v>
      </c>
      <c r="Q441" s="22">
        <f t="shared" si="10"/>
        <v>0</v>
      </c>
      <c r="R441" s="22">
        <f t="shared" si="11"/>
        <v>22</v>
      </c>
      <c r="S441" s="22">
        <v>100.0</v>
      </c>
      <c r="T441" s="22">
        <f t="shared" si="12"/>
        <v>0</v>
      </c>
      <c r="U441" s="22">
        <f t="shared" si="13"/>
        <v>100</v>
      </c>
      <c r="V441" s="22">
        <f t="shared" si="14"/>
        <v>2148</v>
      </c>
      <c r="W441" s="22">
        <v>13.9</v>
      </c>
      <c r="X441" s="22">
        <f t="shared" si="15"/>
        <v>0</v>
      </c>
      <c r="Y441" s="22">
        <f t="shared" si="16"/>
        <v>13.9</v>
      </c>
      <c r="Z441" s="22">
        <v>0.39</v>
      </c>
      <c r="AA441" s="22">
        <f t="shared" si="17"/>
        <v>0</v>
      </c>
      <c r="AB441" s="22">
        <f t="shared" si="18"/>
        <v>0.39</v>
      </c>
      <c r="AC441" s="22">
        <v>68.87</v>
      </c>
      <c r="AD441" s="22">
        <f t="shared" si="19"/>
        <v>0</v>
      </c>
      <c r="AE441" s="22">
        <f t="shared" si="20"/>
        <v>68.87</v>
      </c>
      <c r="AF441" s="22">
        <v>1.37</v>
      </c>
      <c r="AG441" s="22">
        <f t="shared" si="21"/>
        <v>0</v>
      </c>
      <c r="AH441" s="22">
        <f t="shared" si="22"/>
        <v>1.37</v>
      </c>
      <c r="AI441" s="22">
        <v>60.86</v>
      </c>
      <c r="AJ441" s="22">
        <f t="shared" si="23"/>
        <v>0</v>
      </c>
      <c r="AK441" s="22">
        <f t="shared" si="24"/>
        <v>60.86</v>
      </c>
      <c r="AL441" s="22">
        <f t="shared" ref="AL441:AN441" si="1833">AF441+AI441</f>
        <v>62.23</v>
      </c>
      <c r="AM441" s="22">
        <f t="shared" si="1833"/>
        <v>0</v>
      </c>
      <c r="AN441" s="22">
        <f t="shared" si="1833"/>
        <v>62.23</v>
      </c>
      <c r="AO441" s="22">
        <f t="shared" ref="AO441:AQ441" si="1834">SUM(J441+M441+P441+S441+W441+Z441+AC441+AF441+AI441)</f>
        <v>267.39</v>
      </c>
      <c r="AP441" s="22">
        <f t="shared" si="1834"/>
        <v>0</v>
      </c>
      <c r="AQ441" s="22">
        <f t="shared" si="1834"/>
        <v>267.39</v>
      </c>
      <c r="AR441" s="22">
        <v>69.41723967346825</v>
      </c>
      <c r="AS441" s="22">
        <f t="shared" si="27"/>
        <v>336.8072397</v>
      </c>
      <c r="AT441" s="22">
        <f t="shared" si="28"/>
        <v>336.8072397</v>
      </c>
      <c r="AU441" s="22">
        <f t="shared" si="29"/>
        <v>1933.19276</v>
      </c>
      <c r="AV441" s="22">
        <f t="shared" ref="AV441:AV450" si="1839">37.95*120</f>
        <v>4554</v>
      </c>
      <c r="AW441" s="22">
        <f t="shared" si="31"/>
        <v>2620.80724</v>
      </c>
      <c r="AX441" s="22">
        <f t="shared" si="32"/>
        <v>1933.19276</v>
      </c>
      <c r="AY441" s="22">
        <v>70.73</v>
      </c>
      <c r="AZ441" s="22">
        <f t="shared" si="33"/>
        <v>70.73</v>
      </c>
      <c r="BA441" s="22">
        <f t="shared" si="34"/>
        <v>0</v>
      </c>
      <c r="BB441" s="22">
        <f t="shared" si="35"/>
        <v>4624.73</v>
      </c>
      <c r="BC441" s="22">
        <f t="shared" ref="BC441:BD441" si="1835">SUM(AW441+AZ441)</f>
        <v>2691.53724</v>
      </c>
      <c r="BD441" s="22">
        <f t="shared" si="1835"/>
        <v>1933.19276</v>
      </c>
      <c r="BE441" s="22">
        <f t="shared" si="37"/>
        <v>0</v>
      </c>
      <c r="BF441" s="27">
        <v>0.0</v>
      </c>
      <c r="BG441" s="22">
        <f t="shared" si="38"/>
        <v>0</v>
      </c>
      <c r="BH441" s="22">
        <f t="shared" si="39"/>
        <v>0</v>
      </c>
      <c r="BI441" s="22">
        <v>462.46000000000004</v>
      </c>
      <c r="BJ441" s="22">
        <f t="shared" si="40"/>
        <v>462.46</v>
      </c>
      <c r="BK441" s="22">
        <f t="shared" si="41"/>
        <v>0</v>
      </c>
      <c r="BL441" s="22"/>
      <c r="BM441" s="22">
        <f t="shared" si="42"/>
        <v>0</v>
      </c>
      <c r="BN441" s="22" t="str">
        <f t="shared" si="43"/>
        <v/>
      </c>
      <c r="BO441" s="22">
        <f t="shared" ref="BO441:BQ441" si="1836">BF441+BI441+BL441</f>
        <v>462.46</v>
      </c>
      <c r="BP441" s="22">
        <f t="shared" si="1836"/>
        <v>462.46</v>
      </c>
      <c r="BQ441" s="22">
        <f t="shared" si="1836"/>
        <v>0</v>
      </c>
      <c r="BR441" s="22">
        <f t="shared" si="45"/>
        <v>0</v>
      </c>
      <c r="BS441" s="22">
        <v>0.0</v>
      </c>
      <c r="BT441" s="22">
        <f t="shared" si="46"/>
        <v>0</v>
      </c>
      <c r="BU441" s="22">
        <f t="shared" si="47"/>
        <v>0</v>
      </c>
      <c r="BV441" s="22">
        <f t="shared" si="48"/>
        <v>0</v>
      </c>
      <c r="BW441" s="27">
        <v>1021.54</v>
      </c>
      <c r="BX441" s="22">
        <f t="shared" si="49"/>
        <v>1021.54</v>
      </c>
      <c r="BY441" s="22">
        <f t="shared" si="50"/>
        <v>0</v>
      </c>
      <c r="BZ441" s="22">
        <f t="shared" si="51"/>
        <v>0</v>
      </c>
      <c r="CA441" s="22">
        <f t="shared" si="52"/>
        <v>0</v>
      </c>
    </row>
    <row r="442" ht="14.25" customHeight="1">
      <c r="A442" s="14" t="s">
        <v>1966</v>
      </c>
      <c r="B442" s="14" t="s">
        <v>244</v>
      </c>
      <c r="C442" s="14" t="s">
        <v>1967</v>
      </c>
      <c r="D442" s="14"/>
      <c r="E442" s="14" t="s">
        <v>925</v>
      </c>
      <c r="F442" s="14" t="s">
        <v>204</v>
      </c>
      <c r="G442" s="14" t="s">
        <v>1968</v>
      </c>
      <c r="H442" s="25" t="s">
        <v>96</v>
      </c>
      <c r="I442" s="26">
        <v>785.0</v>
      </c>
      <c r="J442" s="22">
        <v>0.0</v>
      </c>
      <c r="K442" s="22">
        <f t="shared" si="6"/>
        <v>0</v>
      </c>
      <c r="L442" s="22">
        <f t="shared" si="7"/>
        <v>0</v>
      </c>
      <c r="M442" s="22">
        <v>0.0</v>
      </c>
      <c r="N442" s="22">
        <f t="shared" si="8"/>
        <v>0</v>
      </c>
      <c r="O442" s="22">
        <f t="shared" si="9"/>
        <v>0</v>
      </c>
      <c r="P442" s="22">
        <v>10.0</v>
      </c>
      <c r="Q442" s="22">
        <f t="shared" si="10"/>
        <v>0</v>
      </c>
      <c r="R442" s="22">
        <f t="shared" si="11"/>
        <v>10</v>
      </c>
      <c r="S442" s="22">
        <v>100.0</v>
      </c>
      <c r="T442" s="22">
        <f t="shared" si="12"/>
        <v>0</v>
      </c>
      <c r="U442" s="22">
        <f t="shared" si="13"/>
        <v>100</v>
      </c>
      <c r="V442" s="22">
        <f t="shared" si="14"/>
        <v>675</v>
      </c>
      <c r="W442" s="22">
        <v>13.9</v>
      </c>
      <c r="X442" s="22">
        <f t="shared" si="15"/>
        <v>0</v>
      </c>
      <c r="Y442" s="22">
        <f t="shared" si="16"/>
        <v>13.9</v>
      </c>
      <c r="Z442" s="22">
        <v>0.39</v>
      </c>
      <c r="AA442" s="22">
        <f t="shared" si="17"/>
        <v>0</v>
      </c>
      <c r="AB442" s="22">
        <f t="shared" si="18"/>
        <v>0.39</v>
      </c>
      <c r="AC442" s="22">
        <v>68.87</v>
      </c>
      <c r="AD442" s="22">
        <f t="shared" si="19"/>
        <v>0</v>
      </c>
      <c r="AE442" s="22">
        <f t="shared" si="20"/>
        <v>68.87</v>
      </c>
      <c r="AF442" s="22">
        <v>1.37</v>
      </c>
      <c r="AG442" s="22">
        <f t="shared" si="21"/>
        <v>0</v>
      </c>
      <c r="AH442" s="22">
        <f t="shared" si="22"/>
        <v>1.37</v>
      </c>
      <c r="AI442" s="22">
        <v>60.86</v>
      </c>
      <c r="AJ442" s="22">
        <f t="shared" si="23"/>
        <v>0</v>
      </c>
      <c r="AK442" s="22">
        <f t="shared" si="24"/>
        <v>60.86</v>
      </c>
      <c r="AL442" s="22">
        <f t="shared" ref="AL442:AN442" si="1837">AF442+AI442</f>
        <v>62.23</v>
      </c>
      <c r="AM442" s="22">
        <f t="shared" si="1837"/>
        <v>0</v>
      </c>
      <c r="AN442" s="22">
        <f t="shared" si="1837"/>
        <v>62.23</v>
      </c>
      <c r="AO442" s="22">
        <f t="shared" ref="AO442:AQ442" si="1838">SUM(J442+M442+P442+S442+W442+Z442+AC442+AF442+AI442)</f>
        <v>255.39</v>
      </c>
      <c r="AP442" s="22">
        <f t="shared" si="1838"/>
        <v>0</v>
      </c>
      <c r="AQ442" s="22">
        <f t="shared" si="1838"/>
        <v>255.39</v>
      </c>
      <c r="AR442" s="22">
        <v>18.358074864035185</v>
      </c>
      <c r="AS442" s="22">
        <f t="shared" si="27"/>
        <v>273.7480749</v>
      </c>
      <c r="AT442" s="22">
        <f t="shared" si="28"/>
        <v>273.7480749</v>
      </c>
      <c r="AU442" s="22">
        <f t="shared" si="29"/>
        <v>511.2519251</v>
      </c>
      <c r="AV442" s="22">
        <f t="shared" si="1839"/>
        <v>4554</v>
      </c>
      <c r="AW442" s="22">
        <f t="shared" si="31"/>
        <v>4042.748075</v>
      </c>
      <c r="AX442" s="22">
        <f t="shared" si="32"/>
        <v>511.2519251</v>
      </c>
      <c r="AY442" s="22">
        <v>70.73</v>
      </c>
      <c r="AZ442" s="22">
        <f t="shared" si="33"/>
        <v>70.73</v>
      </c>
      <c r="BA442" s="22">
        <f t="shared" si="34"/>
        <v>0</v>
      </c>
      <c r="BB442" s="22">
        <f t="shared" si="35"/>
        <v>4624.73</v>
      </c>
      <c r="BC442" s="22">
        <f t="shared" ref="BC442:BD442" si="1840">SUM(AW442+AZ442)</f>
        <v>4113.478075</v>
      </c>
      <c r="BD442" s="22">
        <f t="shared" si="1840"/>
        <v>511.2519251</v>
      </c>
      <c r="BE442" s="22">
        <f t="shared" si="37"/>
        <v>0</v>
      </c>
      <c r="BF442" s="27">
        <v>0.0</v>
      </c>
      <c r="BG442" s="22">
        <f t="shared" si="38"/>
        <v>0</v>
      </c>
      <c r="BH442" s="22">
        <f t="shared" si="39"/>
        <v>0</v>
      </c>
      <c r="BI442" s="22">
        <v>0.0</v>
      </c>
      <c r="BJ442" s="22">
        <f t="shared" si="40"/>
        <v>0</v>
      </c>
      <c r="BK442" s="22">
        <f t="shared" si="41"/>
        <v>0</v>
      </c>
      <c r="BL442" s="22"/>
      <c r="BM442" s="22">
        <f t="shared" si="42"/>
        <v>0</v>
      </c>
      <c r="BN442" s="22" t="str">
        <f t="shared" si="43"/>
        <v/>
      </c>
      <c r="BO442" s="22">
        <f t="shared" ref="BO442:BQ442" si="1841">BF442+BI442+BL442</f>
        <v>0</v>
      </c>
      <c r="BP442" s="22">
        <f t="shared" si="1841"/>
        <v>0</v>
      </c>
      <c r="BQ442" s="22">
        <f t="shared" si="1841"/>
        <v>0</v>
      </c>
      <c r="BR442" s="22">
        <f t="shared" si="45"/>
        <v>0</v>
      </c>
      <c r="BS442" s="22">
        <v>0.0</v>
      </c>
      <c r="BT442" s="22">
        <f t="shared" si="46"/>
        <v>0</v>
      </c>
      <c r="BU442" s="22">
        <f t="shared" si="47"/>
        <v>0</v>
      </c>
      <c r="BV442" s="22">
        <f t="shared" si="48"/>
        <v>0</v>
      </c>
      <c r="BW442" s="27">
        <v>0.0</v>
      </c>
      <c r="BX442" s="22">
        <f t="shared" si="49"/>
        <v>0</v>
      </c>
      <c r="BY442" s="22">
        <f t="shared" si="50"/>
        <v>0</v>
      </c>
      <c r="BZ442" s="22">
        <f t="shared" si="51"/>
        <v>0</v>
      </c>
      <c r="CA442" s="22">
        <f t="shared" si="52"/>
        <v>0</v>
      </c>
    </row>
    <row r="443" ht="14.25" customHeight="1">
      <c r="A443" s="14" t="s">
        <v>1969</v>
      </c>
      <c r="B443" s="14" t="s">
        <v>1970</v>
      </c>
      <c r="C443" s="14" t="s">
        <v>1971</v>
      </c>
      <c r="D443" s="14">
        <v>8.83680483E8</v>
      </c>
      <c r="E443" s="14" t="s">
        <v>887</v>
      </c>
      <c r="F443" s="14" t="s">
        <v>215</v>
      </c>
      <c r="G443" s="14" t="s">
        <v>1972</v>
      </c>
      <c r="H443" s="25" t="s">
        <v>96</v>
      </c>
      <c r="I443" s="26">
        <v>569.0</v>
      </c>
      <c r="J443" s="22">
        <v>0.0</v>
      </c>
      <c r="K443" s="22">
        <f t="shared" si="6"/>
        <v>0</v>
      </c>
      <c r="L443" s="22">
        <f t="shared" si="7"/>
        <v>0</v>
      </c>
      <c r="M443" s="22">
        <v>0.0</v>
      </c>
      <c r="N443" s="22">
        <f t="shared" si="8"/>
        <v>0</v>
      </c>
      <c r="O443" s="22">
        <f t="shared" si="9"/>
        <v>0</v>
      </c>
      <c r="P443" s="22">
        <v>10.0</v>
      </c>
      <c r="Q443" s="22">
        <f t="shared" si="10"/>
        <v>0</v>
      </c>
      <c r="R443" s="22">
        <f t="shared" si="11"/>
        <v>10</v>
      </c>
      <c r="S443" s="22">
        <v>100.0</v>
      </c>
      <c r="T443" s="22">
        <f t="shared" si="12"/>
        <v>0</v>
      </c>
      <c r="U443" s="22">
        <f t="shared" si="13"/>
        <v>100</v>
      </c>
      <c r="V443" s="22">
        <f t="shared" si="14"/>
        <v>459</v>
      </c>
      <c r="W443" s="22">
        <v>13.9</v>
      </c>
      <c r="X443" s="22">
        <f t="shared" si="15"/>
        <v>0</v>
      </c>
      <c r="Y443" s="22">
        <f t="shared" si="16"/>
        <v>13.9</v>
      </c>
      <c r="Z443" s="22">
        <v>0.39</v>
      </c>
      <c r="AA443" s="22">
        <f t="shared" si="17"/>
        <v>0</v>
      </c>
      <c r="AB443" s="22">
        <f t="shared" si="18"/>
        <v>0.39</v>
      </c>
      <c r="AC443" s="22">
        <v>68.87</v>
      </c>
      <c r="AD443" s="22">
        <f t="shared" si="19"/>
        <v>0</v>
      </c>
      <c r="AE443" s="22">
        <f t="shared" si="20"/>
        <v>68.87</v>
      </c>
      <c r="AF443" s="22">
        <v>1.37</v>
      </c>
      <c r="AG443" s="22">
        <f t="shared" si="21"/>
        <v>0</v>
      </c>
      <c r="AH443" s="22">
        <f t="shared" si="22"/>
        <v>1.37</v>
      </c>
      <c r="AI443" s="22">
        <v>60.86</v>
      </c>
      <c r="AJ443" s="22">
        <f t="shared" si="23"/>
        <v>0</v>
      </c>
      <c r="AK443" s="22">
        <f t="shared" si="24"/>
        <v>60.86</v>
      </c>
      <c r="AL443" s="22">
        <f t="shared" ref="AL443:AN443" si="1842">AF443+AI443</f>
        <v>62.23</v>
      </c>
      <c r="AM443" s="22">
        <f t="shared" si="1842"/>
        <v>0</v>
      </c>
      <c r="AN443" s="22">
        <f t="shared" si="1842"/>
        <v>62.23</v>
      </c>
      <c r="AO443" s="22">
        <f t="shared" ref="AO443:AQ443" si="1843">SUM(J443+M443+P443+S443+W443+Z443+AC443+AF443+AI443)</f>
        <v>255.39</v>
      </c>
      <c r="AP443" s="22">
        <f t="shared" si="1843"/>
        <v>0</v>
      </c>
      <c r="AQ443" s="22">
        <f t="shared" si="1843"/>
        <v>255.39</v>
      </c>
      <c r="AR443" s="22">
        <v>10.870783894016492</v>
      </c>
      <c r="AS443" s="22">
        <f t="shared" si="27"/>
        <v>266.2607839</v>
      </c>
      <c r="AT443" s="22">
        <f t="shared" si="28"/>
        <v>266.2607839</v>
      </c>
      <c r="AU443" s="22">
        <f t="shared" si="29"/>
        <v>302.7392161</v>
      </c>
      <c r="AV443" s="22">
        <f t="shared" si="1839"/>
        <v>4554</v>
      </c>
      <c r="AW443" s="22">
        <f t="shared" si="31"/>
        <v>4251.260784</v>
      </c>
      <c r="AX443" s="22">
        <f t="shared" si="32"/>
        <v>302.7392161</v>
      </c>
      <c r="AY443" s="22">
        <v>70.73</v>
      </c>
      <c r="AZ443" s="22">
        <f t="shared" si="33"/>
        <v>70.73</v>
      </c>
      <c r="BA443" s="22">
        <f t="shared" si="34"/>
        <v>0</v>
      </c>
      <c r="BB443" s="22">
        <f t="shared" si="35"/>
        <v>4624.73</v>
      </c>
      <c r="BC443" s="22">
        <f t="shared" ref="BC443:BD443" si="1844">SUM(AW443+AZ443)</f>
        <v>4321.990784</v>
      </c>
      <c r="BD443" s="22">
        <f t="shared" si="1844"/>
        <v>302.7392161</v>
      </c>
      <c r="BE443" s="22">
        <f t="shared" si="37"/>
        <v>0</v>
      </c>
      <c r="BF443" s="27">
        <v>0.0</v>
      </c>
      <c r="BG443" s="22">
        <f t="shared" si="38"/>
        <v>0</v>
      </c>
      <c r="BH443" s="22">
        <f t="shared" si="39"/>
        <v>0</v>
      </c>
      <c r="BI443" s="22">
        <v>473.88</v>
      </c>
      <c r="BJ443" s="22">
        <f t="shared" si="40"/>
        <v>473.88</v>
      </c>
      <c r="BK443" s="22">
        <f t="shared" si="41"/>
        <v>0</v>
      </c>
      <c r="BL443" s="22"/>
      <c r="BM443" s="22">
        <f t="shared" si="42"/>
        <v>0</v>
      </c>
      <c r="BN443" s="22" t="str">
        <f t="shared" si="43"/>
        <v/>
      </c>
      <c r="BO443" s="22">
        <f t="shared" ref="BO443:BQ443" si="1845">BF443+BI443+BL443</f>
        <v>473.88</v>
      </c>
      <c r="BP443" s="22">
        <f t="shared" si="1845"/>
        <v>473.88</v>
      </c>
      <c r="BQ443" s="22">
        <f t="shared" si="1845"/>
        <v>0</v>
      </c>
      <c r="BR443" s="22">
        <f t="shared" si="45"/>
        <v>0</v>
      </c>
      <c r="BS443" s="22">
        <v>0.0</v>
      </c>
      <c r="BT443" s="22">
        <f t="shared" si="46"/>
        <v>0</v>
      </c>
      <c r="BU443" s="22">
        <f t="shared" si="47"/>
        <v>0</v>
      </c>
      <c r="BV443" s="22">
        <f t="shared" si="48"/>
        <v>0</v>
      </c>
      <c r="BW443" s="27">
        <v>1362.06</v>
      </c>
      <c r="BX443" s="22">
        <f t="shared" si="49"/>
        <v>1362.06</v>
      </c>
      <c r="BY443" s="22">
        <f t="shared" si="50"/>
        <v>0</v>
      </c>
      <c r="BZ443" s="22">
        <f t="shared" si="51"/>
        <v>0</v>
      </c>
      <c r="CA443" s="22">
        <f t="shared" si="52"/>
        <v>0</v>
      </c>
    </row>
    <row r="444" ht="14.25" customHeight="1">
      <c r="A444" s="14" t="s">
        <v>1973</v>
      </c>
      <c r="B444" s="14" t="s">
        <v>1974</v>
      </c>
      <c r="C444" s="14" t="s">
        <v>1975</v>
      </c>
      <c r="D444" s="14">
        <v>9.62168025E8</v>
      </c>
      <c r="E444" s="14" t="s">
        <v>312</v>
      </c>
      <c r="F444" s="14" t="s">
        <v>209</v>
      </c>
      <c r="G444" s="14" t="s">
        <v>1976</v>
      </c>
      <c r="H444" s="25" t="s">
        <v>96</v>
      </c>
      <c r="I444" s="26">
        <v>1360.0</v>
      </c>
      <c r="J444" s="22">
        <v>0.0</v>
      </c>
      <c r="K444" s="22">
        <f t="shared" si="6"/>
        <v>0</v>
      </c>
      <c r="L444" s="22">
        <f t="shared" si="7"/>
        <v>0</v>
      </c>
      <c r="M444" s="22">
        <v>0.0</v>
      </c>
      <c r="N444" s="22">
        <f t="shared" si="8"/>
        <v>0</v>
      </c>
      <c r="O444" s="22">
        <f t="shared" si="9"/>
        <v>0</v>
      </c>
      <c r="P444" s="22">
        <v>22.0</v>
      </c>
      <c r="Q444" s="22">
        <f t="shared" si="10"/>
        <v>0</v>
      </c>
      <c r="R444" s="22">
        <f t="shared" si="11"/>
        <v>22</v>
      </c>
      <c r="S444" s="22">
        <v>100.0</v>
      </c>
      <c r="T444" s="22">
        <f t="shared" si="12"/>
        <v>0</v>
      </c>
      <c r="U444" s="22">
        <f t="shared" si="13"/>
        <v>100</v>
      </c>
      <c r="V444" s="22">
        <f t="shared" si="14"/>
        <v>1238</v>
      </c>
      <c r="W444" s="22">
        <v>13.9</v>
      </c>
      <c r="X444" s="22">
        <f t="shared" si="15"/>
        <v>0</v>
      </c>
      <c r="Y444" s="22">
        <f t="shared" si="16"/>
        <v>13.9</v>
      </c>
      <c r="Z444" s="22">
        <v>0.39</v>
      </c>
      <c r="AA444" s="22">
        <f t="shared" si="17"/>
        <v>0</v>
      </c>
      <c r="AB444" s="22">
        <f t="shared" si="18"/>
        <v>0.39</v>
      </c>
      <c r="AC444" s="22">
        <v>68.87</v>
      </c>
      <c r="AD444" s="22">
        <f t="shared" si="19"/>
        <v>0</v>
      </c>
      <c r="AE444" s="22">
        <f t="shared" si="20"/>
        <v>68.87</v>
      </c>
      <c r="AF444" s="22">
        <v>1.37</v>
      </c>
      <c r="AG444" s="22">
        <f t="shared" si="21"/>
        <v>0</v>
      </c>
      <c r="AH444" s="22">
        <f t="shared" si="22"/>
        <v>1.37</v>
      </c>
      <c r="AI444" s="22">
        <v>60.86</v>
      </c>
      <c r="AJ444" s="22">
        <f t="shared" si="23"/>
        <v>0</v>
      </c>
      <c r="AK444" s="22">
        <f t="shared" si="24"/>
        <v>60.86</v>
      </c>
      <c r="AL444" s="22">
        <f t="shared" ref="AL444:AN444" si="1846">AF444+AI444</f>
        <v>62.23</v>
      </c>
      <c r="AM444" s="22">
        <f t="shared" si="1846"/>
        <v>0</v>
      </c>
      <c r="AN444" s="22">
        <f t="shared" si="1846"/>
        <v>62.23</v>
      </c>
      <c r="AO444" s="22">
        <f t="shared" ref="AO444:AQ444" si="1847">SUM(J444+M444+P444+S444+W444+Z444+AC444+AF444+AI444)</f>
        <v>267.39</v>
      </c>
      <c r="AP444" s="22">
        <f t="shared" si="1847"/>
        <v>0</v>
      </c>
      <c r="AQ444" s="22">
        <f t="shared" si="1847"/>
        <v>267.39</v>
      </c>
      <c r="AR444" s="22">
        <v>37.873560123852435</v>
      </c>
      <c r="AS444" s="22">
        <f t="shared" si="27"/>
        <v>305.2635601</v>
      </c>
      <c r="AT444" s="22">
        <f t="shared" si="28"/>
        <v>305.2635601</v>
      </c>
      <c r="AU444" s="22">
        <f t="shared" si="29"/>
        <v>1054.73644</v>
      </c>
      <c r="AV444" s="22">
        <f t="shared" si="1839"/>
        <v>4554</v>
      </c>
      <c r="AW444" s="22">
        <f t="shared" si="31"/>
        <v>3499.26356</v>
      </c>
      <c r="AX444" s="22">
        <f t="shared" si="32"/>
        <v>1054.73644</v>
      </c>
      <c r="AY444" s="22">
        <v>70.73</v>
      </c>
      <c r="AZ444" s="22">
        <f t="shared" si="33"/>
        <v>70.73</v>
      </c>
      <c r="BA444" s="22">
        <f t="shared" si="34"/>
        <v>0</v>
      </c>
      <c r="BB444" s="22">
        <f t="shared" si="35"/>
        <v>4624.73</v>
      </c>
      <c r="BC444" s="22">
        <f t="shared" ref="BC444:BD444" si="1848">SUM(AW444+AZ444)</f>
        <v>3569.99356</v>
      </c>
      <c r="BD444" s="22">
        <f t="shared" si="1848"/>
        <v>1054.73644</v>
      </c>
      <c r="BE444" s="22">
        <f t="shared" si="37"/>
        <v>0</v>
      </c>
      <c r="BF444" s="27">
        <v>0.0</v>
      </c>
      <c r="BG444" s="22">
        <f t="shared" si="38"/>
        <v>0</v>
      </c>
      <c r="BH444" s="22">
        <f t="shared" si="39"/>
        <v>0</v>
      </c>
      <c r="BI444" s="22">
        <v>583.84</v>
      </c>
      <c r="BJ444" s="22">
        <f t="shared" si="40"/>
        <v>583.84</v>
      </c>
      <c r="BK444" s="22">
        <f t="shared" si="41"/>
        <v>0</v>
      </c>
      <c r="BL444" s="22"/>
      <c r="BM444" s="22">
        <f t="shared" si="42"/>
        <v>0</v>
      </c>
      <c r="BN444" s="22" t="str">
        <f t="shared" si="43"/>
        <v/>
      </c>
      <c r="BO444" s="22">
        <f t="shared" ref="BO444:BQ444" si="1849">BF444+BI444+BL444</f>
        <v>583.84</v>
      </c>
      <c r="BP444" s="22">
        <f t="shared" si="1849"/>
        <v>583.84</v>
      </c>
      <c r="BQ444" s="22">
        <f t="shared" si="1849"/>
        <v>0</v>
      </c>
      <c r="BR444" s="22">
        <f t="shared" si="45"/>
        <v>0</v>
      </c>
      <c r="BS444" s="22">
        <v>0.0</v>
      </c>
      <c r="BT444" s="22">
        <f t="shared" si="46"/>
        <v>0</v>
      </c>
      <c r="BU444" s="22">
        <f t="shared" si="47"/>
        <v>0</v>
      </c>
      <c r="BV444" s="22">
        <f t="shared" si="48"/>
        <v>0</v>
      </c>
      <c r="BW444" s="27">
        <v>0.0</v>
      </c>
      <c r="BX444" s="22">
        <f t="shared" si="49"/>
        <v>0</v>
      </c>
      <c r="BY444" s="22">
        <f t="shared" si="50"/>
        <v>0</v>
      </c>
      <c r="BZ444" s="22">
        <f t="shared" si="51"/>
        <v>0</v>
      </c>
      <c r="CA444" s="22">
        <f t="shared" si="52"/>
        <v>0</v>
      </c>
    </row>
    <row r="445" ht="14.25" customHeight="1">
      <c r="A445" s="14" t="s">
        <v>1977</v>
      </c>
      <c r="B445" s="14" t="s">
        <v>1978</v>
      </c>
      <c r="C445" s="14" t="s">
        <v>1979</v>
      </c>
      <c r="D445" s="14">
        <v>7.89409143E8</v>
      </c>
      <c r="E445" s="14" t="s">
        <v>298</v>
      </c>
      <c r="F445" s="14" t="s">
        <v>466</v>
      </c>
      <c r="G445" s="14" t="s">
        <v>1980</v>
      </c>
      <c r="H445" s="25" t="s">
        <v>96</v>
      </c>
      <c r="I445" s="26">
        <v>2818.0</v>
      </c>
      <c r="J445" s="22">
        <v>0.0</v>
      </c>
      <c r="K445" s="22">
        <f t="shared" si="6"/>
        <v>0</v>
      </c>
      <c r="L445" s="22">
        <f t="shared" si="7"/>
        <v>0</v>
      </c>
      <c r="M445" s="22">
        <v>0.0</v>
      </c>
      <c r="N445" s="22">
        <f t="shared" si="8"/>
        <v>0</v>
      </c>
      <c r="O445" s="22">
        <f t="shared" si="9"/>
        <v>0</v>
      </c>
      <c r="P445" s="22">
        <v>22.0</v>
      </c>
      <c r="Q445" s="22">
        <f t="shared" si="10"/>
        <v>0</v>
      </c>
      <c r="R445" s="22">
        <f t="shared" si="11"/>
        <v>22</v>
      </c>
      <c r="S445" s="22">
        <v>100.0</v>
      </c>
      <c r="T445" s="22">
        <f t="shared" si="12"/>
        <v>0</v>
      </c>
      <c r="U445" s="22">
        <f t="shared" si="13"/>
        <v>100</v>
      </c>
      <c r="V445" s="22">
        <f t="shared" si="14"/>
        <v>2696</v>
      </c>
      <c r="W445" s="22">
        <v>13.9</v>
      </c>
      <c r="X445" s="22">
        <f t="shared" si="15"/>
        <v>0</v>
      </c>
      <c r="Y445" s="22">
        <f t="shared" si="16"/>
        <v>13.9</v>
      </c>
      <c r="Z445" s="22">
        <v>0.39</v>
      </c>
      <c r="AA445" s="22">
        <f t="shared" si="17"/>
        <v>0</v>
      </c>
      <c r="AB445" s="22">
        <f t="shared" si="18"/>
        <v>0.39</v>
      </c>
      <c r="AC445" s="22">
        <v>68.87</v>
      </c>
      <c r="AD445" s="22">
        <f t="shared" si="19"/>
        <v>0</v>
      </c>
      <c r="AE445" s="22">
        <f t="shared" si="20"/>
        <v>68.87</v>
      </c>
      <c r="AF445" s="22">
        <v>1.37</v>
      </c>
      <c r="AG445" s="22">
        <f t="shared" si="21"/>
        <v>0</v>
      </c>
      <c r="AH445" s="22">
        <f t="shared" si="22"/>
        <v>1.37</v>
      </c>
      <c r="AI445" s="22">
        <v>60.86</v>
      </c>
      <c r="AJ445" s="22">
        <f t="shared" si="23"/>
        <v>0</v>
      </c>
      <c r="AK445" s="22">
        <f t="shared" si="24"/>
        <v>60.86</v>
      </c>
      <c r="AL445" s="22">
        <f t="shared" ref="AL445:AN445" si="1850">AF445+AI445</f>
        <v>62.23</v>
      </c>
      <c r="AM445" s="22">
        <f t="shared" si="1850"/>
        <v>0</v>
      </c>
      <c r="AN445" s="22">
        <f t="shared" si="1850"/>
        <v>62.23</v>
      </c>
      <c r="AO445" s="22">
        <f t="shared" ref="AO445:AQ445" si="1851">SUM(J445+M445+P445+S445+W445+Z445+AC445+AF445+AI445)</f>
        <v>267.39</v>
      </c>
      <c r="AP445" s="22">
        <f t="shared" si="1851"/>
        <v>0</v>
      </c>
      <c r="AQ445" s="22">
        <f t="shared" si="1851"/>
        <v>267.39</v>
      </c>
      <c r="AR445" s="22">
        <v>88.41277417147863</v>
      </c>
      <c r="AS445" s="22">
        <f t="shared" si="27"/>
        <v>355.8027742</v>
      </c>
      <c r="AT445" s="22">
        <f t="shared" si="28"/>
        <v>355.8027742</v>
      </c>
      <c r="AU445" s="22">
        <f t="shared" si="29"/>
        <v>2462.197226</v>
      </c>
      <c r="AV445" s="22">
        <f t="shared" si="1839"/>
        <v>4554</v>
      </c>
      <c r="AW445" s="22">
        <f t="shared" si="31"/>
        <v>2091.802774</v>
      </c>
      <c r="AX445" s="22">
        <f t="shared" si="32"/>
        <v>2462.197226</v>
      </c>
      <c r="AY445" s="22">
        <v>70.73</v>
      </c>
      <c r="AZ445" s="22">
        <f t="shared" si="33"/>
        <v>70.73</v>
      </c>
      <c r="BA445" s="22">
        <f t="shared" si="34"/>
        <v>0</v>
      </c>
      <c r="BB445" s="22">
        <f t="shared" si="35"/>
        <v>4624.73</v>
      </c>
      <c r="BC445" s="22">
        <f t="shared" ref="BC445:BD445" si="1852">SUM(AW445+AZ445)</f>
        <v>2162.532774</v>
      </c>
      <c r="BD445" s="22">
        <f t="shared" si="1852"/>
        <v>2462.197226</v>
      </c>
      <c r="BE445" s="22">
        <f t="shared" si="37"/>
        <v>0</v>
      </c>
      <c r="BF445" s="27">
        <v>0.0</v>
      </c>
      <c r="BG445" s="22">
        <f t="shared" si="38"/>
        <v>0</v>
      </c>
      <c r="BH445" s="22">
        <f t="shared" si="39"/>
        <v>0</v>
      </c>
      <c r="BI445" s="22">
        <v>548.84</v>
      </c>
      <c r="BJ445" s="22">
        <f t="shared" si="40"/>
        <v>548.84</v>
      </c>
      <c r="BK445" s="22">
        <f t="shared" si="41"/>
        <v>0</v>
      </c>
      <c r="BL445" s="22"/>
      <c r="BM445" s="22">
        <f t="shared" si="42"/>
        <v>0</v>
      </c>
      <c r="BN445" s="22" t="str">
        <f t="shared" si="43"/>
        <v/>
      </c>
      <c r="BO445" s="22">
        <f t="shared" ref="BO445:BQ445" si="1853">BF445+BI445+BL445</f>
        <v>548.84</v>
      </c>
      <c r="BP445" s="22">
        <f t="shared" si="1853"/>
        <v>548.84</v>
      </c>
      <c r="BQ445" s="22">
        <f t="shared" si="1853"/>
        <v>0</v>
      </c>
      <c r="BR445" s="22">
        <f t="shared" si="45"/>
        <v>0</v>
      </c>
      <c r="BS445" s="22">
        <v>0.0</v>
      </c>
      <c r="BT445" s="22">
        <f t="shared" si="46"/>
        <v>0</v>
      </c>
      <c r="BU445" s="22">
        <f t="shared" si="47"/>
        <v>0</v>
      </c>
      <c r="BV445" s="22">
        <f t="shared" si="48"/>
        <v>0</v>
      </c>
      <c r="BW445" s="27">
        <v>85.13</v>
      </c>
      <c r="BX445" s="22">
        <f t="shared" si="49"/>
        <v>85.13</v>
      </c>
      <c r="BY445" s="22">
        <f t="shared" si="50"/>
        <v>0</v>
      </c>
      <c r="BZ445" s="22">
        <f t="shared" si="51"/>
        <v>0</v>
      </c>
      <c r="CA445" s="22">
        <f t="shared" si="52"/>
        <v>0</v>
      </c>
    </row>
    <row r="446" ht="14.25" customHeight="1">
      <c r="A446" s="14" t="s">
        <v>1981</v>
      </c>
      <c r="B446" s="14" t="s">
        <v>1982</v>
      </c>
      <c r="C446" s="14" t="s">
        <v>1983</v>
      </c>
      <c r="D446" s="14">
        <v>8.85298721E8</v>
      </c>
      <c r="E446" s="14" t="s">
        <v>235</v>
      </c>
      <c r="F446" s="14" t="s">
        <v>322</v>
      </c>
      <c r="G446" s="14" t="s">
        <v>1984</v>
      </c>
      <c r="H446" s="25" t="s">
        <v>96</v>
      </c>
      <c r="I446" s="26">
        <v>1062.0</v>
      </c>
      <c r="J446" s="22">
        <v>0.0</v>
      </c>
      <c r="K446" s="22">
        <f t="shared" si="6"/>
        <v>0</v>
      </c>
      <c r="L446" s="22">
        <f t="shared" si="7"/>
        <v>0</v>
      </c>
      <c r="M446" s="22">
        <v>0.0</v>
      </c>
      <c r="N446" s="22">
        <f t="shared" si="8"/>
        <v>0</v>
      </c>
      <c r="O446" s="22">
        <f t="shared" si="9"/>
        <v>0</v>
      </c>
      <c r="P446" s="22">
        <v>22.0</v>
      </c>
      <c r="Q446" s="22">
        <f t="shared" si="10"/>
        <v>0</v>
      </c>
      <c r="R446" s="22">
        <f t="shared" si="11"/>
        <v>22</v>
      </c>
      <c r="S446" s="22">
        <v>100.0</v>
      </c>
      <c r="T446" s="22">
        <f t="shared" si="12"/>
        <v>0</v>
      </c>
      <c r="U446" s="22">
        <f t="shared" si="13"/>
        <v>100</v>
      </c>
      <c r="V446" s="22">
        <f t="shared" si="14"/>
        <v>940</v>
      </c>
      <c r="W446" s="22">
        <v>13.9</v>
      </c>
      <c r="X446" s="22">
        <f t="shared" si="15"/>
        <v>0</v>
      </c>
      <c r="Y446" s="22">
        <f t="shared" si="16"/>
        <v>13.9</v>
      </c>
      <c r="Z446" s="22">
        <v>0.39</v>
      </c>
      <c r="AA446" s="22">
        <f t="shared" si="17"/>
        <v>0</v>
      </c>
      <c r="AB446" s="22">
        <f t="shared" si="18"/>
        <v>0.39</v>
      </c>
      <c r="AC446" s="22">
        <v>68.87</v>
      </c>
      <c r="AD446" s="22">
        <f t="shared" si="19"/>
        <v>0</v>
      </c>
      <c r="AE446" s="22">
        <f t="shared" si="20"/>
        <v>68.87</v>
      </c>
      <c r="AF446" s="22">
        <v>1.37</v>
      </c>
      <c r="AG446" s="22">
        <f t="shared" si="21"/>
        <v>0</v>
      </c>
      <c r="AH446" s="22">
        <f t="shared" si="22"/>
        <v>1.37</v>
      </c>
      <c r="AI446" s="22">
        <v>60.86</v>
      </c>
      <c r="AJ446" s="22">
        <f t="shared" si="23"/>
        <v>0</v>
      </c>
      <c r="AK446" s="22">
        <f t="shared" si="24"/>
        <v>60.86</v>
      </c>
      <c r="AL446" s="22">
        <f t="shared" ref="AL446:AN446" si="1854">AF446+AI446</f>
        <v>62.23</v>
      </c>
      <c r="AM446" s="22">
        <f t="shared" si="1854"/>
        <v>0</v>
      </c>
      <c r="AN446" s="22">
        <f t="shared" si="1854"/>
        <v>62.23</v>
      </c>
      <c r="AO446" s="22">
        <f t="shared" ref="AO446:AQ446" si="1855">SUM(J446+M446+P446+S446+W446+Z446+AC446+AF446+AI446)</f>
        <v>267.39</v>
      </c>
      <c r="AP446" s="22">
        <f t="shared" si="1855"/>
        <v>0</v>
      </c>
      <c r="AQ446" s="22">
        <f t="shared" si="1855"/>
        <v>267.39</v>
      </c>
      <c r="AR446" s="22">
        <v>27.543871655956274</v>
      </c>
      <c r="AS446" s="22">
        <f t="shared" si="27"/>
        <v>294.9338717</v>
      </c>
      <c r="AT446" s="22">
        <f t="shared" si="28"/>
        <v>294.9338717</v>
      </c>
      <c r="AU446" s="22">
        <f t="shared" si="29"/>
        <v>767.0661283</v>
      </c>
      <c r="AV446" s="22">
        <f t="shared" si="1839"/>
        <v>4554</v>
      </c>
      <c r="AW446" s="22">
        <f t="shared" si="31"/>
        <v>3786.933872</v>
      </c>
      <c r="AX446" s="22">
        <f t="shared" si="32"/>
        <v>767.0661283</v>
      </c>
      <c r="AY446" s="22">
        <v>70.73</v>
      </c>
      <c r="AZ446" s="22">
        <f t="shared" si="33"/>
        <v>70.73</v>
      </c>
      <c r="BA446" s="22">
        <f t="shared" si="34"/>
        <v>0</v>
      </c>
      <c r="BB446" s="22">
        <f t="shared" si="35"/>
        <v>4624.73</v>
      </c>
      <c r="BC446" s="22">
        <f t="shared" ref="BC446:BD446" si="1856">SUM(AW446+AZ446)</f>
        <v>3857.663872</v>
      </c>
      <c r="BD446" s="22">
        <f t="shared" si="1856"/>
        <v>767.0661283</v>
      </c>
      <c r="BE446" s="22">
        <f t="shared" si="37"/>
        <v>0</v>
      </c>
      <c r="BF446" s="27">
        <v>0.0</v>
      </c>
      <c r="BG446" s="22">
        <f t="shared" si="38"/>
        <v>0</v>
      </c>
      <c r="BH446" s="22">
        <f t="shared" si="39"/>
        <v>0</v>
      </c>
      <c r="BI446" s="22">
        <v>640.21</v>
      </c>
      <c r="BJ446" s="22">
        <f t="shared" si="40"/>
        <v>640.21</v>
      </c>
      <c r="BK446" s="22">
        <f t="shared" si="41"/>
        <v>0</v>
      </c>
      <c r="BL446" s="22"/>
      <c r="BM446" s="22">
        <f t="shared" si="42"/>
        <v>0</v>
      </c>
      <c r="BN446" s="22" t="str">
        <f t="shared" si="43"/>
        <v/>
      </c>
      <c r="BO446" s="22">
        <f t="shared" ref="BO446:BQ446" si="1857">BF446+BI446+BL446</f>
        <v>640.21</v>
      </c>
      <c r="BP446" s="22">
        <f t="shared" si="1857"/>
        <v>640.21</v>
      </c>
      <c r="BQ446" s="22">
        <f t="shared" si="1857"/>
        <v>0</v>
      </c>
      <c r="BR446" s="22">
        <f t="shared" si="45"/>
        <v>0</v>
      </c>
      <c r="BS446" s="22">
        <v>0.0</v>
      </c>
      <c r="BT446" s="22">
        <f t="shared" si="46"/>
        <v>0</v>
      </c>
      <c r="BU446" s="22">
        <f t="shared" si="47"/>
        <v>0</v>
      </c>
      <c r="BV446" s="22">
        <f t="shared" si="48"/>
        <v>0</v>
      </c>
      <c r="BW446" s="27">
        <v>1191.79</v>
      </c>
      <c r="BX446" s="22">
        <f t="shared" si="49"/>
        <v>1191.79</v>
      </c>
      <c r="BY446" s="22">
        <f t="shared" si="50"/>
        <v>0</v>
      </c>
      <c r="BZ446" s="22">
        <f t="shared" si="51"/>
        <v>0</v>
      </c>
      <c r="CA446" s="22">
        <f t="shared" si="52"/>
        <v>0</v>
      </c>
    </row>
    <row r="447" ht="14.25" customHeight="1">
      <c r="A447" s="14" t="s">
        <v>1985</v>
      </c>
      <c r="B447" s="14" t="s">
        <v>1986</v>
      </c>
      <c r="C447" s="14" t="s">
        <v>1987</v>
      </c>
      <c r="D447" s="14">
        <v>8.768614E8</v>
      </c>
      <c r="E447" s="14" t="s">
        <v>341</v>
      </c>
      <c r="F447" s="14" t="s">
        <v>293</v>
      </c>
      <c r="G447" s="14" t="s">
        <v>1988</v>
      </c>
      <c r="H447" s="25" t="s">
        <v>96</v>
      </c>
      <c r="I447" s="26">
        <v>605.0</v>
      </c>
      <c r="J447" s="22">
        <v>0.0</v>
      </c>
      <c r="K447" s="22">
        <f t="shared" si="6"/>
        <v>0</v>
      </c>
      <c r="L447" s="22">
        <f t="shared" si="7"/>
        <v>0</v>
      </c>
      <c r="M447" s="22">
        <v>0.0</v>
      </c>
      <c r="N447" s="22">
        <f t="shared" si="8"/>
        <v>0</v>
      </c>
      <c r="O447" s="22">
        <f t="shared" si="9"/>
        <v>0</v>
      </c>
      <c r="P447" s="22">
        <v>10.0</v>
      </c>
      <c r="Q447" s="22">
        <f t="shared" si="10"/>
        <v>0</v>
      </c>
      <c r="R447" s="22">
        <f t="shared" si="11"/>
        <v>10</v>
      </c>
      <c r="S447" s="22">
        <v>100.0</v>
      </c>
      <c r="T447" s="22">
        <f t="shared" si="12"/>
        <v>0</v>
      </c>
      <c r="U447" s="22">
        <f t="shared" si="13"/>
        <v>100</v>
      </c>
      <c r="V447" s="22">
        <f t="shared" si="14"/>
        <v>495</v>
      </c>
      <c r="W447" s="22">
        <v>13.9</v>
      </c>
      <c r="X447" s="22">
        <f t="shared" si="15"/>
        <v>0</v>
      </c>
      <c r="Y447" s="22">
        <f t="shared" si="16"/>
        <v>13.9</v>
      </c>
      <c r="Z447" s="22">
        <v>0.39</v>
      </c>
      <c r="AA447" s="22">
        <f t="shared" si="17"/>
        <v>0</v>
      </c>
      <c r="AB447" s="22">
        <f t="shared" si="18"/>
        <v>0.39</v>
      </c>
      <c r="AC447" s="22">
        <v>68.87</v>
      </c>
      <c r="AD447" s="22">
        <f t="shared" si="19"/>
        <v>0</v>
      </c>
      <c r="AE447" s="22">
        <f t="shared" si="20"/>
        <v>68.87</v>
      </c>
      <c r="AF447" s="22">
        <v>1.37</v>
      </c>
      <c r="AG447" s="22">
        <f t="shared" si="21"/>
        <v>0</v>
      </c>
      <c r="AH447" s="22">
        <f t="shared" si="22"/>
        <v>1.37</v>
      </c>
      <c r="AI447" s="22">
        <v>60.86</v>
      </c>
      <c r="AJ447" s="22">
        <f t="shared" si="23"/>
        <v>0</v>
      </c>
      <c r="AK447" s="22">
        <f t="shared" si="24"/>
        <v>60.86</v>
      </c>
      <c r="AL447" s="22">
        <f t="shared" ref="AL447:AN447" si="1858">AF447+AI447</f>
        <v>62.23</v>
      </c>
      <c r="AM447" s="22">
        <f t="shared" si="1858"/>
        <v>0</v>
      </c>
      <c r="AN447" s="22">
        <f t="shared" si="1858"/>
        <v>62.23</v>
      </c>
      <c r="AO447" s="22">
        <f t="shared" ref="AO447:AQ447" si="1859">SUM(J447+M447+P447+S447+W447+Z447+AC447+AF447+AI447)</f>
        <v>255.39</v>
      </c>
      <c r="AP447" s="22">
        <f t="shared" si="1859"/>
        <v>0</v>
      </c>
      <c r="AQ447" s="22">
        <f t="shared" si="1859"/>
        <v>255.39</v>
      </c>
      <c r="AR447" s="22">
        <v>12.118665722352942</v>
      </c>
      <c r="AS447" s="22">
        <f t="shared" si="27"/>
        <v>267.5086657</v>
      </c>
      <c r="AT447" s="22">
        <f t="shared" si="28"/>
        <v>267.5086657</v>
      </c>
      <c r="AU447" s="22">
        <f t="shared" si="29"/>
        <v>337.4913343</v>
      </c>
      <c r="AV447" s="22">
        <f t="shared" si="1839"/>
        <v>4554</v>
      </c>
      <c r="AW447" s="22">
        <f t="shared" si="31"/>
        <v>4216.508666</v>
      </c>
      <c r="AX447" s="22">
        <f t="shared" si="32"/>
        <v>337.4913343</v>
      </c>
      <c r="AY447" s="22">
        <v>70.73</v>
      </c>
      <c r="AZ447" s="22">
        <f t="shared" si="33"/>
        <v>70.73</v>
      </c>
      <c r="BA447" s="22">
        <f t="shared" si="34"/>
        <v>0</v>
      </c>
      <c r="BB447" s="22">
        <f t="shared" si="35"/>
        <v>4624.73</v>
      </c>
      <c r="BC447" s="22">
        <f t="shared" ref="BC447:BD447" si="1860">SUM(AW447+AZ447)</f>
        <v>4287.238666</v>
      </c>
      <c r="BD447" s="22">
        <f t="shared" si="1860"/>
        <v>337.4913343</v>
      </c>
      <c r="BE447" s="22">
        <f t="shared" si="37"/>
        <v>0</v>
      </c>
      <c r="BF447" s="27">
        <v>0.0</v>
      </c>
      <c r="BG447" s="22">
        <f t="shared" si="38"/>
        <v>0</v>
      </c>
      <c r="BH447" s="22">
        <f t="shared" si="39"/>
        <v>0</v>
      </c>
      <c r="BI447" s="22">
        <v>532.82</v>
      </c>
      <c r="BJ447" s="22">
        <f t="shared" si="40"/>
        <v>532.82</v>
      </c>
      <c r="BK447" s="22">
        <f t="shared" si="41"/>
        <v>0</v>
      </c>
      <c r="BL447" s="22"/>
      <c r="BM447" s="22">
        <f t="shared" si="42"/>
        <v>0</v>
      </c>
      <c r="BN447" s="22" t="str">
        <f t="shared" si="43"/>
        <v/>
      </c>
      <c r="BO447" s="22">
        <f t="shared" ref="BO447:BQ447" si="1861">BF447+BI447+BL447</f>
        <v>532.82</v>
      </c>
      <c r="BP447" s="22">
        <f t="shared" si="1861"/>
        <v>532.82</v>
      </c>
      <c r="BQ447" s="22">
        <f t="shared" si="1861"/>
        <v>0</v>
      </c>
      <c r="BR447" s="22">
        <f t="shared" si="45"/>
        <v>0</v>
      </c>
      <c r="BS447" s="22">
        <v>0.0</v>
      </c>
      <c r="BT447" s="22">
        <f t="shared" si="46"/>
        <v>0</v>
      </c>
      <c r="BU447" s="22">
        <f t="shared" si="47"/>
        <v>0</v>
      </c>
      <c r="BV447" s="22">
        <f t="shared" si="48"/>
        <v>0</v>
      </c>
      <c r="BW447" s="27">
        <v>0.0</v>
      </c>
      <c r="BX447" s="22">
        <f t="shared" si="49"/>
        <v>0</v>
      </c>
      <c r="BY447" s="22">
        <f t="shared" si="50"/>
        <v>0</v>
      </c>
      <c r="BZ447" s="22">
        <f t="shared" si="51"/>
        <v>0</v>
      </c>
      <c r="CA447" s="22">
        <f t="shared" si="52"/>
        <v>0</v>
      </c>
    </row>
    <row r="448" ht="14.25" customHeight="1">
      <c r="A448" s="14" t="s">
        <v>1989</v>
      </c>
      <c r="B448" s="14" t="s">
        <v>1990</v>
      </c>
      <c r="C448" s="14" t="s">
        <v>1991</v>
      </c>
      <c r="D448" s="14">
        <v>8.69994247E8</v>
      </c>
      <c r="E448" s="14" t="s">
        <v>287</v>
      </c>
      <c r="F448" s="14" t="s">
        <v>198</v>
      </c>
      <c r="G448" s="14" t="s">
        <v>1992</v>
      </c>
      <c r="H448" s="25" t="s">
        <v>96</v>
      </c>
      <c r="I448" s="26">
        <v>700.0</v>
      </c>
      <c r="J448" s="22">
        <v>0.0</v>
      </c>
      <c r="K448" s="22">
        <f t="shared" si="6"/>
        <v>0</v>
      </c>
      <c r="L448" s="22">
        <f t="shared" si="7"/>
        <v>0</v>
      </c>
      <c r="M448" s="22">
        <v>0.0</v>
      </c>
      <c r="N448" s="22">
        <f t="shared" si="8"/>
        <v>0</v>
      </c>
      <c r="O448" s="22">
        <f t="shared" si="9"/>
        <v>0</v>
      </c>
      <c r="P448" s="22">
        <v>10.0</v>
      </c>
      <c r="Q448" s="22">
        <f t="shared" si="10"/>
        <v>0</v>
      </c>
      <c r="R448" s="22">
        <f t="shared" si="11"/>
        <v>10</v>
      </c>
      <c r="S448" s="22">
        <v>100.0</v>
      </c>
      <c r="T448" s="22">
        <f t="shared" si="12"/>
        <v>0</v>
      </c>
      <c r="U448" s="22">
        <f t="shared" si="13"/>
        <v>100</v>
      </c>
      <c r="V448" s="22">
        <f t="shared" si="14"/>
        <v>590</v>
      </c>
      <c r="W448" s="22">
        <v>13.9</v>
      </c>
      <c r="X448" s="22">
        <f t="shared" si="15"/>
        <v>0</v>
      </c>
      <c r="Y448" s="22">
        <f t="shared" si="16"/>
        <v>13.9</v>
      </c>
      <c r="Z448" s="22">
        <v>0.39</v>
      </c>
      <c r="AA448" s="22">
        <f t="shared" si="17"/>
        <v>0</v>
      </c>
      <c r="AB448" s="22">
        <f t="shared" si="18"/>
        <v>0.39</v>
      </c>
      <c r="AC448" s="22">
        <v>68.87</v>
      </c>
      <c r="AD448" s="22">
        <f t="shared" si="19"/>
        <v>0</v>
      </c>
      <c r="AE448" s="22">
        <f t="shared" si="20"/>
        <v>68.87</v>
      </c>
      <c r="AF448" s="22">
        <v>1.37</v>
      </c>
      <c r="AG448" s="22">
        <f t="shared" si="21"/>
        <v>0</v>
      </c>
      <c r="AH448" s="22">
        <f t="shared" si="22"/>
        <v>1.37</v>
      </c>
      <c r="AI448" s="22">
        <v>60.86</v>
      </c>
      <c r="AJ448" s="22">
        <f t="shared" si="23"/>
        <v>0</v>
      </c>
      <c r="AK448" s="22">
        <f t="shared" si="24"/>
        <v>60.86</v>
      </c>
      <c r="AL448" s="22">
        <f t="shared" ref="AL448:AN448" si="1862">AF448+AI448</f>
        <v>62.23</v>
      </c>
      <c r="AM448" s="22">
        <f t="shared" si="1862"/>
        <v>0</v>
      </c>
      <c r="AN448" s="22">
        <f t="shared" si="1862"/>
        <v>62.23</v>
      </c>
      <c r="AO448" s="22">
        <f t="shared" ref="AO448:AQ448" si="1863">SUM(J448+M448+P448+S448+W448+Z448+AC448+AF448+AI448)</f>
        <v>255.39</v>
      </c>
      <c r="AP448" s="22">
        <f t="shared" si="1863"/>
        <v>0</v>
      </c>
      <c r="AQ448" s="22">
        <f t="shared" si="1863"/>
        <v>255.39</v>
      </c>
      <c r="AR448" s="22">
        <v>15.411687213796352</v>
      </c>
      <c r="AS448" s="22">
        <f t="shared" si="27"/>
        <v>270.8016872</v>
      </c>
      <c r="AT448" s="22">
        <f t="shared" si="28"/>
        <v>270.8016872</v>
      </c>
      <c r="AU448" s="22">
        <f t="shared" si="29"/>
        <v>429.1983128</v>
      </c>
      <c r="AV448" s="22">
        <f t="shared" si="1839"/>
        <v>4554</v>
      </c>
      <c r="AW448" s="22">
        <f t="shared" si="31"/>
        <v>4124.801687</v>
      </c>
      <c r="AX448" s="22">
        <f t="shared" si="32"/>
        <v>429.1983128</v>
      </c>
      <c r="AY448" s="22">
        <v>70.73</v>
      </c>
      <c r="AZ448" s="22">
        <f t="shared" si="33"/>
        <v>70.73</v>
      </c>
      <c r="BA448" s="22">
        <f t="shared" si="34"/>
        <v>0</v>
      </c>
      <c r="BB448" s="22">
        <f t="shared" si="35"/>
        <v>4624.73</v>
      </c>
      <c r="BC448" s="22">
        <f t="shared" ref="BC448:BD448" si="1864">SUM(AW448+AZ448)</f>
        <v>4195.531687</v>
      </c>
      <c r="BD448" s="22">
        <f t="shared" si="1864"/>
        <v>429.1983128</v>
      </c>
      <c r="BE448" s="22">
        <f t="shared" si="37"/>
        <v>0</v>
      </c>
      <c r="BF448" s="27">
        <v>0.0</v>
      </c>
      <c r="BG448" s="22">
        <f t="shared" si="38"/>
        <v>0</v>
      </c>
      <c r="BH448" s="22">
        <f t="shared" si="39"/>
        <v>0</v>
      </c>
      <c r="BI448" s="22">
        <v>349.3</v>
      </c>
      <c r="BJ448" s="22">
        <f t="shared" si="40"/>
        <v>349.3</v>
      </c>
      <c r="BK448" s="22">
        <f t="shared" si="41"/>
        <v>0</v>
      </c>
      <c r="BL448" s="22"/>
      <c r="BM448" s="22">
        <f t="shared" si="42"/>
        <v>0</v>
      </c>
      <c r="BN448" s="22" t="str">
        <f t="shared" si="43"/>
        <v/>
      </c>
      <c r="BO448" s="22">
        <f t="shared" ref="BO448:BQ448" si="1865">BF448+BI448+BL448</f>
        <v>349.3</v>
      </c>
      <c r="BP448" s="22">
        <f t="shared" si="1865"/>
        <v>349.3</v>
      </c>
      <c r="BQ448" s="22">
        <f t="shared" si="1865"/>
        <v>0</v>
      </c>
      <c r="BR448" s="22">
        <f t="shared" si="45"/>
        <v>0</v>
      </c>
      <c r="BS448" s="22">
        <v>0.0</v>
      </c>
      <c r="BT448" s="22">
        <f t="shared" si="46"/>
        <v>0</v>
      </c>
      <c r="BU448" s="22">
        <f t="shared" si="47"/>
        <v>0</v>
      </c>
      <c r="BV448" s="22">
        <f t="shared" si="48"/>
        <v>0</v>
      </c>
      <c r="BW448" s="27">
        <v>2596.42</v>
      </c>
      <c r="BX448" s="22">
        <f t="shared" si="49"/>
        <v>2596.42</v>
      </c>
      <c r="BY448" s="22">
        <f t="shared" si="50"/>
        <v>0</v>
      </c>
      <c r="BZ448" s="22">
        <f t="shared" si="51"/>
        <v>0</v>
      </c>
      <c r="CA448" s="22">
        <f t="shared" si="52"/>
        <v>0</v>
      </c>
    </row>
    <row r="449" ht="14.25" customHeight="1">
      <c r="A449" s="14" t="s">
        <v>1993</v>
      </c>
      <c r="B449" s="14" t="s">
        <v>1994</v>
      </c>
      <c r="C449" s="14" t="s">
        <v>1995</v>
      </c>
      <c r="D449" s="14">
        <v>4.87684532E8</v>
      </c>
      <c r="E449" s="14" t="s">
        <v>303</v>
      </c>
      <c r="F449" s="14" t="s">
        <v>94</v>
      </c>
      <c r="G449" s="14" t="s">
        <v>1996</v>
      </c>
      <c r="H449" s="25" t="s">
        <v>96</v>
      </c>
      <c r="I449" s="26">
        <v>3500.0</v>
      </c>
      <c r="J449" s="22">
        <v>0.0</v>
      </c>
      <c r="K449" s="22">
        <f t="shared" si="6"/>
        <v>0</v>
      </c>
      <c r="L449" s="22">
        <f t="shared" si="7"/>
        <v>0</v>
      </c>
      <c r="M449" s="22">
        <v>0.0</v>
      </c>
      <c r="N449" s="22">
        <f t="shared" si="8"/>
        <v>0</v>
      </c>
      <c r="O449" s="22">
        <f t="shared" si="9"/>
        <v>0</v>
      </c>
      <c r="P449" s="22">
        <v>10.0</v>
      </c>
      <c r="Q449" s="22">
        <f t="shared" si="10"/>
        <v>0</v>
      </c>
      <c r="R449" s="22">
        <f t="shared" si="11"/>
        <v>10</v>
      </c>
      <c r="S449" s="22">
        <v>100.0</v>
      </c>
      <c r="T449" s="22">
        <f t="shared" si="12"/>
        <v>0</v>
      </c>
      <c r="U449" s="22">
        <f t="shared" si="13"/>
        <v>100</v>
      </c>
      <c r="V449" s="22">
        <f t="shared" si="14"/>
        <v>3390</v>
      </c>
      <c r="W449" s="22">
        <v>13.9</v>
      </c>
      <c r="X449" s="22">
        <f t="shared" si="15"/>
        <v>0</v>
      </c>
      <c r="Y449" s="22">
        <f t="shared" si="16"/>
        <v>13.9</v>
      </c>
      <c r="Z449" s="22">
        <v>0.39</v>
      </c>
      <c r="AA449" s="22">
        <f t="shared" si="17"/>
        <v>0</v>
      </c>
      <c r="AB449" s="22">
        <f t="shared" si="18"/>
        <v>0.39</v>
      </c>
      <c r="AC449" s="22">
        <v>68.87</v>
      </c>
      <c r="AD449" s="22">
        <f t="shared" si="19"/>
        <v>0</v>
      </c>
      <c r="AE449" s="22">
        <f t="shared" si="20"/>
        <v>68.87</v>
      </c>
      <c r="AF449" s="22">
        <v>1.37</v>
      </c>
      <c r="AG449" s="22">
        <f t="shared" si="21"/>
        <v>0</v>
      </c>
      <c r="AH449" s="22">
        <f t="shared" si="22"/>
        <v>1.37</v>
      </c>
      <c r="AI449" s="22">
        <v>60.86</v>
      </c>
      <c r="AJ449" s="22">
        <f t="shared" si="23"/>
        <v>0</v>
      </c>
      <c r="AK449" s="22">
        <f t="shared" si="24"/>
        <v>60.86</v>
      </c>
      <c r="AL449" s="22">
        <f t="shared" ref="AL449:AN449" si="1866">AF449+AI449</f>
        <v>62.23</v>
      </c>
      <c r="AM449" s="22">
        <f t="shared" si="1866"/>
        <v>0</v>
      </c>
      <c r="AN449" s="22">
        <f t="shared" si="1866"/>
        <v>62.23</v>
      </c>
      <c r="AO449" s="22">
        <f t="shared" ref="AO449:AQ449" si="1867">SUM(J449+M449+P449+S449+W449+Z449+AC449+AF449+AI449)</f>
        <v>255.39</v>
      </c>
      <c r="AP449" s="22">
        <f t="shared" si="1867"/>
        <v>0</v>
      </c>
      <c r="AQ449" s="22">
        <f t="shared" si="1867"/>
        <v>255.39</v>
      </c>
      <c r="AR449" s="22">
        <v>112.46916275107574</v>
      </c>
      <c r="AS449" s="22">
        <f t="shared" si="27"/>
        <v>367.8591628</v>
      </c>
      <c r="AT449" s="22">
        <f t="shared" si="28"/>
        <v>367.8591628</v>
      </c>
      <c r="AU449" s="22">
        <f t="shared" si="29"/>
        <v>3132.140837</v>
      </c>
      <c r="AV449" s="22">
        <f t="shared" si="1839"/>
        <v>4554</v>
      </c>
      <c r="AW449" s="22">
        <f t="shared" si="31"/>
        <v>1421.859163</v>
      </c>
      <c r="AX449" s="22">
        <f t="shared" si="32"/>
        <v>3132.140837</v>
      </c>
      <c r="AY449" s="22">
        <v>70.73</v>
      </c>
      <c r="AZ449" s="22">
        <f t="shared" si="33"/>
        <v>70.73</v>
      </c>
      <c r="BA449" s="22">
        <f t="shared" si="34"/>
        <v>0</v>
      </c>
      <c r="BB449" s="22">
        <f t="shared" si="35"/>
        <v>4624.73</v>
      </c>
      <c r="BC449" s="22">
        <f t="shared" ref="BC449:BD449" si="1868">SUM(AW449+AZ449)</f>
        <v>1492.589163</v>
      </c>
      <c r="BD449" s="22">
        <f t="shared" si="1868"/>
        <v>3132.140837</v>
      </c>
      <c r="BE449" s="22">
        <f t="shared" si="37"/>
        <v>0</v>
      </c>
      <c r="BF449" s="27">
        <v>0.0</v>
      </c>
      <c r="BG449" s="22">
        <f t="shared" si="38"/>
        <v>0</v>
      </c>
      <c r="BH449" s="22">
        <f t="shared" si="39"/>
        <v>0</v>
      </c>
      <c r="BI449" s="22">
        <v>0.0</v>
      </c>
      <c r="BJ449" s="22">
        <f t="shared" si="40"/>
        <v>0</v>
      </c>
      <c r="BK449" s="22">
        <f t="shared" si="41"/>
        <v>0</v>
      </c>
      <c r="BL449" s="22"/>
      <c r="BM449" s="22">
        <f t="shared" si="42"/>
        <v>0</v>
      </c>
      <c r="BN449" s="22" t="str">
        <f t="shared" si="43"/>
        <v/>
      </c>
      <c r="BO449" s="22">
        <f t="shared" ref="BO449:BQ449" si="1869">BF449+BI449+BL449</f>
        <v>0</v>
      </c>
      <c r="BP449" s="22">
        <f t="shared" si="1869"/>
        <v>0</v>
      </c>
      <c r="BQ449" s="22">
        <f t="shared" si="1869"/>
        <v>0</v>
      </c>
      <c r="BR449" s="22">
        <f t="shared" si="45"/>
        <v>0</v>
      </c>
      <c r="BS449" s="22">
        <v>0.0</v>
      </c>
      <c r="BT449" s="22">
        <f t="shared" si="46"/>
        <v>0</v>
      </c>
      <c r="BU449" s="22">
        <f t="shared" si="47"/>
        <v>0</v>
      </c>
      <c r="BV449" s="22">
        <f t="shared" si="48"/>
        <v>0</v>
      </c>
      <c r="BW449" s="27">
        <v>53.2</v>
      </c>
      <c r="BX449" s="22">
        <f t="shared" si="49"/>
        <v>53.2</v>
      </c>
      <c r="BY449" s="22">
        <f t="shared" si="50"/>
        <v>0</v>
      </c>
      <c r="BZ449" s="22">
        <f t="shared" si="51"/>
        <v>0</v>
      </c>
      <c r="CA449" s="22">
        <f t="shared" si="52"/>
        <v>0</v>
      </c>
    </row>
    <row r="450" ht="14.25" customHeight="1">
      <c r="A450" s="14" t="s">
        <v>1997</v>
      </c>
      <c r="B450" s="14" t="s">
        <v>244</v>
      </c>
      <c r="C450" s="14" t="s">
        <v>1998</v>
      </c>
      <c r="D450" s="14"/>
      <c r="E450" s="14" t="s">
        <v>246</v>
      </c>
      <c r="F450" s="14" t="s">
        <v>215</v>
      </c>
      <c r="G450" s="14" t="s">
        <v>1999</v>
      </c>
      <c r="H450" s="25" t="s">
        <v>96</v>
      </c>
      <c r="I450" s="26">
        <v>817.0</v>
      </c>
      <c r="J450" s="22">
        <v>0.0</v>
      </c>
      <c r="K450" s="22">
        <f t="shared" si="6"/>
        <v>0</v>
      </c>
      <c r="L450" s="22">
        <f t="shared" si="7"/>
        <v>0</v>
      </c>
      <c r="M450" s="22">
        <v>0.0</v>
      </c>
      <c r="N450" s="22">
        <f t="shared" si="8"/>
        <v>0</v>
      </c>
      <c r="O450" s="22">
        <f t="shared" si="9"/>
        <v>0</v>
      </c>
      <c r="P450" s="22">
        <v>10.0</v>
      </c>
      <c r="Q450" s="22">
        <f t="shared" si="10"/>
        <v>0</v>
      </c>
      <c r="R450" s="22">
        <f t="shared" si="11"/>
        <v>10</v>
      </c>
      <c r="S450" s="22">
        <v>100.0</v>
      </c>
      <c r="T450" s="22">
        <f t="shared" si="12"/>
        <v>0</v>
      </c>
      <c r="U450" s="22">
        <f t="shared" si="13"/>
        <v>100</v>
      </c>
      <c r="V450" s="22">
        <f t="shared" si="14"/>
        <v>707</v>
      </c>
      <c r="W450" s="22">
        <v>13.9</v>
      </c>
      <c r="X450" s="22">
        <f t="shared" si="15"/>
        <v>0</v>
      </c>
      <c r="Y450" s="22">
        <f t="shared" si="16"/>
        <v>13.9</v>
      </c>
      <c r="Z450" s="22">
        <v>0.39</v>
      </c>
      <c r="AA450" s="22">
        <f t="shared" si="17"/>
        <v>0</v>
      </c>
      <c r="AB450" s="22">
        <f t="shared" si="18"/>
        <v>0.39</v>
      </c>
      <c r="AC450" s="22">
        <v>68.87</v>
      </c>
      <c r="AD450" s="22">
        <f t="shared" si="19"/>
        <v>0</v>
      </c>
      <c r="AE450" s="22">
        <f t="shared" si="20"/>
        <v>68.87</v>
      </c>
      <c r="AF450" s="22">
        <v>1.37</v>
      </c>
      <c r="AG450" s="22">
        <f t="shared" si="21"/>
        <v>0</v>
      </c>
      <c r="AH450" s="22">
        <f t="shared" si="22"/>
        <v>1.37</v>
      </c>
      <c r="AI450" s="22">
        <v>60.86</v>
      </c>
      <c r="AJ450" s="22">
        <f t="shared" si="23"/>
        <v>0</v>
      </c>
      <c r="AK450" s="22">
        <f t="shared" si="24"/>
        <v>60.86</v>
      </c>
      <c r="AL450" s="22">
        <f t="shared" ref="AL450:AN450" si="1870">AF450+AI450</f>
        <v>62.23</v>
      </c>
      <c r="AM450" s="22">
        <f t="shared" si="1870"/>
        <v>0</v>
      </c>
      <c r="AN450" s="22">
        <f t="shared" si="1870"/>
        <v>62.23</v>
      </c>
      <c r="AO450" s="22">
        <f t="shared" ref="AO450:AQ450" si="1871">SUM(J450+M450+P450+S450+W450+Z450+AC450+AF450+AI450)</f>
        <v>255.39</v>
      </c>
      <c r="AP450" s="22">
        <f t="shared" si="1871"/>
        <v>0</v>
      </c>
      <c r="AQ450" s="22">
        <f t="shared" si="1871"/>
        <v>255.39</v>
      </c>
      <c r="AR450" s="22">
        <v>19.46730315588981</v>
      </c>
      <c r="AS450" s="22">
        <f t="shared" si="27"/>
        <v>274.8573032</v>
      </c>
      <c r="AT450" s="22">
        <f t="shared" si="28"/>
        <v>274.8573032</v>
      </c>
      <c r="AU450" s="22">
        <f t="shared" si="29"/>
        <v>542.1426968</v>
      </c>
      <c r="AV450" s="22">
        <f t="shared" si="1839"/>
        <v>4554</v>
      </c>
      <c r="AW450" s="22">
        <f t="shared" si="31"/>
        <v>4011.857303</v>
      </c>
      <c r="AX450" s="22">
        <f t="shared" si="32"/>
        <v>542.1426968</v>
      </c>
      <c r="AY450" s="22">
        <v>70.73</v>
      </c>
      <c r="AZ450" s="22">
        <f t="shared" si="33"/>
        <v>70.73</v>
      </c>
      <c r="BA450" s="22">
        <f t="shared" si="34"/>
        <v>0</v>
      </c>
      <c r="BB450" s="22">
        <f t="shared" si="35"/>
        <v>4624.73</v>
      </c>
      <c r="BC450" s="22">
        <f t="shared" ref="BC450:BD450" si="1872">SUM(AW450+AZ450)</f>
        <v>4082.587303</v>
      </c>
      <c r="BD450" s="22">
        <f t="shared" si="1872"/>
        <v>542.1426968</v>
      </c>
      <c r="BE450" s="22">
        <f t="shared" si="37"/>
        <v>0</v>
      </c>
      <c r="BF450" s="27">
        <v>0.0</v>
      </c>
      <c r="BG450" s="22">
        <f t="shared" si="38"/>
        <v>0</v>
      </c>
      <c r="BH450" s="22">
        <f t="shared" si="39"/>
        <v>0</v>
      </c>
      <c r="BI450" s="22">
        <v>0.0</v>
      </c>
      <c r="BJ450" s="22">
        <f t="shared" si="40"/>
        <v>0</v>
      </c>
      <c r="BK450" s="22">
        <f t="shared" si="41"/>
        <v>0</v>
      </c>
      <c r="BL450" s="22"/>
      <c r="BM450" s="22">
        <f t="shared" si="42"/>
        <v>0</v>
      </c>
      <c r="BN450" s="22" t="str">
        <f t="shared" si="43"/>
        <v/>
      </c>
      <c r="BO450" s="22">
        <f t="shared" ref="BO450:BQ450" si="1873">BF450+BI450+BL450</f>
        <v>0</v>
      </c>
      <c r="BP450" s="22">
        <f t="shared" si="1873"/>
        <v>0</v>
      </c>
      <c r="BQ450" s="22">
        <f t="shared" si="1873"/>
        <v>0</v>
      </c>
      <c r="BR450" s="22">
        <f t="shared" si="45"/>
        <v>0</v>
      </c>
      <c r="BS450" s="22">
        <v>0.0</v>
      </c>
      <c r="BT450" s="22">
        <f t="shared" si="46"/>
        <v>0</v>
      </c>
      <c r="BU450" s="22">
        <f t="shared" si="47"/>
        <v>0</v>
      </c>
      <c r="BV450" s="22">
        <f t="shared" si="48"/>
        <v>0</v>
      </c>
      <c r="BW450" s="27">
        <v>0.0</v>
      </c>
      <c r="BX450" s="22">
        <f t="shared" si="49"/>
        <v>0</v>
      </c>
      <c r="BY450" s="22">
        <f t="shared" si="50"/>
        <v>0</v>
      </c>
      <c r="BZ450" s="22">
        <f t="shared" si="51"/>
        <v>0</v>
      </c>
      <c r="CA450" s="22">
        <f t="shared" si="52"/>
        <v>0</v>
      </c>
    </row>
    <row r="451" ht="14.25" customHeight="1">
      <c r="A451" s="14" t="s">
        <v>2000</v>
      </c>
      <c r="B451" s="14" t="s">
        <v>2001</v>
      </c>
      <c r="C451" s="14" t="s">
        <v>2002</v>
      </c>
      <c r="D451" s="14">
        <v>9.20667236E8</v>
      </c>
      <c r="E451" s="14" t="s">
        <v>1278</v>
      </c>
      <c r="F451" s="14" t="s">
        <v>267</v>
      </c>
      <c r="G451" s="14" t="s">
        <v>2003</v>
      </c>
      <c r="H451" s="25" t="s">
        <v>96</v>
      </c>
      <c r="I451" s="26">
        <v>8700.0</v>
      </c>
      <c r="J451" s="22">
        <v>0.0</v>
      </c>
      <c r="K451" s="22">
        <f t="shared" si="6"/>
        <v>0</v>
      </c>
      <c r="L451" s="22">
        <f t="shared" si="7"/>
        <v>0</v>
      </c>
      <c r="M451" s="22">
        <v>0.0</v>
      </c>
      <c r="N451" s="22">
        <f t="shared" si="8"/>
        <v>0</v>
      </c>
      <c r="O451" s="22">
        <f t="shared" si="9"/>
        <v>0</v>
      </c>
      <c r="P451" s="22">
        <v>10.0</v>
      </c>
      <c r="Q451" s="22">
        <f t="shared" si="10"/>
        <v>0</v>
      </c>
      <c r="R451" s="22">
        <f t="shared" si="11"/>
        <v>10</v>
      </c>
      <c r="S451" s="22">
        <v>100.0</v>
      </c>
      <c r="T451" s="22">
        <f t="shared" si="12"/>
        <v>0</v>
      </c>
      <c r="U451" s="22">
        <f t="shared" si="13"/>
        <v>100</v>
      </c>
      <c r="V451" s="22">
        <f t="shared" si="14"/>
        <v>8590</v>
      </c>
      <c r="W451" s="22">
        <v>27.8</v>
      </c>
      <c r="X451" s="22">
        <f t="shared" si="15"/>
        <v>0</v>
      </c>
      <c r="Y451" s="22">
        <f t="shared" si="16"/>
        <v>27.8</v>
      </c>
      <c r="Z451" s="22">
        <v>0.39</v>
      </c>
      <c r="AA451" s="22">
        <f t="shared" si="17"/>
        <v>0</v>
      </c>
      <c r="AB451" s="22">
        <f t="shared" si="18"/>
        <v>0.39</v>
      </c>
      <c r="AC451" s="22">
        <v>68.87</v>
      </c>
      <c r="AD451" s="22">
        <f t="shared" si="19"/>
        <v>0</v>
      </c>
      <c r="AE451" s="22">
        <f t="shared" si="20"/>
        <v>68.87</v>
      </c>
      <c r="AF451" s="22">
        <v>1.37</v>
      </c>
      <c r="AG451" s="22">
        <f t="shared" si="21"/>
        <v>0</v>
      </c>
      <c r="AH451" s="22">
        <f t="shared" si="22"/>
        <v>1.37</v>
      </c>
      <c r="AI451" s="22">
        <v>60.86</v>
      </c>
      <c r="AJ451" s="22">
        <f t="shared" si="23"/>
        <v>0</v>
      </c>
      <c r="AK451" s="22">
        <f t="shared" si="24"/>
        <v>60.86</v>
      </c>
      <c r="AL451" s="22">
        <f t="shared" ref="AL451:AN451" si="1874">AF451+AI451</f>
        <v>62.23</v>
      </c>
      <c r="AM451" s="22">
        <f t="shared" si="1874"/>
        <v>0</v>
      </c>
      <c r="AN451" s="22">
        <f t="shared" si="1874"/>
        <v>62.23</v>
      </c>
      <c r="AO451" s="22">
        <f t="shared" ref="AO451:AQ451" si="1875">SUM(J451+M451+P451+S451+W451+Z451+AC451+AF451+AI451)</f>
        <v>269.29</v>
      </c>
      <c r="AP451" s="22">
        <f t="shared" si="1875"/>
        <v>0</v>
      </c>
      <c r="AQ451" s="22">
        <f t="shared" si="1875"/>
        <v>269.29</v>
      </c>
      <c r="AR451" s="22">
        <v>292.2369391381773</v>
      </c>
      <c r="AS451" s="22">
        <f t="shared" si="27"/>
        <v>561.5269391</v>
      </c>
      <c r="AT451" s="22">
        <f t="shared" si="28"/>
        <v>561.5269391</v>
      </c>
      <c r="AU451" s="22">
        <f t="shared" si="29"/>
        <v>8138.473061</v>
      </c>
      <c r="AV451" s="22">
        <f>82.93*120</f>
        <v>9951.6</v>
      </c>
      <c r="AW451" s="22">
        <f t="shared" si="31"/>
        <v>1813.126939</v>
      </c>
      <c r="AX451" s="22">
        <f t="shared" si="32"/>
        <v>8138.473061</v>
      </c>
      <c r="AY451" s="22">
        <v>175.06</v>
      </c>
      <c r="AZ451" s="22">
        <f t="shared" si="33"/>
        <v>175.06</v>
      </c>
      <c r="BA451" s="22">
        <f t="shared" si="34"/>
        <v>0</v>
      </c>
      <c r="BB451" s="22">
        <f t="shared" si="35"/>
        <v>10126.66</v>
      </c>
      <c r="BC451" s="22">
        <f t="shared" ref="BC451:BD451" si="1876">SUM(AW451+AZ451)</f>
        <v>1988.186939</v>
      </c>
      <c r="BD451" s="22">
        <f t="shared" si="1876"/>
        <v>8138.473061</v>
      </c>
      <c r="BE451" s="22">
        <f t="shared" si="37"/>
        <v>0</v>
      </c>
      <c r="BF451" s="27">
        <v>0.0</v>
      </c>
      <c r="BG451" s="22">
        <f t="shared" si="38"/>
        <v>0</v>
      </c>
      <c r="BH451" s="22">
        <f t="shared" si="39"/>
        <v>0</v>
      </c>
      <c r="BI451" s="22">
        <v>1401.66</v>
      </c>
      <c r="BJ451" s="22">
        <f t="shared" si="40"/>
        <v>1401.66</v>
      </c>
      <c r="BK451" s="22">
        <f t="shared" si="41"/>
        <v>0</v>
      </c>
      <c r="BL451" s="22"/>
      <c r="BM451" s="22">
        <f t="shared" si="42"/>
        <v>0</v>
      </c>
      <c r="BN451" s="22" t="str">
        <f t="shared" si="43"/>
        <v/>
      </c>
      <c r="BO451" s="22">
        <f t="shared" ref="BO451:BQ451" si="1877">BF451+BI451+BL451</f>
        <v>1401.66</v>
      </c>
      <c r="BP451" s="22">
        <f t="shared" si="1877"/>
        <v>1401.66</v>
      </c>
      <c r="BQ451" s="22">
        <f t="shared" si="1877"/>
        <v>0</v>
      </c>
      <c r="BR451" s="22">
        <f t="shared" si="45"/>
        <v>0</v>
      </c>
      <c r="BS451" s="22">
        <v>0.0</v>
      </c>
      <c r="BT451" s="22">
        <f t="shared" si="46"/>
        <v>0</v>
      </c>
      <c r="BU451" s="22">
        <f t="shared" si="47"/>
        <v>0</v>
      </c>
      <c r="BV451" s="22">
        <f t="shared" si="48"/>
        <v>0</v>
      </c>
      <c r="BW451" s="27">
        <v>1074.75</v>
      </c>
      <c r="BX451" s="22">
        <f t="shared" si="49"/>
        <v>1074.75</v>
      </c>
      <c r="BY451" s="22">
        <f t="shared" si="50"/>
        <v>0</v>
      </c>
      <c r="BZ451" s="22">
        <f t="shared" si="51"/>
        <v>0</v>
      </c>
      <c r="CA451" s="22">
        <f t="shared" si="52"/>
        <v>0</v>
      </c>
    </row>
    <row r="452" ht="14.25" customHeight="1">
      <c r="A452" s="14" t="s">
        <v>2004</v>
      </c>
      <c r="B452" s="14" t="s">
        <v>2005</v>
      </c>
      <c r="C452" s="14" t="s">
        <v>2006</v>
      </c>
      <c r="D452" s="14">
        <v>3.43491923E8</v>
      </c>
      <c r="E452" s="14" t="s">
        <v>225</v>
      </c>
      <c r="F452" s="14" t="s">
        <v>204</v>
      </c>
      <c r="G452" s="14" t="s">
        <v>2007</v>
      </c>
      <c r="H452" s="25" t="s">
        <v>96</v>
      </c>
      <c r="I452" s="26">
        <v>3300.0</v>
      </c>
      <c r="J452" s="22">
        <v>0.0</v>
      </c>
      <c r="K452" s="22">
        <f t="shared" si="6"/>
        <v>0</v>
      </c>
      <c r="L452" s="22">
        <f t="shared" si="7"/>
        <v>0</v>
      </c>
      <c r="M452" s="22">
        <v>0.0</v>
      </c>
      <c r="N452" s="22">
        <f t="shared" si="8"/>
        <v>0</v>
      </c>
      <c r="O452" s="22">
        <f t="shared" si="9"/>
        <v>0</v>
      </c>
      <c r="P452" s="22">
        <v>10.0</v>
      </c>
      <c r="Q452" s="22">
        <f t="shared" si="10"/>
        <v>0</v>
      </c>
      <c r="R452" s="22">
        <f t="shared" si="11"/>
        <v>10</v>
      </c>
      <c r="S452" s="22">
        <v>100.0</v>
      </c>
      <c r="T452" s="22">
        <f t="shared" si="12"/>
        <v>0</v>
      </c>
      <c r="U452" s="22">
        <f t="shared" si="13"/>
        <v>100</v>
      </c>
      <c r="V452" s="22">
        <f t="shared" si="14"/>
        <v>3190</v>
      </c>
      <c r="W452" s="22">
        <v>27.8</v>
      </c>
      <c r="X452" s="22">
        <f t="shared" si="15"/>
        <v>0</v>
      </c>
      <c r="Y452" s="22">
        <f t="shared" si="16"/>
        <v>27.8</v>
      </c>
      <c r="Z452" s="22">
        <v>0.39</v>
      </c>
      <c r="AA452" s="22">
        <f t="shared" si="17"/>
        <v>0</v>
      </c>
      <c r="AB452" s="22">
        <f t="shared" si="18"/>
        <v>0.39</v>
      </c>
      <c r="AC452" s="22">
        <v>68.87</v>
      </c>
      <c r="AD452" s="22">
        <f t="shared" si="19"/>
        <v>0</v>
      </c>
      <c r="AE452" s="22">
        <f t="shared" si="20"/>
        <v>68.87</v>
      </c>
      <c r="AF452" s="22">
        <v>1.37</v>
      </c>
      <c r="AG452" s="22">
        <f t="shared" si="21"/>
        <v>0</v>
      </c>
      <c r="AH452" s="22">
        <f t="shared" si="22"/>
        <v>1.37</v>
      </c>
      <c r="AI452" s="22">
        <v>60.86</v>
      </c>
      <c r="AJ452" s="22">
        <f t="shared" si="23"/>
        <v>0</v>
      </c>
      <c r="AK452" s="22">
        <f t="shared" si="24"/>
        <v>60.86</v>
      </c>
      <c r="AL452" s="22">
        <f t="shared" ref="AL452:AN452" si="1878">AF452+AI452</f>
        <v>62.23</v>
      </c>
      <c r="AM452" s="22">
        <f t="shared" si="1878"/>
        <v>0</v>
      </c>
      <c r="AN452" s="22">
        <f t="shared" si="1878"/>
        <v>62.23</v>
      </c>
      <c r="AO452" s="22">
        <f t="shared" ref="AO452:AQ452" si="1879">SUM(J452+M452+P452+S452+W452+Z452+AC452+AF452+AI452)</f>
        <v>269.29</v>
      </c>
      <c r="AP452" s="22">
        <f t="shared" si="1879"/>
        <v>0</v>
      </c>
      <c r="AQ452" s="22">
        <f t="shared" si="1879"/>
        <v>269.29</v>
      </c>
      <c r="AR452" s="22">
        <v>105.05466488771</v>
      </c>
      <c r="AS452" s="22">
        <f t="shared" si="27"/>
        <v>374.3446649</v>
      </c>
      <c r="AT452" s="22">
        <f t="shared" si="28"/>
        <v>374.3446649</v>
      </c>
      <c r="AU452" s="22">
        <f t="shared" si="29"/>
        <v>2925.655335</v>
      </c>
      <c r="AV452" s="22">
        <f>37.95*120</f>
        <v>4554</v>
      </c>
      <c r="AW452" s="22">
        <f t="shared" si="31"/>
        <v>1628.344665</v>
      </c>
      <c r="AX452" s="22">
        <f t="shared" si="32"/>
        <v>2925.655335</v>
      </c>
      <c r="AY452" s="22">
        <v>70.73</v>
      </c>
      <c r="AZ452" s="22">
        <f t="shared" si="33"/>
        <v>70.73</v>
      </c>
      <c r="BA452" s="22">
        <f t="shared" si="34"/>
        <v>0</v>
      </c>
      <c r="BB452" s="22">
        <f t="shared" si="35"/>
        <v>4624.73</v>
      </c>
      <c r="BC452" s="22">
        <f t="shared" ref="BC452:BD452" si="1880">SUM(AW452+AZ452)</f>
        <v>1699.074665</v>
      </c>
      <c r="BD452" s="22">
        <f t="shared" si="1880"/>
        <v>2925.655335</v>
      </c>
      <c r="BE452" s="22">
        <f t="shared" si="37"/>
        <v>0</v>
      </c>
      <c r="BF452" s="27">
        <v>0.0</v>
      </c>
      <c r="BG452" s="22">
        <f t="shared" si="38"/>
        <v>0</v>
      </c>
      <c r="BH452" s="22">
        <f t="shared" si="39"/>
        <v>0</v>
      </c>
      <c r="BI452" s="22">
        <v>325.01</v>
      </c>
      <c r="BJ452" s="22">
        <f t="shared" si="40"/>
        <v>325.01</v>
      </c>
      <c r="BK452" s="22">
        <f t="shared" si="41"/>
        <v>0</v>
      </c>
      <c r="BL452" s="22"/>
      <c r="BM452" s="22">
        <f t="shared" si="42"/>
        <v>0</v>
      </c>
      <c r="BN452" s="22" t="str">
        <f t="shared" si="43"/>
        <v/>
      </c>
      <c r="BO452" s="22">
        <f t="shared" ref="BO452:BQ452" si="1881">BF452+BI452+BL452</f>
        <v>325.01</v>
      </c>
      <c r="BP452" s="22">
        <f t="shared" si="1881"/>
        <v>325.01</v>
      </c>
      <c r="BQ452" s="22">
        <f t="shared" si="1881"/>
        <v>0</v>
      </c>
      <c r="BR452" s="22">
        <f t="shared" si="45"/>
        <v>0</v>
      </c>
      <c r="BS452" s="22">
        <v>0.0</v>
      </c>
      <c r="BT452" s="22">
        <f t="shared" si="46"/>
        <v>0</v>
      </c>
      <c r="BU452" s="22">
        <f t="shared" si="47"/>
        <v>0</v>
      </c>
      <c r="BV452" s="22">
        <f t="shared" si="48"/>
        <v>0</v>
      </c>
      <c r="BW452" s="27">
        <v>681.02</v>
      </c>
      <c r="BX452" s="22">
        <f t="shared" si="49"/>
        <v>681.02</v>
      </c>
      <c r="BY452" s="22">
        <f t="shared" si="50"/>
        <v>0</v>
      </c>
      <c r="BZ452" s="22">
        <f t="shared" si="51"/>
        <v>0</v>
      </c>
      <c r="CA452" s="22">
        <f t="shared" si="52"/>
        <v>0</v>
      </c>
    </row>
    <row r="453" ht="14.25" customHeight="1">
      <c r="A453" s="14" t="s">
        <v>2008</v>
      </c>
      <c r="B453" s="14" t="s">
        <v>2009</v>
      </c>
      <c r="C453" s="14" t="s">
        <v>2010</v>
      </c>
      <c r="D453" s="14">
        <v>8.57931253E8</v>
      </c>
      <c r="E453" s="14" t="s">
        <v>1848</v>
      </c>
      <c r="F453" s="14" t="s">
        <v>198</v>
      </c>
      <c r="G453" s="14" t="s">
        <v>2011</v>
      </c>
      <c r="H453" s="25" t="s">
        <v>193</v>
      </c>
      <c r="I453" s="26">
        <v>2403.0</v>
      </c>
      <c r="J453" s="22">
        <v>0.0</v>
      </c>
      <c r="K453" s="22">
        <f t="shared" si="6"/>
        <v>0</v>
      </c>
      <c r="L453" s="22">
        <f t="shared" si="7"/>
        <v>0</v>
      </c>
      <c r="M453" s="22">
        <v>220.0</v>
      </c>
      <c r="N453" s="22">
        <f t="shared" si="8"/>
        <v>0</v>
      </c>
      <c r="O453" s="22">
        <f t="shared" si="9"/>
        <v>220</v>
      </c>
      <c r="P453" s="22">
        <v>10.0</v>
      </c>
      <c r="Q453" s="22">
        <f t="shared" si="10"/>
        <v>0</v>
      </c>
      <c r="R453" s="22">
        <f t="shared" si="11"/>
        <v>10</v>
      </c>
      <c r="S453" s="22">
        <v>100.0</v>
      </c>
      <c r="T453" s="22">
        <f t="shared" si="12"/>
        <v>0</v>
      </c>
      <c r="U453" s="22">
        <f t="shared" si="13"/>
        <v>100</v>
      </c>
      <c r="V453" s="22">
        <f t="shared" si="14"/>
        <v>2073</v>
      </c>
      <c r="W453" s="22">
        <v>27.8</v>
      </c>
      <c r="X453" s="22">
        <f t="shared" si="15"/>
        <v>0</v>
      </c>
      <c r="Y453" s="22">
        <f t="shared" si="16"/>
        <v>27.8</v>
      </c>
      <c r="Z453" s="22">
        <v>0.39</v>
      </c>
      <c r="AA453" s="22">
        <f t="shared" si="17"/>
        <v>0</v>
      </c>
      <c r="AB453" s="22">
        <f t="shared" si="18"/>
        <v>0.39</v>
      </c>
      <c r="AC453" s="22">
        <v>68.87</v>
      </c>
      <c r="AD453" s="22">
        <f t="shared" si="19"/>
        <v>0</v>
      </c>
      <c r="AE453" s="22">
        <f t="shared" si="20"/>
        <v>68.87</v>
      </c>
      <c r="AF453" s="22">
        <v>1.37</v>
      </c>
      <c r="AG453" s="22">
        <f t="shared" si="21"/>
        <v>0</v>
      </c>
      <c r="AH453" s="22">
        <f t="shared" si="22"/>
        <v>1.37</v>
      </c>
      <c r="AI453" s="22">
        <v>60.86</v>
      </c>
      <c r="AJ453" s="22">
        <f t="shared" si="23"/>
        <v>0</v>
      </c>
      <c r="AK453" s="22">
        <f t="shared" si="24"/>
        <v>60.86</v>
      </c>
      <c r="AL453" s="22">
        <f t="shared" ref="AL453:AN453" si="1882">AF453+AI453</f>
        <v>62.23</v>
      </c>
      <c r="AM453" s="22">
        <f t="shared" si="1882"/>
        <v>0</v>
      </c>
      <c r="AN453" s="22">
        <f t="shared" si="1882"/>
        <v>62.23</v>
      </c>
      <c r="AO453" s="22">
        <f t="shared" ref="AO453:AQ453" si="1883">SUM(J453+M453+P453+S453+W453+Z453+AC453+AF453+AI453)</f>
        <v>489.29</v>
      </c>
      <c r="AP453" s="22">
        <f t="shared" si="1883"/>
        <v>0</v>
      </c>
      <c r="AQ453" s="22">
        <f t="shared" si="1883"/>
        <v>489.29</v>
      </c>
      <c r="AR453" s="22">
        <v>66.33566482515963</v>
      </c>
      <c r="AS453" s="22">
        <f t="shared" si="27"/>
        <v>555.6256648</v>
      </c>
      <c r="AT453" s="22">
        <f t="shared" si="28"/>
        <v>555.6256648</v>
      </c>
      <c r="AU453" s="22">
        <f t="shared" si="29"/>
        <v>1847.374335</v>
      </c>
      <c r="AV453" s="22">
        <f>82.93*120</f>
        <v>9951.6</v>
      </c>
      <c r="AW453" s="22">
        <f t="shared" si="31"/>
        <v>8104.225665</v>
      </c>
      <c r="AX453" s="22">
        <f t="shared" si="32"/>
        <v>1847.374335</v>
      </c>
      <c r="AY453" s="22">
        <v>175.06</v>
      </c>
      <c r="AZ453" s="22">
        <f t="shared" si="33"/>
        <v>175.06</v>
      </c>
      <c r="BA453" s="22">
        <f t="shared" si="34"/>
        <v>0</v>
      </c>
      <c r="BB453" s="22">
        <f t="shared" si="35"/>
        <v>10126.66</v>
      </c>
      <c r="BC453" s="22">
        <f t="shared" ref="BC453:BD453" si="1884">SUM(AW453+AZ453)</f>
        <v>8279.285665</v>
      </c>
      <c r="BD453" s="22">
        <f t="shared" si="1884"/>
        <v>1847.374335</v>
      </c>
      <c r="BE453" s="22">
        <f t="shared" si="37"/>
        <v>0</v>
      </c>
      <c r="BF453" s="27">
        <v>2499.65</v>
      </c>
      <c r="BG453" s="22">
        <f t="shared" si="38"/>
        <v>2499.65</v>
      </c>
      <c r="BH453" s="22">
        <f t="shared" si="39"/>
        <v>0</v>
      </c>
      <c r="BI453" s="22">
        <v>817.41</v>
      </c>
      <c r="BJ453" s="22">
        <f t="shared" si="40"/>
        <v>817.41</v>
      </c>
      <c r="BK453" s="22">
        <f t="shared" si="41"/>
        <v>0</v>
      </c>
      <c r="BL453" s="22"/>
      <c r="BM453" s="22">
        <f t="shared" si="42"/>
        <v>0</v>
      </c>
      <c r="BN453" s="22" t="str">
        <f t="shared" si="43"/>
        <v/>
      </c>
      <c r="BO453" s="22">
        <f t="shared" ref="BO453:BQ453" si="1885">BF453+BI453+BL453</f>
        <v>3317.06</v>
      </c>
      <c r="BP453" s="22">
        <f t="shared" si="1885"/>
        <v>3317.06</v>
      </c>
      <c r="BQ453" s="22">
        <f t="shared" si="1885"/>
        <v>0</v>
      </c>
      <c r="BR453" s="22">
        <f t="shared" si="45"/>
        <v>0</v>
      </c>
      <c r="BS453" s="22">
        <v>0.0</v>
      </c>
      <c r="BT453" s="22">
        <f t="shared" si="46"/>
        <v>0</v>
      </c>
      <c r="BU453" s="22">
        <f t="shared" si="47"/>
        <v>0</v>
      </c>
      <c r="BV453" s="22">
        <f t="shared" si="48"/>
        <v>0</v>
      </c>
      <c r="BW453" s="27">
        <v>3511.55</v>
      </c>
      <c r="BX453" s="22">
        <f t="shared" si="49"/>
        <v>3511.55</v>
      </c>
      <c r="BY453" s="22">
        <f t="shared" si="50"/>
        <v>0</v>
      </c>
      <c r="BZ453" s="22">
        <f t="shared" si="51"/>
        <v>0</v>
      </c>
      <c r="CA453" s="22">
        <f t="shared" si="52"/>
        <v>0</v>
      </c>
    </row>
    <row r="454" ht="14.25" customHeight="1">
      <c r="A454" s="14" t="s">
        <v>2012</v>
      </c>
      <c r="B454" s="14" t="s">
        <v>2013</v>
      </c>
      <c r="C454" s="14" t="s">
        <v>2014</v>
      </c>
      <c r="D454" s="14">
        <v>1.007391305E9</v>
      </c>
      <c r="E454" s="14" t="s">
        <v>379</v>
      </c>
      <c r="F454" s="14" t="s">
        <v>94</v>
      </c>
      <c r="G454" s="14" t="s">
        <v>2015</v>
      </c>
      <c r="H454" s="25" t="s">
        <v>96</v>
      </c>
      <c r="I454" s="26">
        <v>2100.0</v>
      </c>
      <c r="J454" s="22">
        <v>0.0</v>
      </c>
      <c r="K454" s="22">
        <f t="shared" si="6"/>
        <v>0</v>
      </c>
      <c r="L454" s="22">
        <f t="shared" si="7"/>
        <v>0</v>
      </c>
      <c r="M454" s="22">
        <v>0.0</v>
      </c>
      <c r="N454" s="22">
        <f t="shared" si="8"/>
        <v>0</v>
      </c>
      <c r="O454" s="22">
        <f t="shared" si="9"/>
        <v>0</v>
      </c>
      <c r="P454" s="22">
        <v>10.0</v>
      </c>
      <c r="Q454" s="22">
        <f t="shared" si="10"/>
        <v>0</v>
      </c>
      <c r="R454" s="22">
        <f t="shared" si="11"/>
        <v>10</v>
      </c>
      <c r="S454" s="22">
        <v>100.0</v>
      </c>
      <c r="T454" s="22">
        <f t="shared" si="12"/>
        <v>0</v>
      </c>
      <c r="U454" s="22">
        <f t="shared" si="13"/>
        <v>100</v>
      </c>
      <c r="V454" s="22">
        <f t="shared" si="14"/>
        <v>1990</v>
      </c>
      <c r="W454" s="22">
        <v>27.8</v>
      </c>
      <c r="X454" s="22">
        <f t="shared" si="15"/>
        <v>0</v>
      </c>
      <c r="Y454" s="22">
        <f t="shared" si="16"/>
        <v>27.8</v>
      </c>
      <c r="Z454" s="22">
        <v>0.39</v>
      </c>
      <c r="AA454" s="22">
        <f t="shared" si="17"/>
        <v>0</v>
      </c>
      <c r="AB454" s="22">
        <f t="shared" si="18"/>
        <v>0.39</v>
      </c>
      <c r="AC454" s="22">
        <v>68.87</v>
      </c>
      <c r="AD454" s="22">
        <f t="shared" si="19"/>
        <v>0</v>
      </c>
      <c r="AE454" s="22">
        <f t="shared" si="20"/>
        <v>68.87</v>
      </c>
      <c r="AF454" s="22">
        <v>1.37</v>
      </c>
      <c r="AG454" s="22">
        <f t="shared" si="21"/>
        <v>0</v>
      </c>
      <c r="AH454" s="22">
        <f t="shared" si="22"/>
        <v>1.37</v>
      </c>
      <c r="AI454" s="22">
        <v>60.86</v>
      </c>
      <c r="AJ454" s="22">
        <f t="shared" si="23"/>
        <v>0</v>
      </c>
      <c r="AK454" s="22">
        <f t="shared" si="24"/>
        <v>60.86</v>
      </c>
      <c r="AL454" s="22">
        <f t="shared" ref="AL454:AN454" si="1886">AF454+AI454</f>
        <v>62.23</v>
      </c>
      <c r="AM454" s="22">
        <f t="shared" si="1886"/>
        <v>0</v>
      </c>
      <c r="AN454" s="22">
        <f t="shared" si="1886"/>
        <v>62.23</v>
      </c>
      <c r="AO454" s="22">
        <f t="shared" ref="AO454:AQ454" si="1887">SUM(J454+M454+P454+S454+W454+Z454+AC454+AF454+AI454)</f>
        <v>269.29</v>
      </c>
      <c r="AP454" s="22">
        <f t="shared" si="1887"/>
        <v>0</v>
      </c>
      <c r="AQ454" s="22">
        <f t="shared" si="1887"/>
        <v>269.29</v>
      </c>
      <c r="AR454" s="22">
        <v>63.45860394316169</v>
      </c>
      <c r="AS454" s="22">
        <f t="shared" si="27"/>
        <v>332.7486039</v>
      </c>
      <c r="AT454" s="22">
        <f t="shared" si="28"/>
        <v>332.7486039</v>
      </c>
      <c r="AU454" s="22">
        <f t="shared" si="29"/>
        <v>1767.251396</v>
      </c>
      <c r="AV454" s="22">
        <f t="shared" ref="AV454:AV463" si="1892">37.95*120</f>
        <v>4554</v>
      </c>
      <c r="AW454" s="22">
        <f t="shared" si="31"/>
        <v>2786.748604</v>
      </c>
      <c r="AX454" s="22">
        <f t="shared" si="32"/>
        <v>1767.251396</v>
      </c>
      <c r="AY454" s="22">
        <v>70.73</v>
      </c>
      <c r="AZ454" s="22">
        <f t="shared" si="33"/>
        <v>70.73</v>
      </c>
      <c r="BA454" s="22">
        <f t="shared" si="34"/>
        <v>0</v>
      </c>
      <c r="BB454" s="22">
        <f t="shared" si="35"/>
        <v>4624.73</v>
      </c>
      <c r="BC454" s="22">
        <f t="shared" ref="BC454:BD454" si="1888">SUM(AW454+AZ454)</f>
        <v>2857.478604</v>
      </c>
      <c r="BD454" s="22">
        <f t="shared" si="1888"/>
        <v>1767.251396</v>
      </c>
      <c r="BE454" s="22">
        <f t="shared" si="37"/>
        <v>0</v>
      </c>
      <c r="BF454" s="27">
        <v>0.0</v>
      </c>
      <c r="BG454" s="22">
        <f t="shared" si="38"/>
        <v>0</v>
      </c>
      <c r="BH454" s="22">
        <f t="shared" si="39"/>
        <v>0</v>
      </c>
      <c r="BI454" s="22">
        <v>169.0</v>
      </c>
      <c r="BJ454" s="22">
        <f t="shared" si="40"/>
        <v>169</v>
      </c>
      <c r="BK454" s="22">
        <f t="shared" si="41"/>
        <v>0</v>
      </c>
      <c r="BL454" s="22"/>
      <c r="BM454" s="22">
        <f t="shared" si="42"/>
        <v>0</v>
      </c>
      <c r="BN454" s="22" t="str">
        <f t="shared" si="43"/>
        <v/>
      </c>
      <c r="BO454" s="22">
        <f t="shared" ref="BO454:BQ454" si="1889">BF454+BI454+BL454</f>
        <v>169</v>
      </c>
      <c r="BP454" s="22">
        <f t="shared" si="1889"/>
        <v>169</v>
      </c>
      <c r="BQ454" s="22">
        <f t="shared" si="1889"/>
        <v>0</v>
      </c>
      <c r="BR454" s="22">
        <f t="shared" si="45"/>
        <v>0</v>
      </c>
      <c r="BS454" s="22">
        <v>0.0</v>
      </c>
      <c r="BT454" s="22">
        <f t="shared" si="46"/>
        <v>0</v>
      </c>
      <c r="BU454" s="22">
        <f t="shared" si="47"/>
        <v>0</v>
      </c>
      <c r="BV454" s="22">
        <f t="shared" si="48"/>
        <v>0</v>
      </c>
      <c r="BW454" s="27">
        <v>0.0</v>
      </c>
      <c r="BX454" s="22">
        <f t="shared" si="49"/>
        <v>0</v>
      </c>
      <c r="BY454" s="22">
        <f t="shared" si="50"/>
        <v>0</v>
      </c>
      <c r="BZ454" s="22">
        <f t="shared" si="51"/>
        <v>0</v>
      </c>
      <c r="CA454" s="22">
        <f t="shared" si="52"/>
        <v>0</v>
      </c>
    </row>
    <row r="455" ht="14.25" customHeight="1">
      <c r="A455" s="14" t="s">
        <v>2016</v>
      </c>
      <c r="B455" s="14" t="s">
        <v>2017</v>
      </c>
      <c r="C455" s="14" t="s">
        <v>2018</v>
      </c>
      <c r="D455" s="14">
        <v>8.09735466E8</v>
      </c>
      <c r="E455" s="14" t="s">
        <v>214</v>
      </c>
      <c r="F455" s="14" t="s">
        <v>215</v>
      </c>
      <c r="G455" s="14" t="s">
        <v>2019</v>
      </c>
      <c r="H455" s="25" t="s">
        <v>96</v>
      </c>
      <c r="I455" s="26">
        <v>1000.0</v>
      </c>
      <c r="J455" s="22">
        <v>0.0</v>
      </c>
      <c r="K455" s="22">
        <f t="shared" si="6"/>
        <v>0</v>
      </c>
      <c r="L455" s="22">
        <f t="shared" si="7"/>
        <v>0</v>
      </c>
      <c r="M455" s="22">
        <v>0.0</v>
      </c>
      <c r="N455" s="22">
        <f t="shared" si="8"/>
        <v>0</v>
      </c>
      <c r="O455" s="22">
        <f t="shared" si="9"/>
        <v>0</v>
      </c>
      <c r="P455" s="22">
        <v>10.0</v>
      </c>
      <c r="Q455" s="22">
        <f t="shared" si="10"/>
        <v>0</v>
      </c>
      <c r="R455" s="22">
        <f t="shared" si="11"/>
        <v>10</v>
      </c>
      <c r="S455" s="22">
        <v>100.0</v>
      </c>
      <c r="T455" s="22">
        <f t="shared" si="12"/>
        <v>0</v>
      </c>
      <c r="U455" s="22">
        <f t="shared" si="13"/>
        <v>100</v>
      </c>
      <c r="V455" s="22">
        <f t="shared" si="14"/>
        <v>890</v>
      </c>
      <c r="W455" s="22">
        <v>13.9</v>
      </c>
      <c r="X455" s="22">
        <f t="shared" si="15"/>
        <v>0</v>
      </c>
      <c r="Y455" s="22">
        <f t="shared" si="16"/>
        <v>13.9</v>
      </c>
      <c r="Z455" s="22">
        <v>0.39</v>
      </c>
      <c r="AA455" s="22">
        <f t="shared" si="17"/>
        <v>0</v>
      </c>
      <c r="AB455" s="22">
        <f t="shared" si="18"/>
        <v>0.39</v>
      </c>
      <c r="AC455" s="22">
        <v>68.87</v>
      </c>
      <c r="AD455" s="22">
        <f t="shared" si="19"/>
        <v>0</v>
      </c>
      <c r="AE455" s="22">
        <f t="shared" si="20"/>
        <v>68.87</v>
      </c>
      <c r="AF455" s="22">
        <v>1.37</v>
      </c>
      <c r="AG455" s="22">
        <f t="shared" si="21"/>
        <v>0</v>
      </c>
      <c r="AH455" s="22">
        <f t="shared" si="22"/>
        <v>1.37</v>
      </c>
      <c r="AI455" s="22">
        <v>60.86</v>
      </c>
      <c r="AJ455" s="22">
        <f t="shared" si="23"/>
        <v>0</v>
      </c>
      <c r="AK455" s="22">
        <f t="shared" si="24"/>
        <v>60.86</v>
      </c>
      <c r="AL455" s="22">
        <f t="shared" ref="AL455:AN455" si="1890">AF455+AI455</f>
        <v>62.23</v>
      </c>
      <c r="AM455" s="22">
        <f t="shared" si="1890"/>
        <v>0</v>
      </c>
      <c r="AN455" s="22">
        <f t="shared" si="1890"/>
        <v>62.23</v>
      </c>
      <c r="AO455" s="22">
        <f t="shared" ref="AO455:AQ455" si="1891">SUM(J455+M455+P455+S455+W455+Z455+AC455+AF455+AI455)</f>
        <v>255.39</v>
      </c>
      <c r="AP455" s="22">
        <f t="shared" si="1891"/>
        <v>0</v>
      </c>
      <c r="AQ455" s="22">
        <f t="shared" si="1891"/>
        <v>255.39</v>
      </c>
      <c r="AR455" s="22">
        <v>25.810702449933427</v>
      </c>
      <c r="AS455" s="22">
        <f t="shared" si="27"/>
        <v>281.2007024</v>
      </c>
      <c r="AT455" s="22">
        <f t="shared" si="28"/>
        <v>281.2007024</v>
      </c>
      <c r="AU455" s="22">
        <f t="shared" si="29"/>
        <v>718.7992976</v>
      </c>
      <c r="AV455" s="22">
        <f t="shared" si="1892"/>
        <v>4554</v>
      </c>
      <c r="AW455" s="22">
        <f t="shared" si="31"/>
        <v>3835.200702</v>
      </c>
      <c r="AX455" s="22">
        <f t="shared" si="32"/>
        <v>718.7992976</v>
      </c>
      <c r="AY455" s="22">
        <v>70.73</v>
      </c>
      <c r="AZ455" s="22">
        <f t="shared" si="33"/>
        <v>70.73</v>
      </c>
      <c r="BA455" s="22">
        <f t="shared" si="34"/>
        <v>0</v>
      </c>
      <c r="BB455" s="22">
        <f t="shared" si="35"/>
        <v>4624.73</v>
      </c>
      <c r="BC455" s="22">
        <f t="shared" ref="BC455:BD455" si="1893">SUM(AW455+AZ455)</f>
        <v>3905.930702</v>
      </c>
      <c r="BD455" s="22">
        <f t="shared" si="1893"/>
        <v>718.7992976</v>
      </c>
      <c r="BE455" s="22">
        <f t="shared" si="37"/>
        <v>0</v>
      </c>
      <c r="BF455" s="27">
        <v>0.0</v>
      </c>
      <c r="BG455" s="22">
        <f t="shared" si="38"/>
        <v>0</v>
      </c>
      <c r="BH455" s="22">
        <f t="shared" si="39"/>
        <v>0</v>
      </c>
      <c r="BI455" s="22">
        <v>332.62</v>
      </c>
      <c r="BJ455" s="22">
        <f t="shared" si="40"/>
        <v>332.62</v>
      </c>
      <c r="BK455" s="22">
        <f t="shared" si="41"/>
        <v>0</v>
      </c>
      <c r="BL455" s="22"/>
      <c r="BM455" s="22">
        <f t="shared" si="42"/>
        <v>0</v>
      </c>
      <c r="BN455" s="22" t="str">
        <f t="shared" si="43"/>
        <v/>
      </c>
      <c r="BO455" s="22">
        <f t="shared" ref="BO455:BQ455" si="1894">BF455+BI455+BL455</f>
        <v>332.62</v>
      </c>
      <c r="BP455" s="22">
        <f t="shared" si="1894"/>
        <v>332.62</v>
      </c>
      <c r="BQ455" s="22">
        <f t="shared" si="1894"/>
        <v>0</v>
      </c>
      <c r="BR455" s="22">
        <f t="shared" si="45"/>
        <v>0</v>
      </c>
      <c r="BS455" s="22">
        <v>0.0</v>
      </c>
      <c r="BT455" s="22">
        <f t="shared" si="46"/>
        <v>0</v>
      </c>
      <c r="BU455" s="22">
        <f t="shared" si="47"/>
        <v>0</v>
      </c>
      <c r="BV455" s="22">
        <f t="shared" si="48"/>
        <v>0</v>
      </c>
      <c r="BW455" s="27">
        <v>383.08</v>
      </c>
      <c r="BX455" s="22">
        <f t="shared" si="49"/>
        <v>383.08</v>
      </c>
      <c r="BY455" s="22">
        <f t="shared" si="50"/>
        <v>0</v>
      </c>
      <c r="BZ455" s="22">
        <f t="shared" si="51"/>
        <v>0</v>
      </c>
      <c r="CA455" s="22">
        <f t="shared" si="52"/>
        <v>0</v>
      </c>
    </row>
    <row r="456" ht="14.25" customHeight="1">
      <c r="A456" s="14" t="s">
        <v>2020</v>
      </c>
      <c r="B456" s="14" t="s">
        <v>2021</v>
      </c>
      <c r="C456" s="14" t="s">
        <v>2022</v>
      </c>
      <c r="D456" s="14">
        <v>1.54240737E8</v>
      </c>
      <c r="E456" s="14" t="s">
        <v>220</v>
      </c>
      <c r="F456" s="14" t="s">
        <v>236</v>
      </c>
      <c r="G456" s="14" t="s">
        <v>2023</v>
      </c>
      <c r="H456" s="25" t="s">
        <v>96</v>
      </c>
      <c r="I456" s="26">
        <v>1200.0</v>
      </c>
      <c r="J456" s="22">
        <v>0.0</v>
      </c>
      <c r="K456" s="22">
        <f t="shared" si="6"/>
        <v>0</v>
      </c>
      <c r="L456" s="22">
        <f t="shared" si="7"/>
        <v>0</v>
      </c>
      <c r="M456" s="22">
        <v>0.0</v>
      </c>
      <c r="N456" s="22">
        <f t="shared" si="8"/>
        <v>0</v>
      </c>
      <c r="O456" s="22">
        <f t="shared" si="9"/>
        <v>0</v>
      </c>
      <c r="P456" s="22">
        <v>22.0</v>
      </c>
      <c r="Q456" s="22">
        <f t="shared" si="10"/>
        <v>0</v>
      </c>
      <c r="R456" s="22">
        <f t="shared" si="11"/>
        <v>22</v>
      </c>
      <c r="S456" s="22">
        <v>100.0</v>
      </c>
      <c r="T456" s="22">
        <f t="shared" si="12"/>
        <v>0</v>
      </c>
      <c r="U456" s="22">
        <f t="shared" si="13"/>
        <v>100</v>
      </c>
      <c r="V456" s="22">
        <f t="shared" si="14"/>
        <v>1078</v>
      </c>
      <c r="W456" s="22">
        <v>27.8</v>
      </c>
      <c r="X456" s="22">
        <f t="shared" si="15"/>
        <v>0</v>
      </c>
      <c r="Y456" s="22">
        <f t="shared" si="16"/>
        <v>27.8</v>
      </c>
      <c r="Z456" s="22">
        <v>0.39</v>
      </c>
      <c r="AA456" s="22">
        <f t="shared" si="17"/>
        <v>0</v>
      </c>
      <c r="AB456" s="22">
        <f t="shared" si="18"/>
        <v>0.39</v>
      </c>
      <c r="AC456" s="22">
        <v>68.87</v>
      </c>
      <c r="AD456" s="22">
        <f t="shared" si="19"/>
        <v>0</v>
      </c>
      <c r="AE456" s="22">
        <f t="shared" si="20"/>
        <v>68.87</v>
      </c>
      <c r="AF456" s="22">
        <v>1.37</v>
      </c>
      <c r="AG456" s="22">
        <f t="shared" si="21"/>
        <v>0</v>
      </c>
      <c r="AH456" s="22">
        <f t="shared" si="22"/>
        <v>1.37</v>
      </c>
      <c r="AI456" s="22">
        <v>60.86</v>
      </c>
      <c r="AJ456" s="22">
        <f t="shared" si="23"/>
        <v>0</v>
      </c>
      <c r="AK456" s="22">
        <f t="shared" si="24"/>
        <v>60.86</v>
      </c>
      <c r="AL456" s="22">
        <f t="shared" ref="AL456:AN456" si="1895">AF456+AI456</f>
        <v>62.23</v>
      </c>
      <c r="AM456" s="22">
        <f t="shared" si="1895"/>
        <v>0</v>
      </c>
      <c r="AN456" s="22">
        <f t="shared" si="1895"/>
        <v>62.23</v>
      </c>
      <c r="AO456" s="22">
        <f t="shared" ref="AO456:AQ456" si="1896">SUM(J456+M456+P456+S456+W456+Z456+AC456+AF456+AI456)</f>
        <v>281.29</v>
      </c>
      <c r="AP456" s="22">
        <f t="shared" si="1896"/>
        <v>0</v>
      </c>
      <c r="AQ456" s="22">
        <f t="shared" si="1896"/>
        <v>281.29</v>
      </c>
      <c r="AR456" s="22">
        <v>31.845597625304983</v>
      </c>
      <c r="AS456" s="22">
        <f t="shared" si="27"/>
        <v>313.1355976</v>
      </c>
      <c r="AT456" s="22">
        <f t="shared" si="28"/>
        <v>313.1355976</v>
      </c>
      <c r="AU456" s="22">
        <f t="shared" si="29"/>
        <v>886.8644024</v>
      </c>
      <c r="AV456" s="22">
        <f t="shared" si="1892"/>
        <v>4554</v>
      </c>
      <c r="AW456" s="22">
        <f t="shared" si="31"/>
        <v>3667.135598</v>
      </c>
      <c r="AX456" s="22">
        <f t="shared" si="32"/>
        <v>886.8644024</v>
      </c>
      <c r="AY456" s="22">
        <v>0.0</v>
      </c>
      <c r="AZ456" s="22">
        <f t="shared" si="33"/>
        <v>0</v>
      </c>
      <c r="BA456" s="22">
        <f t="shared" si="34"/>
        <v>0</v>
      </c>
      <c r="BB456" s="22">
        <f t="shared" si="35"/>
        <v>4554</v>
      </c>
      <c r="BC456" s="22">
        <f t="shared" ref="BC456:BD456" si="1897">SUM(AW456+AZ456)</f>
        <v>3667.135598</v>
      </c>
      <c r="BD456" s="22">
        <f t="shared" si="1897"/>
        <v>886.8644024</v>
      </c>
      <c r="BE456" s="22">
        <f t="shared" si="37"/>
        <v>0</v>
      </c>
      <c r="BF456" s="27">
        <v>0.0</v>
      </c>
      <c r="BG456" s="22">
        <f t="shared" si="38"/>
        <v>0</v>
      </c>
      <c r="BH456" s="22">
        <f t="shared" si="39"/>
        <v>0</v>
      </c>
      <c r="BI456" s="22">
        <v>276.79</v>
      </c>
      <c r="BJ456" s="22">
        <f t="shared" si="40"/>
        <v>276.79</v>
      </c>
      <c r="BK456" s="22">
        <f t="shared" si="41"/>
        <v>0</v>
      </c>
      <c r="BL456" s="22"/>
      <c r="BM456" s="22">
        <f t="shared" si="42"/>
        <v>0</v>
      </c>
      <c r="BN456" s="22" t="str">
        <f t="shared" si="43"/>
        <v/>
      </c>
      <c r="BO456" s="22">
        <f t="shared" ref="BO456:BQ456" si="1898">BF456+BI456+BL456</f>
        <v>276.79</v>
      </c>
      <c r="BP456" s="22">
        <f t="shared" si="1898"/>
        <v>276.79</v>
      </c>
      <c r="BQ456" s="22">
        <f t="shared" si="1898"/>
        <v>0</v>
      </c>
      <c r="BR456" s="22">
        <f t="shared" si="45"/>
        <v>0</v>
      </c>
      <c r="BS456" s="22">
        <v>0.0</v>
      </c>
      <c r="BT456" s="22">
        <f t="shared" si="46"/>
        <v>0</v>
      </c>
      <c r="BU456" s="22">
        <f t="shared" si="47"/>
        <v>0</v>
      </c>
      <c r="BV456" s="22">
        <f t="shared" si="48"/>
        <v>0</v>
      </c>
      <c r="BW456" s="27">
        <v>819.36</v>
      </c>
      <c r="BX456" s="22">
        <f t="shared" si="49"/>
        <v>819.36</v>
      </c>
      <c r="BY456" s="22">
        <f t="shared" si="50"/>
        <v>0</v>
      </c>
      <c r="BZ456" s="22">
        <f t="shared" si="51"/>
        <v>0</v>
      </c>
      <c r="CA456" s="22">
        <f t="shared" si="52"/>
        <v>0</v>
      </c>
    </row>
    <row r="457" ht="14.25" customHeight="1">
      <c r="A457" s="14" t="s">
        <v>2024</v>
      </c>
      <c r="B457" s="14" t="s">
        <v>2025</v>
      </c>
      <c r="C457" s="14" t="s">
        <v>2026</v>
      </c>
      <c r="D457" s="14">
        <v>9.29762215E8</v>
      </c>
      <c r="E457" s="14" t="s">
        <v>1141</v>
      </c>
      <c r="F457" s="14" t="s">
        <v>508</v>
      </c>
      <c r="G457" s="14" t="s">
        <v>2027</v>
      </c>
      <c r="H457" s="25" t="s">
        <v>96</v>
      </c>
      <c r="I457" s="26">
        <v>1200.0</v>
      </c>
      <c r="J457" s="22">
        <v>0.0</v>
      </c>
      <c r="K457" s="22">
        <f t="shared" si="6"/>
        <v>0</v>
      </c>
      <c r="L457" s="22">
        <f t="shared" si="7"/>
        <v>0</v>
      </c>
      <c r="M457" s="22">
        <v>0.0</v>
      </c>
      <c r="N457" s="22">
        <f t="shared" si="8"/>
        <v>0</v>
      </c>
      <c r="O457" s="22">
        <f t="shared" si="9"/>
        <v>0</v>
      </c>
      <c r="P457" s="22">
        <v>22.0</v>
      </c>
      <c r="Q457" s="22">
        <f t="shared" si="10"/>
        <v>0</v>
      </c>
      <c r="R457" s="22">
        <f t="shared" si="11"/>
        <v>22</v>
      </c>
      <c r="S457" s="22">
        <v>100.0</v>
      </c>
      <c r="T457" s="22">
        <f t="shared" si="12"/>
        <v>0</v>
      </c>
      <c r="U457" s="22">
        <f t="shared" si="13"/>
        <v>100</v>
      </c>
      <c r="V457" s="22">
        <f t="shared" si="14"/>
        <v>1078</v>
      </c>
      <c r="W457" s="22">
        <v>13.9</v>
      </c>
      <c r="X457" s="22">
        <f t="shared" si="15"/>
        <v>0</v>
      </c>
      <c r="Y457" s="22">
        <f t="shared" si="16"/>
        <v>13.9</v>
      </c>
      <c r="Z457" s="22">
        <v>0.39</v>
      </c>
      <c r="AA457" s="22">
        <f t="shared" si="17"/>
        <v>0</v>
      </c>
      <c r="AB457" s="22">
        <f t="shared" si="18"/>
        <v>0.39</v>
      </c>
      <c r="AC457" s="22">
        <v>68.87</v>
      </c>
      <c r="AD457" s="22">
        <f t="shared" si="19"/>
        <v>0</v>
      </c>
      <c r="AE457" s="22">
        <f t="shared" si="20"/>
        <v>68.87</v>
      </c>
      <c r="AF457" s="22">
        <v>1.37</v>
      </c>
      <c r="AG457" s="22">
        <f t="shared" si="21"/>
        <v>0</v>
      </c>
      <c r="AH457" s="22">
        <f t="shared" si="22"/>
        <v>1.37</v>
      </c>
      <c r="AI457" s="22">
        <v>60.86</v>
      </c>
      <c r="AJ457" s="22">
        <f t="shared" si="23"/>
        <v>0</v>
      </c>
      <c r="AK457" s="22">
        <f t="shared" si="24"/>
        <v>60.86</v>
      </c>
      <c r="AL457" s="22">
        <f t="shared" ref="AL457:AN457" si="1899">AF457+AI457</f>
        <v>62.23</v>
      </c>
      <c r="AM457" s="22">
        <f t="shared" si="1899"/>
        <v>0</v>
      </c>
      <c r="AN457" s="22">
        <f t="shared" si="1899"/>
        <v>62.23</v>
      </c>
      <c r="AO457" s="22">
        <f t="shared" ref="AO457:AQ457" si="1900">SUM(J457+M457+P457+S457+W457+Z457+AC457+AF457+AI457)</f>
        <v>267.39</v>
      </c>
      <c r="AP457" s="22">
        <f t="shared" si="1900"/>
        <v>0</v>
      </c>
      <c r="AQ457" s="22">
        <f t="shared" si="1900"/>
        <v>267.39</v>
      </c>
      <c r="AR457" s="22">
        <v>32.327418664579326</v>
      </c>
      <c r="AS457" s="22">
        <f t="shared" si="27"/>
        <v>299.7174187</v>
      </c>
      <c r="AT457" s="22">
        <f t="shared" si="28"/>
        <v>299.7174187</v>
      </c>
      <c r="AU457" s="22">
        <f t="shared" si="29"/>
        <v>900.2825813</v>
      </c>
      <c r="AV457" s="22">
        <f t="shared" si="1892"/>
        <v>4554</v>
      </c>
      <c r="AW457" s="22">
        <f t="shared" si="31"/>
        <v>3653.717419</v>
      </c>
      <c r="AX457" s="22">
        <f t="shared" si="32"/>
        <v>900.2825813</v>
      </c>
      <c r="AY457" s="22">
        <v>70.73</v>
      </c>
      <c r="AZ457" s="22">
        <f t="shared" si="33"/>
        <v>70.73</v>
      </c>
      <c r="BA457" s="22">
        <f t="shared" si="34"/>
        <v>0</v>
      </c>
      <c r="BB457" s="22">
        <f t="shared" si="35"/>
        <v>4624.73</v>
      </c>
      <c r="BC457" s="22">
        <f t="shared" ref="BC457:BD457" si="1901">SUM(AW457+AZ457)</f>
        <v>3724.447419</v>
      </c>
      <c r="BD457" s="22">
        <f t="shared" si="1901"/>
        <v>900.2825813</v>
      </c>
      <c r="BE457" s="22">
        <f t="shared" si="37"/>
        <v>0</v>
      </c>
      <c r="BF457" s="27">
        <v>0.0</v>
      </c>
      <c r="BG457" s="22">
        <f t="shared" si="38"/>
        <v>0</v>
      </c>
      <c r="BH457" s="22">
        <f t="shared" si="39"/>
        <v>0</v>
      </c>
      <c r="BI457" s="22">
        <v>454.28</v>
      </c>
      <c r="BJ457" s="22">
        <f t="shared" si="40"/>
        <v>454.28</v>
      </c>
      <c r="BK457" s="22">
        <f t="shared" si="41"/>
        <v>0</v>
      </c>
      <c r="BL457" s="22"/>
      <c r="BM457" s="22">
        <f t="shared" si="42"/>
        <v>0</v>
      </c>
      <c r="BN457" s="22" t="str">
        <f t="shared" si="43"/>
        <v/>
      </c>
      <c r="BO457" s="22">
        <f t="shared" ref="BO457:BQ457" si="1902">BF457+BI457+BL457</f>
        <v>454.28</v>
      </c>
      <c r="BP457" s="22">
        <f t="shared" si="1902"/>
        <v>454.28</v>
      </c>
      <c r="BQ457" s="22">
        <f t="shared" si="1902"/>
        <v>0</v>
      </c>
      <c r="BR457" s="22">
        <f t="shared" si="45"/>
        <v>0</v>
      </c>
      <c r="BS457" s="22">
        <v>0.0</v>
      </c>
      <c r="BT457" s="22">
        <f t="shared" si="46"/>
        <v>0</v>
      </c>
      <c r="BU457" s="22">
        <f t="shared" si="47"/>
        <v>0</v>
      </c>
      <c r="BV457" s="22">
        <f t="shared" si="48"/>
        <v>0</v>
      </c>
      <c r="BW457" s="27">
        <v>244.74</v>
      </c>
      <c r="BX457" s="22">
        <f t="shared" si="49"/>
        <v>244.74</v>
      </c>
      <c r="BY457" s="22">
        <f t="shared" si="50"/>
        <v>0</v>
      </c>
      <c r="BZ457" s="22">
        <f t="shared" si="51"/>
        <v>0</v>
      </c>
      <c r="CA457" s="22">
        <f t="shared" si="52"/>
        <v>0</v>
      </c>
    </row>
    <row r="458" ht="14.25" customHeight="1">
      <c r="A458" s="14" t="s">
        <v>2028</v>
      </c>
      <c r="B458" s="14" t="s">
        <v>2029</v>
      </c>
      <c r="C458" s="14" t="s">
        <v>2030</v>
      </c>
      <c r="D458" s="14">
        <v>8.7958637E8</v>
      </c>
      <c r="E458" s="14" t="s">
        <v>298</v>
      </c>
      <c r="F458" s="14" t="s">
        <v>322</v>
      </c>
      <c r="G458" s="14" t="s">
        <v>2031</v>
      </c>
      <c r="H458" s="25" t="s">
        <v>96</v>
      </c>
      <c r="I458" s="26">
        <v>3010.0</v>
      </c>
      <c r="J458" s="22">
        <v>0.0</v>
      </c>
      <c r="K458" s="22">
        <f t="shared" si="6"/>
        <v>0</v>
      </c>
      <c r="L458" s="22">
        <f t="shared" si="7"/>
        <v>0</v>
      </c>
      <c r="M458" s="22">
        <v>0.0</v>
      </c>
      <c r="N458" s="22">
        <f t="shared" si="8"/>
        <v>0</v>
      </c>
      <c r="O458" s="22">
        <f t="shared" si="9"/>
        <v>0</v>
      </c>
      <c r="P458" s="22">
        <v>10.0</v>
      </c>
      <c r="Q458" s="22">
        <f t="shared" si="10"/>
        <v>0</v>
      </c>
      <c r="R458" s="22">
        <f t="shared" si="11"/>
        <v>10</v>
      </c>
      <c r="S458" s="22">
        <v>100.0</v>
      </c>
      <c r="T458" s="22">
        <f t="shared" si="12"/>
        <v>0</v>
      </c>
      <c r="U458" s="22">
        <f t="shared" si="13"/>
        <v>100</v>
      </c>
      <c r="V458" s="22">
        <f t="shared" si="14"/>
        <v>2900</v>
      </c>
      <c r="W458" s="22">
        <v>13.9</v>
      </c>
      <c r="X458" s="22">
        <f t="shared" si="15"/>
        <v>0</v>
      </c>
      <c r="Y458" s="22">
        <f t="shared" si="16"/>
        <v>13.9</v>
      </c>
      <c r="Z458" s="22">
        <v>0.39</v>
      </c>
      <c r="AA458" s="22">
        <f t="shared" si="17"/>
        <v>0</v>
      </c>
      <c r="AB458" s="22">
        <f t="shared" si="18"/>
        <v>0.39</v>
      </c>
      <c r="AC458" s="22">
        <v>68.87</v>
      </c>
      <c r="AD458" s="22">
        <f t="shared" si="19"/>
        <v>0</v>
      </c>
      <c r="AE458" s="22">
        <f t="shared" si="20"/>
        <v>68.87</v>
      </c>
      <c r="AF458" s="22">
        <v>1.37</v>
      </c>
      <c r="AG458" s="22">
        <f t="shared" si="21"/>
        <v>0</v>
      </c>
      <c r="AH458" s="22">
        <f t="shared" si="22"/>
        <v>1.37</v>
      </c>
      <c r="AI458" s="22">
        <v>60.86</v>
      </c>
      <c r="AJ458" s="22">
        <f t="shared" si="23"/>
        <v>0</v>
      </c>
      <c r="AK458" s="22">
        <f t="shared" si="24"/>
        <v>60.86</v>
      </c>
      <c r="AL458" s="22">
        <f t="shared" ref="AL458:AN458" si="1903">AF458+AI458</f>
        <v>62.23</v>
      </c>
      <c r="AM458" s="22">
        <f t="shared" si="1903"/>
        <v>0</v>
      </c>
      <c r="AN458" s="22">
        <f t="shared" si="1903"/>
        <v>62.23</v>
      </c>
      <c r="AO458" s="22">
        <f t="shared" ref="AO458:AQ458" si="1904">SUM(J458+M458+P458+S458+W458+Z458+AC458+AF458+AI458)</f>
        <v>255.39</v>
      </c>
      <c r="AP458" s="22">
        <f t="shared" si="1904"/>
        <v>0</v>
      </c>
      <c r="AQ458" s="22">
        <f t="shared" si="1904"/>
        <v>255.39</v>
      </c>
      <c r="AR458" s="22">
        <v>95.48410453205184</v>
      </c>
      <c r="AS458" s="22">
        <f t="shared" si="27"/>
        <v>350.8741045</v>
      </c>
      <c r="AT458" s="22">
        <f t="shared" si="28"/>
        <v>350.8741045</v>
      </c>
      <c r="AU458" s="22">
        <f t="shared" si="29"/>
        <v>2659.125895</v>
      </c>
      <c r="AV458" s="22">
        <f t="shared" si="1892"/>
        <v>4554</v>
      </c>
      <c r="AW458" s="22">
        <f t="shared" si="31"/>
        <v>1894.874105</v>
      </c>
      <c r="AX458" s="22">
        <f t="shared" si="32"/>
        <v>2659.125895</v>
      </c>
      <c r="AY458" s="22">
        <v>70.73</v>
      </c>
      <c r="AZ458" s="22">
        <f t="shared" si="33"/>
        <v>70.73</v>
      </c>
      <c r="BA458" s="22">
        <f t="shared" si="34"/>
        <v>0</v>
      </c>
      <c r="BB458" s="22">
        <f t="shared" si="35"/>
        <v>4624.73</v>
      </c>
      <c r="BC458" s="22">
        <f t="shared" ref="BC458:BD458" si="1905">SUM(AW458+AZ458)</f>
        <v>1965.604105</v>
      </c>
      <c r="BD458" s="22">
        <f t="shared" si="1905"/>
        <v>2659.125895</v>
      </c>
      <c r="BE458" s="22">
        <f t="shared" si="37"/>
        <v>0</v>
      </c>
      <c r="BF458" s="27">
        <v>0.0</v>
      </c>
      <c r="BG458" s="22">
        <f t="shared" si="38"/>
        <v>0</v>
      </c>
      <c r="BH458" s="22">
        <f t="shared" si="39"/>
        <v>0</v>
      </c>
      <c r="BI458" s="22">
        <v>480.41999999999996</v>
      </c>
      <c r="BJ458" s="22">
        <f t="shared" si="40"/>
        <v>480.42</v>
      </c>
      <c r="BK458" s="22">
        <f t="shared" si="41"/>
        <v>0</v>
      </c>
      <c r="BL458" s="22"/>
      <c r="BM458" s="22">
        <f t="shared" si="42"/>
        <v>0</v>
      </c>
      <c r="BN458" s="22" t="str">
        <f t="shared" si="43"/>
        <v/>
      </c>
      <c r="BO458" s="22">
        <f t="shared" ref="BO458:BQ458" si="1906">BF458+BI458+BL458</f>
        <v>480.42</v>
      </c>
      <c r="BP458" s="22">
        <f t="shared" si="1906"/>
        <v>480.42</v>
      </c>
      <c r="BQ458" s="22">
        <f t="shared" si="1906"/>
        <v>0</v>
      </c>
      <c r="BR458" s="22">
        <f t="shared" si="45"/>
        <v>0</v>
      </c>
      <c r="BS458" s="22">
        <v>0.0</v>
      </c>
      <c r="BT458" s="22">
        <f t="shared" si="46"/>
        <v>0</v>
      </c>
      <c r="BU458" s="22">
        <f t="shared" si="47"/>
        <v>0</v>
      </c>
      <c r="BV458" s="22">
        <f t="shared" si="48"/>
        <v>0</v>
      </c>
      <c r="BW458" s="27">
        <v>2068.63</v>
      </c>
      <c r="BX458" s="22">
        <f t="shared" si="49"/>
        <v>2068.63</v>
      </c>
      <c r="BY458" s="22">
        <f t="shared" si="50"/>
        <v>0</v>
      </c>
      <c r="BZ458" s="22">
        <f t="shared" si="51"/>
        <v>0</v>
      </c>
      <c r="CA458" s="22">
        <f t="shared" si="52"/>
        <v>0</v>
      </c>
    </row>
    <row r="459" ht="14.25" customHeight="1">
      <c r="A459" s="14" t="s">
        <v>2032</v>
      </c>
      <c r="B459" s="14" t="s">
        <v>2033</v>
      </c>
      <c r="C459" s="14" t="s">
        <v>2034</v>
      </c>
      <c r="D459" s="14">
        <v>9.8641422E8</v>
      </c>
      <c r="E459" s="14" t="s">
        <v>1532</v>
      </c>
      <c r="F459" s="14" t="s">
        <v>209</v>
      </c>
      <c r="G459" s="14" t="s">
        <v>2035</v>
      </c>
      <c r="H459" s="25" t="s">
        <v>96</v>
      </c>
      <c r="I459" s="26">
        <v>2268.0</v>
      </c>
      <c r="J459" s="22">
        <v>0.0</v>
      </c>
      <c r="K459" s="22">
        <f t="shared" si="6"/>
        <v>0</v>
      </c>
      <c r="L459" s="22">
        <f t="shared" si="7"/>
        <v>0</v>
      </c>
      <c r="M459" s="22">
        <v>0.0</v>
      </c>
      <c r="N459" s="22">
        <f t="shared" si="8"/>
        <v>0</v>
      </c>
      <c r="O459" s="22">
        <f t="shared" si="9"/>
        <v>0</v>
      </c>
      <c r="P459" s="22">
        <v>10.0</v>
      </c>
      <c r="Q459" s="22">
        <f t="shared" si="10"/>
        <v>0</v>
      </c>
      <c r="R459" s="22">
        <f t="shared" si="11"/>
        <v>10</v>
      </c>
      <c r="S459" s="22">
        <v>100.0</v>
      </c>
      <c r="T459" s="22">
        <f t="shared" si="12"/>
        <v>0</v>
      </c>
      <c r="U459" s="22">
        <f t="shared" si="13"/>
        <v>100</v>
      </c>
      <c r="V459" s="22">
        <f t="shared" si="14"/>
        <v>2158</v>
      </c>
      <c r="W459" s="22">
        <v>13.9</v>
      </c>
      <c r="X459" s="22">
        <f t="shared" si="15"/>
        <v>0</v>
      </c>
      <c r="Y459" s="22">
        <f t="shared" si="16"/>
        <v>13.9</v>
      </c>
      <c r="Z459" s="22">
        <v>0.39</v>
      </c>
      <c r="AA459" s="22">
        <f t="shared" si="17"/>
        <v>0</v>
      </c>
      <c r="AB459" s="22">
        <f t="shared" si="18"/>
        <v>0.39</v>
      </c>
      <c r="AC459" s="22">
        <v>68.87</v>
      </c>
      <c r="AD459" s="22">
        <f t="shared" si="19"/>
        <v>0</v>
      </c>
      <c r="AE459" s="22">
        <f t="shared" si="20"/>
        <v>68.87</v>
      </c>
      <c r="AF459" s="22">
        <v>1.37</v>
      </c>
      <c r="AG459" s="22">
        <f t="shared" si="21"/>
        <v>0</v>
      </c>
      <c r="AH459" s="22">
        <f t="shared" si="22"/>
        <v>1.37</v>
      </c>
      <c r="AI459" s="22">
        <v>60.86</v>
      </c>
      <c r="AJ459" s="22">
        <f t="shared" si="23"/>
        <v>0</v>
      </c>
      <c r="AK459" s="22">
        <f t="shared" si="24"/>
        <v>60.86</v>
      </c>
      <c r="AL459" s="22">
        <f t="shared" ref="AL459:AN459" si="1907">AF459+AI459</f>
        <v>62.23</v>
      </c>
      <c r="AM459" s="22">
        <f t="shared" si="1907"/>
        <v>0</v>
      </c>
      <c r="AN459" s="22">
        <f t="shared" si="1907"/>
        <v>62.23</v>
      </c>
      <c r="AO459" s="22">
        <f t="shared" ref="AO459:AQ459" si="1908">SUM(J459+M459+P459+S459+W459+Z459+AC459+AF459+AI459)</f>
        <v>255.39</v>
      </c>
      <c r="AP459" s="22">
        <f t="shared" si="1908"/>
        <v>0</v>
      </c>
      <c r="AQ459" s="22">
        <f t="shared" si="1908"/>
        <v>255.39</v>
      </c>
      <c r="AR459" s="22">
        <v>69.7638735146728</v>
      </c>
      <c r="AS459" s="22">
        <f t="shared" si="27"/>
        <v>325.1538735</v>
      </c>
      <c r="AT459" s="22">
        <f t="shared" si="28"/>
        <v>325.1538735</v>
      </c>
      <c r="AU459" s="22">
        <f t="shared" si="29"/>
        <v>1942.846126</v>
      </c>
      <c r="AV459" s="22">
        <f t="shared" si="1892"/>
        <v>4554</v>
      </c>
      <c r="AW459" s="22">
        <f t="shared" si="31"/>
        <v>2611.153874</v>
      </c>
      <c r="AX459" s="22">
        <f t="shared" si="32"/>
        <v>1942.846126</v>
      </c>
      <c r="AY459" s="22">
        <v>70.73</v>
      </c>
      <c r="AZ459" s="22">
        <f t="shared" si="33"/>
        <v>70.73</v>
      </c>
      <c r="BA459" s="22">
        <f t="shared" si="34"/>
        <v>0</v>
      </c>
      <c r="BB459" s="22">
        <f t="shared" si="35"/>
        <v>4624.73</v>
      </c>
      <c r="BC459" s="22">
        <f t="shared" ref="BC459:BD459" si="1909">SUM(AW459+AZ459)</f>
        <v>2681.883874</v>
      </c>
      <c r="BD459" s="22">
        <f t="shared" si="1909"/>
        <v>1942.846126</v>
      </c>
      <c r="BE459" s="22">
        <f t="shared" si="37"/>
        <v>0</v>
      </c>
      <c r="BF459" s="27">
        <v>0.0</v>
      </c>
      <c r="BG459" s="22">
        <f t="shared" si="38"/>
        <v>0</v>
      </c>
      <c r="BH459" s="22">
        <f t="shared" si="39"/>
        <v>0</v>
      </c>
      <c r="BI459" s="22">
        <v>292.28</v>
      </c>
      <c r="BJ459" s="22">
        <f t="shared" si="40"/>
        <v>292.28</v>
      </c>
      <c r="BK459" s="22">
        <f t="shared" si="41"/>
        <v>0</v>
      </c>
      <c r="BL459" s="22"/>
      <c r="BM459" s="22">
        <f t="shared" si="42"/>
        <v>0</v>
      </c>
      <c r="BN459" s="22" t="str">
        <f t="shared" si="43"/>
        <v/>
      </c>
      <c r="BO459" s="22">
        <f t="shared" ref="BO459:BQ459" si="1910">BF459+BI459+BL459</f>
        <v>292.28</v>
      </c>
      <c r="BP459" s="22">
        <f t="shared" si="1910"/>
        <v>292.28</v>
      </c>
      <c r="BQ459" s="22">
        <f t="shared" si="1910"/>
        <v>0</v>
      </c>
      <c r="BR459" s="22">
        <f t="shared" si="45"/>
        <v>0</v>
      </c>
      <c r="BS459" s="22">
        <v>0.0</v>
      </c>
      <c r="BT459" s="22">
        <f t="shared" si="46"/>
        <v>0</v>
      </c>
      <c r="BU459" s="22">
        <f t="shared" si="47"/>
        <v>0</v>
      </c>
      <c r="BV459" s="22">
        <f t="shared" si="48"/>
        <v>0</v>
      </c>
      <c r="BW459" s="27">
        <v>191.54</v>
      </c>
      <c r="BX459" s="22">
        <f t="shared" si="49"/>
        <v>191.54</v>
      </c>
      <c r="BY459" s="22">
        <f t="shared" si="50"/>
        <v>0</v>
      </c>
      <c r="BZ459" s="22">
        <f t="shared" si="51"/>
        <v>0</v>
      </c>
      <c r="CA459" s="22">
        <f t="shared" si="52"/>
        <v>0</v>
      </c>
    </row>
    <row r="460" ht="14.25" customHeight="1">
      <c r="A460" s="14" t="s">
        <v>2036</v>
      </c>
      <c r="B460" s="14" t="s">
        <v>2037</v>
      </c>
      <c r="C460" s="14" t="s">
        <v>2038</v>
      </c>
      <c r="D460" s="14">
        <v>9.68375901E8</v>
      </c>
      <c r="E460" s="14" t="s">
        <v>287</v>
      </c>
      <c r="F460" s="14" t="s">
        <v>209</v>
      </c>
      <c r="G460" s="14" t="s">
        <v>2039</v>
      </c>
      <c r="H460" s="25" t="s">
        <v>96</v>
      </c>
      <c r="I460" s="26">
        <v>1245.0</v>
      </c>
      <c r="J460" s="22">
        <v>0.0</v>
      </c>
      <c r="K460" s="22">
        <f t="shared" si="6"/>
        <v>0</v>
      </c>
      <c r="L460" s="22">
        <f t="shared" si="7"/>
        <v>0</v>
      </c>
      <c r="M460" s="22">
        <v>0.0</v>
      </c>
      <c r="N460" s="22">
        <f t="shared" si="8"/>
        <v>0</v>
      </c>
      <c r="O460" s="22">
        <f t="shared" si="9"/>
        <v>0</v>
      </c>
      <c r="P460" s="22">
        <v>22.0</v>
      </c>
      <c r="Q460" s="22">
        <f t="shared" si="10"/>
        <v>0</v>
      </c>
      <c r="R460" s="22">
        <f t="shared" si="11"/>
        <v>22</v>
      </c>
      <c r="S460" s="22">
        <v>100.0</v>
      </c>
      <c r="T460" s="22">
        <f t="shared" si="12"/>
        <v>0</v>
      </c>
      <c r="U460" s="22">
        <f t="shared" si="13"/>
        <v>100</v>
      </c>
      <c r="V460" s="22">
        <f t="shared" si="14"/>
        <v>1123</v>
      </c>
      <c r="W460" s="22">
        <v>13.9</v>
      </c>
      <c r="X460" s="22">
        <f t="shared" si="15"/>
        <v>0</v>
      </c>
      <c r="Y460" s="22">
        <f t="shared" si="16"/>
        <v>13.9</v>
      </c>
      <c r="Z460" s="22">
        <v>0.39</v>
      </c>
      <c r="AA460" s="22">
        <f t="shared" si="17"/>
        <v>0</v>
      </c>
      <c r="AB460" s="22">
        <f t="shared" si="18"/>
        <v>0.39</v>
      </c>
      <c r="AC460" s="22">
        <v>68.87</v>
      </c>
      <c r="AD460" s="22">
        <f t="shared" si="19"/>
        <v>0</v>
      </c>
      <c r="AE460" s="22">
        <f t="shared" si="20"/>
        <v>68.87</v>
      </c>
      <c r="AF460" s="22">
        <v>1.37</v>
      </c>
      <c r="AG460" s="22">
        <f t="shared" si="21"/>
        <v>0</v>
      </c>
      <c r="AH460" s="22">
        <f t="shared" si="22"/>
        <v>1.37</v>
      </c>
      <c r="AI460" s="22">
        <v>60.86</v>
      </c>
      <c r="AJ460" s="22">
        <f t="shared" si="23"/>
        <v>0</v>
      </c>
      <c r="AK460" s="22">
        <f t="shared" si="24"/>
        <v>60.86</v>
      </c>
      <c r="AL460" s="22">
        <f t="shared" ref="AL460:AN460" si="1911">AF460+AI460</f>
        <v>62.23</v>
      </c>
      <c r="AM460" s="22">
        <f t="shared" si="1911"/>
        <v>0</v>
      </c>
      <c r="AN460" s="22">
        <f t="shared" si="1911"/>
        <v>62.23</v>
      </c>
      <c r="AO460" s="22">
        <f t="shared" ref="AO460:AQ460" si="1912">SUM(J460+M460+P460+S460+W460+Z460+AC460+AF460+AI460)</f>
        <v>267.39</v>
      </c>
      <c r="AP460" s="22">
        <f t="shared" si="1912"/>
        <v>0</v>
      </c>
      <c r="AQ460" s="22">
        <f t="shared" si="1912"/>
        <v>267.39</v>
      </c>
      <c r="AR460" s="22">
        <v>33.887270949999895</v>
      </c>
      <c r="AS460" s="22">
        <f t="shared" si="27"/>
        <v>301.277271</v>
      </c>
      <c r="AT460" s="22">
        <f t="shared" si="28"/>
        <v>301.277271</v>
      </c>
      <c r="AU460" s="22">
        <f t="shared" si="29"/>
        <v>943.7227291</v>
      </c>
      <c r="AV460" s="22">
        <f t="shared" si="1892"/>
        <v>4554</v>
      </c>
      <c r="AW460" s="22">
        <f t="shared" si="31"/>
        <v>3610.277271</v>
      </c>
      <c r="AX460" s="22">
        <f t="shared" si="32"/>
        <v>943.7227291</v>
      </c>
      <c r="AY460" s="22">
        <v>70.73</v>
      </c>
      <c r="AZ460" s="22">
        <f t="shared" si="33"/>
        <v>70.73</v>
      </c>
      <c r="BA460" s="22">
        <f t="shared" si="34"/>
        <v>0</v>
      </c>
      <c r="BB460" s="22">
        <f t="shared" si="35"/>
        <v>4624.73</v>
      </c>
      <c r="BC460" s="22">
        <f t="shared" ref="BC460:BD460" si="1913">SUM(AW460+AZ460)</f>
        <v>3681.007271</v>
      </c>
      <c r="BD460" s="22">
        <f t="shared" si="1913"/>
        <v>943.7227291</v>
      </c>
      <c r="BE460" s="22">
        <f t="shared" si="37"/>
        <v>0</v>
      </c>
      <c r="BF460" s="27">
        <v>0.0</v>
      </c>
      <c r="BG460" s="22">
        <f t="shared" si="38"/>
        <v>0</v>
      </c>
      <c r="BH460" s="22">
        <f t="shared" si="39"/>
        <v>0</v>
      </c>
      <c r="BI460" s="22">
        <v>665.1500000000001</v>
      </c>
      <c r="BJ460" s="22">
        <f t="shared" si="40"/>
        <v>665.15</v>
      </c>
      <c r="BK460" s="22">
        <f t="shared" si="41"/>
        <v>0</v>
      </c>
      <c r="BL460" s="22"/>
      <c r="BM460" s="22">
        <f t="shared" si="42"/>
        <v>0</v>
      </c>
      <c r="BN460" s="22" t="str">
        <f t="shared" si="43"/>
        <v/>
      </c>
      <c r="BO460" s="22">
        <f t="shared" ref="BO460:BQ460" si="1914">BF460+BI460+BL460</f>
        <v>665.15</v>
      </c>
      <c r="BP460" s="22">
        <f t="shared" si="1914"/>
        <v>665.15</v>
      </c>
      <c r="BQ460" s="22">
        <f t="shared" si="1914"/>
        <v>0</v>
      </c>
      <c r="BR460" s="22">
        <f t="shared" si="45"/>
        <v>0</v>
      </c>
      <c r="BS460" s="22">
        <v>0.0</v>
      </c>
      <c r="BT460" s="22">
        <f t="shared" si="46"/>
        <v>0</v>
      </c>
      <c r="BU460" s="22">
        <f t="shared" si="47"/>
        <v>0</v>
      </c>
      <c r="BV460" s="22">
        <f t="shared" si="48"/>
        <v>0</v>
      </c>
      <c r="BW460" s="27">
        <v>1393.98</v>
      </c>
      <c r="BX460" s="22">
        <f t="shared" si="49"/>
        <v>1393.98</v>
      </c>
      <c r="BY460" s="22">
        <f t="shared" si="50"/>
        <v>0</v>
      </c>
      <c r="BZ460" s="22">
        <f t="shared" si="51"/>
        <v>0</v>
      </c>
      <c r="CA460" s="22">
        <f t="shared" si="52"/>
        <v>0</v>
      </c>
    </row>
    <row r="461" ht="14.25" customHeight="1">
      <c r="A461" s="14" t="s">
        <v>2040</v>
      </c>
      <c r="B461" s="14" t="s">
        <v>2041</v>
      </c>
      <c r="C461" s="14" t="s">
        <v>2042</v>
      </c>
      <c r="D461" s="14">
        <v>8.69339788E8</v>
      </c>
      <c r="E461" s="14" t="s">
        <v>235</v>
      </c>
      <c r="F461" s="14" t="s">
        <v>198</v>
      </c>
      <c r="G461" s="14" t="s">
        <v>2043</v>
      </c>
      <c r="H461" s="25" t="s">
        <v>96</v>
      </c>
      <c r="I461" s="26">
        <v>1600.0</v>
      </c>
      <c r="J461" s="22">
        <v>0.0</v>
      </c>
      <c r="K461" s="22">
        <f t="shared" si="6"/>
        <v>0</v>
      </c>
      <c r="L461" s="22">
        <f t="shared" si="7"/>
        <v>0</v>
      </c>
      <c r="M461" s="22">
        <v>0.0</v>
      </c>
      <c r="N461" s="22">
        <f t="shared" si="8"/>
        <v>0</v>
      </c>
      <c r="O461" s="22">
        <f t="shared" si="9"/>
        <v>0</v>
      </c>
      <c r="P461" s="22">
        <v>22.0</v>
      </c>
      <c r="Q461" s="22">
        <f t="shared" si="10"/>
        <v>0</v>
      </c>
      <c r="R461" s="22">
        <f t="shared" si="11"/>
        <v>22</v>
      </c>
      <c r="S461" s="22">
        <v>100.0</v>
      </c>
      <c r="T461" s="22">
        <f t="shared" si="12"/>
        <v>0</v>
      </c>
      <c r="U461" s="22">
        <f t="shared" si="13"/>
        <v>100</v>
      </c>
      <c r="V461" s="22">
        <f t="shared" si="14"/>
        <v>1478</v>
      </c>
      <c r="W461" s="22">
        <v>13.9</v>
      </c>
      <c r="X461" s="22">
        <f t="shared" si="15"/>
        <v>0</v>
      </c>
      <c r="Y461" s="22">
        <f t="shared" si="16"/>
        <v>13.9</v>
      </c>
      <c r="Z461" s="22">
        <v>0.39</v>
      </c>
      <c r="AA461" s="22">
        <f t="shared" si="17"/>
        <v>0</v>
      </c>
      <c r="AB461" s="22">
        <f t="shared" si="18"/>
        <v>0.39</v>
      </c>
      <c r="AC461" s="22">
        <v>68.87</v>
      </c>
      <c r="AD461" s="22">
        <f t="shared" si="19"/>
        <v>0</v>
      </c>
      <c r="AE461" s="22">
        <f t="shared" si="20"/>
        <v>68.87</v>
      </c>
      <c r="AF461" s="22">
        <v>1.37</v>
      </c>
      <c r="AG461" s="22">
        <f t="shared" si="21"/>
        <v>0</v>
      </c>
      <c r="AH461" s="22">
        <f t="shared" si="22"/>
        <v>1.37</v>
      </c>
      <c r="AI461" s="22">
        <v>60.86</v>
      </c>
      <c r="AJ461" s="22">
        <f t="shared" si="23"/>
        <v>0</v>
      </c>
      <c r="AK461" s="22">
        <f t="shared" si="24"/>
        <v>60.86</v>
      </c>
      <c r="AL461" s="22">
        <f t="shared" ref="AL461:AN461" si="1915">AF461+AI461</f>
        <v>62.23</v>
      </c>
      <c r="AM461" s="22">
        <f t="shared" si="1915"/>
        <v>0</v>
      </c>
      <c r="AN461" s="22">
        <f t="shared" si="1915"/>
        <v>62.23</v>
      </c>
      <c r="AO461" s="22">
        <f t="shared" ref="AO461:AQ461" si="1916">SUM(J461+M461+P461+S461+W461+Z461+AC461+AF461+AI461)</f>
        <v>267.39</v>
      </c>
      <c r="AP461" s="22">
        <f t="shared" si="1916"/>
        <v>0</v>
      </c>
      <c r="AQ461" s="22">
        <f t="shared" si="1916"/>
        <v>267.39</v>
      </c>
      <c r="AR461" s="22">
        <v>46.1927723127621</v>
      </c>
      <c r="AS461" s="22">
        <f t="shared" si="27"/>
        <v>313.5827723</v>
      </c>
      <c r="AT461" s="22">
        <f t="shared" si="28"/>
        <v>313.5827723</v>
      </c>
      <c r="AU461" s="22">
        <f t="shared" si="29"/>
        <v>1286.417228</v>
      </c>
      <c r="AV461" s="22">
        <f t="shared" si="1892"/>
        <v>4554</v>
      </c>
      <c r="AW461" s="22">
        <f t="shared" si="31"/>
        <v>3267.582772</v>
      </c>
      <c r="AX461" s="22">
        <f t="shared" si="32"/>
        <v>1286.417228</v>
      </c>
      <c r="AY461" s="22">
        <v>70.73</v>
      </c>
      <c r="AZ461" s="22">
        <f t="shared" si="33"/>
        <v>70.73</v>
      </c>
      <c r="BA461" s="22">
        <f t="shared" si="34"/>
        <v>0</v>
      </c>
      <c r="BB461" s="22">
        <f t="shared" si="35"/>
        <v>4624.73</v>
      </c>
      <c r="BC461" s="22">
        <f t="shared" ref="BC461:BD461" si="1917">SUM(AW461+AZ461)</f>
        <v>3338.312772</v>
      </c>
      <c r="BD461" s="22">
        <f t="shared" si="1917"/>
        <v>1286.417228</v>
      </c>
      <c r="BE461" s="22">
        <f t="shared" si="37"/>
        <v>0</v>
      </c>
      <c r="BF461" s="27">
        <v>0.0</v>
      </c>
      <c r="BG461" s="22">
        <f t="shared" si="38"/>
        <v>0</v>
      </c>
      <c r="BH461" s="22">
        <f t="shared" si="39"/>
        <v>0</v>
      </c>
      <c r="BI461" s="22">
        <v>621.8199999999999</v>
      </c>
      <c r="BJ461" s="22">
        <f t="shared" si="40"/>
        <v>621.82</v>
      </c>
      <c r="BK461" s="22">
        <f t="shared" si="41"/>
        <v>0</v>
      </c>
      <c r="BL461" s="22"/>
      <c r="BM461" s="22">
        <f t="shared" si="42"/>
        <v>0</v>
      </c>
      <c r="BN461" s="22" t="str">
        <f t="shared" si="43"/>
        <v/>
      </c>
      <c r="BO461" s="22">
        <f t="shared" ref="BO461:BQ461" si="1918">BF461+BI461+BL461</f>
        <v>621.82</v>
      </c>
      <c r="BP461" s="22">
        <f t="shared" si="1918"/>
        <v>621.82</v>
      </c>
      <c r="BQ461" s="22">
        <f t="shared" si="1918"/>
        <v>0</v>
      </c>
      <c r="BR461" s="22">
        <f t="shared" si="45"/>
        <v>0</v>
      </c>
      <c r="BS461" s="22">
        <v>0.0</v>
      </c>
      <c r="BT461" s="22">
        <f t="shared" si="46"/>
        <v>0</v>
      </c>
      <c r="BU461" s="22">
        <f t="shared" si="47"/>
        <v>0</v>
      </c>
      <c r="BV461" s="22">
        <f t="shared" si="48"/>
        <v>0</v>
      </c>
      <c r="BW461" s="27">
        <v>0.0</v>
      </c>
      <c r="BX461" s="22">
        <f t="shared" si="49"/>
        <v>0</v>
      </c>
      <c r="BY461" s="22">
        <f t="shared" si="50"/>
        <v>0</v>
      </c>
      <c r="BZ461" s="22">
        <f t="shared" si="51"/>
        <v>0</v>
      </c>
      <c r="CA461" s="22">
        <f t="shared" si="52"/>
        <v>0</v>
      </c>
    </row>
    <row r="462" ht="14.25" customHeight="1">
      <c r="A462" s="14" t="s">
        <v>2044</v>
      </c>
      <c r="B462" s="14" t="s">
        <v>2045</v>
      </c>
      <c r="C462" s="14" t="s">
        <v>2046</v>
      </c>
      <c r="D462" s="14">
        <v>3.50426597E8</v>
      </c>
      <c r="E462" s="14" t="s">
        <v>145</v>
      </c>
      <c r="F462" s="14" t="s">
        <v>204</v>
      </c>
      <c r="G462" s="14" t="s">
        <v>2047</v>
      </c>
      <c r="H462" s="25" t="s">
        <v>96</v>
      </c>
      <c r="I462" s="26">
        <v>5200.0</v>
      </c>
      <c r="J462" s="22">
        <v>0.0</v>
      </c>
      <c r="K462" s="22">
        <f t="shared" si="6"/>
        <v>0</v>
      </c>
      <c r="L462" s="22">
        <f t="shared" si="7"/>
        <v>0</v>
      </c>
      <c r="M462" s="22">
        <v>0.0</v>
      </c>
      <c r="N462" s="22">
        <f t="shared" si="8"/>
        <v>0</v>
      </c>
      <c r="O462" s="22">
        <f t="shared" si="9"/>
        <v>0</v>
      </c>
      <c r="P462" s="22">
        <v>22.0</v>
      </c>
      <c r="Q462" s="22">
        <f t="shared" si="10"/>
        <v>0</v>
      </c>
      <c r="R462" s="22">
        <f t="shared" si="11"/>
        <v>22</v>
      </c>
      <c r="S462" s="22">
        <v>100.0</v>
      </c>
      <c r="T462" s="22">
        <f t="shared" si="12"/>
        <v>0</v>
      </c>
      <c r="U462" s="22">
        <f t="shared" si="13"/>
        <v>100</v>
      </c>
      <c r="V462" s="22">
        <f t="shared" si="14"/>
        <v>5078</v>
      </c>
      <c r="W462" s="22">
        <v>13.9</v>
      </c>
      <c r="X462" s="22">
        <f t="shared" si="15"/>
        <v>0</v>
      </c>
      <c r="Y462" s="22">
        <f t="shared" si="16"/>
        <v>13.9</v>
      </c>
      <c r="Z462" s="22">
        <v>0.39</v>
      </c>
      <c r="AA462" s="22">
        <f t="shared" si="17"/>
        <v>0</v>
      </c>
      <c r="AB462" s="22">
        <f t="shared" si="18"/>
        <v>0.39</v>
      </c>
      <c r="AC462" s="22">
        <v>68.87</v>
      </c>
      <c r="AD462" s="22">
        <f t="shared" si="19"/>
        <v>0</v>
      </c>
      <c r="AE462" s="22">
        <f t="shared" si="20"/>
        <v>68.87</v>
      </c>
      <c r="AF462" s="22">
        <v>1.37</v>
      </c>
      <c r="AG462" s="22">
        <f t="shared" si="21"/>
        <v>0</v>
      </c>
      <c r="AH462" s="22">
        <f t="shared" si="22"/>
        <v>1.37</v>
      </c>
      <c r="AI462" s="22">
        <v>60.86</v>
      </c>
      <c r="AJ462" s="22">
        <f t="shared" si="23"/>
        <v>0</v>
      </c>
      <c r="AK462" s="22">
        <f t="shared" si="24"/>
        <v>60.86</v>
      </c>
      <c r="AL462" s="22">
        <f t="shared" ref="AL462:AN462" si="1919">AF462+AI462</f>
        <v>62.23</v>
      </c>
      <c r="AM462" s="22">
        <f t="shared" si="1919"/>
        <v>0</v>
      </c>
      <c r="AN462" s="22">
        <f t="shared" si="1919"/>
        <v>62.23</v>
      </c>
      <c r="AO462" s="22">
        <f t="shared" ref="AO462:AQ462" si="1920">SUM(J462+M462+P462+S462+W462+Z462+AC462+AF462+AI462)</f>
        <v>267.39</v>
      </c>
      <c r="AP462" s="22">
        <f t="shared" si="1920"/>
        <v>0</v>
      </c>
      <c r="AQ462" s="22">
        <f t="shared" si="1920"/>
        <v>267.39</v>
      </c>
      <c r="AR462" s="22">
        <v>170.980955146407</v>
      </c>
      <c r="AS462" s="22">
        <f t="shared" si="27"/>
        <v>438.3709551</v>
      </c>
      <c r="AT462" s="22">
        <f t="shared" si="28"/>
        <v>438.3709551</v>
      </c>
      <c r="AU462" s="22">
        <f t="shared" si="29"/>
        <v>4761.629045</v>
      </c>
      <c r="AV462" s="22">
        <f t="shared" si="1892"/>
        <v>4554</v>
      </c>
      <c r="AW462" s="22">
        <f t="shared" si="31"/>
        <v>0</v>
      </c>
      <c r="AX462" s="22">
        <f t="shared" si="32"/>
        <v>4554</v>
      </c>
      <c r="AY462" s="22">
        <v>0.0</v>
      </c>
      <c r="AZ462" s="22">
        <f t="shared" si="33"/>
        <v>0</v>
      </c>
      <c r="BA462" s="22">
        <f t="shared" si="34"/>
        <v>0</v>
      </c>
      <c r="BB462" s="22">
        <f t="shared" si="35"/>
        <v>4554</v>
      </c>
      <c r="BC462" s="22">
        <f t="shared" ref="BC462:BD462" si="1921">SUM(AW462+AZ462)</f>
        <v>0</v>
      </c>
      <c r="BD462" s="22">
        <f t="shared" si="1921"/>
        <v>4554</v>
      </c>
      <c r="BE462" s="22">
        <f t="shared" si="37"/>
        <v>207.6290449</v>
      </c>
      <c r="BF462" s="27">
        <v>0.0</v>
      </c>
      <c r="BG462" s="22">
        <f t="shared" si="38"/>
        <v>0</v>
      </c>
      <c r="BH462" s="22">
        <f t="shared" si="39"/>
        <v>0</v>
      </c>
      <c r="BI462" s="22">
        <v>681.19</v>
      </c>
      <c r="BJ462" s="22">
        <f t="shared" si="40"/>
        <v>473.5609551</v>
      </c>
      <c r="BK462" s="22">
        <f t="shared" si="41"/>
        <v>207.6290449</v>
      </c>
      <c r="BL462" s="22"/>
      <c r="BM462" s="22">
        <f t="shared" si="42"/>
        <v>0</v>
      </c>
      <c r="BN462" s="22" t="str">
        <f t="shared" si="43"/>
        <v/>
      </c>
      <c r="BO462" s="22">
        <f t="shared" ref="BO462:BQ462" si="1922">BF462+BI462+BL462</f>
        <v>681.19</v>
      </c>
      <c r="BP462" s="22">
        <f t="shared" si="1922"/>
        <v>473.5609551</v>
      </c>
      <c r="BQ462" s="22">
        <f t="shared" si="1922"/>
        <v>207.6290449</v>
      </c>
      <c r="BR462" s="22">
        <f t="shared" si="45"/>
        <v>0</v>
      </c>
      <c r="BS462" s="22">
        <v>0.0</v>
      </c>
      <c r="BT462" s="22">
        <f t="shared" si="46"/>
        <v>0</v>
      </c>
      <c r="BU462" s="22">
        <f t="shared" si="47"/>
        <v>0</v>
      </c>
      <c r="BV462" s="22">
        <f t="shared" si="48"/>
        <v>0</v>
      </c>
      <c r="BW462" s="27">
        <v>1894.12</v>
      </c>
      <c r="BX462" s="22">
        <f t="shared" si="49"/>
        <v>1894.12</v>
      </c>
      <c r="BY462" s="22">
        <f t="shared" si="50"/>
        <v>0</v>
      </c>
      <c r="BZ462" s="22">
        <f t="shared" si="51"/>
        <v>0</v>
      </c>
      <c r="CA462" s="22">
        <f t="shared" si="52"/>
        <v>0</v>
      </c>
    </row>
    <row r="463" ht="14.25" customHeight="1">
      <c r="A463" s="14" t="s">
        <v>2048</v>
      </c>
      <c r="B463" s="14" t="s">
        <v>2049</v>
      </c>
      <c r="C463" s="14" t="s">
        <v>2050</v>
      </c>
      <c r="D463" s="14">
        <v>2.54287468E8</v>
      </c>
      <c r="E463" s="14" t="s">
        <v>1419</v>
      </c>
      <c r="F463" s="14" t="s">
        <v>113</v>
      </c>
      <c r="G463" s="14" t="s">
        <v>2051</v>
      </c>
      <c r="H463" s="25" t="s">
        <v>96</v>
      </c>
      <c r="I463" s="26">
        <v>2550.0</v>
      </c>
      <c r="J463" s="22">
        <v>0.0</v>
      </c>
      <c r="K463" s="22">
        <f t="shared" si="6"/>
        <v>0</v>
      </c>
      <c r="L463" s="22">
        <f t="shared" si="7"/>
        <v>0</v>
      </c>
      <c r="M463" s="22">
        <v>0.0</v>
      </c>
      <c r="N463" s="22">
        <f t="shared" si="8"/>
        <v>0</v>
      </c>
      <c r="O463" s="22">
        <f t="shared" si="9"/>
        <v>0</v>
      </c>
      <c r="P463" s="22">
        <v>10.0</v>
      </c>
      <c r="Q463" s="22">
        <f t="shared" si="10"/>
        <v>0</v>
      </c>
      <c r="R463" s="22">
        <f t="shared" si="11"/>
        <v>10</v>
      </c>
      <c r="S463" s="22">
        <v>100.0</v>
      </c>
      <c r="T463" s="22">
        <f t="shared" si="12"/>
        <v>0</v>
      </c>
      <c r="U463" s="22">
        <f t="shared" si="13"/>
        <v>100</v>
      </c>
      <c r="V463" s="22">
        <f t="shared" si="14"/>
        <v>2440</v>
      </c>
      <c r="W463" s="22">
        <v>13.9</v>
      </c>
      <c r="X463" s="22">
        <f t="shared" si="15"/>
        <v>0</v>
      </c>
      <c r="Y463" s="22">
        <f t="shared" si="16"/>
        <v>13.9</v>
      </c>
      <c r="Z463" s="22">
        <v>0.39</v>
      </c>
      <c r="AA463" s="22">
        <f t="shared" si="17"/>
        <v>0</v>
      </c>
      <c r="AB463" s="22">
        <f t="shared" si="18"/>
        <v>0.39</v>
      </c>
      <c r="AC463" s="22">
        <v>68.87</v>
      </c>
      <c r="AD463" s="22">
        <f t="shared" si="19"/>
        <v>0</v>
      </c>
      <c r="AE463" s="22">
        <f t="shared" si="20"/>
        <v>68.87</v>
      </c>
      <c r="AF463" s="22">
        <v>1.37</v>
      </c>
      <c r="AG463" s="22">
        <f t="shared" si="21"/>
        <v>0</v>
      </c>
      <c r="AH463" s="22">
        <f t="shared" si="22"/>
        <v>1.37</v>
      </c>
      <c r="AI463" s="22">
        <v>60.86</v>
      </c>
      <c r="AJ463" s="22">
        <f t="shared" si="23"/>
        <v>0</v>
      </c>
      <c r="AK463" s="22">
        <f t="shared" si="24"/>
        <v>60.86</v>
      </c>
      <c r="AL463" s="22">
        <f t="shared" ref="AL463:AN463" si="1923">AF463+AI463</f>
        <v>62.23</v>
      </c>
      <c r="AM463" s="22">
        <f t="shared" si="1923"/>
        <v>0</v>
      </c>
      <c r="AN463" s="22">
        <f t="shared" si="1923"/>
        <v>62.23</v>
      </c>
      <c r="AO463" s="22">
        <f t="shared" ref="AO463:AQ463" si="1924">SUM(J463+M463+P463+S463+W463+Z463+AC463+AF463+AI463)</f>
        <v>255.39</v>
      </c>
      <c r="AP463" s="22">
        <f t="shared" si="1924"/>
        <v>0</v>
      </c>
      <c r="AQ463" s="22">
        <f t="shared" si="1924"/>
        <v>255.39</v>
      </c>
      <c r="AR463" s="22">
        <v>79.53894783664167</v>
      </c>
      <c r="AS463" s="22">
        <f t="shared" si="27"/>
        <v>334.9289478</v>
      </c>
      <c r="AT463" s="22">
        <f t="shared" si="28"/>
        <v>334.9289478</v>
      </c>
      <c r="AU463" s="22">
        <f t="shared" si="29"/>
        <v>2215.071052</v>
      </c>
      <c r="AV463" s="22">
        <f t="shared" si="1892"/>
        <v>4554</v>
      </c>
      <c r="AW463" s="22">
        <f t="shared" si="31"/>
        <v>2338.928948</v>
      </c>
      <c r="AX463" s="22">
        <f t="shared" si="32"/>
        <v>2215.071052</v>
      </c>
      <c r="AY463" s="22">
        <v>70.73</v>
      </c>
      <c r="AZ463" s="22">
        <f t="shared" si="33"/>
        <v>70.73</v>
      </c>
      <c r="BA463" s="22">
        <f t="shared" si="34"/>
        <v>0</v>
      </c>
      <c r="BB463" s="22">
        <f t="shared" si="35"/>
        <v>4624.73</v>
      </c>
      <c r="BC463" s="22">
        <f t="shared" ref="BC463:BD463" si="1925">SUM(AW463+AZ463)</f>
        <v>2409.658948</v>
      </c>
      <c r="BD463" s="22">
        <f t="shared" si="1925"/>
        <v>2215.071052</v>
      </c>
      <c r="BE463" s="22">
        <f t="shared" si="37"/>
        <v>0</v>
      </c>
      <c r="BF463" s="27">
        <v>0.0</v>
      </c>
      <c r="BG463" s="22">
        <f t="shared" si="38"/>
        <v>0</v>
      </c>
      <c r="BH463" s="22">
        <f t="shared" si="39"/>
        <v>0</v>
      </c>
      <c r="BI463" s="22">
        <v>464.97</v>
      </c>
      <c r="BJ463" s="22">
        <f t="shared" si="40"/>
        <v>464.97</v>
      </c>
      <c r="BK463" s="22">
        <f t="shared" si="41"/>
        <v>0</v>
      </c>
      <c r="BL463" s="22"/>
      <c r="BM463" s="22">
        <f t="shared" si="42"/>
        <v>0</v>
      </c>
      <c r="BN463" s="22" t="str">
        <f t="shared" si="43"/>
        <v/>
      </c>
      <c r="BO463" s="22">
        <f t="shared" ref="BO463:BQ463" si="1926">BF463+BI463+BL463</f>
        <v>464.97</v>
      </c>
      <c r="BP463" s="22">
        <f t="shared" si="1926"/>
        <v>464.97</v>
      </c>
      <c r="BQ463" s="22">
        <f t="shared" si="1926"/>
        <v>0</v>
      </c>
      <c r="BR463" s="22">
        <f t="shared" si="45"/>
        <v>0</v>
      </c>
      <c r="BS463" s="22">
        <v>0.0</v>
      </c>
      <c r="BT463" s="22">
        <f t="shared" si="46"/>
        <v>0</v>
      </c>
      <c r="BU463" s="22">
        <f t="shared" si="47"/>
        <v>0</v>
      </c>
      <c r="BV463" s="22">
        <f t="shared" si="48"/>
        <v>0</v>
      </c>
      <c r="BW463" s="27">
        <v>127.69</v>
      </c>
      <c r="BX463" s="22">
        <f t="shared" si="49"/>
        <v>127.69</v>
      </c>
      <c r="BY463" s="22">
        <f t="shared" si="50"/>
        <v>0</v>
      </c>
      <c r="BZ463" s="22">
        <f t="shared" si="51"/>
        <v>0</v>
      </c>
      <c r="CA463" s="22">
        <f t="shared" si="52"/>
        <v>0</v>
      </c>
    </row>
    <row r="464" ht="14.25" customHeight="1">
      <c r="A464" s="14" t="s">
        <v>2052</v>
      </c>
      <c r="B464" s="14" t="s">
        <v>2053</v>
      </c>
      <c r="C464" s="14" t="s">
        <v>2054</v>
      </c>
      <c r="D464" s="14">
        <v>3.3099954E8</v>
      </c>
      <c r="E464" s="14" t="s">
        <v>2055</v>
      </c>
      <c r="F464" s="14" t="s">
        <v>204</v>
      </c>
      <c r="G464" s="14" t="s">
        <v>2056</v>
      </c>
      <c r="H464" s="25" t="s">
        <v>96</v>
      </c>
      <c r="I464" s="26">
        <v>8600.0</v>
      </c>
      <c r="J464" s="22">
        <v>0.0</v>
      </c>
      <c r="K464" s="22">
        <f t="shared" si="6"/>
        <v>0</v>
      </c>
      <c r="L464" s="22">
        <f t="shared" si="7"/>
        <v>0</v>
      </c>
      <c r="M464" s="22">
        <v>0.0</v>
      </c>
      <c r="N464" s="22">
        <f t="shared" si="8"/>
        <v>0</v>
      </c>
      <c r="O464" s="22">
        <f t="shared" si="9"/>
        <v>0</v>
      </c>
      <c r="P464" s="22">
        <v>10.0</v>
      </c>
      <c r="Q464" s="22">
        <f t="shared" si="10"/>
        <v>0</v>
      </c>
      <c r="R464" s="22">
        <f t="shared" si="11"/>
        <v>10</v>
      </c>
      <c r="S464" s="22">
        <v>100.0</v>
      </c>
      <c r="T464" s="22">
        <f t="shared" si="12"/>
        <v>0</v>
      </c>
      <c r="U464" s="22">
        <f t="shared" si="13"/>
        <v>100</v>
      </c>
      <c r="V464" s="22">
        <f t="shared" si="14"/>
        <v>8490</v>
      </c>
      <c r="W464" s="22">
        <v>27.8</v>
      </c>
      <c r="X464" s="22">
        <f t="shared" si="15"/>
        <v>0</v>
      </c>
      <c r="Y464" s="22">
        <f t="shared" si="16"/>
        <v>27.8</v>
      </c>
      <c r="Z464" s="22">
        <v>0.39</v>
      </c>
      <c r="AA464" s="22">
        <f t="shared" si="17"/>
        <v>0</v>
      </c>
      <c r="AB464" s="22">
        <f t="shared" si="18"/>
        <v>0.39</v>
      </c>
      <c r="AC464" s="22">
        <v>68.87</v>
      </c>
      <c r="AD464" s="22">
        <f t="shared" si="19"/>
        <v>0</v>
      </c>
      <c r="AE464" s="22">
        <f t="shared" si="20"/>
        <v>68.87</v>
      </c>
      <c r="AF464" s="22">
        <v>1.37</v>
      </c>
      <c r="AG464" s="22">
        <f t="shared" si="21"/>
        <v>0</v>
      </c>
      <c r="AH464" s="22">
        <f t="shared" si="22"/>
        <v>1.37</v>
      </c>
      <c r="AI464" s="22">
        <v>60.86</v>
      </c>
      <c r="AJ464" s="22">
        <f t="shared" si="23"/>
        <v>0</v>
      </c>
      <c r="AK464" s="22">
        <f t="shared" si="24"/>
        <v>60.86</v>
      </c>
      <c r="AL464" s="22">
        <f t="shared" ref="AL464:AN464" si="1927">AF464+AI464</f>
        <v>62.23</v>
      </c>
      <c r="AM464" s="22">
        <f t="shared" si="1927"/>
        <v>0</v>
      </c>
      <c r="AN464" s="22">
        <f t="shared" si="1927"/>
        <v>62.23</v>
      </c>
      <c r="AO464" s="22">
        <f t="shared" ref="AO464:AQ464" si="1928">SUM(J464+M464+P464+S464+W464+Z464+AC464+AF464+AI464)</f>
        <v>269.29</v>
      </c>
      <c r="AP464" s="22">
        <f t="shared" si="1928"/>
        <v>0</v>
      </c>
      <c r="AQ464" s="22">
        <f t="shared" si="1928"/>
        <v>269.29</v>
      </c>
      <c r="AR464" s="22">
        <v>288.77060072613165</v>
      </c>
      <c r="AS464" s="22">
        <f t="shared" si="27"/>
        <v>558.0606007</v>
      </c>
      <c r="AT464" s="22">
        <f t="shared" si="28"/>
        <v>558.0606007</v>
      </c>
      <c r="AU464" s="22">
        <f t="shared" si="29"/>
        <v>8041.939399</v>
      </c>
      <c r="AV464" s="22">
        <f>82.93*120</f>
        <v>9951.6</v>
      </c>
      <c r="AW464" s="22">
        <f t="shared" si="31"/>
        <v>1909.660601</v>
      </c>
      <c r="AX464" s="22">
        <f t="shared" si="32"/>
        <v>8041.939399</v>
      </c>
      <c r="AY464" s="22">
        <v>175.06</v>
      </c>
      <c r="AZ464" s="22">
        <f t="shared" si="33"/>
        <v>175.06</v>
      </c>
      <c r="BA464" s="22">
        <f t="shared" si="34"/>
        <v>0</v>
      </c>
      <c r="BB464" s="22">
        <f t="shared" si="35"/>
        <v>10126.66</v>
      </c>
      <c r="BC464" s="22">
        <f t="shared" ref="BC464:BD464" si="1929">SUM(AW464+AZ464)</f>
        <v>2084.720601</v>
      </c>
      <c r="BD464" s="22">
        <f t="shared" si="1929"/>
        <v>8041.939399</v>
      </c>
      <c r="BE464" s="22">
        <f t="shared" si="37"/>
        <v>0</v>
      </c>
      <c r="BF464" s="27">
        <v>5045.91</v>
      </c>
      <c r="BG464" s="22">
        <f t="shared" si="38"/>
        <v>5045.91</v>
      </c>
      <c r="BH464" s="22">
        <f t="shared" si="39"/>
        <v>0</v>
      </c>
      <c r="BI464" s="22">
        <v>1082.36</v>
      </c>
      <c r="BJ464" s="22">
        <f t="shared" si="40"/>
        <v>1082.36</v>
      </c>
      <c r="BK464" s="22">
        <f t="shared" si="41"/>
        <v>0</v>
      </c>
      <c r="BL464" s="22"/>
      <c r="BM464" s="22">
        <f t="shared" si="42"/>
        <v>0</v>
      </c>
      <c r="BN464" s="22" t="str">
        <f t="shared" si="43"/>
        <v/>
      </c>
      <c r="BO464" s="22">
        <f t="shared" ref="BO464:BQ464" si="1930">BF464+BI464+BL464</f>
        <v>6128.27</v>
      </c>
      <c r="BP464" s="22">
        <f t="shared" si="1930"/>
        <v>6128.27</v>
      </c>
      <c r="BQ464" s="22">
        <f t="shared" si="1930"/>
        <v>0</v>
      </c>
      <c r="BR464" s="22">
        <f t="shared" si="45"/>
        <v>0</v>
      </c>
      <c r="BS464" s="22">
        <v>0.0</v>
      </c>
      <c r="BT464" s="22">
        <f t="shared" si="46"/>
        <v>0</v>
      </c>
      <c r="BU464" s="22">
        <f t="shared" si="47"/>
        <v>0</v>
      </c>
      <c r="BV464" s="22">
        <f t="shared" si="48"/>
        <v>0</v>
      </c>
      <c r="BW464" s="27">
        <v>1383.34</v>
      </c>
      <c r="BX464" s="22">
        <f t="shared" si="49"/>
        <v>1383.34</v>
      </c>
      <c r="BY464" s="22">
        <f t="shared" si="50"/>
        <v>0</v>
      </c>
      <c r="BZ464" s="22">
        <f t="shared" si="51"/>
        <v>0</v>
      </c>
      <c r="CA464" s="22">
        <f t="shared" si="52"/>
        <v>0</v>
      </c>
    </row>
    <row r="465" ht="14.25" customHeight="1">
      <c r="A465" s="14" t="s">
        <v>2057</v>
      </c>
      <c r="B465" s="14" t="s">
        <v>2058</v>
      </c>
      <c r="C465" s="14" t="s">
        <v>2059</v>
      </c>
      <c r="D465" s="14">
        <v>9.0161816E8</v>
      </c>
      <c r="E465" s="14" t="s">
        <v>298</v>
      </c>
      <c r="F465" s="14" t="s">
        <v>176</v>
      </c>
      <c r="G465" s="14" t="s">
        <v>2060</v>
      </c>
      <c r="H465" s="25" t="s">
        <v>96</v>
      </c>
      <c r="I465" s="26">
        <v>2450.0</v>
      </c>
      <c r="J465" s="22">
        <v>0.0</v>
      </c>
      <c r="K465" s="22">
        <f t="shared" si="6"/>
        <v>0</v>
      </c>
      <c r="L465" s="22">
        <f t="shared" si="7"/>
        <v>0</v>
      </c>
      <c r="M465" s="22">
        <v>0.0</v>
      </c>
      <c r="N465" s="22">
        <f t="shared" si="8"/>
        <v>0</v>
      </c>
      <c r="O465" s="22">
        <f t="shared" si="9"/>
        <v>0</v>
      </c>
      <c r="P465" s="22">
        <v>22.0</v>
      </c>
      <c r="Q465" s="22">
        <f t="shared" si="10"/>
        <v>0</v>
      </c>
      <c r="R465" s="22">
        <f t="shared" si="11"/>
        <v>22</v>
      </c>
      <c r="S465" s="22">
        <v>100.0</v>
      </c>
      <c r="T465" s="22">
        <f t="shared" si="12"/>
        <v>0</v>
      </c>
      <c r="U465" s="22">
        <f t="shared" si="13"/>
        <v>100</v>
      </c>
      <c r="V465" s="22">
        <f t="shared" si="14"/>
        <v>2328</v>
      </c>
      <c r="W465" s="22">
        <v>13.9</v>
      </c>
      <c r="X465" s="22">
        <f t="shared" si="15"/>
        <v>0</v>
      </c>
      <c r="Y465" s="22">
        <f t="shared" si="16"/>
        <v>13.9</v>
      </c>
      <c r="Z465" s="22">
        <v>0.39</v>
      </c>
      <c r="AA465" s="22">
        <f t="shared" si="17"/>
        <v>0</v>
      </c>
      <c r="AB465" s="22">
        <f t="shared" si="18"/>
        <v>0.39</v>
      </c>
      <c r="AC465" s="22">
        <v>68.87</v>
      </c>
      <c r="AD465" s="22">
        <f t="shared" si="19"/>
        <v>0</v>
      </c>
      <c r="AE465" s="22">
        <f t="shared" si="20"/>
        <v>68.87</v>
      </c>
      <c r="AF465" s="22">
        <v>1.37</v>
      </c>
      <c r="AG465" s="22">
        <f t="shared" si="21"/>
        <v>0</v>
      </c>
      <c r="AH465" s="22">
        <f t="shared" si="22"/>
        <v>1.37</v>
      </c>
      <c r="AI465" s="22">
        <v>60.86</v>
      </c>
      <c r="AJ465" s="22">
        <f t="shared" si="23"/>
        <v>0</v>
      </c>
      <c r="AK465" s="22">
        <f t="shared" si="24"/>
        <v>60.86</v>
      </c>
      <c r="AL465" s="22">
        <f t="shared" ref="AL465:AN465" si="1931">AF465+AI465</f>
        <v>62.23</v>
      </c>
      <c r="AM465" s="22">
        <f t="shared" si="1931"/>
        <v>0</v>
      </c>
      <c r="AN465" s="22">
        <f t="shared" si="1931"/>
        <v>62.23</v>
      </c>
      <c r="AO465" s="22">
        <f t="shared" ref="AO465:AQ465" si="1932">SUM(J465+M465+P465+S465+W465+Z465+AC465+AF465+AI465)</f>
        <v>267.39</v>
      </c>
      <c r="AP465" s="22">
        <f t="shared" si="1932"/>
        <v>0</v>
      </c>
      <c r="AQ465" s="22">
        <f t="shared" si="1932"/>
        <v>267.39</v>
      </c>
      <c r="AR465" s="22">
        <v>75.65664881515049</v>
      </c>
      <c r="AS465" s="22">
        <f t="shared" si="27"/>
        <v>343.0466488</v>
      </c>
      <c r="AT465" s="22">
        <f t="shared" si="28"/>
        <v>343.0466488</v>
      </c>
      <c r="AU465" s="22">
        <f t="shared" si="29"/>
        <v>2106.953351</v>
      </c>
      <c r="AV465" s="22">
        <f t="shared" ref="AV465:AV480" si="1937">37.95*120</f>
        <v>4554</v>
      </c>
      <c r="AW465" s="22">
        <f t="shared" si="31"/>
        <v>2447.046649</v>
      </c>
      <c r="AX465" s="22">
        <f t="shared" si="32"/>
        <v>2106.953351</v>
      </c>
      <c r="AY465" s="22">
        <v>70.73</v>
      </c>
      <c r="AZ465" s="22">
        <f t="shared" si="33"/>
        <v>70.73</v>
      </c>
      <c r="BA465" s="22">
        <f t="shared" si="34"/>
        <v>0</v>
      </c>
      <c r="BB465" s="22">
        <f t="shared" si="35"/>
        <v>4624.73</v>
      </c>
      <c r="BC465" s="22">
        <f t="shared" ref="BC465:BD465" si="1933">SUM(AW465+AZ465)</f>
        <v>2517.776649</v>
      </c>
      <c r="BD465" s="22">
        <f t="shared" si="1933"/>
        <v>2106.953351</v>
      </c>
      <c r="BE465" s="22">
        <f t="shared" si="37"/>
        <v>0</v>
      </c>
      <c r="BF465" s="27">
        <v>0.0</v>
      </c>
      <c r="BG465" s="22">
        <f t="shared" si="38"/>
        <v>0</v>
      </c>
      <c r="BH465" s="22">
        <f t="shared" si="39"/>
        <v>0</v>
      </c>
      <c r="BI465" s="22">
        <v>663.28</v>
      </c>
      <c r="BJ465" s="22">
        <f t="shared" si="40"/>
        <v>663.28</v>
      </c>
      <c r="BK465" s="22">
        <f t="shared" si="41"/>
        <v>0</v>
      </c>
      <c r="BL465" s="22"/>
      <c r="BM465" s="22">
        <f t="shared" si="42"/>
        <v>0</v>
      </c>
      <c r="BN465" s="22" t="str">
        <f t="shared" si="43"/>
        <v/>
      </c>
      <c r="BO465" s="22">
        <f t="shared" ref="BO465:BQ465" si="1934">BF465+BI465+BL465</f>
        <v>663.28</v>
      </c>
      <c r="BP465" s="22">
        <f t="shared" si="1934"/>
        <v>663.28</v>
      </c>
      <c r="BQ465" s="22">
        <f t="shared" si="1934"/>
        <v>0</v>
      </c>
      <c r="BR465" s="22">
        <f t="shared" si="45"/>
        <v>0</v>
      </c>
      <c r="BS465" s="22">
        <v>0.0</v>
      </c>
      <c r="BT465" s="22">
        <f t="shared" si="46"/>
        <v>0</v>
      </c>
      <c r="BU465" s="22">
        <f t="shared" si="47"/>
        <v>0</v>
      </c>
      <c r="BV465" s="22">
        <f t="shared" si="48"/>
        <v>0</v>
      </c>
      <c r="BW465" s="27">
        <v>297.94</v>
      </c>
      <c r="BX465" s="22">
        <f t="shared" si="49"/>
        <v>297.94</v>
      </c>
      <c r="BY465" s="22">
        <f t="shared" si="50"/>
        <v>0</v>
      </c>
      <c r="BZ465" s="22">
        <f t="shared" si="51"/>
        <v>0</v>
      </c>
      <c r="CA465" s="22">
        <f t="shared" si="52"/>
        <v>0</v>
      </c>
    </row>
    <row r="466" ht="14.25" customHeight="1">
      <c r="A466" s="14" t="s">
        <v>2061</v>
      </c>
      <c r="B466" s="14" t="s">
        <v>2062</v>
      </c>
      <c r="C466" s="14" t="s">
        <v>2063</v>
      </c>
      <c r="D466" s="14">
        <v>9.86109266E8</v>
      </c>
      <c r="E466" s="14" t="s">
        <v>266</v>
      </c>
      <c r="F466" s="14" t="s">
        <v>209</v>
      </c>
      <c r="G466" s="14" t="s">
        <v>2064</v>
      </c>
      <c r="H466" s="25" t="s">
        <v>96</v>
      </c>
      <c r="I466" s="26">
        <v>750.0</v>
      </c>
      <c r="J466" s="22">
        <v>0.0</v>
      </c>
      <c r="K466" s="22">
        <f t="shared" si="6"/>
        <v>0</v>
      </c>
      <c r="L466" s="22">
        <f t="shared" si="7"/>
        <v>0</v>
      </c>
      <c r="M466" s="22">
        <v>0.0</v>
      </c>
      <c r="N466" s="22">
        <f t="shared" si="8"/>
        <v>0</v>
      </c>
      <c r="O466" s="22">
        <f t="shared" si="9"/>
        <v>0</v>
      </c>
      <c r="P466" s="22">
        <v>10.0</v>
      </c>
      <c r="Q466" s="22">
        <f t="shared" si="10"/>
        <v>0</v>
      </c>
      <c r="R466" s="22">
        <f t="shared" si="11"/>
        <v>10</v>
      </c>
      <c r="S466" s="22">
        <v>100.0</v>
      </c>
      <c r="T466" s="22">
        <f t="shared" si="12"/>
        <v>0</v>
      </c>
      <c r="U466" s="22">
        <f t="shared" si="13"/>
        <v>100</v>
      </c>
      <c r="V466" s="22">
        <f t="shared" si="14"/>
        <v>640</v>
      </c>
      <c r="W466" s="22">
        <v>13.9</v>
      </c>
      <c r="X466" s="22">
        <f t="shared" si="15"/>
        <v>0</v>
      </c>
      <c r="Y466" s="22">
        <f t="shared" si="16"/>
        <v>13.9</v>
      </c>
      <c r="Z466" s="22">
        <v>0.39</v>
      </c>
      <c r="AA466" s="22">
        <f t="shared" si="17"/>
        <v>0</v>
      </c>
      <c r="AB466" s="22">
        <f t="shared" si="18"/>
        <v>0.39</v>
      </c>
      <c r="AC466" s="22">
        <v>68.87</v>
      </c>
      <c r="AD466" s="22">
        <f t="shared" si="19"/>
        <v>0</v>
      </c>
      <c r="AE466" s="22">
        <f t="shared" si="20"/>
        <v>68.87</v>
      </c>
      <c r="AF466" s="22">
        <v>1.37</v>
      </c>
      <c r="AG466" s="22">
        <f t="shared" si="21"/>
        <v>0</v>
      </c>
      <c r="AH466" s="22">
        <f t="shared" si="22"/>
        <v>1.37</v>
      </c>
      <c r="AI466" s="22">
        <v>60.86</v>
      </c>
      <c r="AJ466" s="22">
        <f t="shared" si="23"/>
        <v>0</v>
      </c>
      <c r="AK466" s="22">
        <f t="shared" si="24"/>
        <v>60.86</v>
      </c>
      <c r="AL466" s="22">
        <f t="shared" ref="AL466:AN466" si="1935">AF466+AI466</f>
        <v>62.23</v>
      </c>
      <c r="AM466" s="22">
        <f t="shared" si="1935"/>
        <v>0</v>
      </c>
      <c r="AN466" s="22">
        <f t="shared" si="1935"/>
        <v>62.23</v>
      </c>
      <c r="AO466" s="22">
        <f t="shared" ref="AO466:AQ466" si="1936">SUM(J466+M466+P466+S466+W466+Z466+AC466+AF466+AI466)</f>
        <v>255.39</v>
      </c>
      <c r="AP466" s="22">
        <f t="shared" si="1936"/>
        <v>0</v>
      </c>
      <c r="AQ466" s="22">
        <f t="shared" si="1936"/>
        <v>255.39</v>
      </c>
      <c r="AR466" s="22">
        <v>17.144856419819195</v>
      </c>
      <c r="AS466" s="22">
        <f t="shared" si="27"/>
        <v>272.5348564</v>
      </c>
      <c r="AT466" s="22">
        <f t="shared" si="28"/>
        <v>272.5348564</v>
      </c>
      <c r="AU466" s="22">
        <f t="shared" si="29"/>
        <v>477.4651436</v>
      </c>
      <c r="AV466" s="22">
        <f t="shared" si="1937"/>
        <v>4554</v>
      </c>
      <c r="AW466" s="22">
        <f t="shared" si="31"/>
        <v>4076.534856</v>
      </c>
      <c r="AX466" s="22">
        <f t="shared" si="32"/>
        <v>477.4651436</v>
      </c>
      <c r="AY466" s="22">
        <v>70.73</v>
      </c>
      <c r="AZ466" s="22">
        <f t="shared" si="33"/>
        <v>70.73</v>
      </c>
      <c r="BA466" s="22">
        <f t="shared" si="34"/>
        <v>0</v>
      </c>
      <c r="BB466" s="22">
        <f t="shared" si="35"/>
        <v>4624.73</v>
      </c>
      <c r="BC466" s="22">
        <f t="shared" ref="BC466:BD466" si="1938">SUM(AW466+AZ466)</f>
        <v>4147.264856</v>
      </c>
      <c r="BD466" s="22">
        <f t="shared" si="1938"/>
        <v>477.4651436</v>
      </c>
      <c r="BE466" s="22">
        <f t="shared" si="37"/>
        <v>0</v>
      </c>
      <c r="BF466" s="27">
        <v>0.0</v>
      </c>
      <c r="BG466" s="22">
        <f t="shared" si="38"/>
        <v>0</v>
      </c>
      <c r="BH466" s="22">
        <f t="shared" si="39"/>
        <v>0</v>
      </c>
      <c r="BI466" s="22">
        <v>635.62</v>
      </c>
      <c r="BJ466" s="22">
        <f t="shared" si="40"/>
        <v>635.62</v>
      </c>
      <c r="BK466" s="22">
        <f t="shared" si="41"/>
        <v>0</v>
      </c>
      <c r="BL466" s="22"/>
      <c r="BM466" s="22">
        <f t="shared" si="42"/>
        <v>0</v>
      </c>
      <c r="BN466" s="22" t="str">
        <f t="shared" si="43"/>
        <v/>
      </c>
      <c r="BO466" s="22">
        <f t="shared" ref="BO466:BQ466" si="1939">BF466+BI466+BL466</f>
        <v>635.62</v>
      </c>
      <c r="BP466" s="22">
        <f t="shared" si="1939"/>
        <v>635.62</v>
      </c>
      <c r="BQ466" s="22">
        <f t="shared" si="1939"/>
        <v>0</v>
      </c>
      <c r="BR466" s="22">
        <f t="shared" si="45"/>
        <v>0</v>
      </c>
      <c r="BS466" s="22">
        <v>0.0</v>
      </c>
      <c r="BT466" s="22">
        <f t="shared" si="46"/>
        <v>0</v>
      </c>
      <c r="BU466" s="22">
        <f t="shared" si="47"/>
        <v>0</v>
      </c>
      <c r="BV466" s="22">
        <f t="shared" si="48"/>
        <v>0</v>
      </c>
      <c r="BW466" s="27">
        <v>1010.9</v>
      </c>
      <c r="BX466" s="22">
        <f t="shared" si="49"/>
        <v>1010.9</v>
      </c>
      <c r="BY466" s="22">
        <f t="shared" si="50"/>
        <v>0</v>
      </c>
      <c r="BZ466" s="22">
        <f t="shared" si="51"/>
        <v>0</v>
      </c>
      <c r="CA466" s="22">
        <f t="shared" si="52"/>
        <v>0</v>
      </c>
    </row>
    <row r="467" ht="14.25" customHeight="1">
      <c r="A467" s="14" t="s">
        <v>2065</v>
      </c>
      <c r="B467" s="14" t="s">
        <v>2066</v>
      </c>
      <c r="C467" s="14" t="s">
        <v>2067</v>
      </c>
      <c r="D467" s="14">
        <v>8.21874373E8</v>
      </c>
      <c r="E467" s="14" t="s">
        <v>984</v>
      </c>
      <c r="F467" s="14" t="s">
        <v>215</v>
      </c>
      <c r="G467" s="14" t="s">
        <v>2068</v>
      </c>
      <c r="H467" s="25" t="s">
        <v>96</v>
      </c>
      <c r="I467" s="26">
        <v>700.0</v>
      </c>
      <c r="J467" s="22">
        <v>0.0</v>
      </c>
      <c r="K467" s="22">
        <f t="shared" si="6"/>
        <v>0</v>
      </c>
      <c r="L467" s="22">
        <f t="shared" si="7"/>
        <v>0</v>
      </c>
      <c r="M467" s="22">
        <v>0.0</v>
      </c>
      <c r="N467" s="22">
        <f t="shared" si="8"/>
        <v>0</v>
      </c>
      <c r="O467" s="22">
        <f t="shared" si="9"/>
        <v>0</v>
      </c>
      <c r="P467" s="22">
        <v>22.0</v>
      </c>
      <c r="Q467" s="22">
        <f t="shared" si="10"/>
        <v>0</v>
      </c>
      <c r="R467" s="22">
        <f t="shared" si="11"/>
        <v>22</v>
      </c>
      <c r="S467" s="22">
        <v>100.0</v>
      </c>
      <c r="T467" s="22">
        <f t="shared" si="12"/>
        <v>0</v>
      </c>
      <c r="U467" s="22">
        <f t="shared" si="13"/>
        <v>100</v>
      </c>
      <c r="V467" s="22">
        <f t="shared" si="14"/>
        <v>578</v>
      </c>
      <c r="W467" s="22">
        <v>13.9</v>
      </c>
      <c r="X467" s="22">
        <f t="shared" si="15"/>
        <v>0</v>
      </c>
      <c r="Y467" s="22">
        <f t="shared" si="16"/>
        <v>13.9</v>
      </c>
      <c r="Z467" s="22">
        <v>0.39</v>
      </c>
      <c r="AA467" s="22">
        <f t="shared" si="17"/>
        <v>0</v>
      </c>
      <c r="AB467" s="22">
        <f t="shared" si="18"/>
        <v>0.39</v>
      </c>
      <c r="AC467" s="22">
        <v>68.87</v>
      </c>
      <c r="AD467" s="22">
        <f t="shared" si="19"/>
        <v>0</v>
      </c>
      <c r="AE467" s="22">
        <f t="shared" si="20"/>
        <v>68.87</v>
      </c>
      <c r="AF467" s="22">
        <v>1.37</v>
      </c>
      <c r="AG467" s="22">
        <f t="shared" si="21"/>
        <v>0</v>
      </c>
      <c r="AH467" s="22">
        <f t="shared" si="22"/>
        <v>1.37</v>
      </c>
      <c r="AI467" s="22">
        <v>60.86</v>
      </c>
      <c r="AJ467" s="22">
        <f t="shared" si="23"/>
        <v>0</v>
      </c>
      <c r="AK467" s="22">
        <f t="shared" si="24"/>
        <v>60.86</v>
      </c>
      <c r="AL467" s="22">
        <f t="shared" ref="AL467:AN467" si="1940">AF467+AI467</f>
        <v>62.23</v>
      </c>
      <c r="AM467" s="22">
        <f t="shared" si="1940"/>
        <v>0</v>
      </c>
      <c r="AN467" s="22">
        <f t="shared" si="1940"/>
        <v>62.23</v>
      </c>
      <c r="AO467" s="22">
        <f t="shared" ref="AO467:AQ467" si="1941">SUM(J467+M467+P467+S467+W467+Z467+AC467+AF467+AI467)</f>
        <v>267.39</v>
      </c>
      <c r="AP467" s="22">
        <f t="shared" si="1941"/>
        <v>0</v>
      </c>
      <c r="AQ467" s="22">
        <f t="shared" si="1941"/>
        <v>267.39</v>
      </c>
      <c r="AR467" s="22">
        <v>14.99572660435087</v>
      </c>
      <c r="AS467" s="22">
        <f t="shared" si="27"/>
        <v>282.3857266</v>
      </c>
      <c r="AT467" s="22">
        <f t="shared" si="28"/>
        <v>282.3857266</v>
      </c>
      <c r="AU467" s="22">
        <f t="shared" si="29"/>
        <v>417.6142734</v>
      </c>
      <c r="AV467" s="22">
        <f t="shared" si="1937"/>
        <v>4554</v>
      </c>
      <c r="AW467" s="22">
        <f t="shared" si="31"/>
        <v>4136.385727</v>
      </c>
      <c r="AX467" s="22">
        <f t="shared" si="32"/>
        <v>417.6142734</v>
      </c>
      <c r="AY467" s="22">
        <v>70.73</v>
      </c>
      <c r="AZ467" s="22">
        <f t="shared" si="33"/>
        <v>70.73</v>
      </c>
      <c r="BA467" s="22">
        <f t="shared" si="34"/>
        <v>0</v>
      </c>
      <c r="BB467" s="22">
        <f t="shared" si="35"/>
        <v>4624.73</v>
      </c>
      <c r="BC467" s="22">
        <f t="shared" ref="BC467:BD467" si="1942">SUM(AW467+AZ467)</f>
        <v>4207.115727</v>
      </c>
      <c r="BD467" s="22">
        <f t="shared" si="1942"/>
        <v>417.6142734</v>
      </c>
      <c r="BE467" s="22">
        <f t="shared" si="37"/>
        <v>0</v>
      </c>
      <c r="BF467" s="27">
        <v>0.0</v>
      </c>
      <c r="BG467" s="22">
        <f t="shared" si="38"/>
        <v>0</v>
      </c>
      <c r="BH467" s="22">
        <f t="shared" si="39"/>
        <v>0</v>
      </c>
      <c r="BI467" s="22">
        <v>506.14</v>
      </c>
      <c r="BJ467" s="22">
        <f t="shared" si="40"/>
        <v>506.14</v>
      </c>
      <c r="BK467" s="22">
        <f t="shared" si="41"/>
        <v>0</v>
      </c>
      <c r="BL467" s="22"/>
      <c r="BM467" s="22">
        <f t="shared" si="42"/>
        <v>0</v>
      </c>
      <c r="BN467" s="22" t="str">
        <f t="shared" si="43"/>
        <v/>
      </c>
      <c r="BO467" s="22">
        <f t="shared" ref="BO467:BQ467" si="1943">BF467+BI467+BL467</f>
        <v>506.14</v>
      </c>
      <c r="BP467" s="22">
        <f t="shared" si="1943"/>
        <v>506.14</v>
      </c>
      <c r="BQ467" s="22">
        <f t="shared" si="1943"/>
        <v>0</v>
      </c>
      <c r="BR467" s="22">
        <f t="shared" si="45"/>
        <v>0</v>
      </c>
      <c r="BS467" s="22">
        <v>0.0</v>
      </c>
      <c r="BT467" s="22">
        <f t="shared" si="46"/>
        <v>0</v>
      </c>
      <c r="BU467" s="22">
        <f t="shared" si="47"/>
        <v>0</v>
      </c>
      <c r="BV467" s="22">
        <f t="shared" si="48"/>
        <v>0</v>
      </c>
      <c r="BW467" s="27">
        <v>170.26</v>
      </c>
      <c r="BX467" s="22">
        <f t="shared" si="49"/>
        <v>170.26</v>
      </c>
      <c r="BY467" s="22">
        <f t="shared" si="50"/>
        <v>0</v>
      </c>
      <c r="BZ467" s="22">
        <f t="shared" si="51"/>
        <v>0</v>
      </c>
      <c r="CA467" s="22">
        <f t="shared" si="52"/>
        <v>0</v>
      </c>
    </row>
    <row r="468" ht="14.25" customHeight="1">
      <c r="A468" s="14" t="s">
        <v>2069</v>
      </c>
      <c r="B468" s="14" t="s">
        <v>2070</v>
      </c>
      <c r="C468" s="14" t="s">
        <v>2071</v>
      </c>
      <c r="D468" s="14">
        <v>2.0763341E8</v>
      </c>
      <c r="E468" s="14" t="s">
        <v>281</v>
      </c>
      <c r="F468" s="14" t="s">
        <v>282</v>
      </c>
      <c r="G468" s="14" t="s">
        <v>2072</v>
      </c>
      <c r="H468" s="25" t="s">
        <v>96</v>
      </c>
      <c r="I468" s="26">
        <v>2100.0</v>
      </c>
      <c r="J468" s="22">
        <v>0.0</v>
      </c>
      <c r="K468" s="22">
        <f t="shared" si="6"/>
        <v>0</v>
      </c>
      <c r="L468" s="22">
        <f t="shared" si="7"/>
        <v>0</v>
      </c>
      <c r="M468" s="22">
        <v>0.0</v>
      </c>
      <c r="N468" s="22">
        <f t="shared" si="8"/>
        <v>0</v>
      </c>
      <c r="O468" s="22">
        <f t="shared" si="9"/>
        <v>0</v>
      </c>
      <c r="P468" s="22">
        <v>10.0</v>
      </c>
      <c r="Q468" s="22">
        <f t="shared" si="10"/>
        <v>0</v>
      </c>
      <c r="R468" s="22">
        <f t="shared" si="11"/>
        <v>10</v>
      </c>
      <c r="S468" s="22">
        <v>100.0</v>
      </c>
      <c r="T468" s="22">
        <f t="shared" si="12"/>
        <v>0</v>
      </c>
      <c r="U468" s="22">
        <f t="shared" si="13"/>
        <v>100</v>
      </c>
      <c r="V468" s="22">
        <f t="shared" si="14"/>
        <v>1990</v>
      </c>
      <c r="W468" s="22">
        <v>13.9</v>
      </c>
      <c r="X468" s="22">
        <f t="shared" si="15"/>
        <v>0</v>
      </c>
      <c r="Y468" s="22">
        <f t="shared" si="16"/>
        <v>13.9</v>
      </c>
      <c r="Z468" s="22">
        <v>0.39</v>
      </c>
      <c r="AA468" s="22">
        <f t="shared" si="17"/>
        <v>0</v>
      </c>
      <c r="AB468" s="22">
        <f t="shared" si="18"/>
        <v>0.39</v>
      </c>
      <c r="AC468" s="22">
        <v>68.87</v>
      </c>
      <c r="AD468" s="22">
        <f t="shared" si="19"/>
        <v>0</v>
      </c>
      <c r="AE468" s="22">
        <f t="shared" si="20"/>
        <v>68.87</v>
      </c>
      <c r="AF468" s="22">
        <v>1.37</v>
      </c>
      <c r="AG468" s="22">
        <f t="shared" si="21"/>
        <v>0</v>
      </c>
      <c r="AH468" s="22">
        <f t="shared" si="22"/>
        <v>1.37</v>
      </c>
      <c r="AI468" s="22">
        <v>60.86</v>
      </c>
      <c r="AJ468" s="22">
        <f t="shared" si="23"/>
        <v>0</v>
      </c>
      <c r="AK468" s="22">
        <f t="shared" si="24"/>
        <v>60.86</v>
      </c>
      <c r="AL468" s="22">
        <f t="shared" ref="AL468:AN468" si="1944">AF468+AI468</f>
        <v>62.23</v>
      </c>
      <c r="AM468" s="22">
        <f t="shared" si="1944"/>
        <v>0</v>
      </c>
      <c r="AN468" s="22">
        <f t="shared" si="1944"/>
        <v>62.23</v>
      </c>
      <c r="AO468" s="22">
        <f t="shared" ref="AO468:AQ468" si="1945">SUM(J468+M468+P468+S468+W468+Z468+AC468+AF468+AI468)</f>
        <v>255.39</v>
      </c>
      <c r="AP468" s="22">
        <f t="shared" si="1945"/>
        <v>0</v>
      </c>
      <c r="AQ468" s="22">
        <f t="shared" si="1945"/>
        <v>255.39</v>
      </c>
      <c r="AR468" s="22">
        <v>63.940424982436035</v>
      </c>
      <c r="AS468" s="22">
        <f t="shared" si="27"/>
        <v>319.330425</v>
      </c>
      <c r="AT468" s="22">
        <f t="shared" si="28"/>
        <v>319.330425</v>
      </c>
      <c r="AU468" s="22">
        <f t="shared" si="29"/>
        <v>1780.669575</v>
      </c>
      <c r="AV468" s="22">
        <f t="shared" si="1937"/>
        <v>4554</v>
      </c>
      <c r="AW468" s="22">
        <f t="shared" si="31"/>
        <v>2773.330425</v>
      </c>
      <c r="AX468" s="22">
        <f t="shared" si="32"/>
        <v>1780.669575</v>
      </c>
      <c r="AY468" s="22">
        <v>70.73</v>
      </c>
      <c r="AZ468" s="22">
        <f t="shared" si="33"/>
        <v>70.73</v>
      </c>
      <c r="BA468" s="22">
        <f t="shared" si="34"/>
        <v>0</v>
      </c>
      <c r="BB468" s="22">
        <f t="shared" si="35"/>
        <v>4624.73</v>
      </c>
      <c r="BC468" s="22">
        <f t="shared" ref="BC468:BD468" si="1946">SUM(AW468+AZ468)</f>
        <v>2844.060425</v>
      </c>
      <c r="BD468" s="22">
        <f t="shared" si="1946"/>
        <v>1780.669575</v>
      </c>
      <c r="BE468" s="22">
        <f t="shared" si="37"/>
        <v>0</v>
      </c>
      <c r="BF468" s="27">
        <v>0.0</v>
      </c>
      <c r="BG468" s="22">
        <f t="shared" si="38"/>
        <v>0</v>
      </c>
      <c r="BH468" s="22">
        <f t="shared" si="39"/>
        <v>0</v>
      </c>
      <c r="BI468" s="22">
        <v>315.76</v>
      </c>
      <c r="BJ468" s="22">
        <f t="shared" si="40"/>
        <v>315.76</v>
      </c>
      <c r="BK468" s="22">
        <f t="shared" si="41"/>
        <v>0</v>
      </c>
      <c r="BL468" s="22"/>
      <c r="BM468" s="22">
        <f t="shared" si="42"/>
        <v>0</v>
      </c>
      <c r="BN468" s="22" t="str">
        <f t="shared" si="43"/>
        <v/>
      </c>
      <c r="BO468" s="22">
        <f t="shared" ref="BO468:BQ468" si="1947">BF468+BI468+BL468</f>
        <v>315.76</v>
      </c>
      <c r="BP468" s="22">
        <f t="shared" si="1947"/>
        <v>315.76</v>
      </c>
      <c r="BQ468" s="22">
        <f t="shared" si="1947"/>
        <v>0</v>
      </c>
      <c r="BR468" s="22">
        <f t="shared" si="45"/>
        <v>0</v>
      </c>
      <c r="BS468" s="22">
        <v>0.0</v>
      </c>
      <c r="BT468" s="22">
        <f t="shared" si="46"/>
        <v>0</v>
      </c>
      <c r="BU468" s="22">
        <f t="shared" si="47"/>
        <v>0</v>
      </c>
      <c r="BV468" s="22">
        <f t="shared" si="48"/>
        <v>0</v>
      </c>
      <c r="BW468" s="27">
        <v>1127.96</v>
      </c>
      <c r="BX468" s="22">
        <f t="shared" si="49"/>
        <v>1127.96</v>
      </c>
      <c r="BY468" s="22">
        <f t="shared" si="50"/>
        <v>0</v>
      </c>
      <c r="BZ468" s="22">
        <f t="shared" si="51"/>
        <v>0</v>
      </c>
      <c r="CA468" s="22">
        <f t="shared" si="52"/>
        <v>0</v>
      </c>
    </row>
    <row r="469" ht="14.25" customHeight="1">
      <c r="A469" s="14" t="s">
        <v>2073</v>
      </c>
      <c r="B469" s="14" t="s">
        <v>2074</v>
      </c>
      <c r="C469" s="14" t="s">
        <v>2075</v>
      </c>
      <c r="D469" s="14">
        <v>8.3498564E8</v>
      </c>
      <c r="E469" s="14" t="s">
        <v>266</v>
      </c>
      <c r="F469" s="14" t="s">
        <v>191</v>
      </c>
      <c r="G469" s="14" t="s">
        <v>2076</v>
      </c>
      <c r="H469" s="25" t="s">
        <v>96</v>
      </c>
      <c r="I469" s="26">
        <v>1100.0</v>
      </c>
      <c r="J469" s="22">
        <v>0.0</v>
      </c>
      <c r="K469" s="22">
        <f t="shared" si="6"/>
        <v>0</v>
      </c>
      <c r="L469" s="22">
        <f t="shared" si="7"/>
        <v>0</v>
      </c>
      <c r="M469" s="22">
        <v>0.0</v>
      </c>
      <c r="N469" s="22">
        <f t="shared" si="8"/>
        <v>0</v>
      </c>
      <c r="O469" s="22">
        <f t="shared" si="9"/>
        <v>0</v>
      </c>
      <c r="P469" s="22">
        <v>10.0</v>
      </c>
      <c r="Q469" s="22">
        <f t="shared" si="10"/>
        <v>0</v>
      </c>
      <c r="R469" s="22">
        <f t="shared" si="11"/>
        <v>10</v>
      </c>
      <c r="S469" s="22">
        <v>100.0</v>
      </c>
      <c r="T469" s="22">
        <f t="shared" si="12"/>
        <v>0</v>
      </c>
      <c r="U469" s="22">
        <f t="shared" si="13"/>
        <v>100</v>
      </c>
      <c r="V469" s="22">
        <f t="shared" si="14"/>
        <v>990</v>
      </c>
      <c r="W469" s="22">
        <v>13.9</v>
      </c>
      <c r="X469" s="22">
        <f t="shared" si="15"/>
        <v>0</v>
      </c>
      <c r="Y469" s="22">
        <f t="shared" si="16"/>
        <v>13.9</v>
      </c>
      <c r="Z469" s="22">
        <v>0.39</v>
      </c>
      <c r="AA469" s="22">
        <f t="shared" si="17"/>
        <v>0</v>
      </c>
      <c r="AB469" s="22">
        <f t="shared" si="18"/>
        <v>0.39</v>
      </c>
      <c r="AC469" s="22">
        <v>68.87</v>
      </c>
      <c r="AD469" s="22">
        <f t="shared" si="19"/>
        <v>0</v>
      </c>
      <c r="AE469" s="22">
        <f t="shared" si="20"/>
        <v>68.87</v>
      </c>
      <c r="AF469" s="22">
        <v>1.37</v>
      </c>
      <c r="AG469" s="22">
        <f t="shared" si="21"/>
        <v>0</v>
      </c>
      <c r="AH469" s="22">
        <f t="shared" si="22"/>
        <v>1.37</v>
      </c>
      <c r="AI469" s="22">
        <v>60.86</v>
      </c>
      <c r="AJ469" s="22">
        <f t="shared" si="23"/>
        <v>0</v>
      </c>
      <c r="AK469" s="22">
        <f t="shared" si="24"/>
        <v>60.86</v>
      </c>
      <c r="AL469" s="22">
        <f t="shared" ref="AL469:AN469" si="1948">AF469+AI469</f>
        <v>62.23</v>
      </c>
      <c r="AM469" s="22">
        <f t="shared" si="1948"/>
        <v>0</v>
      </c>
      <c r="AN469" s="22">
        <f t="shared" si="1948"/>
        <v>62.23</v>
      </c>
      <c r="AO469" s="22">
        <f t="shared" ref="AO469:AQ469" si="1949">SUM(J469+M469+P469+S469+W469+Z469+AC469+AF469+AI469)</f>
        <v>255.39</v>
      </c>
      <c r="AP469" s="22">
        <f t="shared" si="1949"/>
        <v>0</v>
      </c>
      <c r="AQ469" s="22">
        <f t="shared" si="1949"/>
        <v>255.39</v>
      </c>
      <c r="AR469" s="22">
        <v>29.277040861979117</v>
      </c>
      <c r="AS469" s="22">
        <f t="shared" si="27"/>
        <v>284.6670409</v>
      </c>
      <c r="AT469" s="22">
        <f t="shared" si="28"/>
        <v>284.6670409</v>
      </c>
      <c r="AU469" s="22">
        <f t="shared" si="29"/>
        <v>815.3329591</v>
      </c>
      <c r="AV469" s="22">
        <f t="shared" si="1937"/>
        <v>4554</v>
      </c>
      <c r="AW469" s="22">
        <f t="shared" si="31"/>
        <v>3738.667041</v>
      </c>
      <c r="AX469" s="22">
        <f t="shared" si="32"/>
        <v>815.3329591</v>
      </c>
      <c r="AY469" s="22">
        <v>70.73</v>
      </c>
      <c r="AZ469" s="22">
        <f t="shared" si="33"/>
        <v>70.73</v>
      </c>
      <c r="BA469" s="22">
        <f t="shared" si="34"/>
        <v>0</v>
      </c>
      <c r="BB469" s="22">
        <f t="shared" si="35"/>
        <v>4624.73</v>
      </c>
      <c r="BC469" s="22">
        <f t="shared" ref="BC469:BD469" si="1950">SUM(AW469+AZ469)</f>
        <v>3809.397041</v>
      </c>
      <c r="BD469" s="22">
        <f t="shared" si="1950"/>
        <v>815.3329591</v>
      </c>
      <c r="BE469" s="22">
        <f t="shared" si="37"/>
        <v>0</v>
      </c>
      <c r="BF469" s="27">
        <v>0.0</v>
      </c>
      <c r="BG469" s="22">
        <f t="shared" si="38"/>
        <v>0</v>
      </c>
      <c r="BH469" s="22">
        <f t="shared" si="39"/>
        <v>0</v>
      </c>
      <c r="BI469" s="22">
        <v>532.13</v>
      </c>
      <c r="BJ469" s="22">
        <f t="shared" si="40"/>
        <v>532.13</v>
      </c>
      <c r="BK469" s="22">
        <f t="shared" si="41"/>
        <v>0</v>
      </c>
      <c r="BL469" s="22"/>
      <c r="BM469" s="22">
        <f t="shared" si="42"/>
        <v>0</v>
      </c>
      <c r="BN469" s="22" t="str">
        <f t="shared" si="43"/>
        <v/>
      </c>
      <c r="BO469" s="22">
        <f t="shared" ref="BO469:BQ469" si="1951">BF469+BI469+BL469</f>
        <v>532.13</v>
      </c>
      <c r="BP469" s="22">
        <f t="shared" si="1951"/>
        <v>532.13</v>
      </c>
      <c r="BQ469" s="22">
        <f t="shared" si="1951"/>
        <v>0</v>
      </c>
      <c r="BR469" s="22">
        <f t="shared" si="45"/>
        <v>0</v>
      </c>
      <c r="BS469" s="22">
        <v>0.0</v>
      </c>
      <c r="BT469" s="22">
        <f t="shared" si="46"/>
        <v>0</v>
      </c>
      <c r="BU469" s="22">
        <f t="shared" si="47"/>
        <v>0</v>
      </c>
      <c r="BV469" s="22">
        <f t="shared" si="48"/>
        <v>0</v>
      </c>
      <c r="BW469" s="27">
        <v>2128.22</v>
      </c>
      <c r="BX469" s="22">
        <f t="shared" si="49"/>
        <v>2128.22</v>
      </c>
      <c r="BY469" s="22">
        <f t="shared" si="50"/>
        <v>0</v>
      </c>
      <c r="BZ469" s="22">
        <f t="shared" si="51"/>
        <v>0</v>
      </c>
      <c r="CA469" s="22">
        <f t="shared" si="52"/>
        <v>0</v>
      </c>
    </row>
    <row r="470" ht="14.25" customHeight="1">
      <c r="A470" s="14" t="s">
        <v>2077</v>
      </c>
      <c r="B470" s="14" t="s">
        <v>2078</v>
      </c>
      <c r="C470" s="14" t="s">
        <v>2079</v>
      </c>
      <c r="D470" s="14">
        <v>5.29700069E8</v>
      </c>
      <c r="E470" s="14" t="s">
        <v>418</v>
      </c>
      <c r="F470" s="14" t="s">
        <v>241</v>
      </c>
      <c r="G470" s="14" t="s">
        <v>2080</v>
      </c>
      <c r="H470" s="25" t="s">
        <v>96</v>
      </c>
      <c r="I470" s="26">
        <v>2050.0</v>
      </c>
      <c r="J470" s="22">
        <v>0.0</v>
      </c>
      <c r="K470" s="22">
        <f t="shared" si="6"/>
        <v>0</v>
      </c>
      <c r="L470" s="22">
        <f t="shared" si="7"/>
        <v>0</v>
      </c>
      <c r="M470" s="22">
        <v>0.0</v>
      </c>
      <c r="N470" s="22">
        <f t="shared" si="8"/>
        <v>0</v>
      </c>
      <c r="O470" s="22">
        <f t="shared" si="9"/>
        <v>0</v>
      </c>
      <c r="P470" s="22">
        <v>10.0</v>
      </c>
      <c r="Q470" s="22">
        <f t="shared" si="10"/>
        <v>0</v>
      </c>
      <c r="R470" s="22">
        <f t="shared" si="11"/>
        <v>10</v>
      </c>
      <c r="S470" s="22">
        <v>100.0</v>
      </c>
      <c r="T470" s="22">
        <f t="shared" si="12"/>
        <v>0</v>
      </c>
      <c r="U470" s="22">
        <f t="shared" si="13"/>
        <v>100</v>
      </c>
      <c r="V470" s="22">
        <f t="shared" si="14"/>
        <v>1940</v>
      </c>
      <c r="W470" s="22">
        <v>13.9</v>
      </c>
      <c r="X470" s="22">
        <f t="shared" si="15"/>
        <v>0</v>
      </c>
      <c r="Y470" s="22">
        <f t="shared" si="16"/>
        <v>13.9</v>
      </c>
      <c r="Z470" s="22">
        <v>0.39</v>
      </c>
      <c r="AA470" s="22">
        <f t="shared" si="17"/>
        <v>0</v>
      </c>
      <c r="AB470" s="22">
        <f t="shared" si="18"/>
        <v>0.39</v>
      </c>
      <c r="AC470" s="22">
        <v>68.87</v>
      </c>
      <c r="AD470" s="22">
        <f t="shared" si="19"/>
        <v>0</v>
      </c>
      <c r="AE470" s="22">
        <f t="shared" si="20"/>
        <v>68.87</v>
      </c>
      <c r="AF470" s="22">
        <v>1.37</v>
      </c>
      <c r="AG470" s="22">
        <f t="shared" si="21"/>
        <v>0</v>
      </c>
      <c r="AH470" s="22">
        <f t="shared" si="22"/>
        <v>1.37</v>
      </c>
      <c r="AI470" s="22">
        <v>60.86</v>
      </c>
      <c r="AJ470" s="22">
        <f t="shared" si="23"/>
        <v>0</v>
      </c>
      <c r="AK470" s="22">
        <f t="shared" si="24"/>
        <v>60.86</v>
      </c>
      <c r="AL470" s="22">
        <f t="shared" ref="AL470:AN470" si="1952">AF470+AI470</f>
        <v>62.23</v>
      </c>
      <c r="AM470" s="22">
        <f t="shared" si="1952"/>
        <v>0</v>
      </c>
      <c r="AN470" s="22">
        <f t="shared" si="1952"/>
        <v>62.23</v>
      </c>
      <c r="AO470" s="22">
        <f t="shared" ref="AO470:AQ470" si="1953">SUM(J470+M470+P470+S470+W470+Z470+AC470+AF470+AI470)</f>
        <v>255.39</v>
      </c>
      <c r="AP470" s="22">
        <f t="shared" si="1953"/>
        <v>0</v>
      </c>
      <c r="AQ470" s="22">
        <f t="shared" si="1953"/>
        <v>255.39</v>
      </c>
      <c r="AR470" s="22">
        <v>62.20725577641319</v>
      </c>
      <c r="AS470" s="22">
        <f t="shared" si="27"/>
        <v>317.5972558</v>
      </c>
      <c r="AT470" s="22">
        <f t="shared" si="28"/>
        <v>317.5972558</v>
      </c>
      <c r="AU470" s="22">
        <f t="shared" si="29"/>
        <v>1732.402744</v>
      </c>
      <c r="AV470" s="22">
        <f t="shared" si="1937"/>
        <v>4554</v>
      </c>
      <c r="AW470" s="22">
        <f t="shared" si="31"/>
        <v>2821.597256</v>
      </c>
      <c r="AX470" s="22">
        <f t="shared" si="32"/>
        <v>1732.402744</v>
      </c>
      <c r="AY470" s="22">
        <v>70.73</v>
      </c>
      <c r="AZ470" s="22">
        <f t="shared" si="33"/>
        <v>70.73</v>
      </c>
      <c r="BA470" s="22">
        <f t="shared" si="34"/>
        <v>0</v>
      </c>
      <c r="BB470" s="22">
        <f t="shared" si="35"/>
        <v>4624.73</v>
      </c>
      <c r="BC470" s="22">
        <f t="shared" ref="BC470:BD470" si="1954">SUM(AW470+AZ470)</f>
        <v>2892.327256</v>
      </c>
      <c r="BD470" s="22">
        <f t="shared" si="1954"/>
        <v>1732.402744</v>
      </c>
      <c r="BE470" s="22">
        <f t="shared" si="37"/>
        <v>0</v>
      </c>
      <c r="BF470" s="27">
        <v>0.0</v>
      </c>
      <c r="BG470" s="22">
        <f t="shared" si="38"/>
        <v>0</v>
      </c>
      <c r="BH470" s="22">
        <f t="shared" si="39"/>
        <v>0</v>
      </c>
      <c r="BI470" s="22">
        <v>195.01</v>
      </c>
      <c r="BJ470" s="22">
        <f t="shared" si="40"/>
        <v>195.01</v>
      </c>
      <c r="BK470" s="22">
        <f t="shared" si="41"/>
        <v>0</v>
      </c>
      <c r="BL470" s="22"/>
      <c r="BM470" s="22">
        <f t="shared" si="42"/>
        <v>0</v>
      </c>
      <c r="BN470" s="22" t="str">
        <f t="shared" si="43"/>
        <v/>
      </c>
      <c r="BO470" s="22">
        <f t="shared" ref="BO470:BQ470" si="1955">BF470+BI470+BL470</f>
        <v>195.01</v>
      </c>
      <c r="BP470" s="22">
        <f t="shared" si="1955"/>
        <v>195.01</v>
      </c>
      <c r="BQ470" s="22">
        <f t="shared" si="1955"/>
        <v>0</v>
      </c>
      <c r="BR470" s="22">
        <f t="shared" si="45"/>
        <v>0</v>
      </c>
      <c r="BS470" s="22">
        <v>0.0</v>
      </c>
      <c r="BT470" s="22">
        <f t="shared" si="46"/>
        <v>0</v>
      </c>
      <c r="BU470" s="22">
        <f t="shared" si="47"/>
        <v>0</v>
      </c>
      <c r="BV470" s="22">
        <f t="shared" si="48"/>
        <v>0</v>
      </c>
      <c r="BW470" s="27">
        <v>830.01</v>
      </c>
      <c r="BX470" s="22">
        <f t="shared" si="49"/>
        <v>830.01</v>
      </c>
      <c r="BY470" s="22">
        <f t="shared" si="50"/>
        <v>0</v>
      </c>
      <c r="BZ470" s="22">
        <f t="shared" si="51"/>
        <v>0</v>
      </c>
      <c r="CA470" s="22">
        <f t="shared" si="52"/>
        <v>0</v>
      </c>
    </row>
    <row r="471" ht="14.25" customHeight="1">
      <c r="A471" s="14" t="s">
        <v>2081</v>
      </c>
      <c r="B471" s="14" t="s">
        <v>244</v>
      </c>
      <c r="C471" s="14" t="s">
        <v>2082</v>
      </c>
      <c r="D471" s="14"/>
      <c r="E471" s="14" t="s">
        <v>351</v>
      </c>
      <c r="F471" s="14" t="s">
        <v>94</v>
      </c>
      <c r="G471" s="14" t="s">
        <v>2083</v>
      </c>
      <c r="H471" s="25" t="s">
        <v>96</v>
      </c>
      <c r="I471" s="26">
        <v>3300.0</v>
      </c>
      <c r="J471" s="22">
        <v>0.0</v>
      </c>
      <c r="K471" s="22">
        <f t="shared" si="6"/>
        <v>0</v>
      </c>
      <c r="L471" s="22">
        <f t="shared" si="7"/>
        <v>0</v>
      </c>
      <c r="M471" s="22">
        <v>0.0</v>
      </c>
      <c r="N471" s="22">
        <f t="shared" si="8"/>
        <v>0</v>
      </c>
      <c r="O471" s="22">
        <f t="shared" si="9"/>
        <v>0</v>
      </c>
      <c r="P471" s="22">
        <v>10.0</v>
      </c>
      <c r="Q471" s="22">
        <f t="shared" si="10"/>
        <v>0</v>
      </c>
      <c r="R471" s="22">
        <f t="shared" si="11"/>
        <v>10</v>
      </c>
      <c r="S471" s="22">
        <v>100.0</v>
      </c>
      <c r="T471" s="22">
        <f t="shared" si="12"/>
        <v>0</v>
      </c>
      <c r="U471" s="22">
        <f t="shared" si="13"/>
        <v>100</v>
      </c>
      <c r="V471" s="22">
        <f t="shared" si="14"/>
        <v>3190</v>
      </c>
      <c r="W471" s="22">
        <v>13.9</v>
      </c>
      <c r="X471" s="22">
        <f t="shared" si="15"/>
        <v>0</v>
      </c>
      <c r="Y471" s="22">
        <f t="shared" si="16"/>
        <v>13.9</v>
      </c>
      <c r="Z471" s="22">
        <v>0.39</v>
      </c>
      <c r="AA471" s="22">
        <f t="shared" si="17"/>
        <v>0</v>
      </c>
      <c r="AB471" s="22">
        <f t="shared" si="18"/>
        <v>0.39</v>
      </c>
      <c r="AC471" s="22">
        <v>68.87</v>
      </c>
      <c r="AD471" s="22">
        <f t="shared" si="19"/>
        <v>0</v>
      </c>
      <c r="AE471" s="22">
        <f t="shared" si="20"/>
        <v>68.87</v>
      </c>
      <c r="AF471" s="22">
        <v>1.37</v>
      </c>
      <c r="AG471" s="22">
        <f t="shared" si="21"/>
        <v>0</v>
      </c>
      <c r="AH471" s="22">
        <f t="shared" si="22"/>
        <v>1.37</v>
      </c>
      <c r="AI471" s="22">
        <v>60.86</v>
      </c>
      <c r="AJ471" s="22">
        <f t="shared" si="23"/>
        <v>0</v>
      </c>
      <c r="AK471" s="22">
        <f t="shared" si="24"/>
        <v>60.86</v>
      </c>
      <c r="AL471" s="22">
        <f t="shared" ref="AL471:AN471" si="1956">AF471+AI471</f>
        <v>62.23</v>
      </c>
      <c r="AM471" s="22">
        <f t="shared" si="1956"/>
        <v>0</v>
      </c>
      <c r="AN471" s="22">
        <f t="shared" si="1956"/>
        <v>62.23</v>
      </c>
      <c r="AO471" s="22">
        <f t="shared" ref="AO471:AQ471" si="1957">SUM(J471+M471+P471+S471+W471+Z471+AC471+AF471+AI471)</f>
        <v>255.39</v>
      </c>
      <c r="AP471" s="22">
        <f t="shared" si="1957"/>
        <v>0</v>
      </c>
      <c r="AQ471" s="22">
        <f t="shared" si="1957"/>
        <v>255.39</v>
      </c>
      <c r="AR471" s="22">
        <v>105.53648592698435</v>
      </c>
      <c r="AS471" s="22">
        <f t="shared" si="27"/>
        <v>360.9264859</v>
      </c>
      <c r="AT471" s="22">
        <f t="shared" si="28"/>
        <v>360.9264859</v>
      </c>
      <c r="AU471" s="22">
        <f t="shared" si="29"/>
        <v>2939.073514</v>
      </c>
      <c r="AV471" s="22">
        <f t="shared" si="1937"/>
        <v>4554</v>
      </c>
      <c r="AW471" s="22">
        <f t="shared" si="31"/>
        <v>1614.926486</v>
      </c>
      <c r="AX471" s="22">
        <f t="shared" si="32"/>
        <v>2939.073514</v>
      </c>
      <c r="AY471" s="22">
        <v>70.73</v>
      </c>
      <c r="AZ471" s="22">
        <f t="shared" si="33"/>
        <v>70.73</v>
      </c>
      <c r="BA471" s="22">
        <f t="shared" si="34"/>
        <v>0</v>
      </c>
      <c r="BB471" s="22">
        <f t="shared" si="35"/>
        <v>4624.73</v>
      </c>
      <c r="BC471" s="22">
        <f t="shared" ref="BC471:BD471" si="1958">SUM(AW471+AZ471)</f>
        <v>1685.656486</v>
      </c>
      <c r="BD471" s="22">
        <f t="shared" si="1958"/>
        <v>2939.073514</v>
      </c>
      <c r="BE471" s="22">
        <f t="shared" si="37"/>
        <v>0</v>
      </c>
      <c r="BF471" s="27">
        <v>0.0</v>
      </c>
      <c r="BG471" s="22">
        <f t="shared" si="38"/>
        <v>0</v>
      </c>
      <c r="BH471" s="22">
        <f t="shared" si="39"/>
        <v>0</v>
      </c>
      <c r="BI471" s="22">
        <v>0.0</v>
      </c>
      <c r="BJ471" s="22">
        <f t="shared" si="40"/>
        <v>0</v>
      </c>
      <c r="BK471" s="22">
        <f t="shared" si="41"/>
        <v>0</v>
      </c>
      <c r="BL471" s="22"/>
      <c r="BM471" s="22">
        <f t="shared" si="42"/>
        <v>0</v>
      </c>
      <c r="BN471" s="22" t="str">
        <f t="shared" si="43"/>
        <v/>
      </c>
      <c r="BO471" s="22">
        <f t="shared" ref="BO471:BQ471" si="1959">BF471+BI471+BL471</f>
        <v>0</v>
      </c>
      <c r="BP471" s="22">
        <f t="shared" si="1959"/>
        <v>0</v>
      </c>
      <c r="BQ471" s="22">
        <f t="shared" si="1959"/>
        <v>0</v>
      </c>
      <c r="BR471" s="22">
        <f t="shared" si="45"/>
        <v>0</v>
      </c>
      <c r="BS471" s="22">
        <v>0.0</v>
      </c>
      <c r="BT471" s="22">
        <f t="shared" si="46"/>
        <v>0</v>
      </c>
      <c r="BU471" s="22">
        <f t="shared" si="47"/>
        <v>0</v>
      </c>
      <c r="BV471" s="22">
        <f t="shared" si="48"/>
        <v>0</v>
      </c>
      <c r="BW471" s="27">
        <v>0.0</v>
      </c>
      <c r="BX471" s="22">
        <f t="shared" si="49"/>
        <v>0</v>
      </c>
      <c r="BY471" s="22">
        <f t="shared" si="50"/>
        <v>0</v>
      </c>
      <c r="BZ471" s="22">
        <f t="shared" si="51"/>
        <v>0</v>
      </c>
      <c r="CA471" s="22">
        <f t="shared" si="52"/>
        <v>0</v>
      </c>
    </row>
    <row r="472" ht="14.25" customHeight="1">
      <c r="A472" s="14" t="s">
        <v>2084</v>
      </c>
      <c r="B472" s="14" t="s">
        <v>2085</v>
      </c>
      <c r="C472" s="14" t="s">
        <v>2086</v>
      </c>
      <c r="D472" s="14">
        <v>7.5871405E8</v>
      </c>
      <c r="E472" s="14" t="s">
        <v>341</v>
      </c>
      <c r="F472" s="14" t="s">
        <v>247</v>
      </c>
      <c r="G472" s="14" t="s">
        <v>2087</v>
      </c>
      <c r="H472" s="25" t="s">
        <v>96</v>
      </c>
      <c r="I472" s="26">
        <v>242.0</v>
      </c>
      <c r="J472" s="22">
        <v>0.0</v>
      </c>
      <c r="K472" s="22">
        <f t="shared" si="6"/>
        <v>0</v>
      </c>
      <c r="L472" s="22">
        <f t="shared" si="7"/>
        <v>0</v>
      </c>
      <c r="M472" s="22">
        <v>0.0</v>
      </c>
      <c r="N472" s="22">
        <f t="shared" si="8"/>
        <v>0</v>
      </c>
      <c r="O472" s="22">
        <f t="shared" si="9"/>
        <v>0</v>
      </c>
      <c r="P472" s="22">
        <v>10.0</v>
      </c>
      <c r="Q472" s="22">
        <f t="shared" si="10"/>
        <v>0</v>
      </c>
      <c r="R472" s="22">
        <f t="shared" si="11"/>
        <v>10</v>
      </c>
      <c r="S472" s="22">
        <v>100.0</v>
      </c>
      <c r="T472" s="22">
        <f t="shared" si="12"/>
        <v>0</v>
      </c>
      <c r="U472" s="22">
        <f t="shared" si="13"/>
        <v>100</v>
      </c>
      <c r="V472" s="22">
        <f t="shared" si="14"/>
        <v>132</v>
      </c>
      <c r="W472" s="22">
        <v>27.8</v>
      </c>
      <c r="X472" s="22">
        <f t="shared" si="15"/>
        <v>0</v>
      </c>
      <c r="Y472" s="22">
        <f t="shared" si="16"/>
        <v>27.8</v>
      </c>
      <c r="Z472" s="22">
        <v>0.39</v>
      </c>
      <c r="AA472" s="22">
        <f t="shared" si="17"/>
        <v>0</v>
      </c>
      <c r="AB472" s="22">
        <f t="shared" si="18"/>
        <v>0.39</v>
      </c>
      <c r="AC472" s="22">
        <v>68.87</v>
      </c>
      <c r="AD472" s="22">
        <f t="shared" si="19"/>
        <v>0</v>
      </c>
      <c r="AE472" s="22">
        <f t="shared" si="20"/>
        <v>68.87</v>
      </c>
      <c r="AF472" s="22">
        <v>1.37</v>
      </c>
      <c r="AG472" s="22">
        <f t="shared" si="21"/>
        <v>0</v>
      </c>
      <c r="AH472" s="22">
        <f t="shared" si="22"/>
        <v>1.37</v>
      </c>
      <c r="AI472" s="22">
        <v>60.86</v>
      </c>
      <c r="AJ472" s="22">
        <f t="shared" si="23"/>
        <v>27.29</v>
      </c>
      <c r="AK472" s="22">
        <f t="shared" si="24"/>
        <v>33.57</v>
      </c>
      <c r="AL472" s="22">
        <f t="shared" ref="AL472:AN472" si="1960">AF472+AI472</f>
        <v>62.23</v>
      </c>
      <c r="AM472" s="22">
        <f t="shared" si="1960"/>
        <v>27.29</v>
      </c>
      <c r="AN472" s="22">
        <f t="shared" si="1960"/>
        <v>34.94</v>
      </c>
      <c r="AO472" s="22">
        <f t="shared" ref="AO472:AQ472" si="1961">SUM(J472+M472+P472+S472+W472+Z472+AC472+AF472+AI472)</f>
        <v>269.29</v>
      </c>
      <c r="AP472" s="22">
        <f t="shared" si="1961"/>
        <v>27.29</v>
      </c>
      <c r="AQ472" s="22">
        <f t="shared" si="1961"/>
        <v>242</v>
      </c>
      <c r="AR472" s="22">
        <v>0.0</v>
      </c>
      <c r="AS472" s="22">
        <f t="shared" si="27"/>
        <v>242</v>
      </c>
      <c r="AT472" s="22">
        <f t="shared" si="28"/>
        <v>242</v>
      </c>
      <c r="AU472" s="22">
        <f t="shared" si="29"/>
        <v>0</v>
      </c>
      <c r="AV472" s="22">
        <f t="shared" si="1937"/>
        <v>4554</v>
      </c>
      <c r="AW472" s="22">
        <f t="shared" si="31"/>
        <v>4554</v>
      </c>
      <c r="AX472" s="22">
        <f t="shared" si="32"/>
        <v>0</v>
      </c>
      <c r="AY472" s="22">
        <v>70.73</v>
      </c>
      <c r="AZ472" s="22">
        <f t="shared" si="33"/>
        <v>70.73</v>
      </c>
      <c r="BA472" s="22">
        <f t="shared" si="34"/>
        <v>0</v>
      </c>
      <c r="BB472" s="22">
        <f t="shared" si="35"/>
        <v>4624.73</v>
      </c>
      <c r="BC472" s="22">
        <f t="shared" ref="BC472:BD472" si="1962">SUM(AW472+AZ472)</f>
        <v>4624.73</v>
      </c>
      <c r="BD472" s="22">
        <f t="shared" si="1962"/>
        <v>0</v>
      </c>
      <c r="BE472" s="22">
        <f t="shared" si="37"/>
        <v>0</v>
      </c>
      <c r="BF472" s="27">
        <v>0.0</v>
      </c>
      <c r="BG472" s="22">
        <f t="shared" si="38"/>
        <v>0</v>
      </c>
      <c r="BH472" s="22">
        <f t="shared" si="39"/>
        <v>0</v>
      </c>
      <c r="BI472" s="22">
        <v>456.41999999999996</v>
      </c>
      <c r="BJ472" s="22">
        <f t="shared" si="40"/>
        <v>456.42</v>
      </c>
      <c r="BK472" s="22">
        <f t="shared" si="41"/>
        <v>0</v>
      </c>
      <c r="BL472" s="22"/>
      <c r="BM472" s="22">
        <f t="shared" si="42"/>
        <v>0</v>
      </c>
      <c r="BN472" s="22" t="str">
        <f t="shared" si="43"/>
        <v/>
      </c>
      <c r="BO472" s="22">
        <f t="shared" ref="BO472:BQ472" si="1963">BF472+BI472+BL472</f>
        <v>456.42</v>
      </c>
      <c r="BP472" s="22">
        <f t="shared" si="1963"/>
        <v>456.42</v>
      </c>
      <c r="BQ472" s="22">
        <f t="shared" si="1963"/>
        <v>0</v>
      </c>
      <c r="BR472" s="22">
        <f t="shared" si="45"/>
        <v>0</v>
      </c>
      <c r="BS472" s="22">
        <v>0.0</v>
      </c>
      <c r="BT472" s="22">
        <f t="shared" si="46"/>
        <v>0</v>
      </c>
      <c r="BU472" s="22">
        <f t="shared" si="47"/>
        <v>0</v>
      </c>
      <c r="BV472" s="22">
        <f t="shared" si="48"/>
        <v>0</v>
      </c>
      <c r="BW472" s="27">
        <v>53.2</v>
      </c>
      <c r="BX472" s="22">
        <f t="shared" si="49"/>
        <v>53.2</v>
      </c>
      <c r="BY472" s="22">
        <f t="shared" si="50"/>
        <v>0</v>
      </c>
      <c r="BZ472" s="22">
        <f t="shared" si="51"/>
        <v>0</v>
      </c>
      <c r="CA472" s="22">
        <f t="shared" si="52"/>
        <v>0</v>
      </c>
    </row>
    <row r="473" ht="14.25" customHeight="1">
      <c r="A473" s="14" t="s">
        <v>2088</v>
      </c>
      <c r="B473" s="14" t="s">
        <v>2089</v>
      </c>
      <c r="C473" s="14" t="s">
        <v>2090</v>
      </c>
      <c r="D473" s="14">
        <v>8.53360545E8</v>
      </c>
      <c r="E473" s="14" t="s">
        <v>2091</v>
      </c>
      <c r="F473" s="14" t="s">
        <v>293</v>
      </c>
      <c r="G473" s="14" t="s">
        <v>2092</v>
      </c>
      <c r="H473" s="25" t="s">
        <v>96</v>
      </c>
      <c r="I473" s="26">
        <v>1400.0</v>
      </c>
      <c r="J473" s="22">
        <v>0.0</v>
      </c>
      <c r="K473" s="22">
        <f t="shared" si="6"/>
        <v>0</v>
      </c>
      <c r="L473" s="22">
        <f t="shared" si="7"/>
        <v>0</v>
      </c>
      <c r="M473" s="22">
        <v>0.0</v>
      </c>
      <c r="N473" s="22">
        <f t="shared" si="8"/>
        <v>0</v>
      </c>
      <c r="O473" s="22">
        <f t="shared" si="9"/>
        <v>0</v>
      </c>
      <c r="P473" s="22">
        <v>10.0</v>
      </c>
      <c r="Q473" s="22">
        <f t="shared" si="10"/>
        <v>0</v>
      </c>
      <c r="R473" s="22">
        <f t="shared" si="11"/>
        <v>10</v>
      </c>
      <c r="S473" s="22">
        <v>100.0</v>
      </c>
      <c r="T473" s="22">
        <f t="shared" si="12"/>
        <v>0</v>
      </c>
      <c r="U473" s="22">
        <f t="shared" si="13"/>
        <v>100</v>
      </c>
      <c r="V473" s="22">
        <f t="shared" si="14"/>
        <v>1290</v>
      </c>
      <c r="W473" s="22">
        <v>13.9</v>
      </c>
      <c r="X473" s="22">
        <f t="shared" si="15"/>
        <v>0</v>
      </c>
      <c r="Y473" s="22">
        <f t="shared" si="16"/>
        <v>13.9</v>
      </c>
      <c r="Z473" s="22">
        <v>0.39</v>
      </c>
      <c r="AA473" s="22">
        <f t="shared" si="17"/>
        <v>0</v>
      </c>
      <c r="AB473" s="22">
        <f t="shared" si="18"/>
        <v>0.39</v>
      </c>
      <c r="AC473" s="22">
        <v>68.87</v>
      </c>
      <c r="AD473" s="22">
        <f t="shared" si="19"/>
        <v>0</v>
      </c>
      <c r="AE473" s="22">
        <f t="shared" si="20"/>
        <v>68.87</v>
      </c>
      <c r="AF473" s="22">
        <v>1.37</v>
      </c>
      <c r="AG473" s="22">
        <f t="shared" si="21"/>
        <v>0</v>
      </c>
      <c r="AH473" s="22">
        <f t="shared" si="22"/>
        <v>1.37</v>
      </c>
      <c r="AI473" s="22">
        <v>60.86</v>
      </c>
      <c r="AJ473" s="22">
        <f t="shared" si="23"/>
        <v>0</v>
      </c>
      <c r="AK473" s="22">
        <f t="shared" si="24"/>
        <v>60.86</v>
      </c>
      <c r="AL473" s="22">
        <f t="shared" ref="AL473:AN473" si="1964">AF473+AI473</f>
        <v>62.23</v>
      </c>
      <c r="AM473" s="22">
        <f t="shared" si="1964"/>
        <v>0</v>
      </c>
      <c r="AN473" s="22">
        <f t="shared" si="1964"/>
        <v>62.23</v>
      </c>
      <c r="AO473" s="22">
        <f t="shared" ref="AO473:AQ473" si="1965">SUM(J473+M473+P473+S473+W473+Z473+AC473+AF473+AI473)</f>
        <v>255.39</v>
      </c>
      <c r="AP473" s="22">
        <f t="shared" si="1965"/>
        <v>0</v>
      </c>
      <c r="AQ473" s="22">
        <f t="shared" si="1965"/>
        <v>255.39</v>
      </c>
      <c r="AR473" s="22">
        <v>39.67605609811619</v>
      </c>
      <c r="AS473" s="22">
        <f t="shared" si="27"/>
        <v>295.0660561</v>
      </c>
      <c r="AT473" s="22">
        <f t="shared" si="28"/>
        <v>295.0660561</v>
      </c>
      <c r="AU473" s="22">
        <f t="shared" si="29"/>
        <v>1104.933944</v>
      </c>
      <c r="AV473" s="22">
        <f t="shared" si="1937"/>
        <v>4554</v>
      </c>
      <c r="AW473" s="22">
        <f t="shared" si="31"/>
        <v>3449.066056</v>
      </c>
      <c r="AX473" s="22">
        <f t="shared" si="32"/>
        <v>1104.933944</v>
      </c>
      <c r="AY473" s="22">
        <v>70.73</v>
      </c>
      <c r="AZ473" s="22">
        <f t="shared" si="33"/>
        <v>70.73</v>
      </c>
      <c r="BA473" s="22">
        <f t="shared" si="34"/>
        <v>0</v>
      </c>
      <c r="BB473" s="22">
        <f t="shared" si="35"/>
        <v>4624.73</v>
      </c>
      <c r="BC473" s="22">
        <f t="shared" ref="BC473:BD473" si="1966">SUM(AW473+AZ473)</f>
        <v>3519.796056</v>
      </c>
      <c r="BD473" s="22">
        <f t="shared" si="1966"/>
        <v>1104.933944</v>
      </c>
      <c r="BE473" s="22">
        <f t="shared" si="37"/>
        <v>0</v>
      </c>
      <c r="BF473" s="27">
        <v>0.0</v>
      </c>
      <c r="BG473" s="22">
        <f t="shared" si="38"/>
        <v>0</v>
      </c>
      <c r="BH473" s="22">
        <f t="shared" si="39"/>
        <v>0</v>
      </c>
      <c r="BI473" s="22">
        <v>359.2</v>
      </c>
      <c r="BJ473" s="22">
        <f t="shared" si="40"/>
        <v>359.2</v>
      </c>
      <c r="BK473" s="22">
        <f t="shared" si="41"/>
        <v>0</v>
      </c>
      <c r="BL473" s="22"/>
      <c r="BM473" s="22">
        <f t="shared" si="42"/>
        <v>0</v>
      </c>
      <c r="BN473" s="22" t="str">
        <f t="shared" si="43"/>
        <v/>
      </c>
      <c r="BO473" s="22">
        <f t="shared" ref="BO473:BQ473" si="1967">BF473+BI473+BL473</f>
        <v>359.2</v>
      </c>
      <c r="BP473" s="22">
        <f t="shared" si="1967"/>
        <v>359.2</v>
      </c>
      <c r="BQ473" s="22">
        <f t="shared" si="1967"/>
        <v>0</v>
      </c>
      <c r="BR473" s="22">
        <f t="shared" si="45"/>
        <v>0</v>
      </c>
      <c r="BS473" s="22">
        <v>0.0</v>
      </c>
      <c r="BT473" s="22">
        <f t="shared" si="46"/>
        <v>0</v>
      </c>
      <c r="BU473" s="22">
        <f t="shared" si="47"/>
        <v>0</v>
      </c>
      <c r="BV473" s="22">
        <f t="shared" si="48"/>
        <v>0</v>
      </c>
      <c r="BW473" s="27">
        <v>936.42</v>
      </c>
      <c r="BX473" s="22">
        <f t="shared" si="49"/>
        <v>936.42</v>
      </c>
      <c r="BY473" s="22">
        <f t="shared" si="50"/>
        <v>0</v>
      </c>
      <c r="BZ473" s="22">
        <f t="shared" si="51"/>
        <v>0</v>
      </c>
      <c r="CA473" s="22">
        <f t="shared" si="52"/>
        <v>0</v>
      </c>
    </row>
    <row r="474" ht="14.25" customHeight="1">
      <c r="A474" s="14" t="s">
        <v>2093</v>
      </c>
      <c r="B474" s="14" t="s">
        <v>2094</v>
      </c>
      <c r="C474" s="14" t="s">
        <v>2095</v>
      </c>
      <c r="D474" s="14">
        <v>2.23732974E8</v>
      </c>
      <c r="E474" s="14" t="s">
        <v>533</v>
      </c>
      <c r="F474" s="14" t="s">
        <v>282</v>
      </c>
      <c r="G474" s="14" t="s">
        <v>2096</v>
      </c>
      <c r="H474" s="25" t="s">
        <v>96</v>
      </c>
      <c r="I474" s="26">
        <v>1150.0</v>
      </c>
      <c r="J474" s="22">
        <v>0.0</v>
      </c>
      <c r="K474" s="22">
        <f t="shared" si="6"/>
        <v>0</v>
      </c>
      <c r="L474" s="22">
        <f t="shared" si="7"/>
        <v>0</v>
      </c>
      <c r="M474" s="22">
        <v>0.0</v>
      </c>
      <c r="N474" s="22">
        <f t="shared" si="8"/>
        <v>0</v>
      </c>
      <c r="O474" s="22">
        <f t="shared" si="9"/>
        <v>0</v>
      </c>
      <c r="P474" s="22">
        <v>10.0</v>
      </c>
      <c r="Q474" s="22">
        <f t="shared" si="10"/>
        <v>0</v>
      </c>
      <c r="R474" s="22">
        <f t="shared" si="11"/>
        <v>10</v>
      </c>
      <c r="S474" s="22">
        <v>100.0</v>
      </c>
      <c r="T474" s="22">
        <f t="shared" si="12"/>
        <v>0</v>
      </c>
      <c r="U474" s="22">
        <f t="shared" si="13"/>
        <v>100</v>
      </c>
      <c r="V474" s="22">
        <f t="shared" si="14"/>
        <v>1040</v>
      </c>
      <c r="W474" s="22">
        <v>27.8</v>
      </c>
      <c r="X474" s="22">
        <f t="shared" si="15"/>
        <v>0</v>
      </c>
      <c r="Y474" s="22">
        <f t="shared" si="16"/>
        <v>27.8</v>
      </c>
      <c r="Z474" s="22">
        <v>0.39</v>
      </c>
      <c r="AA474" s="22">
        <f t="shared" si="17"/>
        <v>0</v>
      </c>
      <c r="AB474" s="22">
        <f t="shared" si="18"/>
        <v>0.39</v>
      </c>
      <c r="AC474" s="22">
        <v>68.87</v>
      </c>
      <c r="AD474" s="22">
        <f t="shared" si="19"/>
        <v>0</v>
      </c>
      <c r="AE474" s="22">
        <f t="shared" si="20"/>
        <v>68.87</v>
      </c>
      <c r="AF474" s="22">
        <v>1.37</v>
      </c>
      <c r="AG474" s="22">
        <f t="shared" si="21"/>
        <v>0</v>
      </c>
      <c r="AH474" s="22">
        <f t="shared" si="22"/>
        <v>1.37</v>
      </c>
      <c r="AI474" s="22">
        <v>60.86</v>
      </c>
      <c r="AJ474" s="22">
        <f t="shared" si="23"/>
        <v>0</v>
      </c>
      <c r="AK474" s="22">
        <f t="shared" si="24"/>
        <v>60.86</v>
      </c>
      <c r="AL474" s="22">
        <f t="shared" ref="AL474:AN474" si="1968">AF474+AI474</f>
        <v>62.23</v>
      </c>
      <c r="AM474" s="22">
        <f t="shared" si="1968"/>
        <v>0</v>
      </c>
      <c r="AN474" s="22">
        <f t="shared" si="1968"/>
        <v>62.23</v>
      </c>
      <c r="AO474" s="22">
        <f t="shared" ref="AO474:AQ474" si="1969">SUM(J474+M474+P474+S474+W474+Z474+AC474+AF474+AI474)</f>
        <v>269.29</v>
      </c>
      <c r="AP474" s="22">
        <f t="shared" si="1969"/>
        <v>0</v>
      </c>
      <c r="AQ474" s="22">
        <f t="shared" si="1969"/>
        <v>269.29</v>
      </c>
      <c r="AR474" s="22">
        <v>30.528389028727617</v>
      </c>
      <c r="AS474" s="22">
        <f t="shared" si="27"/>
        <v>299.818389</v>
      </c>
      <c r="AT474" s="22">
        <f t="shared" si="28"/>
        <v>299.818389</v>
      </c>
      <c r="AU474" s="22">
        <f t="shared" si="29"/>
        <v>850.181611</v>
      </c>
      <c r="AV474" s="22">
        <f t="shared" si="1937"/>
        <v>4554</v>
      </c>
      <c r="AW474" s="22">
        <f t="shared" si="31"/>
        <v>3703.818389</v>
      </c>
      <c r="AX474" s="22">
        <f t="shared" si="32"/>
        <v>850.181611</v>
      </c>
      <c r="AY474" s="22">
        <v>70.73</v>
      </c>
      <c r="AZ474" s="22">
        <f t="shared" si="33"/>
        <v>70.73</v>
      </c>
      <c r="BA474" s="22">
        <f t="shared" si="34"/>
        <v>0</v>
      </c>
      <c r="BB474" s="22">
        <f t="shared" si="35"/>
        <v>4624.73</v>
      </c>
      <c r="BC474" s="22">
        <f t="shared" ref="BC474:BD474" si="1970">SUM(AW474+AZ474)</f>
        <v>3774.548389</v>
      </c>
      <c r="BD474" s="22">
        <f t="shared" si="1970"/>
        <v>850.181611</v>
      </c>
      <c r="BE474" s="22">
        <f t="shared" si="37"/>
        <v>0</v>
      </c>
      <c r="BF474" s="27">
        <v>0.0</v>
      </c>
      <c r="BG474" s="22">
        <f t="shared" si="38"/>
        <v>0</v>
      </c>
      <c r="BH474" s="22">
        <f t="shared" si="39"/>
        <v>0</v>
      </c>
      <c r="BI474" s="22">
        <v>175.88</v>
      </c>
      <c r="BJ474" s="22">
        <f t="shared" si="40"/>
        <v>175.88</v>
      </c>
      <c r="BK474" s="22">
        <f t="shared" si="41"/>
        <v>0</v>
      </c>
      <c r="BL474" s="22"/>
      <c r="BM474" s="22">
        <f t="shared" si="42"/>
        <v>0</v>
      </c>
      <c r="BN474" s="22" t="str">
        <f t="shared" si="43"/>
        <v/>
      </c>
      <c r="BO474" s="22">
        <f t="shared" ref="BO474:BQ474" si="1971">BF474+BI474+BL474</f>
        <v>175.88</v>
      </c>
      <c r="BP474" s="22">
        <f t="shared" si="1971"/>
        <v>175.88</v>
      </c>
      <c r="BQ474" s="22">
        <f t="shared" si="1971"/>
        <v>0</v>
      </c>
      <c r="BR474" s="22">
        <f t="shared" si="45"/>
        <v>0</v>
      </c>
      <c r="BS474" s="22">
        <v>0.0</v>
      </c>
      <c r="BT474" s="22">
        <f t="shared" si="46"/>
        <v>0</v>
      </c>
      <c r="BU474" s="22">
        <f t="shared" si="47"/>
        <v>0</v>
      </c>
      <c r="BV474" s="22">
        <f t="shared" si="48"/>
        <v>0</v>
      </c>
      <c r="BW474" s="27">
        <v>0.0</v>
      </c>
      <c r="BX474" s="22">
        <f t="shared" si="49"/>
        <v>0</v>
      </c>
      <c r="BY474" s="22">
        <f t="shared" si="50"/>
        <v>0</v>
      </c>
      <c r="BZ474" s="22">
        <f t="shared" si="51"/>
        <v>0</v>
      </c>
      <c r="CA474" s="22">
        <f t="shared" si="52"/>
        <v>0</v>
      </c>
    </row>
    <row r="475" ht="14.25" customHeight="1">
      <c r="A475" s="14" t="s">
        <v>2097</v>
      </c>
      <c r="B475" s="14" t="s">
        <v>244</v>
      </c>
      <c r="C475" s="14" t="s">
        <v>2098</v>
      </c>
      <c r="D475" s="14"/>
      <c r="E475" s="14" t="s">
        <v>564</v>
      </c>
      <c r="F475" s="14" t="s">
        <v>119</v>
      </c>
      <c r="G475" s="14" t="s">
        <v>2099</v>
      </c>
      <c r="H475" s="25" t="s">
        <v>96</v>
      </c>
      <c r="I475" s="26">
        <v>1400.0</v>
      </c>
      <c r="J475" s="22">
        <v>0.0</v>
      </c>
      <c r="K475" s="22">
        <f t="shared" si="6"/>
        <v>0</v>
      </c>
      <c r="L475" s="22">
        <f t="shared" si="7"/>
        <v>0</v>
      </c>
      <c r="M475" s="22">
        <v>0.0</v>
      </c>
      <c r="N475" s="22">
        <f t="shared" si="8"/>
        <v>0</v>
      </c>
      <c r="O475" s="22">
        <f t="shared" si="9"/>
        <v>0</v>
      </c>
      <c r="P475" s="22">
        <v>10.0</v>
      </c>
      <c r="Q475" s="22">
        <f t="shared" si="10"/>
        <v>0</v>
      </c>
      <c r="R475" s="22">
        <f t="shared" si="11"/>
        <v>10</v>
      </c>
      <c r="S475" s="22">
        <v>100.0</v>
      </c>
      <c r="T475" s="22">
        <f t="shared" si="12"/>
        <v>0</v>
      </c>
      <c r="U475" s="22">
        <f t="shared" si="13"/>
        <v>100</v>
      </c>
      <c r="V475" s="22">
        <f t="shared" si="14"/>
        <v>1290</v>
      </c>
      <c r="W475" s="22">
        <v>13.9</v>
      </c>
      <c r="X475" s="22">
        <f t="shared" si="15"/>
        <v>0</v>
      </c>
      <c r="Y475" s="22">
        <f t="shared" si="16"/>
        <v>13.9</v>
      </c>
      <c r="Z475" s="22">
        <v>0.39</v>
      </c>
      <c r="AA475" s="22">
        <f t="shared" si="17"/>
        <v>0</v>
      </c>
      <c r="AB475" s="22">
        <f t="shared" si="18"/>
        <v>0.39</v>
      </c>
      <c r="AC475" s="22">
        <v>68.87</v>
      </c>
      <c r="AD475" s="22">
        <f t="shared" si="19"/>
        <v>0</v>
      </c>
      <c r="AE475" s="22">
        <f t="shared" si="20"/>
        <v>68.87</v>
      </c>
      <c r="AF475" s="22">
        <v>1.37</v>
      </c>
      <c r="AG475" s="22">
        <f t="shared" si="21"/>
        <v>0</v>
      </c>
      <c r="AH475" s="22">
        <f t="shared" si="22"/>
        <v>1.37</v>
      </c>
      <c r="AI475" s="22">
        <v>60.86</v>
      </c>
      <c r="AJ475" s="22">
        <f t="shared" si="23"/>
        <v>0</v>
      </c>
      <c r="AK475" s="22">
        <f t="shared" si="24"/>
        <v>60.86</v>
      </c>
      <c r="AL475" s="22">
        <f t="shared" ref="AL475:AN475" si="1972">AF475+AI475</f>
        <v>62.23</v>
      </c>
      <c r="AM475" s="22">
        <f t="shared" si="1972"/>
        <v>0</v>
      </c>
      <c r="AN475" s="22">
        <f t="shared" si="1972"/>
        <v>62.23</v>
      </c>
      <c r="AO475" s="22">
        <f t="shared" ref="AO475:AQ475" si="1973">SUM(J475+M475+P475+S475+W475+Z475+AC475+AF475+AI475)</f>
        <v>255.39</v>
      </c>
      <c r="AP475" s="22">
        <f t="shared" si="1973"/>
        <v>0</v>
      </c>
      <c r="AQ475" s="22">
        <f t="shared" si="1973"/>
        <v>255.39</v>
      </c>
      <c r="AR475" s="22">
        <v>39.67605609811619</v>
      </c>
      <c r="AS475" s="22">
        <f t="shared" si="27"/>
        <v>295.0660561</v>
      </c>
      <c r="AT475" s="22">
        <f t="shared" si="28"/>
        <v>295.0660561</v>
      </c>
      <c r="AU475" s="22">
        <f t="shared" si="29"/>
        <v>1104.933944</v>
      </c>
      <c r="AV475" s="22">
        <f t="shared" si="1937"/>
        <v>4554</v>
      </c>
      <c r="AW475" s="22">
        <f t="shared" si="31"/>
        <v>3449.066056</v>
      </c>
      <c r="AX475" s="22">
        <f t="shared" si="32"/>
        <v>1104.933944</v>
      </c>
      <c r="AY475" s="22">
        <v>70.73</v>
      </c>
      <c r="AZ475" s="22">
        <f t="shared" si="33"/>
        <v>70.73</v>
      </c>
      <c r="BA475" s="22">
        <f t="shared" si="34"/>
        <v>0</v>
      </c>
      <c r="BB475" s="22">
        <f t="shared" si="35"/>
        <v>4624.73</v>
      </c>
      <c r="BC475" s="22">
        <f t="shared" ref="BC475:BD475" si="1974">SUM(AW475+AZ475)</f>
        <v>3519.796056</v>
      </c>
      <c r="BD475" s="22">
        <f t="shared" si="1974"/>
        <v>1104.933944</v>
      </c>
      <c r="BE475" s="22">
        <f t="shared" si="37"/>
        <v>0</v>
      </c>
      <c r="BF475" s="27">
        <v>0.0</v>
      </c>
      <c r="BG475" s="22">
        <f t="shared" si="38"/>
        <v>0</v>
      </c>
      <c r="BH475" s="22">
        <f t="shared" si="39"/>
        <v>0</v>
      </c>
      <c r="BI475" s="22">
        <v>0.0</v>
      </c>
      <c r="BJ475" s="22">
        <f t="shared" si="40"/>
        <v>0</v>
      </c>
      <c r="BK475" s="22">
        <f t="shared" si="41"/>
        <v>0</v>
      </c>
      <c r="BL475" s="22"/>
      <c r="BM475" s="22">
        <f t="shared" si="42"/>
        <v>0</v>
      </c>
      <c r="BN475" s="22" t="str">
        <f t="shared" si="43"/>
        <v/>
      </c>
      <c r="BO475" s="22">
        <f t="shared" ref="BO475:BQ475" si="1975">BF475+BI475+BL475</f>
        <v>0</v>
      </c>
      <c r="BP475" s="22">
        <f t="shared" si="1975"/>
        <v>0</v>
      </c>
      <c r="BQ475" s="22">
        <f t="shared" si="1975"/>
        <v>0</v>
      </c>
      <c r="BR475" s="22">
        <f t="shared" si="45"/>
        <v>0</v>
      </c>
      <c r="BS475" s="22">
        <v>0.0</v>
      </c>
      <c r="BT475" s="22">
        <f t="shared" si="46"/>
        <v>0</v>
      </c>
      <c r="BU475" s="22">
        <f t="shared" si="47"/>
        <v>0</v>
      </c>
      <c r="BV475" s="22">
        <f t="shared" si="48"/>
        <v>0</v>
      </c>
      <c r="BW475" s="27">
        <v>0.0</v>
      </c>
      <c r="BX475" s="22">
        <f t="shared" si="49"/>
        <v>0</v>
      </c>
      <c r="BY475" s="22">
        <f t="shared" si="50"/>
        <v>0</v>
      </c>
      <c r="BZ475" s="22">
        <f t="shared" si="51"/>
        <v>0</v>
      </c>
      <c r="CA475" s="22">
        <f t="shared" si="52"/>
        <v>0</v>
      </c>
    </row>
    <row r="476" ht="14.25" customHeight="1">
      <c r="A476" s="14" t="s">
        <v>2100</v>
      </c>
      <c r="B476" s="14" t="s">
        <v>2101</v>
      </c>
      <c r="C476" s="14" t="s">
        <v>2102</v>
      </c>
      <c r="D476" s="14">
        <v>2.53391792E8</v>
      </c>
      <c r="E476" s="14" t="s">
        <v>145</v>
      </c>
      <c r="F476" s="14" t="s">
        <v>107</v>
      </c>
      <c r="G476" s="14" t="s">
        <v>2103</v>
      </c>
      <c r="H476" s="25" t="s">
        <v>96</v>
      </c>
      <c r="I476" s="26">
        <v>4900.0</v>
      </c>
      <c r="J476" s="22">
        <v>0.0</v>
      </c>
      <c r="K476" s="22">
        <f t="shared" si="6"/>
        <v>0</v>
      </c>
      <c r="L476" s="22">
        <f t="shared" si="7"/>
        <v>0</v>
      </c>
      <c r="M476" s="22">
        <v>0.0</v>
      </c>
      <c r="N476" s="22">
        <f t="shared" si="8"/>
        <v>0</v>
      </c>
      <c r="O476" s="22">
        <f t="shared" si="9"/>
        <v>0</v>
      </c>
      <c r="P476" s="22">
        <v>22.0</v>
      </c>
      <c r="Q476" s="22">
        <f t="shared" si="10"/>
        <v>0</v>
      </c>
      <c r="R476" s="22">
        <f t="shared" si="11"/>
        <v>22</v>
      </c>
      <c r="S476" s="22">
        <v>100.0</v>
      </c>
      <c r="T476" s="22">
        <f t="shared" si="12"/>
        <v>0</v>
      </c>
      <c r="U476" s="22">
        <f t="shared" si="13"/>
        <v>100</v>
      </c>
      <c r="V476" s="22">
        <f t="shared" si="14"/>
        <v>4778</v>
      </c>
      <c r="W476" s="22">
        <v>13.9</v>
      </c>
      <c r="X476" s="22">
        <f t="shared" si="15"/>
        <v>0</v>
      </c>
      <c r="Y476" s="22">
        <f t="shared" si="16"/>
        <v>13.9</v>
      </c>
      <c r="Z476" s="22">
        <v>0.39</v>
      </c>
      <c r="AA476" s="22">
        <f t="shared" si="17"/>
        <v>0</v>
      </c>
      <c r="AB476" s="22">
        <f t="shared" si="18"/>
        <v>0.39</v>
      </c>
      <c r="AC476" s="22">
        <v>68.87</v>
      </c>
      <c r="AD476" s="22">
        <f t="shared" si="19"/>
        <v>0</v>
      </c>
      <c r="AE476" s="22">
        <f t="shared" si="20"/>
        <v>68.87</v>
      </c>
      <c r="AF476" s="22">
        <v>1.37</v>
      </c>
      <c r="AG476" s="22">
        <f t="shared" si="21"/>
        <v>0</v>
      </c>
      <c r="AH476" s="22">
        <f t="shared" si="22"/>
        <v>1.37</v>
      </c>
      <c r="AI476" s="22">
        <v>60.86</v>
      </c>
      <c r="AJ476" s="22">
        <f t="shared" si="23"/>
        <v>0</v>
      </c>
      <c r="AK476" s="22">
        <f t="shared" si="24"/>
        <v>60.86</v>
      </c>
      <c r="AL476" s="22">
        <f t="shared" ref="AL476:AN476" si="1976">AF476+AI476</f>
        <v>62.23</v>
      </c>
      <c r="AM476" s="22">
        <f t="shared" si="1976"/>
        <v>0</v>
      </c>
      <c r="AN476" s="22">
        <f t="shared" si="1976"/>
        <v>62.23</v>
      </c>
      <c r="AO476" s="22">
        <f t="shared" ref="AO476:AQ476" si="1977">SUM(J476+M476+P476+S476+W476+Z476+AC476+AF476+AI476)</f>
        <v>267.39</v>
      </c>
      <c r="AP476" s="22">
        <f t="shared" si="1977"/>
        <v>0</v>
      </c>
      <c r="AQ476" s="22">
        <f t="shared" si="1977"/>
        <v>267.39</v>
      </c>
      <c r="AR476" s="22">
        <v>160.5819399102699</v>
      </c>
      <c r="AS476" s="22">
        <f t="shared" si="27"/>
        <v>427.9719399</v>
      </c>
      <c r="AT476" s="22">
        <f t="shared" si="28"/>
        <v>427.9719399</v>
      </c>
      <c r="AU476" s="22">
        <f t="shared" si="29"/>
        <v>4472.02806</v>
      </c>
      <c r="AV476" s="22">
        <f t="shared" si="1937"/>
        <v>4554</v>
      </c>
      <c r="AW476" s="22">
        <f t="shared" si="31"/>
        <v>81.97193991</v>
      </c>
      <c r="AX476" s="22">
        <f t="shared" si="32"/>
        <v>4472.02806</v>
      </c>
      <c r="AY476" s="22">
        <v>70.73</v>
      </c>
      <c r="AZ476" s="22">
        <f t="shared" si="33"/>
        <v>70.73</v>
      </c>
      <c r="BA476" s="22">
        <f t="shared" si="34"/>
        <v>0</v>
      </c>
      <c r="BB476" s="22">
        <f t="shared" si="35"/>
        <v>4624.73</v>
      </c>
      <c r="BC476" s="22">
        <f t="shared" ref="BC476:BD476" si="1978">SUM(AW476+AZ476)</f>
        <v>152.7019399</v>
      </c>
      <c r="BD476" s="22">
        <f t="shared" si="1978"/>
        <v>4472.02806</v>
      </c>
      <c r="BE476" s="22">
        <f t="shared" si="37"/>
        <v>0</v>
      </c>
      <c r="BF476" s="27">
        <v>0.0</v>
      </c>
      <c r="BG476" s="22">
        <f t="shared" si="38"/>
        <v>0</v>
      </c>
      <c r="BH476" s="22">
        <f t="shared" si="39"/>
        <v>0</v>
      </c>
      <c r="BI476" s="22">
        <v>381.6</v>
      </c>
      <c r="BJ476" s="22">
        <f t="shared" si="40"/>
        <v>381.6</v>
      </c>
      <c r="BK476" s="22">
        <f t="shared" si="41"/>
        <v>0</v>
      </c>
      <c r="BL476" s="22"/>
      <c r="BM476" s="22">
        <f t="shared" si="42"/>
        <v>0</v>
      </c>
      <c r="BN476" s="22" t="str">
        <f t="shared" si="43"/>
        <v/>
      </c>
      <c r="BO476" s="22">
        <f t="shared" ref="BO476:BQ476" si="1979">BF476+BI476+BL476</f>
        <v>381.6</v>
      </c>
      <c r="BP476" s="22">
        <f t="shared" si="1979"/>
        <v>381.6</v>
      </c>
      <c r="BQ476" s="22">
        <f t="shared" si="1979"/>
        <v>0</v>
      </c>
      <c r="BR476" s="22">
        <f t="shared" si="45"/>
        <v>0</v>
      </c>
      <c r="BS476" s="22">
        <v>0.0</v>
      </c>
      <c r="BT476" s="22">
        <f t="shared" si="46"/>
        <v>0</v>
      </c>
      <c r="BU476" s="22">
        <f t="shared" si="47"/>
        <v>0</v>
      </c>
      <c r="BV476" s="22">
        <f t="shared" si="48"/>
        <v>0</v>
      </c>
      <c r="BW476" s="27">
        <v>2426.17</v>
      </c>
      <c r="BX476" s="22">
        <f t="shared" si="49"/>
        <v>2426.17</v>
      </c>
      <c r="BY476" s="22">
        <f t="shared" si="50"/>
        <v>0</v>
      </c>
      <c r="BZ476" s="22">
        <f t="shared" si="51"/>
        <v>0</v>
      </c>
      <c r="CA476" s="22">
        <f t="shared" si="52"/>
        <v>0</v>
      </c>
    </row>
    <row r="477" ht="14.25" customHeight="1">
      <c r="A477" s="14" t="s">
        <v>2104</v>
      </c>
      <c r="B477" s="14" t="s">
        <v>2105</v>
      </c>
      <c r="C477" s="14" t="s">
        <v>2106</v>
      </c>
      <c r="D477" s="14">
        <v>7.73603689E8</v>
      </c>
      <c r="E477" s="14" t="s">
        <v>887</v>
      </c>
      <c r="F477" s="14" t="s">
        <v>878</v>
      </c>
      <c r="G477" s="14" t="s">
        <v>2107</v>
      </c>
      <c r="H477" s="25" t="s">
        <v>96</v>
      </c>
      <c r="I477" s="26">
        <v>300.0</v>
      </c>
      <c r="J477" s="22">
        <v>0.0</v>
      </c>
      <c r="K477" s="22">
        <f t="shared" si="6"/>
        <v>0</v>
      </c>
      <c r="L477" s="22">
        <f t="shared" si="7"/>
        <v>0</v>
      </c>
      <c r="M477" s="22">
        <v>0.0</v>
      </c>
      <c r="N477" s="22">
        <f t="shared" si="8"/>
        <v>0</v>
      </c>
      <c r="O477" s="22">
        <f t="shared" si="9"/>
        <v>0</v>
      </c>
      <c r="P477" s="22">
        <v>10.0</v>
      </c>
      <c r="Q477" s="22">
        <f t="shared" si="10"/>
        <v>0</v>
      </c>
      <c r="R477" s="22">
        <f t="shared" si="11"/>
        <v>10</v>
      </c>
      <c r="S477" s="22">
        <v>100.0</v>
      </c>
      <c r="T477" s="22">
        <f t="shared" si="12"/>
        <v>0</v>
      </c>
      <c r="U477" s="22">
        <f t="shared" si="13"/>
        <v>100</v>
      </c>
      <c r="V477" s="22">
        <f t="shared" si="14"/>
        <v>190</v>
      </c>
      <c r="W477" s="22">
        <v>13.9</v>
      </c>
      <c r="X477" s="22">
        <f t="shared" si="15"/>
        <v>0</v>
      </c>
      <c r="Y477" s="22">
        <f t="shared" si="16"/>
        <v>13.9</v>
      </c>
      <c r="Z477" s="22">
        <v>0.39</v>
      </c>
      <c r="AA477" s="22">
        <f t="shared" si="17"/>
        <v>0</v>
      </c>
      <c r="AB477" s="22">
        <f t="shared" si="18"/>
        <v>0.39</v>
      </c>
      <c r="AC477" s="22">
        <v>68.87</v>
      </c>
      <c r="AD477" s="22">
        <f t="shared" si="19"/>
        <v>0</v>
      </c>
      <c r="AE477" s="22">
        <f t="shared" si="20"/>
        <v>68.87</v>
      </c>
      <c r="AF477" s="22">
        <v>1.37</v>
      </c>
      <c r="AG477" s="22">
        <f t="shared" si="21"/>
        <v>0</v>
      </c>
      <c r="AH477" s="22">
        <f t="shared" si="22"/>
        <v>1.37</v>
      </c>
      <c r="AI477" s="22">
        <v>60.86</v>
      </c>
      <c r="AJ477" s="22">
        <f t="shared" si="23"/>
        <v>0</v>
      </c>
      <c r="AK477" s="22">
        <f t="shared" si="24"/>
        <v>60.86</v>
      </c>
      <c r="AL477" s="22">
        <f t="shared" ref="AL477:AN477" si="1980">AF477+AI477</f>
        <v>62.23</v>
      </c>
      <c r="AM477" s="22">
        <f t="shared" si="1980"/>
        <v>0</v>
      </c>
      <c r="AN477" s="22">
        <f t="shared" si="1980"/>
        <v>62.23</v>
      </c>
      <c r="AO477" s="22">
        <f t="shared" ref="AO477:AQ477" si="1981">SUM(J477+M477+P477+S477+W477+Z477+AC477+AF477+AI477)</f>
        <v>255.39</v>
      </c>
      <c r="AP477" s="22">
        <f t="shared" si="1981"/>
        <v>0</v>
      </c>
      <c r="AQ477" s="22">
        <f t="shared" si="1981"/>
        <v>255.39</v>
      </c>
      <c r="AR477" s="22">
        <v>1.5463335656135817</v>
      </c>
      <c r="AS477" s="22">
        <f t="shared" si="27"/>
        <v>256.9363336</v>
      </c>
      <c r="AT477" s="22">
        <f t="shared" si="28"/>
        <v>256.9363336</v>
      </c>
      <c r="AU477" s="22">
        <f t="shared" si="29"/>
        <v>43.06366643</v>
      </c>
      <c r="AV477" s="22">
        <f t="shared" si="1937"/>
        <v>4554</v>
      </c>
      <c r="AW477" s="22">
        <f t="shared" si="31"/>
        <v>4510.936334</v>
      </c>
      <c r="AX477" s="22">
        <f t="shared" si="32"/>
        <v>43.06366643</v>
      </c>
      <c r="AY477" s="22">
        <v>70.73</v>
      </c>
      <c r="AZ477" s="22">
        <f t="shared" si="33"/>
        <v>70.73</v>
      </c>
      <c r="BA477" s="22">
        <f t="shared" si="34"/>
        <v>0</v>
      </c>
      <c r="BB477" s="22">
        <f t="shared" si="35"/>
        <v>4624.73</v>
      </c>
      <c r="BC477" s="22">
        <f t="shared" ref="BC477:BD477" si="1982">SUM(AW477+AZ477)</f>
        <v>4581.666334</v>
      </c>
      <c r="BD477" s="22">
        <f t="shared" si="1982"/>
        <v>43.06366643</v>
      </c>
      <c r="BE477" s="22">
        <f t="shared" si="37"/>
        <v>0</v>
      </c>
      <c r="BF477" s="27">
        <v>0.0</v>
      </c>
      <c r="BG477" s="22">
        <f t="shared" si="38"/>
        <v>0</v>
      </c>
      <c r="BH477" s="22">
        <f t="shared" si="39"/>
        <v>0</v>
      </c>
      <c r="BI477" s="22">
        <v>442.70000000000005</v>
      </c>
      <c r="BJ477" s="22">
        <f t="shared" si="40"/>
        <v>442.7</v>
      </c>
      <c r="BK477" s="22">
        <f t="shared" si="41"/>
        <v>0</v>
      </c>
      <c r="BL477" s="22"/>
      <c r="BM477" s="22">
        <f t="shared" si="42"/>
        <v>0</v>
      </c>
      <c r="BN477" s="22" t="str">
        <f t="shared" si="43"/>
        <v/>
      </c>
      <c r="BO477" s="22">
        <f t="shared" ref="BO477:BQ477" si="1983">BF477+BI477+BL477</f>
        <v>442.7</v>
      </c>
      <c r="BP477" s="22">
        <f t="shared" si="1983"/>
        <v>442.7</v>
      </c>
      <c r="BQ477" s="22">
        <f t="shared" si="1983"/>
        <v>0</v>
      </c>
      <c r="BR477" s="22">
        <f t="shared" si="45"/>
        <v>0</v>
      </c>
      <c r="BS477" s="22">
        <v>0.0</v>
      </c>
      <c r="BT477" s="22">
        <f t="shared" si="46"/>
        <v>0</v>
      </c>
      <c r="BU477" s="22">
        <f t="shared" si="47"/>
        <v>0</v>
      </c>
      <c r="BV477" s="22">
        <f t="shared" si="48"/>
        <v>0</v>
      </c>
      <c r="BW477" s="27">
        <v>0.0</v>
      </c>
      <c r="BX477" s="22">
        <f t="shared" si="49"/>
        <v>0</v>
      </c>
      <c r="BY477" s="22">
        <f t="shared" si="50"/>
        <v>0</v>
      </c>
      <c r="BZ477" s="22">
        <f t="shared" si="51"/>
        <v>0</v>
      </c>
      <c r="CA477" s="22">
        <f t="shared" si="52"/>
        <v>0</v>
      </c>
    </row>
    <row r="478" ht="14.25" customHeight="1">
      <c r="A478" s="14" t="s">
        <v>2108</v>
      </c>
      <c r="B478" s="14" t="s">
        <v>2109</v>
      </c>
      <c r="C478" s="14" t="s">
        <v>2110</v>
      </c>
      <c r="D478" s="14">
        <v>4.88079128E8</v>
      </c>
      <c r="E478" s="14" t="s">
        <v>533</v>
      </c>
      <c r="F478" s="14" t="s">
        <v>241</v>
      </c>
      <c r="G478" s="14" t="s">
        <v>2111</v>
      </c>
      <c r="H478" s="25" t="s">
        <v>96</v>
      </c>
      <c r="I478" s="26">
        <v>1540.0</v>
      </c>
      <c r="J478" s="22">
        <v>0.0</v>
      </c>
      <c r="K478" s="22">
        <f t="shared" si="6"/>
        <v>0</v>
      </c>
      <c r="L478" s="22">
        <f t="shared" si="7"/>
        <v>0</v>
      </c>
      <c r="M478" s="22">
        <v>0.0</v>
      </c>
      <c r="N478" s="22">
        <f t="shared" si="8"/>
        <v>0</v>
      </c>
      <c r="O478" s="22">
        <f t="shared" si="9"/>
        <v>0</v>
      </c>
      <c r="P478" s="22">
        <v>10.0</v>
      </c>
      <c r="Q478" s="22">
        <f t="shared" si="10"/>
        <v>0</v>
      </c>
      <c r="R478" s="22">
        <f t="shared" si="11"/>
        <v>10</v>
      </c>
      <c r="S478" s="22">
        <v>100.0</v>
      </c>
      <c r="T478" s="22">
        <f t="shared" si="12"/>
        <v>0</v>
      </c>
      <c r="U478" s="22">
        <f t="shared" si="13"/>
        <v>100</v>
      </c>
      <c r="V478" s="22">
        <f t="shared" si="14"/>
        <v>1430</v>
      </c>
      <c r="W478" s="22">
        <v>13.9</v>
      </c>
      <c r="X478" s="22">
        <f t="shared" si="15"/>
        <v>0</v>
      </c>
      <c r="Y478" s="22">
        <f t="shared" si="16"/>
        <v>13.9</v>
      </c>
      <c r="Z478" s="22">
        <v>0.39</v>
      </c>
      <c r="AA478" s="22">
        <f t="shared" si="17"/>
        <v>0</v>
      </c>
      <c r="AB478" s="22">
        <f t="shared" si="18"/>
        <v>0.39</v>
      </c>
      <c r="AC478" s="22">
        <v>68.87</v>
      </c>
      <c r="AD478" s="22">
        <f t="shared" si="19"/>
        <v>0</v>
      </c>
      <c r="AE478" s="22">
        <f t="shared" si="20"/>
        <v>68.87</v>
      </c>
      <c r="AF478" s="22">
        <v>1.37</v>
      </c>
      <c r="AG478" s="22">
        <f t="shared" si="21"/>
        <v>0</v>
      </c>
      <c r="AH478" s="22">
        <f t="shared" si="22"/>
        <v>1.37</v>
      </c>
      <c r="AI478" s="22">
        <v>60.86</v>
      </c>
      <c r="AJ478" s="22">
        <f t="shared" si="23"/>
        <v>0</v>
      </c>
      <c r="AK478" s="22">
        <f t="shared" si="24"/>
        <v>60.86</v>
      </c>
      <c r="AL478" s="22">
        <f t="shared" ref="AL478:AN478" si="1984">AF478+AI478</f>
        <v>62.23</v>
      </c>
      <c r="AM478" s="22">
        <f t="shared" si="1984"/>
        <v>0</v>
      </c>
      <c r="AN478" s="22">
        <f t="shared" si="1984"/>
        <v>62.23</v>
      </c>
      <c r="AO478" s="22">
        <f t="shared" ref="AO478:AQ478" si="1985">SUM(J478+M478+P478+S478+W478+Z478+AC478+AF478+AI478)</f>
        <v>255.39</v>
      </c>
      <c r="AP478" s="22">
        <f t="shared" si="1985"/>
        <v>0</v>
      </c>
      <c r="AQ478" s="22">
        <f t="shared" si="1985"/>
        <v>255.39</v>
      </c>
      <c r="AR478" s="22">
        <v>44.528929874980165</v>
      </c>
      <c r="AS478" s="22">
        <f t="shared" si="27"/>
        <v>299.9189299</v>
      </c>
      <c r="AT478" s="22">
        <f t="shared" si="28"/>
        <v>299.9189299</v>
      </c>
      <c r="AU478" s="22">
        <f t="shared" si="29"/>
        <v>1240.08107</v>
      </c>
      <c r="AV478" s="22">
        <f t="shared" si="1937"/>
        <v>4554</v>
      </c>
      <c r="AW478" s="22">
        <f t="shared" si="31"/>
        <v>3313.91893</v>
      </c>
      <c r="AX478" s="22">
        <f t="shared" si="32"/>
        <v>1240.08107</v>
      </c>
      <c r="AY478" s="22">
        <v>70.73</v>
      </c>
      <c r="AZ478" s="22">
        <f t="shared" si="33"/>
        <v>70.73</v>
      </c>
      <c r="BA478" s="22">
        <f t="shared" si="34"/>
        <v>0</v>
      </c>
      <c r="BB478" s="22">
        <f t="shared" si="35"/>
        <v>4624.73</v>
      </c>
      <c r="BC478" s="22">
        <f t="shared" ref="BC478:BD478" si="1986">SUM(AW478+AZ478)</f>
        <v>3384.64893</v>
      </c>
      <c r="BD478" s="22">
        <f t="shared" si="1986"/>
        <v>1240.08107</v>
      </c>
      <c r="BE478" s="22">
        <f t="shared" si="37"/>
        <v>0</v>
      </c>
      <c r="BF478" s="27">
        <v>0.0</v>
      </c>
      <c r="BG478" s="22">
        <f t="shared" si="38"/>
        <v>0</v>
      </c>
      <c r="BH478" s="22">
        <f t="shared" si="39"/>
        <v>0</v>
      </c>
      <c r="BI478" s="22">
        <v>397.37</v>
      </c>
      <c r="BJ478" s="22">
        <f t="shared" si="40"/>
        <v>397.37</v>
      </c>
      <c r="BK478" s="22">
        <f t="shared" si="41"/>
        <v>0</v>
      </c>
      <c r="BL478" s="22"/>
      <c r="BM478" s="22">
        <f t="shared" si="42"/>
        <v>0</v>
      </c>
      <c r="BN478" s="22" t="str">
        <f t="shared" si="43"/>
        <v/>
      </c>
      <c r="BO478" s="22">
        <f t="shared" ref="BO478:BQ478" si="1987">BF478+BI478+BL478</f>
        <v>397.37</v>
      </c>
      <c r="BP478" s="22">
        <f t="shared" si="1987"/>
        <v>397.37</v>
      </c>
      <c r="BQ478" s="22">
        <f t="shared" si="1987"/>
        <v>0</v>
      </c>
      <c r="BR478" s="22">
        <f t="shared" si="45"/>
        <v>0</v>
      </c>
      <c r="BS478" s="22">
        <v>0.0</v>
      </c>
      <c r="BT478" s="22">
        <f t="shared" si="46"/>
        <v>0</v>
      </c>
      <c r="BU478" s="22">
        <f t="shared" si="47"/>
        <v>0</v>
      </c>
      <c r="BV478" s="22">
        <f t="shared" si="48"/>
        <v>0</v>
      </c>
      <c r="BW478" s="27">
        <v>766.16</v>
      </c>
      <c r="BX478" s="22">
        <f t="shared" si="49"/>
        <v>766.16</v>
      </c>
      <c r="BY478" s="22">
        <f t="shared" si="50"/>
        <v>0</v>
      </c>
      <c r="BZ478" s="22">
        <f t="shared" si="51"/>
        <v>0</v>
      </c>
      <c r="CA478" s="22">
        <f t="shared" si="52"/>
        <v>0</v>
      </c>
    </row>
    <row r="479" ht="14.25" customHeight="1">
      <c r="A479" s="14" t="s">
        <v>2112</v>
      </c>
      <c r="B479" s="14" t="s">
        <v>2113</v>
      </c>
      <c r="C479" s="14" t="s">
        <v>2114</v>
      </c>
      <c r="D479" s="14">
        <v>8.2056379E8</v>
      </c>
      <c r="E479" s="14" t="s">
        <v>346</v>
      </c>
      <c r="F479" s="14" t="s">
        <v>1664</v>
      </c>
      <c r="G479" s="14" t="s">
        <v>2115</v>
      </c>
      <c r="H479" s="25" t="s">
        <v>96</v>
      </c>
      <c r="I479" s="26">
        <v>735.0</v>
      </c>
      <c r="J479" s="22">
        <v>0.0</v>
      </c>
      <c r="K479" s="22">
        <f t="shared" si="6"/>
        <v>0</v>
      </c>
      <c r="L479" s="22">
        <f t="shared" si="7"/>
        <v>0</v>
      </c>
      <c r="M479" s="22">
        <v>0.0</v>
      </c>
      <c r="N479" s="22">
        <f t="shared" si="8"/>
        <v>0</v>
      </c>
      <c r="O479" s="22">
        <f t="shared" si="9"/>
        <v>0</v>
      </c>
      <c r="P479" s="22">
        <v>10.0</v>
      </c>
      <c r="Q479" s="22">
        <f t="shared" si="10"/>
        <v>0</v>
      </c>
      <c r="R479" s="22">
        <f t="shared" si="11"/>
        <v>10</v>
      </c>
      <c r="S479" s="22">
        <v>100.0</v>
      </c>
      <c r="T479" s="22">
        <f t="shared" si="12"/>
        <v>0</v>
      </c>
      <c r="U479" s="22">
        <f t="shared" si="13"/>
        <v>100</v>
      </c>
      <c r="V479" s="22">
        <f t="shared" si="14"/>
        <v>625</v>
      </c>
      <c r="W479" s="22">
        <v>13.9</v>
      </c>
      <c r="X479" s="22">
        <f t="shared" si="15"/>
        <v>0</v>
      </c>
      <c r="Y479" s="22">
        <f t="shared" si="16"/>
        <v>13.9</v>
      </c>
      <c r="Z479" s="22">
        <v>0.39</v>
      </c>
      <c r="AA479" s="22">
        <f t="shared" si="17"/>
        <v>0</v>
      </c>
      <c r="AB479" s="22">
        <f t="shared" si="18"/>
        <v>0.39</v>
      </c>
      <c r="AC479" s="22">
        <v>68.87</v>
      </c>
      <c r="AD479" s="22">
        <f t="shared" si="19"/>
        <v>0</v>
      </c>
      <c r="AE479" s="22">
        <f t="shared" si="20"/>
        <v>68.87</v>
      </c>
      <c r="AF479" s="22">
        <v>1.37</v>
      </c>
      <c r="AG479" s="22">
        <f t="shared" si="21"/>
        <v>0</v>
      </c>
      <c r="AH479" s="22">
        <f t="shared" si="22"/>
        <v>1.37</v>
      </c>
      <c r="AI479" s="22">
        <v>60.86</v>
      </c>
      <c r="AJ479" s="22">
        <f t="shared" si="23"/>
        <v>0</v>
      </c>
      <c r="AK479" s="22">
        <f t="shared" si="24"/>
        <v>60.86</v>
      </c>
      <c r="AL479" s="22">
        <f t="shared" ref="AL479:AN479" si="1988">AF479+AI479</f>
        <v>62.23</v>
      </c>
      <c r="AM479" s="22">
        <f t="shared" si="1988"/>
        <v>0</v>
      </c>
      <c r="AN479" s="22">
        <f t="shared" si="1988"/>
        <v>62.23</v>
      </c>
      <c r="AO479" s="22">
        <f t="shared" ref="AO479:AQ479" si="1989">SUM(J479+M479+P479+S479+W479+Z479+AC479+AF479+AI479)</f>
        <v>255.39</v>
      </c>
      <c r="AP479" s="22">
        <f t="shared" si="1989"/>
        <v>0</v>
      </c>
      <c r="AQ479" s="22">
        <f t="shared" si="1989"/>
        <v>255.39</v>
      </c>
      <c r="AR479" s="22">
        <v>16.62490565801234</v>
      </c>
      <c r="AS479" s="22">
        <f t="shared" si="27"/>
        <v>272.0149057</v>
      </c>
      <c r="AT479" s="22">
        <f t="shared" si="28"/>
        <v>272.0149057</v>
      </c>
      <c r="AU479" s="22">
        <f t="shared" si="29"/>
        <v>462.9850943</v>
      </c>
      <c r="AV479" s="22">
        <f t="shared" si="1937"/>
        <v>4554</v>
      </c>
      <c r="AW479" s="22">
        <f t="shared" si="31"/>
        <v>4091.014906</v>
      </c>
      <c r="AX479" s="22">
        <f t="shared" si="32"/>
        <v>462.9850943</v>
      </c>
      <c r="AY479" s="22">
        <v>70.73</v>
      </c>
      <c r="AZ479" s="22">
        <f t="shared" si="33"/>
        <v>70.73</v>
      </c>
      <c r="BA479" s="22">
        <f t="shared" si="34"/>
        <v>0</v>
      </c>
      <c r="BB479" s="22">
        <f t="shared" si="35"/>
        <v>4624.73</v>
      </c>
      <c r="BC479" s="22">
        <f t="shared" ref="BC479:BD479" si="1990">SUM(AW479+AZ479)</f>
        <v>4161.744906</v>
      </c>
      <c r="BD479" s="22">
        <f t="shared" si="1990"/>
        <v>462.9850943</v>
      </c>
      <c r="BE479" s="22">
        <f t="shared" si="37"/>
        <v>0</v>
      </c>
      <c r="BF479" s="27">
        <v>0.0</v>
      </c>
      <c r="BG479" s="22">
        <f t="shared" si="38"/>
        <v>0</v>
      </c>
      <c r="BH479" s="22">
        <f t="shared" si="39"/>
        <v>0</v>
      </c>
      <c r="BI479" s="22">
        <v>346.82</v>
      </c>
      <c r="BJ479" s="22">
        <f t="shared" si="40"/>
        <v>346.82</v>
      </c>
      <c r="BK479" s="22">
        <f t="shared" si="41"/>
        <v>0</v>
      </c>
      <c r="BL479" s="22"/>
      <c r="BM479" s="22">
        <f t="shared" si="42"/>
        <v>0</v>
      </c>
      <c r="BN479" s="22" t="str">
        <f t="shared" si="43"/>
        <v/>
      </c>
      <c r="BO479" s="22">
        <f t="shared" ref="BO479:BQ479" si="1991">BF479+BI479+BL479</f>
        <v>346.82</v>
      </c>
      <c r="BP479" s="22">
        <f t="shared" si="1991"/>
        <v>346.82</v>
      </c>
      <c r="BQ479" s="22">
        <f t="shared" si="1991"/>
        <v>0</v>
      </c>
      <c r="BR479" s="22">
        <f t="shared" si="45"/>
        <v>0</v>
      </c>
      <c r="BS479" s="22">
        <v>0.0</v>
      </c>
      <c r="BT479" s="22">
        <f t="shared" si="46"/>
        <v>0</v>
      </c>
      <c r="BU479" s="22">
        <f t="shared" si="47"/>
        <v>0</v>
      </c>
      <c r="BV479" s="22">
        <f t="shared" si="48"/>
        <v>0</v>
      </c>
      <c r="BW479" s="27">
        <v>53.2</v>
      </c>
      <c r="BX479" s="22">
        <f t="shared" si="49"/>
        <v>53.2</v>
      </c>
      <c r="BY479" s="22">
        <f t="shared" si="50"/>
        <v>0</v>
      </c>
      <c r="BZ479" s="22">
        <f t="shared" si="51"/>
        <v>0</v>
      </c>
      <c r="CA479" s="22">
        <f t="shared" si="52"/>
        <v>0</v>
      </c>
    </row>
    <row r="480" ht="14.25" customHeight="1">
      <c r="A480" s="14" t="s">
        <v>2116</v>
      </c>
      <c r="B480" s="14" t="s">
        <v>2117</v>
      </c>
      <c r="C480" s="14" t="s">
        <v>2118</v>
      </c>
      <c r="D480" s="14">
        <v>1.39730036E8</v>
      </c>
      <c r="E480" s="14" t="s">
        <v>1105</v>
      </c>
      <c r="F480" s="14" t="s">
        <v>209</v>
      </c>
      <c r="G480" s="14" t="s">
        <v>2119</v>
      </c>
      <c r="H480" s="25" t="s">
        <v>96</v>
      </c>
      <c r="I480" s="26">
        <v>799.0</v>
      </c>
      <c r="J480" s="22">
        <v>0.0</v>
      </c>
      <c r="K480" s="22">
        <f t="shared" si="6"/>
        <v>0</v>
      </c>
      <c r="L480" s="22">
        <f t="shared" si="7"/>
        <v>0</v>
      </c>
      <c r="M480" s="22">
        <v>0.0</v>
      </c>
      <c r="N480" s="22">
        <f t="shared" si="8"/>
        <v>0</v>
      </c>
      <c r="O480" s="22">
        <f t="shared" si="9"/>
        <v>0</v>
      </c>
      <c r="P480" s="22">
        <v>10.0</v>
      </c>
      <c r="Q480" s="22">
        <f t="shared" si="10"/>
        <v>0</v>
      </c>
      <c r="R480" s="22">
        <f t="shared" si="11"/>
        <v>10</v>
      </c>
      <c r="S480" s="22">
        <v>100.0</v>
      </c>
      <c r="T480" s="22">
        <f t="shared" si="12"/>
        <v>0</v>
      </c>
      <c r="U480" s="22">
        <f t="shared" si="13"/>
        <v>100</v>
      </c>
      <c r="V480" s="22">
        <f t="shared" si="14"/>
        <v>689</v>
      </c>
      <c r="W480" s="22">
        <v>13.9</v>
      </c>
      <c r="X480" s="22">
        <f t="shared" si="15"/>
        <v>0</v>
      </c>
      <c r="Y480" s="22">
        <f t="shared" si="16"/>
        <v>13.9</v>
      </c>
      <c r="Z480" s="22">
        <v>0.39</v>
      </c>
      <c r="AA480" s="22">
        <f t="shared" si="17"/>
        <v>0</v>
      </c>
      <c r="AB480" s="22">
        <f t="shared" si="18"/>
        <v>0.39</v>
      </c>
      <c r="AC480" s="22">
        <v>68.87</v>
      </c>
      <c r="AD480" s="22">
        <f t="shared" si="19"/>
        <v>0</v>
      </c>
      <c r="AE480" s="22">
        <f t="shared" si="20"/>
        <v>68.87</v>
      </c>
      <c r="AF480" s="22">
        <v>1.37</v>
      </c>
      <c r="AG480" s="22">
        <f t="shared" si="21"/>
        <v>0</v>
      </c>
      <c r="AH480" s="22">
        <f t="shared" si="22"/>
        <v>1.37</v>
      </c>
      <c r="AI480" s="22">
        <v>60.86</v>
      </c>
      <c r="AJ480" s="22">
        <f t="shared" si="23"/>
        <v>0</v>
      </c>
      <c r="AK480" s="22">
        <f t="shared" si="24"/>
        <v>60.86</v>
      </c>
      <c r="AL480" s="22">
        <f t="shared" ref="AL480:AN480" si="1992">AF480+AI480</f>
        <v>62.23</v>
      </c>
      <c r="AM480" s="22">
        <f t="shared" si="1992"/>
        <v>0</v>
      </c>
      <c r="AN480" s="22">
        <f t="shared" si="1992"/>
        <v>62.23</v>
      </c>
      <c r="AO480" s="22">
        <f t="shared" ref="AO480:AQ480" si="1993">SUM(J480+M480+P480+S480+W480+Z480+AC480+AF480+AI480)</f>
        <v>255.39</v>
      </c>
      <c r="AP480" s="22">
        <f t="shared" si="1993"/>
        <v>0</v>
      </c>
      <c r="AQ480" s="22">
        <f t="shared" si="1993"/>
        <v>255.39</v>
      </c>
      <c r="AR480" s="22">
        <v>18.843362241721586</v>
      </c>
      <c r="AS480" s="22">
        <f t="shared" si="27"/>
        <v>274.2333622</v>
      </c>
      <c r="AT480" s="22">
        <f t="shared" si="28"/>
        <v>274.2333622</v>
      </c>
      <c r="AU480" s="22">
        <f t="shared" si="29"/>
        <v>524.7666378</v>
      </c>
      <c r="AV480" s="22">
        <f t="shared" si="1937"/>
        <v>4554</v>
      </c>
      <c r="AW480" s="22">
        <f t="shared" si="31"/>
        <v>4029.233362</v>
      </c>
      <c r="AX480" s="22">
        <f t="shared" si="32"/>
        <v>524.7666378</v>
      </c>
      <c r="AY480" s="22">
        <v>70.73</v>
      </c>
      <c r="AZ480" s="22">
        <f t="shared" si="33"/>
        <v>70.73</v>
      </c>
      <c r="BA480" s="22">
        <f t="shared" si="34"/>
        <v>0</v>
      </c>
      <c r="BB480" s="22">
        <f t="shared" si="35"/>
        <v>4624.73</v>
      </c>
      <c r="BC480" s="22">
        <f t="shared" ref="BC480:BD480" si="1994">SUM(AW480+AZ480)</f>
        <v>4099.963362</v>
      </c>
      <c r="BD480" s="22">
        <f t="shared" si="1994"/>
        <v>524.7666378</v>
      </c>
      <c r="BE480" s="22">
        <f t="shared" si="37"/>
        <v>0</v>
      </c>
      <c r="BF480" s="27">
        <v>0.0</v>
      </c>
      <c r="BG480" s="22">
        <f t="shared" si="38"/>
        <v>0</v>
      </c>
      <c r="BH480" s="22">
        <f t="shared" si="39"/>
        <v>0</v>
      </c>
      <c r="BI480" s="22">
        <v>352.51</v>
      </c>
      <c r="BJ480" s="22">
        <f t="shared" si="40"/>
        <v>352.51</v>
      </c>
      <c r="BK480" s="22">
        <f t="shared" si="41"/>
        <v>0</v>
      </c>
      <c r="BL480" s="22"/>
      <c r="BM480" s="22">
        <f t="shared" si="42"/>
        <v>0</v>
      </c>
      <c r="BN480" s="22" t="str">
        <f t="shared" si="43"/>
        <v/>
      </c>
      <c r="BO480" s="22">
        <f t="shared" ref="BO480:BQ480" si="1995">BF480+BI480+BL480</f>
        <v>352.51</v>
      </c>
      <c r="BP480" s="22">
        <f t="shared" si="1995"/>
        <v>352.51</v>
      </c>
      <c r="BQ480" s="22">
        <f t="shared" si="1995"/>
        <v>0</v>
      </c>
      <c r="BR480" s="22">
        <f t="shared" si="45"/>
        <v>0</v>
      </c>
      <c r="BS480" s="22">
        <v>0.0</v>
      </c>
      <c r="BT480" s="22">
        <f t="shared" si="46"/>
        <v>0</v>
      </c>
      <c r="BU480" s="22">
        <f t="shared" si="47"/>
        <v>0</v>
      </c>
      <c r="BV480" s="22">
        <f t="shared" si="48"/>
        <v>0</v>
      </c>
      <c r="BW480" s="27">
        <v>191.54</v>
      </c>
      <c r="BX480" s="22">
        <f t="shared" si="49"/>
        <v>191.54</v>
      </c>
      <c r="BY480" s="22">
        <f t="shared" si="50"/>
        <v>0</v>
      </c>
      <c r="BZ480" s="22">
        <f t="shared" si="51"/>
        <v>0</v>
      </c>
      <c r="CA480" s="22">
        <f t="shared" si="52"/>
        <v>0</v>
      </c>
    </row>
    <row r="481" ht="14.25" customHeight="1">
      <c r="A481" s="14" t="s">
        <v>2120</v>
      </c>
      <c r="B481" s="14" t="s">
        <v>2121</v>
      </c>
      <c r="C481" s="14" t="s">
        <v>2122</v>
      </c>
      <c r="D481" s="14">
        <v>8.5000554E8</v>
      </c>
      <c r="E481" s="14" t="s">
        <v>2123</v>
      </c>
      <c r="F481" s="14" t="s">
        <v>293</v>
      </c>
      <c r="G481" s="14" t="s">
        <v>2124</v>
      </c>
      <c r="H481" s="25" t="s">
        <v>96</v>
      </c>
      <c r="I481" s="26">
        <v>11310.0</v>
      </c>
      <c r="J481" s="22">
        <v>0.0</v>
      </c>
      <c r="K481" s="22">
        <f t="shared" si="6"/>
        <v>0</v>
      </c>
      <c r="L481" s="22">
        <f t="shared" si="7"/>
        <v>0</v>
      </c>
      <c r="M481" s="22">
        <v>0.0</v>
      </c>
      <c r="N481" s="22">
        <f t="shared" si="8"/>
        <v>0</v>
      </c>
      <c r="O481" s="22">
        <f t="shared" si="9"/>
        <v>0</v>
      </c>
      <c r="P481" s="22">
        <v>22.0</v>
      </c>
      <c r="Q481" s="22">
        <f t="shared" si="10"/>
        <v>0</v>
      </c>
      <c r="R481" s="22">
        <f t="shared" si="11"/>
        <v>22</v>
      </c>
      <c r="S481" s="22">
        <v>100.0</v>
      </c>
      <c r="T481" s="22">
        <f t="shared" si="12"/>
        <v>0</v>
      </c>
      <c r="U481" s="22">
        <f t="shared" si="13"/>
        <v>100</v>
      </c>
      <c r="V481" s="22">
        <f t="shared" si="14"/>
        <v>11188</v>
      </c>
      <c r="W481" s="22">
        <v>27.8</v>
      </c>
      <c r="X481" s="22">
        <f t="shared" si="15"/>
        <v>0</v>
      </c>
      <c r="Y481" s="22">
        <f t="shared" si="16"/>
        <v>27.8</v>
      </c>
      <c r="Z481" s="22">
        <v>0.39</v>
      </c>
      <c r="AA481" s="22">
        <f t="shared" si="17"/>
        <v>0</v>
      </c>
      <c r="AB481" s="22">
        <f t="shared" si="18"/>
        <v>0.39</v>
      </c>
      <c r="AC481" s="22">
        <v>68.87</v>
      </c>
      <c r="AD481" s="22">
        <f t="shared" si="19"/>
        <v>0</v>
      </c>
      <c r="AE481" s="22">
        <f t="shared" si="20"/>
        <v>68.87</v>
      </c>
      <c r="AF481" s="22">
        <v>1.37</v>
      </c>
      <c r="AG481" s="22">
        <f t="shared" si="21"/>
        <v>0</v>
      </c>
      <c r="AH481" s="22">
        <f t="shared" si="22"/>
        <v>1.37</v>
      </c>
      <c r="AI481" s="22">
        <v>60.86</v>
      </c>
      <c r="AJ481" s="22">
        <f t="shared" si="23"/>
        <v>0</v>
      </c>
      <c r="AK481" s="22">
        <f t="shared" si="24"/>
        <v>60.86</v>
      </c>
      <c r="AL481" s="22">
        <f t="shared" ref="AL481:AN481" si="1996">AF481+AI481</f>
        <v>62.23</v>
      </c>
      <c r="AM481" s="22">
        <f t="shared" si="1996"/>
        <v>0</v>
      </c>
      <c r="AN481" s="22">
        <f t="shared" si="1996"/>
        <v>62.23</v>
      </c>
      <c r="AO481" s="22">
        <f t="shared" ref="AO481:AQ481" si="1997">SUM(J481+M481+P481+S481+W481+Z481+AC481+AF481+AI481)</f>
        <v>281.29</v>
      </c>
      <c r="AP481" s="22">
        <f t="shared" si="1997"/>
        <v>0</v>
      </c>
      <c r="AQ481" s="22">
        <f t="shared" si="1997"/>
        <v>281.29</v>
      </c>
      <c r="AR481" s="22">
        <v>382.2924110831244</v>
      </c>
      <c r="AS481" s="22">
        <f t="shared" si="27"/>
        <v>663.5824111</v>
      </c>
      <c r="AT481" s="22">
        <f t="shared" si="28"/>
        <v>663.5824111</v>
      </c>
      <c r="AU481" s="22">
        <f t="shared" si="29"/>
        <v>10646.41759</v>
      </c>
      <c r="AV481" s="22">
        <f t="shared" ref="AV481:AV482" si="2002">82.93*120</f>
        <v>9951.6</v>
      </c>
      <c r="AW481" s="22">
        <f t="shared" si="31"/>
        <v>0</v>
      </c>
      <c r="AX481" s="22">
        <f t="shared" si="32"/>
        <v>9951.6</v>
      </c>
      <c r="AY481" s="22">
        <v>175.06</v>
      </c>
      <c r="AZ481" s="22">
        <f t="shared" si="33"/>
        <v>0</v>
      </c>
      <c r="BA481" s="22">
        <f t="shared" si="34"/>
        <v>175.06</v>
      </c>
      <c r="BB481" s="22">
        <f t="shared" si="35"/>
        <v>10126.66</v>
      </c>
      <c r="BC481" s="22">
        <f t="shared" ref="BC481:BD481" si="1998">SUM(AW481+AZ481)</f>
        <v>0</v>
      </c>
      <c r="BD481" s="22">
        <f t="shared" si="1998"/>
        <v>10126.66</v>
      </c>
      <c r="BE481" s="22">
        <f t="shared" si="37"/>
        <v>519.7575889</v>
      </c>
      <c r="BF481" s="27">
        <v>7203.88</v>
      </c>
      <c r="BG481" s="22">
        <f t="shared" si="38"/>
        <v>6684.122411</v>
      </c>
      <c r="BH481" s="22">
        <f t="shared" si="39"/>
        <v>519.7575889</v>
      </c>
      <c r="BI481" s="22">
        <v>1300.38</v>
      </c>
      <c r="BJ481" s="22">
        <f t="shared" si="40"/>
        <v>1300.38</v>
      </c>
      <c r="BK481" s="22">
        <f t="shared" si="41"/>
        <v>0</v>
      </c>
      <c r="BL481" s="22"/>
      <c r="BM481" s="22">
        <f t="shared" si="42"/>
        <v>0</v>
      </c>
      <c r="BN481" s="22" t="str">
        <f t="shared" si="43"/>
        <v/>
      </c>
      <c r="BO481" s="22">
        <f t="shared" ref="BO481:BQ481" si="1999">BF481+BI481+BL481</f>
        <v>8504.26</v>
      </c>
      <c r="BP481" s="22">
        <f t="shared" si="1999"/>
        <v>7984.502411</v>
      </c>
      <c r="BQ481" s="22">
        <f t="shared" si="1999"/>
        <v>519.7575889</v>
      </c>
      <c r="BR481" s="22">
        <f t="shared" si="45"/>
        <v>0</v>
      </c>
      <c r="BS481" s="22">
        <v>0.0</v>
      </c>
      <c r="BT481" s="22">
        <f t="shared" si="46"/>
        <v>0</v>
      </c>
      <c r="BU481" s="22">
        <f t="shared" si="47"/>
        <v>0</v>
      </c>
      <c r="BV481" s="22">
        <f t="shared" si="48"/>
        <v>0</v>
      </c>
      <c r="BW481" s="27">
        <v>4592.68</v>
      </c>
      <c r="BX481" s="22">
        <f t="shared" si="49"/>
        <v>4592.68</v>
      </c>
      <c r="BY481" s="22">
        <f t="shared" si="50"/>
        <v>0</v>
      </c>
      <c r="BZ481" s="22">
        <f t="shared" si="51"/>
        <v>0</v>
      </c>
      <c r="CA481" s="22">
        <f t="shared" si="52"/>
        <v>0</v>
      </c>
    </row>
    <row r="482" ht="14.25" customHeight="1">
      <c r="A482" s="14" t="s">
        <v>2125</v>
      </c>
      <c r="B482" s="14" t="s">
        <v>2126</v>
      </c>
      <c r="C482" s="14" t="s">
        <v>2127</v>
      </c>
      <c r="D482" s="14">
        <v>9.9138029E8</v>
      </c>
      <c r="E482" s="14" t="s">
        <v>1557</v>
      </c>
      <c r="F482" s="14" t="s">
        <v>456</v>
      </c>
      <c r="G482" s="14" t="s">
        <v>2128</v>
      </c>
      <c r="H482" s="25" t="s">
        <v>96</v>
      </c>
      <c r="I482" s="26">
        <v>8500.0</v>
      </c>
      <c r="J482" s="22">
        <v>0.0</v>
      </c>
      <c r="K482" s="22">
        <f t="shared" si="6"/>
        <v>0</v>
      </c>
      <c r="L482" s="22">
        <f t="shared" si="7"/>
        <v>0</v>
      </c>
      <c r="M482" s="22">
        <v>0.0</v>
      </c>
      <c r="N482" s="22">
        <f t="shared" si="8"/>
        <v>0</v>
      </c>
      <c r="O482" s="22">
        <f t="shared" si="9"/>
        <v>0</v>
      </c>
      <c r="P482" s="22">
        <v>22.0</v>
      </c>
      <c r="Q482" s="22">
        <f t="shared" si="10"/>
        <v>0</v>
      </c>
      <c r="R482" s="22">
        <f t="shared" si="11"/>
        <v>22</v>
      </c>
      <c r="S482" s="22">
        <v>100.0</v>
      </c>
      <c r="T482" s="22">
        <f t="shared" si="12"/>
        <v>0</v>
      </c>
      <c r="U482" s="22">
        <f t="shared" si="13"/>
        <v>100</v>
      </c>
      <c r="V482" s="22">
        <f t="shared" si="14"/>
        <v>8378</v>
      </c>
      <c r="W482" s="22">
        <v>27.8</v>
      </c>
      <c r="X482" s="22">
        <f t="shared" si="15"/>
        <v>0</v>
      </c>
      <c r="Y482" s="22">
        <f t="shared" si="16"/>
        <v>27.8</v>
      </c>
      <c r="Z482" s="22">
        <v>0.39</v>
      </c>
      <c r="AA482" s="22">
        <f t="shared" si="17"/>
        <v>0</v>
      </c>
      <c r="AB482" s="22">
        <f t="shared" si="18"/>
        <v>0.39</v>
      </c>
      <c r="AC482" s="22">
        <v>68.87</v>
      </c>
      <c r="AD482" s="22">
        <f t="shared" si="19"/>
        <v>0</v>
      </c>
      <c r="AE482" s="22">
        <f t="shared" si="20"/>
        <v>68.87</v>
      </c>
      <c r="AF482" s="22">
        <v>1.37</v>
      </c>
      <c r="AG482" s="22">
        <f t="shared" si="21"/>
        <v>0</v>
      </c>
      <c r="AH482" s="22">
        <f t="shared" si="22"/>
        <v>1.37</v>
      </c>
      <c r="AI482" s="22">
        <v>60.86</v>
      </c>
      <c r="AJ482" s="22">
        <f t="shared" si="23"/>
        <v>0</v>
      </c>
      <c r="AK482" s="22">
        <f t="shared" si="24"/>
        <v>60.86</v>
      </c>
      <c r="AL482" s="22">
        <f t="shared" ref="AL482:AN482" si="2000">AF482+AI482</f>
        <v>62.23</v>
      </c>
      <c r="AM482" s="22">
        <f t="shared" si="2000"/>
        <v>0</v>
      </c>
      <c r="AN482" s="22">
        <f t="shared" si="2000"/>
        <v>62.23</v>
      </c>
      <c r="AO482" s="22">
        <f t="shared" ref="AO482:AQ482" si="2001">SUM(J482+M482+P482+S482+W482+Z482+AC482+AF482+AI482)</f>
        <v>281.29</v>
      </c>
      <c r="AP482" s="22">
        <f t="shared" si="2001"/>
        <v>0</v>
      </c>
      <c r="AQ482" s="22">
        <f t="shared" si="2001"/>
        <v>281.29</v>
      </c>
      <c r="AR482" s="22">
        <v>284.8883017046405</v>
      </c>
      <c r="AS482" s="22">
        <f t="shared" si="27"/>
        <v>566.1783017</v>
      </c>
      <c r="AT482" s="22">
        <f t="shared" si="28"/>
        <v>566.1783017</v>
      </c>
      <c r="AU482" s="22">
        <f t="shared" si="29"/>
        <v>7933.821698</v>
      </c>
      <c r="AV482" s="22">
        <f t="shared" si="2002"/>
        <v>9951.6</v>
      </c>
      <c r="AW482" s="22">
        <f t="shared" si="31"/>
        <v>2017.778302</v>
      </c>
      <c r="AX482" s="22">
        <f t="shared" si="32"/>
        <v>7933.821698</v>
      </c>
      <c r="AY482" s="22">
        <v>175.06</v>
      </c>
      <c r="AZ482" s="22">
        <f t="shared" si="33"/>
        <v>175.06</v>
      </c>
      <c r="BA482" s="22">
        <f t="shared" si="34"/>
        <v>0</v>
      </c>
      <c r="BB482" s="22">
        <f t="shared" si="35"/>
        <v>10126.66</v>
      </c>
      <c r="BC482" s="22">
        <f t="shared" ref="BC482:BD482" si="2003">SUM(AW482+AZ482)</f>
        <v>2192.838302</v>
      </c>
      <c r="BD482" s="22">
        <f t="shared" si="2003"/>
        <v>7933.821698</v>
      </c>
      <c r="BE482" s="22">
        <f t="shared" si="37"/>
        <v>0</v>
      </c>
      <c r="BF482" s="27">
        <v>3381.9</v>
      </c>
      <c r="BG482" s="22">
        <f t="shared" si="38"/>
        <v>3381.9</v>
      </c>
      <c r="BH482" s="22">
        <f t="shared" si="39"/>
        <v>0</v>
      </c>
      <c r="BI482" s="22">
        <v>1000.99</v>
      </c>
      <c r="BJ482" s="22">
        <f t="shared" si="40"/>
        <v>1000.99</v>
      </c>
      <c r="BK482" s="22">
        <f t="shared" si="41"/>
        <v>0</v>
      </c>
      <c r="BL482" s="22"/>
      <c r="BM482" s="22">
        <f t="shared" si="42"/>
        <v>0</v>
      </c>
      <c r="BN482" s="22" t="str">
        <f t="shared" si="43"/>
        <v/>
      </c>
      <c r="BO482" s="22">
        <f t="shared" ref="BO482:BQ482" si="2004">BF482+BI482+BL482</f>
        <v>4382.89</v>
      </c>
      <c r="BP482" s="22">
        <f t="shared" si="2004"/>
        <v>4382.89</v>
      </c>
      <c r="BQ482" s="22">
        <f t="shared" si="2004"/>
        <v>0</v>
      </c>
      <c r="BR482" s="22">
        <f t="shared" si="45"/>
        <v>0</v>
      </c>
      <c r="BS482" s="22">
        <v>0.0</v>
      </c>
      <c r="BT482" s="22">
        <f t="shared" si="46"/>
        <v>0</v>
      </c>
      <c r="BU482" s="22">
        <f t="shared" si="47"/>
        <v>0</v>
      </c>
      <c r="BV482" s="22">
        <f t="shared" si="48"/>
        <v>0</v>
      </c>
      <c r="BW482" s="27">
        <v>5278.01</v>
      </c>
      <c r="BX482" s="22">
        <f t="shared" si="49"/>
        <v>5278.01</v>
      </c>
      <c r="BY482" s="22">
        <f t="shared" si="50"/>
        <v>0</v>
      </c>
      <c r="BZ482" s="22">
        <f t="shared" si="51"/>
        <v>0</v>
      </c>
      <c r="CA482" s="22">
        <f t="shared" si="52"/>
        <v>0</v>
      </c>
    </row>
    <row r="483" ht="14.25" customHeight="1">
      <c r="A483" s="14" t="s">
        <v>2129</v>
      </c>
      <c r="B483" s="14" t="s">
        <v>2130</v>
      </c>
      <c r="C483" s="14" t="s">
        <v>2131</v>
      </c>
      <c r="D483" s="14">
        <v>1.83669746E8</v>
      </c>
      <c r="E483" s="14" t="s">
        <v>327</v>
      </c>
      <c r="F483" s="14" t="s">
        <v>456</v>
      </c>
      <c r="G483" s="14" t="s">
        <v>2132</v>
      </c>
      <c r="H483" s="25" t="s">
        <v>96</v>
      </c>
      <c r="I483" s="26">
        <v>715.0</v>
      </c>
      <c r="J483" s="22">
        <v>0.0</v>
      </c>
      <c r="K483" s="22">
        <f t="shared" si="6"/>
        <v>0</v>
      </c>
      <c r="L483" s="22">
        <f t="shared" si="7"/>
        <v>0</v>
      </c>
      <c r="M483" s="22">
        <v>0.0</v>
      </c>
      <c r="N483" s="22">
        <f t="shared" si="8"/>
        <v>0</v>
      </c>
      <c r="O483" s="22">
        <f t="shared" si="9"/>
        <v>0</v>
      </c>
      <c r="P483" s="22">
        <v>22.0</v>
      </c>
      <c r="Q483" s="22">
        <f t="shared" si="10"/>
        <v>0</v>
      </c>
      <c r="R483" s="22">
        <f t="shared" si="11"/>
        <v>22</v>
      </c>
      <c r="S483" s="22">
        <v>100.0</v>
      </c>
      <c r="T483" s="22">
        <f t="shared" si="12"/>
        <v>0</v>
      </c>
      <c r="U483" s="22">
        <f t="shared" si="13"/>
        <v>100</v>
      </c>
      <c r="V483" s="22">
        <f t="shared" si="14"/>
        <v>593</v>
      </c>
      <c r="W483" s="22">
        <v>13.9</v>
      </c>
      <c r="X483" s="22">
        <f t="shared" si="15"/>
        <v>0</v>
      </c>
      <c r="Y483" s="22">
        <f t="shared" si="16"/>
        <v>13.9</v>
      </c>
      <c r="Z483" s="22">
        <v>0.39</v>
      </c>
      <c r="AA483" s="22">
        <f t="shared" si="17"/>
        <v>0</v>
      </c>
      <c r="AB483" s="22">
        <f t="shared" si="18"/>
        <v>0.39</v>
      </c>
      <c r="AC483" s="22">
        <v>68.87</v>
      </c>
      <c r="AD483" s="22">
        <f t="shared" si="19"/>
        <v>0</v>
      </c>
      <c r="AE483" s="22">
        <f t="shared" si="20"/>
        <v>68.87</v>
      </c>
      <c r="AF483" s="22">
        <v>1.37</v>
      </c>
      <c r="AG483" s="22">
        <f t="shared" si="21"/>
        <v>0</v>
      </c>
      <c r="AH483" s="22">
        <f t="shared" si="22"/>
        <v>1.37</v>
      </c>
      <c r="AI483" s="22">
        <v>60.86</v>
      </c>
      <c r="AJ483" s="22">
        <f t="shared" si="23"/>
        <v>0</v>
      </c>
      <c r="AK483" s="22">
        <f t="shared" si="24"/>
        <v>60.86</v>
      </c>
      <c r="AL483" s="22">
        <f t="shared" ref="AL483:AN483" si="2005">AF483+AI483</f>
        <v>62.23</v>
      </c>
      <c r="AM483" s="22">
        <f t="shared" si="2005"/>
        <v>0</v>
      </c>
      <c r="AN483" s="22">
        <f t="shared" si="2005"/>
        <v>62.23</v>
      </c>
      <c r="AO483" s="22">
        <f t="shared" ref="AO483:AQ483" si="2006">SUM(J483+M483+P483+S483+W483+Z483+AC483+AF483+AI483)</f>
        <v>267.39</v>
      </c>
      <c r="AP483" s="22">
        <f t="shared" si="2006"/>
        <v>0</v>
      </c>
      <c r="AQ483" s="22">
        <f t="shared" si="2006"/>
        <v>267.39</v>
      </c>
      <c r="AR483" s="22">
        <v>15.515677366157723</v>
      </c>
      <c r="AS483" s="22">
        <f t="shared" si="27"/>
        <v>282.9056774</v>
      </c>
      <c r="AT483" s="22">
        <f t="shared" si="28"/>
        <v>282.9056774</v>
      </c>
      <c r="AU483" s="22">
        <f t="shared" si="29"/>
        <v>432.0943226</v>
      </c>
      <c r="AV483" s="22">
        <f t="shared" ref="AV483:AV484" si="2011">37.95*120</f>
        <v>4554</v>
      </c>
      <c r="AW483" s="22">
        <f t="shared" si="31"/>
        <v>4121.905677</v>
      </c>
      <c r="AX483" s="22">
        <f t="shared" si="32"/>
        <v>432.0943226</v>
      </c>
      <c r="AY483" s="22">
        <v>70.73</v>
      </c>
      <c r="AZ483" s="22">
        <f t="shared" si="33"/>
        <v>70.73</v>
      </c>
      <c r="BA483" s="22">
        <f t="shared" si="34"/>
        <v>0</v>
      </c>
      <c r="BB483" s="22">
        <f t="shared" si="35"/>
        <v>4624.73</v>
      </c>
      <c r="BC483" s="22">
        <f t="shared" ref="BC483:BD483" si="2007">SUM(AW483+AZ483)</f>
        <v>4192.635677</v>
      </c>
      <c r="BD483" s="22">
        <f t="shared" si="2007"/>
        <v>432.0943226</v>
      </c>
      <c r="BE483" s="22">
        <f t="shared" si="37"/>
        <v>0</v>
      </c>
      <c r="BF483" s="27">
        <v>0.0</v>
      </c>
      <c r="BG483" s="22">
        <f t="shared" si="38"/>
        <v>0</v>
      </c>
      <c r="BH483" s="22">
        <f t="shared" si="39"/>
        <v>0</v>
      </c>
      <c r="BI483" s="22">
        <v>558.5500000000001</v>
      </c>
      <c r="BJ483" s="22">
        <f t="shared" si="40"/>
        <v>558.55</v>
      </c>
      <c r="BK483" s="22">
        <f t="shared" si="41"/>
        <v>0</v>
      </c>
      <c r="BL483" s="22"/>
      <c r="BM483" s="22">
        <f t="shared" si="42"/>
        <v>0</v>
      </c>
      <c r="BN483" s="22" t="str">
        <f t="shared" si="43"/>
        <v/>
      </c>
      <c r="BO483" s="22">
        <f t="shared" ref="BO483:BQ483" si="2008">BF483+BI483+BL483</f>
        <v>558.55</v>
      </c>
      <c r="BP483" s="22">
        <f t="shared" si="2008"/>
        <v>558.55</v>
      </c>
      <c r="BQ483" s="22">
        <f t="shared" si="2008"/>
        <v>0</v>
      </c>
      <c r="BR483" s="22">
        <f t="shared" si="45"/>
        <v>0</v>
      </c>
      <c r="BS483" s="22">
        <v>0.0</v>
      </c>
      <c r="BT483" s="22">
        <f t="shared" si="46"/>
        <v>0</v>
      </c>
      <c r="BU483" s="22">
        <f t="shared" si="47"/>
        <v>0</v>
      </c>
      <c r="BV483" s="22">
        <f t="shared" si="48"/>
        <v>0</v>
      </c>
      <c r="BW483" s="27">
        <v>532.05</v>
      </c>
      <c r="BX483" s="22">
        <f t="shared" si="49"/>
        <v>532.05</v>
      </c>
      <c r="BY483" s="22">
        <f t="shared" si="50"/>
        <v>0</v>
      </c>
      <c r="BZ483" s="22">
        <f t="shared" si="51"/>
        <v>0</v>
      </c>
      <c r="CA483" s="22">
        <f t="shared" si="52"/>
        <v>0</v>
      </c>
    </row>
    <row r="484" ht="14.25" customHeight="1">
      <c r="A484" s="14" t="s">
        <v>2133</v>
      </c>
      <c r="B484" s="14" t="s">
        <v>2134</v>
      </c>
      <c r="C484" s="14" t="s">
        <v>2135</v>
      </c>
      <c r="D484" s="14">
        <v>4.51839579E8</v>
      </c>
      <c r="E484" s="14" t="s">
        <v>379</v>
      </c>
      <c r="F484" s="14" t="s">
        <v>124</v>
      </c>
      <c r="G484" s="14" t="s">
        <v>2136</v>
      </c>
      <c r="H484" s="25" t="s">
        <v>96</v>
      </c>
      <c r="I484" s="26">
        <v>1302.0</v>
      </c>
      <c r="J484" s="22">
        <v>0.0</v>
      </c>
      <c r="K484" s="22">
        <f t="shared" si="6"/>
        <v>0</v>
      </c>
      <c r="L484" s="22">
        <f t="shared" si="7"/>
        <v>0</v>
      </c>
      <c r="M484" s="22">
        <v>0.0</v>
      </c>
      <c r="N484" s="22">
        <f t="shared" si="8"/>
        <v>0</v>
      </c>
      <c r="O484" s="22">
        <f t="shared" si="9"/>
        <v>0</v>
      </c>
      <c r="P484" s="22">
        <v>10.0</v>
      </c>
      <c r="Q484" s="22">
        <f t="shared" si="10"/>
        <v>0</v>
      </c>
      <c r="R484" s="22">
        <f t="shared" si="11"/>
        <v>10</v>
      </c>
      <c r="S484" s="22">
        <v>100.0</v>
      </c>
      <c r="T484" s="22">
        <f t="shared" si="12"/>
        <v>0</v>
      </c>
      <c r="U484" s="22">
        <f t="shared" si="13"/>
        <v>100</v>
      </c>
      <c r="V484" s="22">
        <f t="shared" si="14"/>
        <v>1192</v>
      </c>
      <c r="W484" s="22">
        <v>27.8</v>
      </c>
      <c r="X484" s="22">
        <f t="shared" si="15"/>
        <v>0</v>
      </c>
      <c r="Y484" s="22">
        <f t="shared" si="16"/>
        <v>27.8</v>
      </c>
      <c r="Z484" s="22">
        <v>0.39</v>
      </c>
      <c r="AA484" s="22">
        <f t="shared" si="17"/>
        <v>0</v>
      </c>
      <c r="AB484" s="22">
        <f t="shared" si="18"/>
        <v>0.39</v>
      </c>
      <c r="AC484" s="22">
        <v>68.87</v>
      </c>
      <c r="AD484" s="22">
        <f t="shared" si="19"/>
        <v>0</v>
      </c>
      <c r="AE484" s="22">
        <f t="shared" si="20"/>
        <v>68.87</v>
      </c>
      <c r="AF484" s="22">
        <v>1.37</v>
      </c>
      <c r="AG484" s="22">
        <f t="shared" si="21"/>
        <v>0</v>
      </c>
      <c r="AH484" s="22">
        <f t="shared" si="22"/>
        <v>1.37</v>
      </c>
      <c r="AI484" s="22">
        <v>60.86</v>
      </c>
      <c r="AJ484" s="22">
        <f t="shared" si="23"/>
        <v>0</v>
      </c>
      <c r="AK484" s="22">
        <f t="shared" si="24"/>
        <v>60.86</v>
      </c>
      <c r="AL484" s="22">
        <f t="shared" ref="AL484:AN484" si="2009">AF484+AI484</f>
        <v>62.23</v>
      </c>
      <c r="AM484" s="22">
        <f t="shared" si="2009"/>
        <v>0</v>
      </c>
      <c r="AN484" s="22">
        <f t="shared" si="2009"/>
        <v>62.23</v>
      </c>
      <c r="AO484" s="22">
        <f t="shared" ref="AO484:AQ484" si="2010">SUM(J484+M484+P484+S484+W484+Z484+AC484+AF484+AI484)</f>
        <v>269.29</v>
      </c>
      <c r="AP484" s="22">
        <f t="shared" si="2010"/>
        <v>0</v>
      </c>
      <c r="AQ484" s="22">
        <f t="shared" si="2010"/>
        <v>269.29</v>
      </c>
      <c r="AR484" s="22">
        <v>35.79722341503707</v>
      </c>
      <c r="AS484" s="22">
        <f t="shared" si="27"/>
        <v>305.0872234</v>
      </c>
      <c r="AT484" s="22">
        <f t="shared" si="28"/>
        <v>305.0872234</v>
      </c>
      <c r="AU484" s="22">
        <f t="shared" si="29"/>
        <v>996.9127766</v>
      </c>
      <c r="AV484" s="22">
        <f t="shared" si="2011"/>
        <v>4554</v>
      </c>
      <c r="AW484" s="22">
        <f t="shared" si="31"/>
        <v>3557.087223</v>
      </c>
      <c r="AX484" s="22">
        <f t="shared" si="32"/>
        <v>996.9127766</v>
      </c>
      <c r="AY484" s="22">
        <v>70.73</v>
      </c>
      <c r="AZ484" s="22">
        <f t="shared" si="33"/>
        <v>70.73</v>
      </c>
      <c r="BA484" s="22">
        <f t="shared" si="34"/>
        <v>0</v>
      </c>
      <c r="BB484" s="22">
        <f t="shared" si="35"/>
        <v>4624.73</v>
      </c>
      <c r="BC484" s="22">
        <f t="shared" ref="BC484:BD484" si="2012">SUM(AW484+AZ484)</f>
        <v>3627.817223</v>
      </c>
      <c r="BD484" s="22">
        <f t="shared" si="2012"/>
        <v>996.9127766</v>
      </c>
      <c r="BE484" s="22">
        <f t="shared" si="37"/>
        <v>0</v>
      </c>
      <c r="BF484" s="27">
        <v>0.0</v>
      </c>
      <c r="BG484" s="22">
        <f t="shared" si="38"/>
        <v>0</v>
      </c>
      <c r="BH484" s="22">
        <f t="shared" si="39"/>
        <v>0</v>
      </c>
      <c r="BI484" s="22">
        <v>645.65</v>
      </c>
      <c r="BJ484" s="22">
        <f t="shared" si="40"/>
        <v>645.65</v>
      </c>
      <c r="BK484" s="22">
        <f t="shared" si="41"/>
        <v>0</v>
      </c>
      <c r="BL484" s="22"/>
      <c r="BM484" s="22">
        <f t="shared" si="42"/>
        <v>0</v>
      </c>
      <c r="BN484" s="22" t="str">
        <f t="shared" si="43"/>
        <v/>
      </c>
      <c r="BO484" s="22">
        <f t="shared" ref="BO484:BQ484" si="2013">BF484+BI484+BL484</f>
        <v>645.65</v>
      </c>
      <c r="BP484" s="22">
        <f t="shared" si="2013"/>
        <v>645.65</v>
      </c>
      <c r="BQ484" s="22">
        <f t="shared" si="2013"/>
        <v>0</v>
      </c>
      <c r="BR484" s="22">
        <f t="shared" si="45"/>
        <v>0</v>
      </c>
      <c r="BS484" s="22">
        <v>0.0</v>
      </c>
      <c r="BT484" s="22">
        <f t="shared" si="46"/>
        <v>0</v>
      </c>
      <c r="BU484" s="22">
        <f t="shared" si="47"/>
        <v>0</v>
      </c>
      <c r="BV484" s="22">
        <f t="shared" si="48"/>
        <v>0</v>
      </c>
      <c r="BW484" s="27">
        <v>2175.04</v>
      </c>
      <c r="BX484" s="22">
        <f t="shared" si="49"/>
        <v>2175.04</v>
      </c>
      <c r="BY484" s="22">
        <f t="shared" si="50"/>
        <v>0</v>
      </c>
      <c r="BZ484" s="22">
        <f t="shared" si="51"/>
        <v>0</v>
      </c>
      <c r="CA484" s="22">
        <f t="shared" si="52"/>
        <v>0</v>
      </c>
    </row>
    <row r="485" ht="14.25" customHeight="1">
      <c r="A485" s="14" t="s">
        <v>2137</v>
      </c>
      <c r="B485" s="14" t="s">
        <v>2138</v>
      </c>
      <c r="C485" s="14" t="s">
        <v>2139</v>
      </c>
      <c r="D485" s="14">
        <v>8.48387546E8</v>
      </c>
      <c r="E485" s="14" t="s">
        <v>2140</v>
      </c>
      <c r="F485" s="14" t="s">
        <v>745</v>
      </c>
      <c r="G485" s="14" t="s">
        <v>2141</v>
      </c>
      <c r="H485" s="25" t="s">
        <v>96</v>
      </c>
      <c r="I485" s="26">
        <v>7760.0</v>
      </c>
      <c r="J485" s="22">
        <v>0.0</v>
      </c>
      <c r="K485" s="22">
        <f t="shared" si="6"/>
        <v>0</v>
      </c>
      <c r="L485" s="22">
        <f t="shared" si="7"/>
        <v>0</v>
      </c>
      <c r="M485" s="22">
        <v>0.0</v>
      </c>
      <c r="N485" s="22">
        <f t="shared" si="8"/>
        <v>0</v>
      </c>
      <c r="O485" s="22">
        <f t="shared" si="9"/>
        <v>0</v>
      </c>
      <c r="P485" s="22">
        <v>22.0</v>
      </c>
      <c r="Q485" s="22">
        <f t="shared" si="10"/>
        <v>0</v>
      </c>
      <c r="R485" s="22">
        <f t="shared" si="11"/>
        <v>22</v>
      </c>
      <c r="S485" s="22">
        <v>100.0</v>
      </c>
      <c r="T485" s="22">
        <f t="shared" si="12"/>
        <v>0</v>
      </c>
      <c r="U485" s="22">
        <f t="shared" si="13"/>
        <v>100</v>
      </c>
      <c r="V485" s="22">
        <f t="shared" si="14"/>
        <v>7638</v>
      </c>
      <c r="W485" s="22">
        <v>41.7</v>
      </c>
      <c r="X485" s="22">
        <f t="shared" si="15"/>
        <v>0</v>
      </c>
      <c r="Y485" s="22">
        <f t="shared" si="16"/>
        <v>41.7</v>
      </c>
      <c r="Z485" s="22">
        <v>0.39</v>
      </c>
      <c r="AA485" s="22">
        <f t="shared" si="17"/>
        <v>0</v>
      </c>
      <c r="AB485" s="22">
        <f t="shared" si="18"/>
        <v>0.39</v>
      </c>
      <c r="AC485" s="22">
        <v>68.87</v>
      </c>
      <c r="AD485" s="22">
        <f t="shared" si="19"/>
        <v>0</v>
      </c>
      <c r="AE485" s="22">
        <f t="shared" si="20"/>
        <v>68.87</v>
      </c>
      <c r="AF485" s="22">
        <v>1.37</v>
      </c>
      <c r="AG485" s="22">
        <f t="shared" si="21"/>
        <v>0</v>
      </c>
      <c r="AH485" s="22">
        <f t="shared" si="22"/>
        <v>1.37</v>
      </c>
      <c r="AI485" s="22">
        <v>60.86</v>
      </c>
      <c r="AJ485" s="22">
        <f t="shared" si="23"/>
        <v>0</v>
      </c>
      <c r="AK485" s="22">
        <f t="shared" si="24"/>
        <v>60.86</v>
      </c>
      <c r="AL485" s="22">
        <f t="shared" ref="AL485:AN485" si="2014">AF485+AI485</f>
        <v>62.23</v>
      </c>
      <c r="AM485" s="22">
        <f t="shared" si="2014"/>
        <v>0</v>
      </c>
      <c r="AN485" s="22">
        <f t="shared" si="2014"/>
        <v>62.23</v>
      </c>
      <c r="AO485" s="22">
        <f t="shared" ref="AO485:AQ485" si="2015">SUM(J485+M485+P485+S485+W485+Z485+AC485+AF485+AI485)</f>
        <v>295.19</v>
      </c>
      <c r="AP485" s="22">
        <f t="shared" si="2015"/>
        <v>0</v>
      </c>
      <c r="AQ485" s="22">
        <f t="shared" si="2015"/>
        <v>295.19</v>
      </c>
      <c r="AR485" s="22">
        <v>258.75557641622805</v>
      </c>
      <c r="AS485" s="22">
        <f t="shared" si="27"/>
        <v>553.9455764</v>
      </c>
      <c r="AT485" s="22">
        <f t="shared" si="28"/>
        <v>553.9455764</v>
      </c>
      <c r="AU485" s="22">
        <f t="shared" si="29"/>
        <v>7206.054424</v>
      </c>
      <c r="AV485" s="22">
        <f>82.93*120</f>
        <v>9951.6</v>
      </c>
      <c r="AW485" s="22">
        <f t="shared" si="31"/>
        <v>2745.545576</v>
      </c>
      <c r="AX485" s="22">
        <f t="shared" si="32"/>
        <v>7206.054424</v>
      </c>
      <c r="AY485" s="22">
        <v>175.06</v>
      </c>
      <c r="AZ485" s="22">
        <f t="shared" si="33"/>
        <v>175.06</v>
      </c>
      <c r="BA485" s="22">
        <f t="shared" si="34"/>
        <v>0</v>
      </c>
      <c r="BB485" s="22">
        <f t="shared" si="35"/>
        <v>10126.66</v>
      </c>
      <c r="BC485" s="22">
        <f t="shared" ref="BC485:BD485" si="2016">SUM(AW485+AZ485)</f>
        <v>2920.605576</v>
      </c>
      <c r="BD485" s="22">
        <f t="shared" si="2016"/>
        <v>7206.054424</v>
      </c>
      <c r="BE485" s="22">
        <f t="shared" si="37"/>
        <v>0</v>
      </c>
      <c r="BF485" s="27">
        <v>6686.93</v>
      </c>
      <c r="BG485" s="22">
        <f t="shared" si="38"/>
        <v>6686.93</v>
      </c>
      <c r="BH485" s="22">
        <f t="shared" si="39"/>
        <v>0</v>
      </c>
      <c r="BI485" s="22">
        <v>1197.23</v>
      </c>
      <c r="BJ485" s="22">
        <f t="shared" si="40"/>
        <v>1197.23</v>
      </c>
      <c r="BK485" s="22">
        <f t="shared" si="41"/>
        <v>0</v>
      </c>
      <c r="BL485" s="22"/>
      <c r="BM485" s="22">
        <f t="shared" si="42"/>
        <v>0</v>
      </c>
      <c r="BN485" s="22" t="str">
        <f t="shared" si="43"/>
        <v/>
      </c>
      <c r="BO485" s="22">
        <f t="shared" ref="BO485:BQ485" si="2017">BF485+BI485+BL485</f>
        <v>7884.16</v>
      </c>
      <c r="BP485" s="22">
        <f t="shared" si="2017"/>
        <v>7884.16</v>
      </c>
      <c r="BQ485" s="22">
        <f t="shared" si="2017"/>
        <v>0</v>
      </c>
      <c r="BR485" s="22">
        <f t="shared" si="45"/>
        <v>0</v>
      </c>
      <c r="BS485" s="22">
        <v>0.0</v>
      </c>
      <c r="BT485" s="22">
        <f t="shared" si="46"/>
        <v>0</v>
      </c>
      <c r="BU485" s="22">
        <f t="shared" si="47"/>
        <v>0</v>
      </c>
      <c r="BV485" s="22">
        <f t="shared" si="48"/>
        <v>0</v>
      </c>
      <c r="BW485" s="27">
        <v>2638.97</v>
      </c>
      <c r="BX485" s="22">
        <f t="shared" si="49"/>
        <v>2638.97</v>
      </c>
      <c r="BY485" s="22">
        <f t="shared" si="50"/>
        <v>0</v>
      </c>
      <c r="BZ485" s="22">
        <f t="shared" si="51"/>
        <v>0</v>
      </c>
      <c r="CA485" s="22">
        <f t="shared" si="52"/>
        <v>0</v>
      </c>
    </row>
    <row r="486" ht="14.25" customHeight="1">
      <c r="A486" s="14" t="s">
        <v>2142</v>
      </c>
      <c r="B486" s="14" t="s">
        <v>244</v>
      </c>
      <c r="C486" s="14" t="s">
        <v>2143</v>
      </c>
      <c r="D486" s="14"/>
      <c r="E486" s="14" t="s">
        <v>2144</v>
      </c>
      <c r="F486" s="14" t="s">
        <v>456</v>
      </c>
      <c r="G486" s="14" t="s">
        <v>2145</v>
      </c>
      <c r="H486" s="25" t="s">
        <v>96</v>
      </c>
      <c r="I486" s="26">
        <v>560.0</v>
      </c>
      <c r="J486" s="22">
        <v>0.0</v>
      </c>
      <c r="K486" s="22">
        <f t="shared" si="6"/>
        <v>0</v>
      </c>
      <c r="L486" s="22">
        <f t="shared" si="7"/>
        <v>0</v>
      </c>
      <c r="M486" s="22">
        <v>0.0</v>
      </c>
      <c r="N486" s="22">
        <f t="shared" si="8"/>
        <v>0</v>
      </c>
      <c r="O486" s="22">
        <f t="shared" si="9"/>
        <v>0</v>
      </c>
      <c r="P486" s="22">
        <v>10.0</v>
      </c>
      <c r="Q486" s="22">
        <f t="shared" si="10"/>
        <v>0</v>
      </c>
      <c r="R486" s="22">
        <f t="shared" si="11"/>
        <v>10</v>
      </c>
      <c r="S486" s="22">
        <v>100.0</v>
      </c>
      <c r="T486" s="22">
        <f t="shared" si="12"/>
        <v>0</v>
      </c>
      <c r="U486" s="22">
        <f t="shared" si="13"/>
        <v>100</v>
      </c>
      <c r="V486" s="22">
        <f t="shared" si="14"/>
        <v>450</v>
      </c>
      <c r="W486" s="22">
        <v>13.9</v>
      </c>
      <c r="X486" s="22">
        <f t="shared" si="15"/>
        <v>0</v>
      </c>
      <c r="Y486" s="22">
        <f t="shared" si="16"/>
        <v>13.9</v>
      </c>
      <c r="Z486" s="22">
        <v>0.39</v>
      </c>
      <c r="AA486" s="22">
        <f t="shared" si="17"/>
        <v>0</v>
      </c>
      <c r="AB486" s="22">
        <f t="shared" si="18"/>
        <v>0.39</v>
      </c>
      <c r="AC486" s="22">
        <v>68.87</v>
      </c>
      <c r="AD486" s="22">
        <f t="shared" si="19"/>
        <v>0</v>
      </c>
      <c r="AE486" s="22">
        <f t="shared" si="20"/>
        <v>68.87</v>
      </c>
      <c r="AF486" s="22">
        <v>1.37</v>
      </c>
      <c r="AG486" s="22">
        <f t="shared" si="21"/>
        <v>0</v>
      </c>
      <c r="AH486" s="22">
        <f t="shared" si="22"/>
        <v>1.37</v>
      </c>
      <c r="AI486" s="22">
        <v>60.86</v>
      </c>
      <c r="AJ486" s="22">
        <f t="shared" si="23"/>
        <v>0</v>
      </c>
      <c r="AK486" s="22">
        <f t="shared" si="24"/>
        <v>60.86</v>
      </c>
      <c r="AL486" s="22">
        <f t="shared" ref="AL486:AN486" si="2018">AF486+AI486</f>
        <v>62.23</v>
      </c>
      <c r="AM486" s="22">
        <f t="shared" si="2018"/>
        <v>0</v>
      </c>
      <c r="AN486" s="22">
        <f t="shared" si="2018"/>
        <v>62.23</v>
      </c>
      <c r="AO486" s="22">
        <f t="shared" ref="AO486:AQ486" si="2019">SUM(J486+M486+P486+S486+W486+Z486+AC486+AF486+AI486)</f>
        <v>255.39</v>
      </c>
      <c r="AP486" s="22">
        <f t="shared" si="2019"/>
        <v>0</v>
      </c>
      <c r="AQ486" s="22">
        <f t="shared" si="2019"/>
        <v>255.39</v>
      </c>
      <c r="AR486" s="22">
        <v>10.55881343693238</v>
      </c>
      <c r="AS486" s="22">
        <f t="shared" si="27"/>
        <v>265.9488134</v>
      </c>
      <c r="AT486" s="22">
        <f t="shared" si="28"/>
        <v>265.9488134</v>
      </c>
      <c r="AU486" s="22">
        <f t="shared" si="29"/>
        <v>294.0511866</v>
      </c>
      <c r="AV486" s="22">
        <f t="shared" ref="AV486:AV489" si="2024">37.95*120</f>
        <v>4554</v>
      </c>
      <c r="AW486" s="22">
        <f t="shared" si="31"/>
        <v>4259.948813</v>
      </c>
      <c r="AX486" s="22">
        <f t="shared" si="32"/>
        <v>294.0511866</v>
      </c>
      <c r="AY486" s="22">
        <v>70.73</v>
      </c>
      <c r="AZ486" s="22">
        <f t="shared" si="33"/>
        <v>70.73</v>
      </c>
      <c r="BA486" s="22">
        <f t="shared" si="34"/>
        <v>0</v>
      </c>
      <c r="BB486" s="22">
        <f t="shared" si="35"/>
        <v>4624.73</v>
      </c>
      <c r="BC486" s="22">
        <f t="shared" ref="BC486:BD486" si="2020">SUM(AW486+AZ486)</f>
        <v>4330.678813</v>
      </c>
      <c r="BD486" s="22">
        <f t="shared" si="2020"/>
        <v>294.0511866</v>
      </c>
      <c r="BE486" s="22">
        <f t="shared" si="37"/>
        <v>0</v>
      </c>
      <c r="BF486" s="27">
        <v>0.0</v>
      </c>
      <c r="BG486" s="22">
        <f t="shared" si="38"/>
        <v>0</v>
      </c>
      <c r="BH486" s="22">
        <f t="shared" si="39"/>
        <v>0</v>
      </c>
      <c r="BI486" s="22">
        <v>0.0</v>
      </c>
      <c r="BJ486" s="22">
        <f t="shared" si="40"/>
        <v>0</v>
      </c>
      <c r="BK486" s="22">
        <f t="shared" si="41"/>
        <v>0</v>
      </c>
      <c r="BL486" s="22"/>
      <c r="BM486" s="22">
        <f t="shared" si="42"/>
        <v>0</v>
      </c>
      <c r="BN486" s="22" t="str">
        <f t="shared" si="43"/>
        <v/>
      </c>
      <c r="BO486" s="22">
        <f t="shared" ref="BO486:BQ486" si="2021">BF486+BI486+BL486</f>
        <v>0</v>
      </c>
      <c r="BP486" s="22">
        <f t="shared" si="2021"/>
        <v>0</v>
      </c>
      <c r="BQ486" s="22">
        <f t="shared" si="2021"/>
        <v>0</v>
      </c>
      <c r="BR486" s="22">
        <f t="shared" si="45"/>
        <v>0</v>
      </c>
      <c r="BS486" s="22">
        <v>0.0</v>
      </c>
      <c r="BT486" s="22">
        <f t="shared" si="46"/>
        <v>0</v>
      </c>
      <c r="BU486" s="22">
        <f t="shared" si="47"/>
        <v>0</v>
      </c>
      <c r="BV486" s="22">
        <f t="shared" si="48"/>
        <v>0</v>
      </c>
      <c r="BW486" s="27">
        <v>0.0</v>
      </c>
      <c r="BX486" s="22">
        <f t="shared" si="49"/>
        <v>0</v>
      </c>
      <c r="BY486" s="22">
        <f t="shared" si="50"/>
        <v>0</v>
      </c>
      <c r="BZ486" s="22">
        <f t="shared" si="51"/>
        <v>0</v>
      </c>
      <c r="CA486" s="22">
        <f t="shared" si="52"/>
        <v>0</v>
      </c>
    </row>
    <row r="487" ht="14.25" customHeight="1">
      <c r="A487" s="14" t="s">
        <v>2146</v>
      </c>
      <c r="B487" s="14" t="s">
        <v>2147</v>
      </c>
      <c r="C487" s="14" t="s">
        <v>2148</v>
      </c>
      <c r="D487" s="14">
        <v>1.39474285E8</v>
      </c>
      <c r="E487" s="14" t="s">
        <v>551</v>
      </c>
      <c r="F487" s="14" t="s">
        <v>456</v>
      </c>
      <c r="G487" s="14" t="s">
        <v>2149</v>
      </c>
      <c r="H487" s="25" t="s">
        <v>96</v>
      </c>
      <c r="I487" s="26">
        <v>450.0</v>
      </c>
      <c r="J487" s="22">
        <v>0.0</v>
      </c>
      <c r="K487" s="22">
        <f t="shared" si="6"/>
        <v>0</v>
      </c>
      <c r="L487" s="22">
        <f t="shared" si="7"/>
        <v>0</v>
      </c>
      <c r="M487" s="22">
        <v>0.0</v>
      </c>
      <c r="N487" s="22">
        <f t="shared" si="8"/>
        <v>0</v>
      </c>
      <c r="O487" s="22">
        <f t="shared" si="9"/>
        <v>0</v>
      </c>
      <c r="P487" s="22">
        <v>22.0</v>
      </c>
      <c r="Q487" s="22">
        <f t="shared" si="10"/>
        <v>0</v>
      </c>
      <c r="R487" s="22">
        <f t="shared" si="11"/>
        <v>22</v>
      </c>
      <c r="S487" s="22">
        <v>100.0</v>
      </c>
      <c r="T487" s="22">
        <f t="shared" si="12"/>
        <v>0</v>
      </c>
      <c r="U487" s="22">
        <f t="shared" si="13"/>
        <v>100</v>
      </c>
      <c r="V487" s="22">
        <f t="shared" si="14"/>
        <v>328</v>
      </c>
      <c r="W487" s="22">
        <v>13.9</v>
      </c>
      <c r="X487" s="22">
        <f t="shared" si="15"/>
        <v>0</v>
      </c>
      <c r="Y487" s="22">
        <f t="shared" si="16"/>
        <v>13.9</v>
      </c>
      <c r="Z487" s="22">
        <v>0.39</v>
      </c>
      <c r="AA487" s="22">
        <f t="shared" si="17"/>
        <v>0</v>
      </c>
      <c r="AB487" s="22">
        <f t="shared" si="18"/>
        <v>0.39</v>
      </c>
      <c r="AC487" s="22">
        <v>68.87</v>
      </c>
      <c r="AD487" s="22">
        <f t="shared" si="19"/>
        <v>0</v>
      </c>
      <c r="AE487" s="22">
        <f t="shared" si="20"/>
        <v>68.87</v>
      </c>
      <c r="AF487" s="22">
        <v>1.37</v>
      </c>
      <c r="AG487" s="22">
        <f t="shared" si="21"/>
        <v>0</v>
      </c>
      <c r="AH487" s="22">
        <f t="shared" si="22"/>
        <v>1.37</v>
      </c>
      <c r="AI487" s="22">
        <v>60.86</v>
      </c>
      <c r="AJ487" s="22">
        <f t="shared" si="23"/>
        <v>0</v>
      </c>
      <c r="AK487" s="22">
        <f t="shared" si="24"/>
        <v>60.86</v>
      </c>
      <c r="AL487" s="22">
        <f t="shared" ref="AL487:AN487" si="2022">AF487+AI487</f>
        <v>62.23</v>
      </c>
      <c r="AM487" s="22">
        <f t="shared" si="2022"/>
        <v>0</v>
      </c>
      <c r="AN487" s="22">
        <f t="shared" si="2022"/>
        <v>62.23</v>
      </c>
      <c r="AO487" s="22">
        <f t="shared" ref="AO487:AQ487" si="2023">SUM(J487+M487+P487+S487+W487+Z487+AC487+AF487+AI487)</f>
        <v>267.39</v>
      </c>
      <c r="AP487" s="22">
        <f t="shared" si="2023"/>
        <v>0</v>
      </c>
      <c r="AQ487" s="22">
        <f t="shared" si="2023"/>
        <v>267.39</v>
      </c>
      <c r="AR487" s="22">
        <v>6.32988057423664</v>
      </c>
      <c r="AS487" s="22">
        <f t="shared" si="27"/>
        <v>273.7198806</v>
      </c>
      <c r="AT487" s="22">
        <f t="shared" si="28"/>
        <v>273.7198806</v>
      </c>
      <c r="AU487" s="22">
        <f t="shared" si="29"/>
        <v>176.2801194</v>
      </c>
      <c r="AV487" s="22">
        <f t="shared" si="2024"/>
        <v>4554</v>
      </c>
      <c r="AW487" s="22">
        <f t="shared" si="31"/>
        <v>4377.719881</v>
      </c>
      <c r="AX487" s="22">
        <f t="shared" si="32"/>
        <v>176.2801194</v>
      </c>
      <c r="AY487" s="22">
        <v>70.73</v>
      </c>
      <c r="AZ487" s="22">
        <f t="shared" si="33"/>
        <v>70.73</v>
      </c>
      <c r="BA487" s="22">
        <f t="shared" si="34"/>
        <v>0</v>
      </c>
      <c r="BB487" s="22">
        <f t="shared" si="35"/>
        <v>4624.73</v>
      </c>
      <c r="BC487" s="22">
        <f t="shared" ref="BC487:BD487" si="2025">SUM(AW487+AZ487)</f>
        <v>4448.449881</v>
      </c>
      <c r="BD487" s="22">
        <f t="shared" si="2025"/>
        <v>176.2801194</v>
      </c>
      <c r="BE487" s="22">
        <f t="shared" si="37"/>
        <v>0</v>
      </c>
      <c r="BF487" s="27">
        <v>0.0</v>
      </c>
      <c r="BG487" s="22">
        <f t="shared" si="38"/>
        <v>0</v>
      </c>
      <c r="BH487" s="22">
        <f t="shared" si="39"/>
        <v>0</v>
      </c>
      <c r="BI487" s="22">
        <v>116.27</v>
      </c>
      <c r="BJ487" s="22">
        <f t="shared" si="40"/>
        <v>116.27</v>
      </c>
      <c r="BK487" s="22">
        <f t="shared" si="41"/>
        <v>0</v>
      </c>
      <c r="BL487" s="22"/>
      <c r="BM487" s="22">
        <f t="shared" si="42"/>
        <v>0</v>
      </c>
      <c r="BN487" s="22" t="str">
        <f t="shared" si="43"/>
        <v/>
      </c>
      <c r="BO487" s="22">
        <f t="shared" ref="BO487:BQ487" si="2026">BF487+BI487+BL487</f>
        <v>116.27</v>
      </c>
      <c r="BP487" s="22">
        <f t="shared" si="2026"/>
        <v>116.27</v>
      </c>
      <c r="BQ487" s="22">
        <f t="shared" si="2026"/>
        <v>0</v>
      </c>
      <c r="BR487" s="22">
        <f t="shared" si="45"/>
        <v>0</v>
      </c>
      <c r="BS487" s="22">
        <v>0.0</v>
      </c>
      <c r="BT487" s="22">
        <f t="shared" si="46"/>
        <v>0</v>
      </c>
      <c r="BU487" s="22">
        <f t="shared" si="47"/>
        <v>0</v>
      </c>
      <c r="BV487" s="22">
        <f t="shared" si="48"/>
        <v>0</v>
      </c>
      <c r="BW487" s="27">
        <v>0.0</v>
      </c>
      <c r="BX487" s="22">
        <f t="shared" si="49"/>
        <v>0</v>
      </c>
      <c r="BY487" s="22">
        <f t="shared" si="50"/>
        <v>0</v>
      </c>
      <c r="BZ487" s="22">
        <f t="shared" si="51"/>
        <v>0</v>
      </c>
      <c r="CA487" s="22">
        <f t="shared" si="52"/>
        <v>0</v>
      </c>
    </row>
    <row r="488" ht="14.25" customHeight="1">
      <c r="A488" s="14" t="s">
        <v>2150</v>
      </c>
      <c r="B488" s="14" t="s">
        <v>2151</v>
      </c>
      <c r="C488" s="14" t="s">
        <v>2152</v>
      </c>
      <c r="D488" s="14">
        <v>3.19303306E8</v>
      </c>
      <c r="E488" s="14" t="s">
        <v>2153</v>
      </c>
      <c r="F488" s="14" t="s">
        <v>282</v>
      </c>
      <c r="G488" s="14" t="s">
        <v>2154</v>
      </c>
      <c r="H488" s="25" t="s">
        <v>96</v>
      </c>
      <c r="I488" s="26">
        <v>1200.0</v>
      </c>
      <c r="J488" s="22">
        <v>0.0</v>
      </c>
      <c r="K488" s="22">
        <f t="shared" si="6"/>
        <v>0</v>
      </c>
      <c r="L488" s="22">
        <f t="shared" si="7"/>
        <v>0</v>
      </c>
      <c r="M488" s="22">
        <v>0.0</v>
      </c>
      <c r="N488" s="22">
        <f t="shared" si="8"/>
        <v>0</v>
      </c>
      <c r="O488" s="22">
        <f t="shared" si="9"/>
        <v>0</v>
      </c>
      <c r="P488" s="22">
        <v>10.0</v>
      </c>
      <c r="Q488" s="22">
        <f t="shared" si="10"/>
        <v>0</v>
      </c>
      <c r="R488" s="22">
        <f t="shared" si="11"/>
        <v>10</v>
      </c>
      <c r="S488" s="22">
        <v>100.0</v>
      </c>
      <c r="T488" s="22">
        <f t="shared" si="12"/>
        <v>0</v>
      </c>
      <c r="U488" s="22">
        <f t="shared" si="13"/>
        <v>100</v>
      </c>
      <c r="V488" s="22">
        <f t="shared" si="14"/>
        <v>1090</v>
      </c>
      <c r="W488" s="22">
        <v>13.9</v>
      </c>
      <c r="X488" s="22">
        <f t="shared" si="15"/>
        <v>0</v>
      </c>
      <c r="Y488" s="22">
        <f t="shared" si="16"/>
        <v>13.9</v>
      </c>
      <c r="Z488" s="22">
        <v>0.39</v>
      </c>
      <c r="AA488" s="22">
        <f t="shared" si="17"/>
        <v>0</v>
      </c>
      <c r="AB488" s="22">
        <f t="shared" si="18"/>
        <v>0.39</v>
      </c>
      <c r="AC488" s="22">
        <v>68.87</v>
      </c>
      <c r="AD488" s="22">
        <f t="shared" si="19"/>
        <v>0</v>
      </c>
      <c r="AE488" s="22">
        <f t="shared" si="20"/>
        <v>68.87</v>
      </c>
      <c r="AF488" s="22">
        <v>1.37</v>
      </c>
      <c r="AG488" s="22">
        <f t="shared" si="21"/>
        <v>0</v>
      </c>
      <c r="AH488" s="22">
        <f t="shared" si="22"/>
        <v>1.37</v>
      </c>
      <c r="AI488" s="22">
        <v>60.86</v>
      </c>
      <c r="AJ488" s="22">
        <f t="shared" si="23"/>
        <v>0</v>
      </c>
      <c r="AK488" s="22">
        <f t="shared" si="24"/>
        <v>60.86</v>
      </c>
      <c r="AL488" s="22">
        <f t="shared" ref="AL488:AN488" si="2027">AF488+AI488</f>
        <v>62.23</v>
      </c>
      <c r="AM488" s="22">
        <f t="shared" si="2027"/>
        <v>0</v>
      </c>
      <c r="AN488" s="22">
        <f t="shared" si="2027"/>
        <v>62.23</v>
      </c>
      <c r="AO488" s="22">
        <f t="shared" ref="AO488:AQ488" si="2028">SUM(J488+M488+P488+S488+W488+Z488+AC488+AF488+AI488)</f>
        <v>255.39</v>
      </c>
      <c r="AP488" s="22">
        <f t="shared" si="2028"/>
        <v>0</v>
      </c>
      <c r="AQ488" s="22">
        <f t="shared" si="2028"/>
        <v>255.39</v>
      </c>
      <c r="AR488" s="22">
        <v>32.74337927402481</v>
      </c>
      <c r="AS488" s="22">
        <f t="shared" si="27"/>
        <v>288.1333793</v>
      </c>
      <c r="AT488" s="22">
        <f t="shared" si="28"/>
        <v>288.1333793</v>
      </c>
      <c r="AU488" s="22">
        <f t="shared" si="29"/>
        <v>911.8666207</v>
      </c>
      <c r="AV488" s="22">
        <f t="shared" si="2024"/>
        <v>4554</v>
      </c>
      <c r="AW488" s="22">
        <f t="shared" si="31"/>
        <v>3642.133379</v>
      </c>
      <c r="AX488" s="22">
        <f t="shared" si="32"/>
        <v>911.8666207</v>
      </c>
      <c r="AY488" s="22">
        <v>70.73</v>
      </c>
      <c r="AZ488" s="22">
        <f t="shared" si="33"/>
        <v>70.73</v>
      </c>
      <c r="BA488" s="22">
        <f t="shared" si="34"/>
        <v>0</v>
      </c>
      <c r="BB488" s="22">
        <f t="shared" si="35"/>
        <v>4624.73</v>
      </c>
      <c r="BC488" s="22">
        <f t="shared" ref="BC488:BD488" si="2029">SUM(AW488+AZ488)</f>
        <v>3712.863379</v>
      </c>
      <c r="BD488" s="22">
        <f t="shared" si="2029"/>
        <v>911.8666207</v>
      </c>
      <c r="BE488" s="22">
        <f t="shared" si="37"/>
        <v>0</v>
      </c>
      <c r="BF488" s="27">
        <v>0.0</v>
      </c>
      <c r="BG488" s="22">
        <f t="shared" si="38"/>
        <v>0</v>
      </c>
      <c r="BH488" s="22">
        <f t="shared" si="39"/>
        <v>0</v>
      </c>
      <c r="BI488" s="22">
        <v>482.86</v>
      </c>
      <c r="BJ488" s="22">
        <f t="shared" si="40"/>
        <v>482.86</v>
      </c>
      <c r="BK488" s="22">
        <f t="shared" si="41"/>
        <v>0</v>
      </c>
      <c r="BL488" s="22"/>
      <c r="BM488" s="22">
        <f t="shared" si="42"/>
        <v>0</v>
      </c>
      <c r="BN488" s="22" t="str">
        <f t="shared" si="43"/>
        <v/>
      </c>
      <c r="BO488" s="22">
        <f t="shared" ref="BO488:BQ488" si="2030">BF488+BI488+BL488</f>
        <v>482.86</v>
      </c>
      <c r="BP488" s="22">
        <f t="shared" si="2030"/>
        <v>482.86</v>
      </c>
      <c r="BQ488" s="22">
        <f t="shared" si="2030"/>
        <v>0</v>
      </c>
      <c r="BR488" s="22">
        <f t="shared" si="45"/>
        <v>0</v>
      </c>
      <c r="BS488" s="22">
        <v>0.0</v>
      </c>
      <c r="BT488" s="22">
        <f t="shared" si="46"/>
        <v>0</v>
      </c>
      <c r="BU488" s="22">
        <f t="shared" si="47"/>
        <v>0</v>
      </c>
      <c r="BV488" s="22">
        <f t="shared" si="48"/>
        <v>0</v>
      </c>
      <c r="BW488" s="27">
        <v>53.2</v>
      </c>
      <c r="BX488" s="22">
        <f t="shared" si="49"/>
        <v>53.2</v>
      </c>
      <c r="BY488" s="22">
        <f t="shared" si="50"/>
        <v>0</v>
      </c>
      <c r="BZ488" s="22">
        <f t="shared" si="51"/>
        <v>0</v>
      </c>
      <c r="CA488" s="22">
        <f t="shared" si="52"/>
        <v>0</v>
      </c>
    </row>
    <row r="489" ht="14.25" customHeight="1">
      <c r="A489" s="14" t="s">
        <v>2155</v>
      </c>
      <c r="B489" s="14" t="s">
        <v>2156</v>
      </c>
      <c r="C489" s="14" t="s">
        <v>2157</v>
      </c>
      <c r="D489" s="14">
        <v>4.51708679E8</v>
      </c>
      <c r="E489" s="14" t="s">
        <v>230</v>
      </c>
      <c r="F489" s="14" t="s">
        <v>204</v>
      </c>
      <c r="G489" s="14" t="s">
        <v>2158</v>
      </c>
      <c r="H489" s="25" t="s">
        <v>96</v>
      </c>
      <c r="I489" s="26">
        <v>3100.0</v>
      </c>
      <c r="J489" s="22">
        <v>0.0</v>
      </c>
      <c r="K489" s="22">
        <f t="shared" si="6"/>
        <v>0</v>
      </c>
      <c r="L489" s="22">
        <f t="shared" si="7"/>
        <v>0</v>
      </c>
      <c r="M489" s="22">
        <v>0.0</v>
      </c>
      <c r="N489" s="22">
        <f t="shared" si="8"/>
        <v>0</v>
      </c>
      <c r="O489" s="22">
        <f t="shared" si="9"/>
        <v>0</v>
      </c>
      <c r="P489" s="22">
        <v>10.0</v>
      </c>
      <c r="Q489" s="22">
        <f t="shared" si="10"/>
        <v>0</v>
      </c>
      <c r="R489" s="22">
        <f t="shared" si="11"/>
        <v>10</v>
      </c>
      <c r="S489" s="22">
        <v>100.0</v>
      </c>
      <c r="T489" s="22">
        <f t="shared" si="12"/>
        <v>0</v>
      </c>
      <c r="U489" s="22">
        <f t="shared" si="13"/>
        <v>100</v>
      </c>
      <c r="V489" s="22">
        <f t="shared" si="14"/>
        <v>2990</v>
      </c>
      <c r="W489" s="22">
        <v>27.8</v>
      </c>
      <c r="X489" s="22">
        <f t="shared" si="15"/>
        <v>0</v>
      </c>
      <c r="Y489" s="22">
        <f t="shared" si="16"/>
        <v>27.8</v>
      </c>
      <c r="Z489" s="22">
        <v>0.39</v>
      </c>
      <c r="AA489" s="22">
        <f t="shared" si="17"/>
        <v>0</v>
      </c>
      <c r="AB489" s="22">
        <f t="shared" si="18"/>
        <v>0.39</v>
      </c>
      <c r="AC489" s="22">
        <v>68.87</v>
      </c>
      <c r="AD489" s="22">
        <f t="shared" si="19"/>
        <v>0</v>
      </c>
      <c r="AE489" s="22">
        <f t="shared" si="20"/>
        <v>68.87</v>
      </c>
      <c r="AF489" s="22">
        <v>1.37</v>
      </c>
      <c r="AG489" s="22">
        <f t="shared" si="21"/>
        <v>0</v>
      </c>
      <c r="AH489" s="22">
        <f t="shared" si="22"/>
        <v>1.37</v>
      </c>
      <c r="AI489" s="22">
        <v>60.86</v>
      </c>
      <c r="AJ489" s="22">
        <f t="shared" si="23"/>
        <v>0</v>
      </c>
      <c r="AK489" s="22">
        <f t="shared" si="24"/>
        <v>60.86</v>
      </c>
      <c r="AL489" s="22">
        <f t="shared" ref="AL489:AN489" si="2031">AF489+AI489</f>
        <v>62.23</v>
      </c>
      <c r="AM489" s="22">
        <f t="shared" si="2031"/>
        <v>0</v>
      </c>
      <c r="AN489" s="22">
        <f t="shared" si="2031"/>
        <v>62.23</v>
      </c>
      <c r="AO489" s="22">
        <f t="shared" ref="AO489:AQ489" si="2032">SUM(J489+M489+P489+S489+W489+Z489+AC489+AF489+AI489)</f>
        <v>269.29</v>
      </c>
      <c r="AP489" s="22">
        <f t="shared" si="2032"/>
        <v>0</v>
      </c>
      <c r="AQ489" s="22">
        <f t="shared" si="2032"/>
        <v>269.29</v>
      </c>
      <c r="AR489" s="22">
        <v>98.1219880636186</v>
      </c>
      <c r="AS489" s="22">
        <f t="shared" si="27"/>
        <v>367.4119881</v>
      </c>
      <c r="AT489" s="22">
        <f t="shared" si="28"/>
        <v>367.4119881</v>
      </c>
      <c r="AU489" s="22">
        <f t="shared" si="29"/>
        <v>2732.588012</v>
      </c>
      <c r="AV489" s="22">
        <f t="shared" si="2024"/>
        <v>4554</v>
      </c>
      <c r="AW489" s="22">
        <f t="shared" si="31"/>
        <v>1821.411988</v>
      </c>
      <c r="AX489" s="22">
        <f t="shared" si="32"/>
        <v>2732.588012</v>
      </c>
      <c r="AY489" s="22">
        <v>70.73</v>
      </c>
      <c r="AZ489" s="22">
        <f t="shared" si="33"/>
        <v>70.73</v>
      </c>
      <c r="BA489" s="22">
        <f t="shared" si="34"/>
        <v>0</v>
      </c>
      <c r="BB489" s="22">
        <f t="shared" si="35"/>
        <v>4624.73</v>
      </c>
      <c r="BC489" s="22">
        <f t="shared" ref="BC489:BD489" si="2033">SUM(AW489+AZ489)</f>
        <v>1892.141988</v>
      </c>
      <c r="BD489" s="22">
        <f t="shared" si="2033"/>
        <v>2732.588012</v>
      </c>
      <c r="BE489" s="22">
        <f t="shared" si="37"/>
        <v>0</v>
      </c>
      <c r="BF489" s="27">
        <v>0.0</v>
      </c>
      <c r="BG489" s="22">
        <f t="shared" si="38"/>
        <v>0</v>
      </c>
      <c r="BH489" s="22">
        <f t="shared" si="39"/>
        <v>0</v>
      </c>
      <c r="BI489" s="22">
        <v>447.28999999999996</v>
      </c>
      <c r="BJ489" s="22">
        <f t="shared" si="40"/>
        <v>447.29</v>
      </c>
      <c r="BK489" s="22">
        <f t="shared" si="41"/>
        <v>0</v>
      </c>
      <c r="BL489" s="22"/>
      <c r="BM489" s="22">
        <f t="shared" si="42"/>
        <v>0</v>
      </c>
      <c r="BN489" s="22" t="str">
        <f t="shared" si="43"/>
        <v/>
      </c>
      <c r="BO489" s="22">
        <f t="shared" ref="BO489:BQ489" si="2034">BF489+BI489+BL489</f>
        <v>447.29</v>
      </c>
      <c r="BP489" s="22">
        <f t="shared" si="2034"/>
        <v>447.29</v>
      </c>
      <c r="BQ489" s="22">
        <f t="shared" si="2034"/>
        <v>0</v>
      </c>
      <c r="BR489" s="22">
        <f t="shared" si="45"/>
        <v>0</v>
      </c>
      <c r="BS489" s="22">
        <v>0.0</v>
      </c>
      <c r="BT489" s="22">
        <f t="shared" si="46"/>
        <v>0</v>
      </c>
      <c r="BU489" s="22">
        <f t="shared" si="47"/>
        <v>0</v>
      </c>
      <c r="BV489" s="22">
        <f t="shared" si="48"/>
        <v>0</v>
      </c>
      <c r="BW489" s="27">
        <v>191.54</v>
      </c>
      <c r="BX489" s="22">
        <f t="shared" si="49"/>
        <v>191.54</v>
      </c>
      <c r="BY489" s="22">
        <f t="shared" si="50"/>
        <v>0</v>
      </c>
      <c r="BZ489" s="22">
        <f t="shared" si="51"/>
        <v>0</v>
      </c>
      <c r="CA489" s="22">
        <f t="shared" si="52"/>
        <v>0</v>
      </c>
    </row>
    <row r="490" ht="14.25" customHeight="1">
      <c r="A490" s="14" t="s">
        <v>2159</v>
      </c>
      <c r="B490" s="14" t="s">
        <v>2160</v>
      </c>
      <c r="C490" s="14" t="s">
        <v>2161</v>
      </c>
      <c r="D490" s="14">
        <v>8.16532346E8</v>
      </c>
      <c r="E490" s="14" t="s">
        <v>2162</v>
      </c>
      <c r="F490" s="14" t="s">
        <v>1664</v>
      </c>
      <c r="G490" s="14" t="s">
        <v>2163</v>
      </c>
      <c r="H490" s="25" t="s">
        <v>96</v>
      </c>
      <c r="I490" s="26">
        <v>15051.0</v>
      </c>
      <c r="J490" s="22">
        <v>0.0</v>
      </c>
      <c r="K490" s="22">
        <f t="shared" si="6"/>
        <v>0</v>
      </c>
      <c r="L490" s="22">
        <f t="shared" si="7"/>
        <v>0</v>
      </c>
      <c r="M490" s="22">
        <v>0.0</v>
      </c>
      <c r="N490" s="22">
        <f t="shared" si="8"/>
        <v>0</v>
      </c>
      <c r="O490" s="22">
        <f t="shared" si="9"/>
        <v>0</v>
      </c>
      <c r="P490" s="22">
        <v>10.0</v>
      </c>
      <c r="Q490" s="22">
        <f t="shared" si="10"/>
        <v>0</v>
      </c>
      <c r="R490" s="22">
        <f t="shared" si="11"/>
        <v>10</v>
      </c>
      <c r="S490" s="22">
        <v>100.0</v>
      </c>
      <c r="T490" s="22">
        <f t="shared" si="12"/>
        <v>0</v>
      </c>
      <c r="U490" s="22">
        <f t="shared" si="13"/>
        <v>100</v>
      </c>
      <c r="V490" s="22">
        <f t="shared" si="14"/>
        <v>14941</v>
      </c>
      <c r="W490" s="22">
        <v>13.9</v>
      </c>
      <c r="X490" s="22">
        <f t="shared" si="15"/>
        <v>0</v>
      </c>
      <c r="Y490" s="22">
        <f t="shared" si="16"/>
        <v>13.9</v>
      </c>
      <c r="Z490" s="22">
        <v>0.39</v>
      </c>
      <c r="AA490" s="22">
        <f t="shared" si="17"/>
        <v>0</v>
      </c>
      <c r="AB490" s="22">
        <f t="shared" si="18"/>
        <v>0.39</v>
      </c>
      <c r="AC490" s="22">
        <v>68.87</v>
      </c>
      <c r="AD490" s="22">
        <f t="shared" si="19"/>
        <v>0</v>
      </c>
      <c r="AE490" s="22">
        <f t="shared" si="20"/>
        <v>68.87</v>
      </c>
      <c r="AF490" s="22">
        <v>1.37</v>
      </c>
      <c r="AG490" s="22">
        <f t="shared" si="21"/>
        <v>0</v>
      </c>
      <c r="AH490" s="22">
        <f t="shared" si="22"/>
        <v>1.37</v>
      </c>
      <c r="AI490" s="22">
        <v>60.86</v>
      </c>
      <c r="AJ490" s="22">
        <f t="shared" si="23"/>
        <v>0</v>
      </c>
      <c r="AK490" s="22">
        <f t="shared" si="24"/>
        <v>60.86</v>
      </c>
      <c r="AL490" s="22">
        <f t="shared" ref="AL490:AN490" si="2035">AF490+AI490</f>
        <v>62.23</v>
      </c>
      <c r="AM490" s="22">
        <f t="shared" si="2035"/>
        <v>0</v>
      </c>
      <c r="AN490" s="22">
        <f t="shared" si="2035"/>
        <v>62.23</v>
      </c>
      <c r="AO490" s="22">
        <f t="shared" ref="AO490:AQ490" si="2036">SUM(J490+M490+P490+S490+W490+Z490+AC490+AF490+AI490)</f>
        <v>255.39</v>
      </c>
      <c r="AP490" s="22">
        <f t="shared" si="2036"/>
        <v>0</v>
      </c>
      <c r="AQ490" s="22">
        <f t="shared" si="2036"/>
        <v>255.39</v>
      </c>
      <c r="AR490" s="22">
        <v>512.8659127264737</v>
      </c>
      <c r="AS490" s="22">
        <f t="shared" si="27"/>
        <v>768.2559127</v>
      </c>
      <c r="AT490" s="22">
        <f t="shared" si="28"/>
        <v>768.2559127</v>
      </c>
      <c r="AU490" s="22">
        <f t="shared" si="29"/>
        <v>14282.74409</v>
      </c>
      <c r="AV490" s="22">
        <f>82.93*120</f>
        <v>9951.6</v>
      </c>
      <c r="AW490" s="22">
        <f t="shared" si="31"/>
        <v>0</v>
      </c>
      <c r="AX490" s="22">
        <f t="shared" si="32"/>
        <v>9951.6</v>
      </c>
      <c r="AY490" s="22">
        <v>175.06</v>
      </c>
      <c r="AZ490" s="22">
        <f t="shared" si="33"/>
        <v>0</v>
      </c>
      <c r="BA490" s="22">
        <f t="shared" si="34"/>
        <v>175.06</v>
      </c>
      <c r="BB490" s="22">
        <f t="shared" si="35"/>
        <v>10126.66</v>
      </c>
      <c r="BC490" s="22">
        <f t="shared" ref="BC490:BD490" si="2037">SUM(AW490+AZ490)</f>
        <v>0</v>
      </c>
      <c r="BD490" s="22">
        <f t="shared" si="2037"/>
        <v>10126.66</v>
      </c>
      <c r="BE490" s="22">
        <f t="shared" si="37"/>
        <v>4156.084087</v>
      </c>
      <c r="BF490" s="27">
        <v>4137.06</v>
      </c>
      <c r="BG490" s="22">
        <f t="shared" si="38"/>
        <v>0</v>
      </c>
      <c r="BH490" s="22">
        <f t="shared" si="39"/>
        <v>4137.06</v>
      </c>
      <c r="BI490" s="22">
        <v>1182.04</v>
      </c>
      <c r="BJ490" s="22">
        <f t="shared" si="40"/>
        <v>1163.015913</v>
      </c>
      <c r="BK490" s="22">
        <f t="shared" si="41"/>
        <v>19.02408727</v>
      </c>
      <c r="BL490" s="22"/>
      <c r="BM490" s="22">
        <f t="shared" si="42"/>
        <v>0</v>
      </c>
      <c r="BN490" s="22" t="str">
        <f t="shared" si="43"/>
        <v/>
      </c>
      <c r="BO490" s="22">
        <f t="shared" ref="BO490:BQ490" si="2038">BF490+BI490+BL490</f>
        <v>5319.1</v>
      </c>
      <c r="BP490" s="22">
        <f t="shared" si="2038"/>
        <v>1163.015913</v>
      </c>
      <c r="BQ490" s="22">
        <f t="shared" si="2038"/>
        <v>4156.084087</v>
      </c>
      <c r="BR490" s="22">
        <f t="shared" si="45"/>
        <v>0</v>
      </c>
      <c r="BS490" s="22">
        <v>0.0</v>
      </c>
      <c r="BT490" s="22">
        <f t="shared" si="46"/>
        <v>0</v>
      </c>
      <c r="BU490" s="22">
        <f t="shared" si="47"/>
        <v>0</v>
      </c>
      <c r="BV490" s="22">
        <f t="shared" si="48"/>
        <v>0</v>
      </c>
      <c r="BW490" s="27">
        <v>4901.29</v>
      </c>
      <c r="BX490" s="22">
        <f t="shared" si="49"/>
        <v>4901.29</v>
      </c>
      <c r="BY490" s="22">
        <f t="shared" si="50"/>
        <v>0</v>
      </c>
      <c r="BZ490" s="22">
        <f t="shared" si="51"/>
        <v>0</v>
      </c>
      <c r="CA490" s="22">
        <f t="shared" si="52"/>
        <v>0</v>
      </c>
    </row>
    <row r="491" ht="14.25" customHeight="1">
      <c r="A491" s="14" t="s">
        <v>2164</v>
      </c>
      <c r="B491" s="14" t="s">
        <v>2165</v>
      </c>
      <c r="C491" s="14" t="s">
        <v>2166</v>
      </c>
      <c r="D491" s="14">
        <v>8.87890865E8</v>
      </c>
      <c r="E491" s="14" t="s">
        <v>312</v>
      </c>
      <c r="F491" s="14" t="s">
        <v>322</v>
      </c>
      <c r="G491" s="14" t="s">
        <v>2167</v>
      </c>
      <c r="H491" s="25" t="s">
        <v>96</v>
      </c>
      <c r="I491" s="26">
        <v>700.0</v>
      </c>
      <c r="J491" s="22">
        <v>0.0</v>
      </c>
      <c r="K491" s="22">
        <f t="shared" si="6"/>
        <v>0</v>
      </c>
      <c r="L491" s="22">
        <f t="shared" si="7"/>
        <v>0</v>
      </c>
      <c r="M491" s="22">
        <v>0.0</v>
      </c>
      <c r="N491" s="22">
        <f t="shared" si="8"/>
        <v>0</v>
      </c>
      <c r="O491" s="22">
        <f t="shared" si="9"/>
        <v>0</v>
      </c>
      <c r="P491" s="22">
        <v>10.0</v>
      </c>
      <c r="Q491" s="22">
        <f t="shared" si="10"/>
        <v>0</v>
      </c>
      <c r="R491" s="22">
        <f t="shared" si="11"/>
        <v>10</v>
      </c>
      <c r="S491" s="22">
        <v>100.0</v>
      </c>
      <c r="T491" s="22">
        <f t="shared" si="12"/>
        <v>0</v>
      </c>
      <c r="U491" s="22">
        <f t="shared" si="13"/>
        <v>100</v>
      </c>
      <c r="V491" s="22">
        <f t="shared" si="14"/>
        <v>590</v>
      </c>
      <c r="W491" s="22">
        <v>13.9</v>
      </c>
      <c r="X491" s="22">
        <f t="shared" si="15"/>
        <v>0</v>
      </c>
      <c r="Y491" s="22">
        <f t="shared" si="16"/>
        <v>13.9</v>
      </c>
      <c r="Z491" s="22">
        <v>0.39</v>
      </c>
      <c r="AA491" s="22">
        <f t="shared" si="17"/>
        <v>0</v>
      </c>
      <c r="AB491" s="22">
        <f t="shared" si="18"/>
        <v>0.39</v>
      </c>
      <c r="AC491" s="22">
        <v>68.87</v>
      </c>
      <c r="AD491" s="22">
        <f t="shared" si="19"/>
        <v>0</v>
      </c>
      <c r="AE491" s="22">
        <f t="shared" si="20"/>
        <v>68.87</v>
      </c>
      <c r="AF491" s="22">
        <v>1.37</v>
      </c>
      <c r="AG491" s="22">
        <f t="shared" si="21"/>
        <v>0</v>
      </c>
      <c r="AH491" s="22">
        <f t="shared" si="22"/>
        <v>1.37</v>
      </c>
      <c r="AI491" s="22">
        <v>60.86</v>
      </c>
      <c r="AJ491" s="22">
        <f t="shared" si="23"/>
        <v>0</v>
      </c>
      <c r="AK491" s="22">
        <f t="shared" si="24"/>
        <v>60.86</v>
      </c>
      <c r="AL491" s="22">
        <f t="shared" ref="AL491:AN491" si="2039">AF491+AI491</f>
        <v>62.23</v>
      </c>
      <c r="AM491" s="22">
        <f t="shared" si="2039"/>
        <v>0</v>
      </c>
      <c r="AN491" s="22">
        <f t="shared" si="2039"/>
        <v>62.23</v>
      </c>
      <c r="AO491" s="22">
        <f t="shared" ref="AO491:AQ491" si="2040">SUM(J491+M491+P491+S491+W491+Z491+AC491+AF491+AI491)</f>
        <v>255.39</v>
      </c>
      <c r="AP491" s="22">
        <f t="shared" si="2040"/>
        <v>0</v>
      </c>
      <c r="AQ491" s="22">
        <f t="shared" si="2040"/>
        <v>255.39</v>
      </c>
      <c r="AR491" s="22">
        <v>15.411687213796352</v>
      </c>
      <c r="AS491" s="22">
        <f t="shared" si="27"/>
        <v>270.8016872</v>
      </c>
      <c r="AT491" s="22">
        <f t="shared" si="28"/>
        <v>270.8016872</v>
      </c>
      <c r="AU491" s="22">
        <f t="shared" si="29"/>
        <v>429.1983128</v>
      </c>
      <c r="AV491" s="22">
        <f t="shared" ref="AV491:AV494" si="2045">37.95*120</f>
        <v>4554</v>
      </c>
      <c r="AW491" s="22">
        <f t="shared" si="31"/>
        <v>4124.801687</v>
      </c>
      <c r="AX491" s="22">
        <f t="shared" si="32"/>
        <v>429.1983128</v>
      </c>
      <c r="AY491" s="22">
        <v>70.73</v>
      </c>
      <c r="AZ491" s="22">
        <f t="shared" si="33"/>
        <v>70.73</v>
      </c>
      <c r="BA491" s="22">
        <f t="shared" si="34"/>
        <v>0</v>
      </c>
      <c r="BB491" s="22">
        <f t="shared" si="35"/>
        <v>4624.73</v>
      </c>
      <c r="BC491" s="22">
        <f t="shared" ref="BC491:BD491" si="2041">SUM(AW491+AZ491)</f>
        <v>4195.531687</v>
      </c>
      <c r="BD491" s="22">
        <f t="shared" si="2041"/>
        <v>429.1983128</v>
      </c>
      <c r="BE491" s="22">
        <f t="shared" si="37"/>
        <v>0</v>
      </c>
      <c r="BF491" s="27">
        <v>0.0</v>
      </c>
      <c r="BG491" s="22">
        <f t="shared" si="38"/>
        <v>0</v>
      </c>
      <c r="BH491" s="22">
        <f t="shared" si="39"/>
        <v>0</v>
      </c>
      <c r="BI491" s="22">
        <v>528.9100000000001</v>
      </c>
      <c r="BJ491" s="22">
        <f t="shared" si="40"/>
        <v>528.91</v>
      </c>
      <c r="BK491" s="22">
        <f t="shared" si="41"/>
        <v>0</v>
      </c>
      <c r="BL491" s="22"/>
      <c r="BM491" s="22">
        <f t="shared" si="42"/>
        <v>0</v>
      </c>
      <c r="BN491" s="22" t="str">
        <f t="shared" si="43"/>
        <v/>
      </c>
      <c r="BO491" s="22">
        <f t="shared" ref="BO491:BQ491" si="2042">BF491+BI491+BL491</f>
        <v>528.91</v>
      </c>
      <c r="BP491" s="22">
        <f t="shared" si="2042"/>
        <v>528.91</v>
      </c>
      <c r="BQ491" s="22">
        <f t="shared" si="2042"/>
        <v>0</v>
      </c>
      <c r="BR491" s="22">
        <f t="shared" si="45"/>
        <v>0</v>
      </c>
      <c r="BS491" s="22">
        <v>0.0</v>
      </c>
      <c r="BT491" s="22">
        <f t="shared" si="46"/>
        <v>0</v>
      </c>
      <c r="BU491" s="22">
        <f t="shared" si="47"/>
        <v>0</v>
      </c>
      <c r="BV491" s="22">
        <f t="shared" si="48"/>
        <v>0</v>
      </c>
      <c r="BW491" s="27">
        <v>1745.14</v>
      </c>
      <c r="BX491" s="22">
        <f t="shared" si="49"/>
        <v>1745.14</v>
      </c>
      <c r="BY491" s="22">
        <f t="shared" si="50"/>
        <v>0</v>
      </c>
      <c r="BZ491" s="22">
        <f t="shared" si="51"/>
        <v>0</v>
      </c>
      <c r="CA491" s="22">
        <f t="shared" si="52"/>
        <v>0</v>
      </c>
    </row>
    <row r="492" ht="14.25" customHeight="1">
      <c r="A492" s="14" t="s">
        <v>2168</v>
      </c>
      <c r="B492" s="14" t="s">
        <v>244</v>
      </c>
      <c r="C492" s="14" t="s">
        <v>2169</v>
      </c>
      <c r="D492" s="14"/>
      <c r="E492" s="14" t="s">
        <v>2144</v>
      </c>
      <c r="F492" s="14" t="s">
        <v>456</v>
      </c>
      <c r="G492" s="14" t="s">
        <v>2170</v>
      </c>
      <c r="H492" s="25" t="s">
        <v>96</v>
      </c>
      <c r="I492" s="26">
        <v>435.0</v>
      </c>
      <c r="J492" s="22">
        <v>0.0</v>
      </c>
      <c r="K492" s="22">
        <f t="shared" si="6"/>
        <v>0</v>
      </c>
      <c r="L492" s="22">
        <f t="shared" si="7"/>
        <v>0</v>
      </c>
      <c r="M492" s="22">
        <v>0.0</v>
      </c>
      <c r="N492" s="22">
        <f t="shared" si="8"/>
        <v>0</v>
      </c>
      <c r="O492" s="22">
        <f t="shared" si="9"/>
        <v>0</v>
      </c>
      <c r="P492" s="22">
        <v>10.0</v>
      </c>
      <c r="Q492" s="22">
        <f t="shared" si="10"/>
        <v>0</v>
      </c>
      <c r="R492" s="22">
        <f t="shared" si="11"/>
        <v>10</v>
      </c>
      <c r="S492" s="22">
        <v>100.0</v>
      </c>
      <c r="T492" s="22">
        <f t="shared" si="12"/>
        <v>0</v>
      </c>
      <c r="U492" s="22">
        <f t="shared" si="13"/>
        <v>100</v>
      </c>
      <c r="V492" s="22">
        <f t="shared" si="14"/>
        <v>325</v>
      </c>
      <c r="W492" s="22">
        <v>13.9</v>
      </c>
      <c r="X492" s="22">
        <f t="shared" si="15"/>
        <v>0</v>
      </c>
      <c r="Y492" s="22">
        <f t="shared" si="16"/>
        <v>13.9</v>
      </c>
      <c r="Z492" s="22">
        <v>0.39</v>
      </c>
      <c r="AA492" s="22">
        <f t="shared" si="17"/>
        <v>0</v>
      </c>
      <c r="AB492" s="22">
        <f t="shared" si="18"/>
        <v>0.39</v>
      </c>
      <c r="AC492" s="22">
        <v>68.87</v>
      </c>
      <c r="AD492" s="22">
        <f t="shared" si="19"/>
        <v>0</v>
      </c>
      <c r="AE492" s="22">
        <f t="shared" si="20"/>
        <v>68.87</v>
      </c>
      <c r="AF492" s="22">
        <v>1.37</v>
      </c>
      <c r="AG492" s="22">
        <f t="shared" si="21"/>
        <v>0</v>
      </c>
      <c r="AH492" s="22">
        <f t="shared" si="22"/>
        <v>1.37</v>
      </c>
      <c r="AI492" s="22">
        <v>60.86</v>
      </c>
      <c r="AJ492" s="22">
        <f t="shared" si="23"/>
        <v>0</v>
      </c>
      <c r="AK492" s="22">
        <f t="shared" si="24"/>
        <v>60.86</v>
      </c>
      <c r="AL492" s="22">
        <f t="shared" ref="AL492:AN492" si="2043">AF492+AI492</f>
        <v>62.23</v>
      </c>
      <c r="AM492" s="22">
        <f t="shared" si="2043"/>
        <v>0</v>
      </c>
      <c r="AN492" s="22">
        <f t="shared" si="2043"/>
        <v>62.23</v>
      </c>
      <c r="AO492" s="22">
        <f t="shared" ref="AO492:AQ492" si="2044">SUM(J492+M492+P492+S492+W492+Z492+AC492+AF492+AI492)</f>
        <v>255.39</v>
      </c>
      <c r="AP492" s="22">
        <f t="shared" si="2044"/>
        <v>0</v>
      </c>
      <c r="AQ492" s="22">
        <f t="shared" si="2044"/>
        <v>255.39</v>
      </c>
      <c r="AR492" s="22">
        <v>6.225890421875266</v>
      </c>
      <c r="AS492" s="22">
        <f t="shared" si="27"/>
        <v>261.6158904</v>
      </c>
      <c r="AT492" s="22">
        <f t="shared" si="28"/>
        <v>261.6158904</v>
      </c>
      <c r="AU492" s="22">
        <f t="shared" si="29"/>
        <v>173.3841096</v>
      </c>
      <c r="AV492" s="22">
        <f t="shared" si="2045"/>
        <v>4554</v>
      </c>
      <c r="AW492" s="22">
        <f t="shared" si="31"/>
        <v>4380.61589</v>
      </c>
      <c r="AX492" s="22">
        <f t="shared" si="32"/>
        <v>173.3841096</v>
      </c>
      <c r="AY492" s="22">
        <v>70.73</v>
      </c>
      <c r="AZ492" s="22">
        <f t="shared" si="33"/>
        <v>70.73</v>
      </c>
      <c r="BA492" s="22">
        <f t="shared" si="34"/>
        <v>0</v>
      </c>
      <c r="BB492" s="22">
        <f t="shared" si="35"/>
        <v>4624.73</v>
      </c>
      <c r="BC492" s="22">
        <f t="shared" ref="BC492:BD492" si="2046">SUM(AW492+AZ492)</f>
        <v>4451.34589</v>
      </c>
      <c r="BD492" s="22">
        <f t="shared" si="2046"/>
        <v>173.3841096</v>
      </c>
      <c r="BE492" s="22">
        <f t="shared" si="37"/>
        <v>0</v>
      </c>
      <c r="BF492" s="27">
        <v>0.0</v>
      </c>
      <c r="BG492" s="22">
        <f t="shared" si="38"/>
        <v>0</v>
      </c>
      <c r="BH492" s="22">
        <f t="shared" si="39"/>
        <v>0</v>
      </c>
      <c r="BI492" s="22">
        <v>0.0</v>
      </c>
      <c r="BJ492" s="22">
        <f t="shared" si="40"/>
        <v>0</v>
      </c>
      <c r="BK492" s="22">
        <f t="shared" si="41"/>
        <v>0</v>
      </c>
      <c r="BL492" s="22"/>
      <c r="BM492" s="22">
        <f t="shared" si="42"/>
        <v>0</v>
      </c>
      <c r="BN492" s="22" t="str">
        <f t="shared" si="43"/>
        <v/>
      </c>
      <c r="BO492" s="22">
        <f t="shared" ref="BO492:BQ492" si="2047">BF492+BI492+BL492</f>
        <v>0</v>
      </c>
      <c r="BP492" s="22">
        <f t="shared" si="2047"/>
        <v>0</v>
      </c>
      <c r="BQ492" s="22">
        <f t="shared" si="2047"/>
        <v>0</v>
      </c>
      <c r="BR492" s="22">
        <f t="shared" si="45"/>
        <v>0</v>
      </c>
      <c r="BS492" s="22">
        <v>0.0</v>
      </c>
      <c r="BT492" s="22">
        <f t="shared" si="46"/>
        <v>0</v>
      </c>
      <c r="BU492" s="22">
        <f t="shared" si="47"/>
        <v>0</v>
      </c>
      <c r="BV492" s="22">
        <f t="shared" si="48"/>
        <v>0</v>
      </c>
      <c r="BW492" s="27">
        <v>0.0</v>
      </c>
      <c r="BX492" s="22">
        <f t="shared" si="49"/>
        <v>0</v>
      </c>
      <c r="BY492" s="22">
        <f t="shared" si="50"/>
        <v>0</v>
      </c>
      <c r="BZ492" s="22">
        <f t="shared" si="51"/>
        <v>0</v>
      </c>
      <c r="CA492" s="22">
        <f t="shared" si="52"/>
        <v>0</v>
      </c>
    </row>
    <row r="493" ht="14.25" customHeight="1">
      <c r="A493" s="14" t="s">
        <v>2171</v>
      </c>
      <c r="B493" s="14" t="s">
        <v>244</v>
      </c>
      <c r="C493" s="14" t="s">
        <v>2172</v>
      </c>
      <c r="D493" s="14"/>
      <c r="E493" s="14" t="s">
        <v>422</v>
      </c>
      <c r="F493" s="14" t="s">
        <v>94</v>
      </c>
      <c r="G493" s="14" t="s">
        <v>2173</v>
      </c>
      <c r="H493" s="25" t="s">
        <v>96</v>
      </c>
      <c r="I493" s="26">
        <v>1369.0</v>
      </c>
      <c r="J493" s="22">
        <v>0.0</v>
      </c>
      <c r="K493" s="22">
        <f t="shared" si="6"/>
        <v>0</v>
      </c>
      <c r="L493" s="22">
        <f t="shared" si="7"/>
        <v>0</v>
      </c>
      <c r="M493" s="22">
        <v>0.0</v>
      </c>
      <c r="N493" s="22">
        <f t="shared" si="8"/>
        <v>0</v>
      </c>
      <c r="O493" s="22">
        <f t="shared" si="9"/>
        <v>0</v>
      </c>
      <c r="P493" s="22">
        <v>10.0</v>
      </c>
      <c r="Q493" s="22">
        <f t="shared" si="10"/>
        <v>0</v>
      </c>
      <c r="R493" s="22">
        <f t="shared" si="11"/>
        <v>10</v>
      </c>
      <c r="S493" s="22">
        <v>100.0</v>
      </c>
      <c r="T493" s="22">
        <f t="shared" si="12"/>
        <v>0</v>
      </c>
      <c r="U493" s="22">
        <f t="shared" si="13"/>
        <v>100</v>
      </c>
      <c r="V493" s="22">
        <f t="shared" si="14"/>
        <v>1259</v>
      </c>
      <c r="W493" s="22">
        <v>13.9</v>
      </c>
      <c r="X493" s="22">
        <f t="shared" si="15"/>
        <v>0</v>
      </c>
      <c r="Y493" s="22">
        <f t="shared" si="16"/>
        <v>13.9</v>
      </c>
      <c r="Z493" s="22">
        <v>0.39</v>
      </c>
      <c r="AA493" s="22">
        <f t="shared" si="17"/>
        <v>0</v>
      </c>
      <c r="AB493" s="22">
        <f t="shared" si="18"/>
        <v>0.39</v>
      </c>
      <c r="AC493" s="22">
        <v>68.87</v>
      </c>
      <c r="AD493" s="22">
        <f t="shared" si="19"/>
        <v>0</v>
      </c>
      <c r="AE493" s="22">
        <f t="shared" si="20"/>
        <v>68.87</v>
      </c>
      <c r="AF493" s="22">
        <v>1.37</v>
      </c>
      <c r="AG493" s="22">
        <f t="shared" si="21"/>
        <v>0</v>
      </c>
      <c r="AH493" s="22">
        <f t="shared" si="22"/>
        <v>1.37</v>
      </c>
      <c r="AI493" s="22">
        <v>60.86</v>
      </c>
      <c r="AJ493" s="22">
        <f t="shared" si="23"/>
        <v>0</v>
      </c>
      <c r="AK493" s="22">
        <f t="shared" si="24"/>
        <v>60.86</v>
      </c>
      <c r="AL493" s="22">
        <f t="shared" ref="AL493:AN493" si="2048">AF493+AI493</f>
        <v>62.23</v>
      </c>
      <c r="AM493" s="22">
        <f t="shared" si="2048"/>
        <v>0</v>
      </c>
      <c r="AN493" s="22">
        <f t="shared" si="2048"/>
        <v>62.23</v>
      </c>
      <c r="AO493" s="22">
        <f t="shared" ref="AO493:AQ493" si="2049">SUM(J493+M493+P493+S493+W493+Z493+AC493+AF493+AI493)</f>
        <v>255.39</v>
      </c>
      <c r="AP493" s="22">
        <f t="shared" si="2049"/>
        <v>0</v>
      </c>
      <c r="AQ493" s="22">
        <f t="shared" si="2049"/>
        <v>255.39</v>
      </c>
      <c r="AR493" s="22">
        <v>38.60149119038203</v>
      </c>
      <c r="AS493" s="22">
        <f t="shared" si="27"/>
        <v>293.9914912</v>
      </c>
      <c r="AT493" s="22">
        <f t="shared" si="28"/>
        <v>293.9914912</v>
      </c>
      <c r="AU493" s="22">
        <f t="shared" si="29"/>
        <v>1075.008509</v>
      </c>
      <c r="AV493" s="22">
        <f t="shared" si="2045"/>
        <v>4554</v>
      </c>
      <c r="AW493" s="22">
        <f t="shared" si="31"/>
        <v>3478.991491</v>
      </c>
      <c r="AX493" s="22">
        <f t="shared" si="32"/>
        <v>1075.008509</v>
      </c>
      <c r="AY493" s="22">
        <v>70.73</v>
      </c>
      <c r="AZ493" s="22">
        <f t="shared" si="33"/>
        <v>70.73</v>
      </c>
      <c r="BA493" s="22">
        <f t="shared" si="34"/>
        <v>0</v>
      </c>
      <c r="BB493" s="22">
        <f t="shared" si="35"/>
        <v>4624.73</v>
      </c>
      <c r="BC493" s="22">
        <f t="shared" ref="BC493:BD493" si="2050">SUM(AW493+AZ493)</f>
        <v>3549.721491</v>
      </c>
      <c r="BD493" s="22">
        <f t="shared" si="2050"/>
        <v>1075.008509</v>
      </c>
      <c r="BE493" s="22">
        <f t="shared" si="37"/>
        <v>0</v>
      </c>
      <c r="BF493" s="27">
        <v>0.0</v>
      </c>
      <c r="BG493" s="22">
        <f t="shared" si="38"/>
        <v>0</v>
      </c>
      <c r="BH493" s="22">
        <f t="shared" si="39"/>
        <v>0</v>
      </c>
      <c r="BI493" s="22">
        <v>0.0</v>
      </c>
      <c r="BJ493" s="22">
        <f t="shared" si="40"/>
        <v>0</v>
      </c>
      <c r="BK493" s="22">
        <f t="shared" si="41"/>
        <v>0</v>
      </c>
      <c r="BL493" s="22"/>
      <c r="BM493" s="22">
        <f t="shared" si="42"/>
        <v>0</v>
      </c>
      <c r="BN493" s="22" t="str">
        <f t="shared" si="43"/>
        <v/>
      </c>
      <c r="BO493" s="22">
        <f t="shared" ref="BO493:BQ493" si="2051">BF493+BI493+BL493</f>
        <v>0</v>
      </c>
      <c r="BP493" s="22">
        <f t="shared" si="2051"/>
        <v>0</v>
      </c>
      <c r="BQ493" s="22">
        <f t="shared" si="2051"/>
        <v>0</v>
      </c>
      <c r="BR493" s="22">
        <f t="shared" si="45"/>
        <v>0</v>
      </c>
      <c r="BS493" s="22">
        <v>0.0</v>
      </c>
      <c r="BT493" s="22">
        <f t="shared" si="46"/>
        <v>0</v>
      </c>
      <c r="BU493" s="22">
        <f t="shared" si="47"/>
        <v>0</v>
      </c>
      <c r="BV493" s="22">
        <f t="shared" si="48"/>
        <v>0</v>
      </c>
      <c r="BW493" s="27">
        <v>0.0</v>
      </c>
      <c r="BX493" s="22">
        <f t="shared" si="49"/>
        <v>0</v>
      </c>
      <c r="BY493" s="22">
        <f t="shared" si="50"/>
        <v>0</v>
      </c>
      <c r="BZ493" s="22">
        <f t="shared" si="51"/>
        <v>0</v>
      </c>
      <c r="CA493" s="22">
        <f t="shared" si="52"/>
        <v>0</v>
      </c>
    </row>
    <row r="494" ht="14.25" customHeight="1">
      <c r="A494" s="14" t="s">
        <v>2174</v>
      </c>
      <c r="B494" s="14" t="s">
        <v>2175</v>
      </c>
      <c r="C494" s="14" t="s">
        <v>2176</v>
      </c>
      <c r="D494" s="14">
        <v>2.68019967E8</v>
      </c>
      <c r="E494" s="14" t="s">
        <v>379</v>
      </c>
      <c r="F494" s="14" t="s">
        <v>107</v>
      </c>
      <c r="G494" s="14" t="s">
        <v>2177</v>
      </c>
      <c r="H494" s="25" t="s">
        <v>96</v>
      </c>
      <c r="I494" s="26">
        <v>2100.0</v>
      </c>
      <c r="J494" s="22">
        <v>0.0</v>
      </c>
      <c r="K494" s="22">
        <f t="shared" si="6"/>
        <v>0</v>
      </c>
      <c r="L494" s="22">
        <f t="shared" si="7"/>
        <v>0</v>
      </c>
      <c r="M494" s="22">
        <v>0.0</v>
      </c>
      <c r="N494" s="22">
        <f t="shared" si="8"/>
        <v>0</v>
      </c>
      <c r="O494" s="22">
        <f t="shared" si="9"/>
        <v>0</v>
      </c>
      <c r="P494" s="22">
        <v>10.0</v>
      </c>
      <c r="Q494" s="22">
        <f t="shared" si="10"/>
        <v>0</v>
      </c>
      <c r="R494" s="22">
        <f t="shared" si="11"/>
        <v>10</v>
      </c>
      <c r="S494" s="22">
        <v>100.0</v>
      </c>
      <c r="T494" s="22">
        <f t="shared" si="12"/>
        <v>0</v>
      </c>
      <c r="U494" s="22">
        <f t="shared" si="13"/>
        <v>100</v>
      </c>
      <c r="V494" s="22">
        <f t="shared" si="14"/>
        <v>1990</v>
      </c>
      <c r="W494" s="22">
        <v>13.9</v>
      </c>
      <c r="X494" s="22">
        <f t="shared" si="15"/>
        <v>0</v>
      </c>
      <c r="Y494" s="22">
        <f t="shared" si="16"/>
        <v>13.9</v>
      </c>
      <c r="Z494" s="22">
        <v>0.39</v>
      </c>
      <c r="AA494" s="22">
        <f t="shared" si="17"/>
        <v>0</v>
      </c>
      <c r="AB494" s="22">
        <f t="shared" si="18"/>
        <v>0.39</v>
      </c>
      <c r="AC494" s="22">
        <v>68.87</v>
      </c>
      <c r="AD494" s="22">
        <f t="shared" si="19"/>
        <v>0</v>
      </c>
      <c r="AE494" s="22">
        <f t="shared" si="20"/>
        <v>68.87</v>
      </c>
      <c r="AF494" s="22">
        <v>1.37</v>
      </c>
      <c r="AG494" s="22">
        <f t="shared" si="21"/>
        <v>0</v>
      </c>
      <c r="AH494" s="22">
        <f t="shared" si="22"/>
        <v>1.37</v>
      </c>
      <c r="AI494" s="22">
        <v>60.86</v>
      </c>
      <c r="AJ494" s="22">
        <f t="shared" si="23"/>
        <v>0</v>
      </c>
      <c r="AK494" s="22">
        <f t="shared" si="24"/>
        <v>60.86</v>
      </c>
      <c r="AL494" s="22">
        <f t="shared" ref="AL494:AN494" si="2052">AF494+AI494</f>
        <v>62.23</v>
      </c>
      <c r="AM494" s="22">
        <f t="shared" si="2052"/>
        <v>0</v>
      </c>
      <c r="AN494" s="22">
        <f t="shared" si="2052"/>
        <v>62.23</v>
      </c>
      <c r="AO494" s="22">
        <f t="shared" ref="AO494:AQ494" si="2053">SUM(J494+M494+P494+S494+W494+Z494+AC494+AF494+AI494)</f>
        <v>255.39</v>
      </c>
      <c r="AP494" s="22">
        <f t="shared" si="2053"/>
        <v>0</v>
      </c>
      <c r="AQ494" s="22">
        <f t="shared" si="2053"/>
        <v>255.39</v>
      </c>
      <c r="AR494" s="22">
        <v>63.940424982436035</v>
      </c>
      <c r="AS494" s="22">
        <f t="shared" si="27"/>
        <v>319.330425</v>
      </c>
      <c r="AT494" s="22">
        <f t="shared" si="28"/>
        <v>319.330425</v>
      </c>
      <c r="AU494" s="22">
        <f t="shared" si="29"/>
        <v>1780.669575</v>
      </c>
      <c r="AV494" s="22">
        <f t="shared" si="2045"/>
        <v>4554</v>
      </c>
      <c r="AW494" s="22">
        <f t="shared" si="31"/>
        <v>2773.330425</v>
      </c>
      <c r="AX494" s="22">
        <f t="shared" si="32"/>
        <v>1780.669575</v>
      </c>
      <c r="AY494" s="22">
        <v>70.73</v>
      </c>
      <c r="AZ494" s="22">
        <f t="shared" si="33"/>
        <v>70.73</v>
      </c>
      <c r="BA494" s="22">
        <f t="shared" si="34"/>
        <v>0</v>
      </c>
      <c r="BB494" s="22">
        <f t="shared" si="35"/>
        <v>4624.73</v>
      </c>
      <c r="BC494" s="22">
        <f t="shared" ref="BC494:BD494" si="2054">SUM(AW494+AZ494)</f>
        <v>2844.060425</v>
      </c>
      <c r="BD494" s="22">
        <f t="shared" si="2054"/>
        <v>1780.669575</v>
      </c>
      <c r="BE494" s="22">
        <f t="shared" si="37"/>
        <v>0</v>
      </c>
      <c r="BF494" s="27">
        <v>0.0</v>
      </c>
      <c r="BG494" s="22">
        <f t="shared" si="38"/>
        <v>0</v>
      </c>
      <c r="BH494" s="22">
        <f t="shared" si="39"/>
        <v>0</v>
      </c>
      <c r="BI494" s="22">
        <v>390.43</v>
      </c>
      <c r="BJ494" s="22">
        <f t="shared" si="40"/>
        <v>390.43</v>
      </c>
      <c r="BK494" s="22">
        <f t="shared" si="41"/>
        <v>0</v>
      </c>
      <c r="BL494" s="22"/>
      <c r="BM494" s="22">
        <f t="shared" si="42"/>
        <v>0</v>
      </c>
      <c r="BN494" s="22" t="str">
        <f t="shared" si="43"/>
        <v/>
      </c>
      <c r="BO494" s="22">
        <f t="shared" ref="BO494:BQ494" si="2055">BF494+BI494+BL494</f>
        <v>390.43</v>
      </c>
      <c r="BP494" s="22">
        <f t="shared" si="2055"/>
        <v>390.43</v>
      </c>
      <c r="BQ494" s="22">
        <f t="shared" si="2055"/>
        <v>0</v>
      </c>
      <c r="BR494" s="22">
        <f t="shared" si="45"/>
        <v>0</v>
      </c>
      <c r="BS494" s="22">
        <v>0.0</v>
      </c>
      <c r="BT494" s="22">
        <f t="shared" si="46"/>
        <v>0</v>
      </c>
      <c r="BU494" s="22">
        <f t="shared" si="47"/>
        <v>0</v>
      </c>
      <c r="BV494" s="22">
        <f t="shared" si="48"/>
        <v>0</v>
      </c>
      <c r="BW494" s="27">
        <v>957.7</v>
      </c>
      <c r="BX494" s="22">
        <f t="shared" si="49"/>
        <v>957.7</v>
      </c>
      <c r="BY494" s="22">
        <f t="shared" si="50"/>
        <v>0</v>
      </c>
      <c r="BZ494" s="22">
        <f t="shared" si="51"/>
        <v>0</v>
      </c>
      <c r="CA494" s="22">
        <f t="shared" si="52"/>
        <v>0</v>
      </c>
    </row>
    <row r="495" ht="14.25" customHeight="1">
      <c r="A495" s="14" t="s">
        <v>2178</v>
      </c>
      <c r="B495" s="14" t="s">
        <v>2179</v>
      </c>
      <c r="C495" s="14" t="s">
        <v>2180</v>
      </c>
      <c r="D495" s="14">
        <v>8.73371186E8</v>
      </c>
      <c r="E495" s="14" t="s">
        <v>2181</v>
      </c>
      <c r="F495" s="14" t="s">
        <v>198</v>
      </c>
      <c r="G495" s="14" t="s">
        <v>2182</v>
      </c>
      <c r="H495" s="25" t="s">
        <v>96</v>
      </c>
      <c r="I495" s="26">
        <v>13000.0</v>
      </c>
      <c r="J495" s="22">
        <v>0.0</v>
      </c>
      <c r="K495" s="22">
        <f t="shared" si="6"/>
        <v>0</v>
      </c>
      <c r="L495" s="22">
        <f t="shared" si="7"/>
        <v>0</v>
      </c>
      <c r="M495" s="22">
        <v>0.0</v>
      </c>
      <c r="N495" s="22">
        <f t="shared" si="8"/>
        <v>0</v>
      </c>
      <c r="O495" s="22">
        <f t="shared" si="9"/>
        <v>0</v>
      </c>
      <c r="P495" s="22">
        <v>10.0</v>
      </c>
      <c r="Q495" s="22">
        <f t="shared" si="10"/>
        <v>0</v>
      </c>
      <c r="R495" s="22">
        <f t="shared" si="11"/>
        <v>10</v>
      </c>
      <c r="S495" s="22">
        <v>100.0</v>
      </c>
      <c r="T495" s="22">
        <f t="shared" si="12"/>
        <v>0</v>
      </c>
      <c r="U495" s="22">
        <f t="shared" si="13"/>
        <v>100</v>
      </c>
      <c r="V495" s="22">
        <f t="shared" si="14"/>
        <v>12890</v>
      </c>
      <c r="W495" s="22">
        <v>13.9</v>
      </c>
      <c r="X495" s="22">
        <f t="shared" si="15"/>
        <v>0</v>
      </c>
      <c r="Y495" s="22">
        <f t="shared" si="16"/>
        <v>13.9</v>
      </c>
      <c r="Z495" s="22">
        <v>0.39</v>
      </c>
      <c r="AA495" s="22">
        <f t="shared" si="17"/>
        <v>0</v>
      </c>
      <c r="AB495" s="22">
        <f t="shared" si="18"/>
        <v>0.39</v>
      </c>
      <c r="AC495" s="22">
        <v>68.87</v>
      </c>
      <c r="AD495" s="22">
        <f t="shared" si="19"/>
        <v>0</v>
      </c>
      <c r="AE495" s="22">
        <f t="shared" si="20"/>
        <v>68.87</v>
      </c>
      <c r="AF495" s="22">
        <v>1.37</v>
      </c>
      <c r="AG495" s="22">
        <f t="shared" si="21"/>
        <v>0</v>
      </c>
      <c r="AH495" s="22">
        <f t="shared" si="22"/>
        <v>1.37</v>
      </c>
      <c r="AI495" s="22">
        <v>60.86</v>
      </c>
      <c r="AJ495" s="22">
        <f t="shared" si="23"/>
        <v>0</v>
      </c>
      <c r="AK495" s="22">
        <f t="shared" si="24"/>
        <v>60.86</v>
      </c>
      <c r="AL495" s="22">
        <f t="shared" ref="AL495:AN495" si="2056">AF495+AI495</f>
        <v>62.23</v>
      </c>
      <c r="AM495" s="22">
        <f t="shared" si="2056"/>
        <v>0</v>
      </c>
      <c r="AN495" s="22">
        <f t="shared" si="2056"/>
        <v>62.23</v>
      </c>
      <c r="AO495" s="22">
        <f t="shared" ref="AO495:AQ495" si="2057">SUM(J495+M495+P495+S495+W495+Z495+AC495+AF495+AI495)</f>
        <v>255.39</v>
      </c>
      <c r="AP495" s="22">
        <f t="shared" si="2057"/>
        <v>0</v>
      </c>
      <c r="AQ495" s="22">
        <f t="shared" si="2057"/>
        <v>255.39</v>
      </c>
      <c r="AR495" s="22">
        <v>441.77131189541655</v>
      </c>
      <c r="AS495" s="22">
        <f t="shared" si="27"/>
        <v>697.1613119</v>
      </c>
      <c r="AT495" s="22">
        <f t="shared" si="28"/>
        <v>697.1613119</v>
      </c>
      <c r="AU495" s="22">
        <f t="shared" si="29"/>
        <v>12302.83869</v>
      </c>
      <c r="AV495" s="22">
        <f>82.93*120</f>
        <v>9951.6</v>
      </c>
      <c r="AW495" s="22">
        <f t="shared" si="31"/>
        <v>0</v>
      </c>
      <c r="AX495" s="22">
        <f t="shared" si="32"/>
        <v>9951.6</v>
      </c>
      <c r="AY495" s="22">
        <v>175.06</v>
      </c>
      <c r="AZ495" s="22">
        <f t="shared" si="33"/>
        <v>0</v>
      </c>
      <c r="BA495" s="22">
        <f t="shared" si="34"/>
        <v>175.06</v>
      </c>
      <c r="BB495" s="22">
        <f t="shared" si="35"/>
        <v>10126.66</v>
      </c>
      <c r="BC495" s="22">
        <f t="shared" ref="BC495:BD495" si="2058">SUM(AW495+AZ495)</f>
        <v>0</v>
      </c>
      <c r="BD495" s="22">
        <f t="shared" si="2058"/>
        <v>10126.66</v>
      </c>
      <c r="BE495" s="22">
        <f t="shared" si="37"/>
        <v>2176.178688</v>
      </c>
      <c r="BF495" s="27">
        <v>0.0</v>
      </c>
      <c r="BG495" s="22">
        <f t="shared" si="38"/>
        <v>0</v>
      </c>
      <c r="BH495" s="22">
        <f t="shared" si="39"/>
        <v>0</v>
      </c>
      <c r="BI495" s="22">
        <v>1758.19</v>
      </c>
      <c r="BJ495" s="22">
        <f t="shared" si="40"/>
        <v>0</v>
      </c>
      <c r="BK495" s="22">
        <f t="shared" si="41"/>
        <v>1758.19</v>
      </c>
      <c r="BL495" s="22"/>
      <c r="BM495" s="22">
        <f t="shared" si="42"/>
        <v>0</v>
      </c>
      <c r="BN495" s="22" t="str">
        <f t="shared" si="43"/>
        <v/>
      </c>
      <c r="BO495" s="22">
        <f t="shared" ref="BO495:BQ495" si="2059">BF495+BI495+BL495</f>
        <v>1758.19</v>
      </c>
      <c r="BP495" s="22">
        <f t="shared" si="2059"/>
        <v>0</v>
      </c>
      <c r="BQ495" s="22">
        <f t="shared" si="2059"/>
        <v>1758.19</v>
      </c>
      <c r="BR495" s="22">
        <f t="shared" si="45"/>
        <v>417.9886881</v>
      </c>
      <c r="BS495" s="22">
        <v>0.0</v>
      </c>
      <c r="BT495" s="22">
        <f t="shared" si="46"/>
        <v>0</v>
      </c>
      <c r="BU495" s="22">
        <f t="shared" si="47"/>
        <v>0</v>
      </c>
      <c r="BV495" s="22">
        <f t="shared" si="48"/>
        <v>417.9886881</v>
      </c>
      <c r="BW495" s="27">
        <v>4341.58</v>
      </c>
      <c r="BX495" s="22">
        <f t="shared" si="49"/>
        <v>3923.591312</v>
      </c>
      <c r="BY495" s="22">
        <f t="shared" si="50"/>
        <v>417.9886881</v>
      </c>
      <c r="BZ495" s="22">
        <f t="shared" si="51"/>
        <v>0</v>
      </c>
      <c r="CA495" s="22">
        <f t="shared" si="52"/>
        <v>0</v>
      </c>
    </row>
    <row r="496" ht="14.25" customHeight="1">
      <c r="A496" s="14" t="s">
        <v>2183</v>
      </c>
      <c r="B496" s="14" t="s">
        <v>244</v>
      </c>
      <c r="C496" s="14" t="s">
        <v>2184</v>
      </c>
      <c r="D496" s="14"/>
      <c r="E496" s="14" t="s">
        <v>2185</v>
      </c>
      <c r="F496" s="14" t="s">
        <v>241</v>
      </c>
      <c r="G496" s="14" t="s">
        <v>2186</v>
      </c>
      <c r="H496" s="25" t="s">
        <v>96</v>
      </c>
      <c r="I496" s="26">
        <v>1100.0</v>
      </c>
      <c r="J496" s="22">
        <v>0.0</v>
      </c>
      <c r="K496" s="22">
        <f t="shared" si="6"/>
        <v>0</v>
      </c>
      <c r="L496" s="22">
        <f t="shared" si="7"/>
        <v>0</v>
      </c>
      <c r="M496" s="22">
        <v>0.0</v>
      </c>
      <c r="N496" s="22">
        <f t="shared" si="8"/>
        <v>0</v>
      </c>
      <c r="O496" s="22">
        <f t="shared" si="9"/>
        <v>0</v>
      </c>
      <c r="P496" s="22">
        <v>10.0</v>
      </c>
      <c r="Q496" s="22">
        <f t="shared" si="10"/>
        <v>0</v>
      </c>
      <c r="R496" s="22">
        <f t="shared" si="11"/>
        <v>10</v>
      </c>
      <c r="S496" s="22">
        <v>100.0</v>
      </c>
      <c r="T496" s="22">
        <f t="shared" si="12"/>
        <v>0</v>
      </c>
      <c r="U496" s="22">
        <f t="shared" si="13"/>
        <v>100</v>
      </c>
      <c r="V496" s="22">
        <f t="shared" si="14"/>
        <v>990</v>
      </c>
      <c r="W496" s="22">
        <v>13.9</v>
      </c>
      <c r="X496" s="22">
        <f t="shared" si="15"/>
        <v>0</v>
      </c>
      <c r="Y496" s="22">
        <f t="shared" si="16"/>
        <v>13.9</v>
      </c>
      <c r="Z496" s="22">
        <v>0.39</v>
      </c>
      <c r="AA496" s="22">
        <f t="shared" si="17"/>
        <v>0</v>
      </c>
      <c r="AB496" s="22">
        <f t="shared" si="18"/>
        <v>0.39</v>
      </c>
      <c r="AC496" s="22">
        <v>68.87</v>
      </c>
      <c r="AD496" s="22">
        <f t="shared" si="19"/>
        <v>0</v>
      </c>
      <c r="AE496" s="22">
        <f t="shared" si="20"/>
        <v>68.87</v>
      </c>
      <c r="AF496" s="22">
        <v>1.37</v>
      </c>
      <c r="AG496" s="22">
        <f t="shared" si="21"/>
        <v>0</v>
      </c>
      <c r="AH496" s="22">
        <f t="shared" si="22"/>
        <v>1.37</v>
      </c>
      <c r="AI496" s="22">
        <v>60.86</v>
      </c>
      <c r="AJ496" s="22">
        <f t="shared" si="23"/>
        <v>0</v>
      </c>
      <c r="AK496" s="22">
        <f t="shared" si="24"/>
        <v>60.86</v>
      </c>
      <c r="AL496" s="22">
        <f t="shared" ref="AL496:AN496" si="2060">AF496+AI496</f>
        <v>62.23</v>
      </c>
      <c r="AM496" s="22">
        <f t="shared" si="2060"/>
        <v>0</v>
      </c>
      <c r="AN496" s="22">
        <f t="shared" si="2060"/>
        <v>62.23</v>
      </c>
      <c r="AO496" s="22">
        <f t="shared" ref="AO496:AQ496" si="2061">SUM(J496+M496+P496+S496+W496+Z496+AC496+AF496+AI496)</f>
        <v>255.39</v>
      </c>
      <c r="AP496" s="22">
        <f t="shared" si="2061"/>
        <v>0</v>
      </c>
      <c r="AQ496" s="22">
        <f t="shared" si="2061"/>
        <v>255.39</v>
      </c>
      <c r="AR496" s="22">
        <v>29.277040861979117</v>
      </c>
      <c r="AS496" s="22">
        <f t="shared" si="27"/>
        <v>284.6670409</v>
      </c>
      <c r="AT496" s="22">
        <f t="shared" si="28"/>
        <v>284.6670409</v>
      </c>
      <c r="AU496" s="22">
        <f t="shared" si="29"/>
        <v>815.3329591</v>
      </c>
      <c r="AV496" s="22">
        <f t="shared" ref="AV496:AV516" si="2066">37.95*120</f>
        <v>4554</v>
      </c>
      <c r="AW496" s="22">
        <f t="shared" si="31"/>
        <v>3738.667041</v>
      </c>
      <c r="AX496" s="22">
        <f t="shared" si="32"/>
        <v>815.3329591</v>
      </c>
      <c r="AY496" s="22">
        <v>70.73</v>
      </c>
      <c r="AZ496" s="22">
        <f t="shared" si="33"/>
        <v>70.73</v>
      </c>
      <c r="BA496" s="22">
        <f t="shared" si="34"/>
        <v>0</v>
      </c>
      <c r="BB496" s="22">
        <f t="shared" si="35"/>
        <v>4624.73</v>
      </c>
      <c r="BC496" s="22">
        <f t="shared" ref="BC496:BD496" si="2062">SUM(AW496+AZ496)</f>
        <v>3809.397041</v>
      </c>
      <c r="BD496" s="22">
        <f t="shared" si="2062"/>
        <v>815.3329591</v>
      </c>
      <c r="BE496" s="22">
        <f t="shared" si="37"/>
        <v>0</v>
      </c>
      <c r="BF496" s="27">
        <v>0.0</v>
      </c>
      <c r="BG496" s="22">
        <f t="shared" si="38"/>
        <v>0</v>
      </c>
      <c r="BH496" s="22">
        <f t="shared" si="39"/>
        <v>0</v>
      </c>
      <c r="BI496" s="22">
        <v>0.0</v>
      </c>
      <c r="BJ496" s="22">
        <f t="shared" si="40"/>
        <v>0</v>
      </c>
      <c r="BK496" s="22">
        <f t="shared" si="41"/>
        <v>0</v>
      </c>
      <c r="BL496" s="22"/>
      <c r="BM496" s="22">
        <f t="shared" si="42"/>
        <v>0</v>
      </c>
      <c r="BN496" s="22" t="str">
        <f t="shared" si="43"/>
        <v/>
      </c>
      <c r="BO496" s="22">
        <f t="shared" ref="BO496:BQ496" si="2063">BF496+BI496+BL496</f>
        <v>0</v>
      </c>
      <c r="BP496" s="22">
        <f t="shared" si="2063"/>
        <v>0</v>
      </c>
      <c r="BQ496" s="22">
        <f t="shared" si="2063"/>
        <v>0</v>
      </c>
      <c r="BR496" s="22">
        <f t="shared" si="45"/>
        <v>0</v>
      </c>
      <c r="BS496" s="22">
        <v>0.0</v>
      </c>
      <c r="BT496" s="22">
        <f t="shared" si="46"/>
        <v>0</v>
      </c>
      <c r="BU496" s="22">
        <f t="shared" si="47"/>
        <v>0</v>
      </c>
      <c r="BV496" s="22">
        <f t="shared" si="48"/>
        <v>0</v>
      </c>
      <c r="BW496" s="27">
        <v>0.0</v>
      </c>
      <c r="BX496" s="22">
        <f t="shared" si="49"/>
        <v>0</v>
      </c>
      <c r="BY496" s="22">
        <f t="shared" si="50"/>
        <v>0</v>
      </c>
      <c r="BZ496" s="22">
        <f t="shared" si="51"/>
        <v>0</v>
      </c>
      <c r="CA496" s="22">
        <f t="shared" si="52"/>
        <v>0</v>
      </c>
    </row>
    <row r="497" ht="14.25" customHeight="1">
      <c r="A497" s="14" t="s">
        <v>2187</v>
      </c>
      <c r="B497" s="14" t="s">
        <v>2188</v>
      </c>
      <c r="C497" s="14" t="s">
        <v>2189</v>
      </c>
      <c r="D497" s="14">
        <v>1.84406498E8</v>
      </c>
      <c r="E497" s="14" t="s">
        <v>220</v>
      </c>
      <c r="F497" s="14" t="s">
        <v>113</v>
      </c>
      <c r="G497" s="14" t="s">
        <v>2190</v>
      </c>
      <c r="H497" s="25" t="s">
        <v>96</v>
      </c>
      <c r="I497" s="26">
        <v>1650.0</v>
      </c>
      <c r="J497" s="22">
        <v>0.0</v>
      </c>
      <c r="K497" s="22">
        <f t="shared" si="6"/>
        <v>0</v>
      </c>
      <c r="L497" s="22">
        <f t="shared" si="7"/>
        <v>0</v>
      </c>
      <c r="M497" s="22">
        <v>0.0</v>
      </c>
      <c r="N497" s="22">
        <f t="shared" si="8"/>
        <v>0</v>
      </c>
      <c r="O497" s="22">
        <f t="shared" si="9"/>
        <v>0</v>
      </c>
      <c r="P497" s="22">
        <v>10.0</v>
      </c>
      <c r="Q497" s="22">
        <f t="shared" si="10"/>
        <v>0</v>
      </c>
      <c r="R497" s="22">
        <f t="shared" si="11"/>
        <v>10</v>
      </c>
      <c r="S497" s="22">
        <v>100.0</v>
      </c>
      <c r="T497" s="22">
        <f t="shared" si="12"/>
        <v>0</v>
      </c>
      <c r="U497" s="22">
        <f t="shared" si="13"/>
        <v>100</v>
      </c>
      <c r="V497" s="22">
        <f t="shared" si="14"/>
        <v>1540</v>
      </c>
      <c r="W497" s="22">
        <v>13.9</v>
      </c>
      <c r="X497" s="22">
        <f t="shared" si="15"/>
        <v>0</v>
      </c>
      <c r="Y497" s="22">
        <f t="shared" si="16"/>
        <v>13.9</v>
      </c>
      <c r="Z497" s="22">
        <v>0.39</v>
      </c>
      <c r="AA497" s="22">
        <f t="shared" si="17"/>
        <v>0</v>
      </c>
      <c r="AB497" s="22">
        <f t="shared" si="18"/>
        <v>0.39</v>
      </c>
      <c r="AC497" s="22">
        <v>68.87</v>
      </c>
      <c r="AD497" s="22">
        <f t="shared" si="19"/>
        <v>0</v>
      </c>
      <c r="AE497" s="22">
        <f t="shared" si="20"/>
        <v>68.87</v>
      </c>
      <c r="AF497" s="22">
        <v>1.37</v>
      </c>
      <c r="AG497" s="22">
        <f t="shared" si="21"/>
        <v>0</v>
      </c>
      <c r="AH497" s="22">
        <f t="shared" si="22"/>
        <v>1.37</v>
      </c>
      <c r="AI497" s="22">
        <v>60.86</v>
      </c>
      <c r="AJ497" s="22">
        <f t="shared" si="23"/>
        <v>0</v>
      </c>
      <c r="AK497" s="22">
        <f t="shared" si="24"/>
        <v>60.86</v>
      </c>
      <c r="AL497" s="22">
        <f t="shared" ref="AL497:AN497" si="2064">AF497+AI497</f>
        <v>62.23</v>
      </c>
      <c r="AM497" s="22">
        <f t="shared" si="2064"/>
        <v>0</v>
      </c>
      <c r="AN497" s="22">
        <f t="shared" si="2064"/>
        <v>62.23</v>
      </c>
      <c r="AO497" s="22">
        <f t="shared" ref="AO497:AQ497" si="2065">SUM(J497+M497+P497+S497+W497+Z497+AC497+AF497+AI497)</f>
        <v>255.39</v>
      </c>
      <c r="AP497" s="22">
        <f t="shared" si="2065"/>
        <v>0</v>
      </c>
      <c r="AQ497" s="22">
        <f t="shared" si="2065"/>
        <v>255.39</v>
      </c>
      <c r="AR497" s="22">
        <v>48.34190212823043</v>
      </c>
      <c r="AS497" s="22">
        <f t="shared" si="27"/>
        <v>303.7319021</v>
      </c>
      <c r="AT497" s="22">
        <f t="shared" si="28"/>
        <v>303.7319021</v>
      </c>
      <c r="AU497" s="22">
        <f t="shared" si="29"/>
        <v>1346.268098</v>
      </c>
      <c r="AV497" s="22">
        <f t="shared" si="2066"/>
        <v>4554</v>
      </c>
      <c r="AW497" s="22">
        <f t="shared" si="31"/>
        <v>3207.731902</v>
      </c>
      <c r="AX497" s="22">
        <f t="shared" si="32"/>
        <v>1346.268098</v>
      </c>
      <c r="AY497" s="22">
        <v>70.73</v>
      </c>
      <c r="AZ497" s="22">
        <f t="shared" si="33"/>
        <v>70.73</v>
      </c>
      <c r="BA497" s="22">
        <f t="shared" si="34"/>
        <v>0</v>
      </c>
      <c r="BB497" s="22">
        <f t="shared" si="35"/>
        <v>4624.73</v>
      </c>
      <c r="BC497" s="22">
        <f t="shared" ref="BC497:BD497" si="2067">SUM(AW497+AZ497)</f>
        <v>3278.461902</v>
      </c>
      <c r="BD497" s="22">
        <f t="shared" si="2067"/>
        <v>1346.268098</v>
      </c>
      <c r="BE497" s="22">
        <f t="shared" si="37"/>
        <v>0</v>
      </c>
      <c r="BF497" s="27">
        <v>0.0</v>
      </c>
      <c r="BG497" s="22">
        <f t="shared" si="38"/>
        <v>0</v>
      </c>
      <c r="BH497" s="22">
        <f t="shared" si="39"/>
        <v>0</v>
      </c>
      <c r="BI497" s="22">
        <v>663.79</v>
      </c>
      <c r="BJ497" s="22">
        <f t="shared" si="40"/>
        <v>663.79</v>
      </c>
      <c r="BK497" s="22">
        <f t="shared" si="41"/>
        <v>0</v>
      </c>
      <c r="BL497" s="22"/>
      <c r="BM497" s="22">
        <f t="shared" si="42"/>
        <v>0</v>
      </c>
      <c r="BN497" s="22" t="str">
        <f t="shared" si="43"/>
        <v/>
      </c>
      <c r="BO497" s="22">
        <f t="shared" ref="BO497:BQ497" si="2068">BF497+BI497+BL497</f>
        <v>663.79</v>
      </c>
      <c r="BP497" s="22">
        <f t="shared" si="2068"/>
        <v>663.79</v>
      </c>
      <c r="BQ497" s="22">
        <f t="shared" si="2068"/>
        <v>0</v>
      </c>
      <c r="BR497" s="22">
        <f t="shared" si="45"/>
        <v>0</v>
      </c>
      <c r="BS497" s="22">
        <v>0.0</v>
      </c>
      <c r="BT497" s="22">
        <f t="shared" si="46"/>
        <v>0</v>
      </c>
      <c r="BU497" s="22">
        <f t="shared" si="47"/>
        <v>0</v>
      </c>
      <c r="BV497" s="22">
        <f t="shared" si="48"/>
        <v>0</v>
      </c>
      <c r="BW497" s="27">
        <v>191.54</v>
      </c>
      <c r="BX497" s="22">
        <f t="shared" si="49"/>
        <v>191.54</v>
      </c>
      <c r="BY497" s="22">
        <f t="shared" si="50"/>
        <v>0</v>
      </c>
      <c r="BZ497" s="22">
        <f t="shared" si="51"/>
        <v>0</v>
      </c>
      <c r="CA497" s="22">
        <f t="shared" si="52"/>
        <v>0</v>
      </c>
    </row>
    <row r="498" ht="14.25" customHeight="1">
      <c r="A498" s="14" t="s">
        <v>2191</v>
      </c>
      <c r="B498" s="14" t="s">
        <v>2192</v>
      </c>
      <c r="C498" s="14" t="s">
        <v>2193</v>
      </c>
      <c r="D498" s="14">
        <v>2.57471235E8</v>
      </c>
      <c r="E498" s="14" t="s">
        <v>281</v>
      </c>
      <c r="F498" s="14" t="s">
        <v>282</v>
      </c>
      <c r="G498" s="14" t="s">
        <v>2194</v>
      </c>
      <c r="H498" s="25" t="s">
        <v>96</v>
      </c>
      <c r="I498" s="26">
        <v>2700.0</v>
      </c>
      <c r="J498" s="22">
        <v>0.0</v>
      </c>
      <c r="K498" s="22">
        <f t="shared" si="6"/>
        <v>0</v>
      </c>
      <c r="L498" s="22">
        <f t="shared" si="7"/>
        <v>0</v>
      </c>
      <c r="M498" s="22">
        <v>0.0</v>
      </c>
      <c r="N498" s="22">
        <f t="shared" si="8"/>
        <v>0</v>
      </c>
      <c r="O498" s="22">
        <f t="shared" si="9"/>
        <v>0</v>
      </c>
      <c r="P498" s="22">
        <v>10.0</v>
      </c>
      <c r="Q498" s="22">
        <f t="shared" si="10"/>
        <v>0</v>
      </c>
      <c r="R498" s="22">
        <f t="shared" si="11"/>
        <v>10</v>
      </c>
      <c r="S498" s="22">
        <v>100.0</v>
      </c>
      <c r="T498" s="22">
        <f t="shared" si="12"/>
        <v>0</v>
      </c>
      <c r="U498" s="22">
        <f t="shared" si="13"/>
        <v>100</v>
      </c>
      <c r="V498" s="22">
        <f t="shared" si="14"/>
        <v>2590</v>
      </c>
      <c r="W498" s="22">
        <v>13.9</v>
      </c>
      <c r="X498" s="22">
        <f t="shared" si="15"/>
        <v>0</v>
      </c>
      <c r="Y498" s="22">
        <f t="shared" si="16"/>
        <v>13.9</v>
      </c>
      <c r="Z498" s="22">
        <v>0.39</v>
      </c>
      <c r="AA498" s="22">
        <f t="shared" si="17"/>
        <v>0</v>
      </c>
      <c r="AB498" s="22">
        <f t="shared" si="18"/>
        <v>0.39</v>
      </c>
      <c r="AC498" s="22">
        <v>68.87</v>
      </c>
      <c r="AD498" s="22">
        <f t="shared" si="19"/>
        <v>0</v>
      </c>
      <c r="AE498" s="22">
        <f t="shared" si="20"/>
        <v>68.87</v>
      </c>
      <c r="AF498" s="22">
        <v>1.37</v>
      </c>
      <c r="AG498" s="22">
        <f t="shared" si="21"/>
        <v>0</v>
      </c>
      <c r="AH498" s="22">
        <f t="shared" si="22"/>
        <v>1.37</v>
      </c>
      <c r="AI498" s="22">
        <v>60.86</v>
      </c>
      <c r="AJ498" s="22">
        <f t="shared" si="23"/>
        <v>0</v>
      </c>
      <c r="AK498" s="22">
        <f t="shared" si="24"/>
        <v>60.86</v>
      </c>
      <c r="AL498" s="22">
        <f t="shared" ref="AL498:AN498" si="2069">AF498+AI498</f>
        <v>62.23</v>
      </c>
      <c r="AM498" s="22">
        <f t="shared" si="2069"/>
        <v>0</v>
      </c>
      <c r="AN498" s="22">
        <f t="shared" si="2069"/>
        <v>62.23</v>
      </c>
      <c r="AO498" s="22">
        <f t="shared" ref="AO498:AQ498" si="2070">SUM(J498+M498+P498+S498+W498+Z498+AC498+AF498+AI498)</f>
        <v>255.39</v>
      </c>
      <c r="AP498" s="22">
        <f t="shared" si="2070"/>
        <v>0</v>
      </c>
      <c r="AQ498" s="22">
        <f t="shared" si="2070"/>
        <v>255.39</v>
      </c>
      <c r="AR498" s="22">
        <v>84.73845545471019</v>
      </c>
      <c r="AS498" s="22">
        <f t="shared" si="27"/>
        <v>340.1284555</v>
      </c>
      <c r="AT498" s="22">
        <f t="shared" si="28"/>
        <v>340.1284555</v>
      </c>
      <c r="AU498" s="22">
        <f t="shared" si="29"/>
        <v>2359.871545</v>
      </c>
      <c r="AV498" s="22">
        <f t="shared" si="2066"/>
        <v>4554</v>
      </c>
      <c r="AW498" s="22">
        <f t="shared" si="31"/>
        <v>2194.128455</v>
      </c>
      <c r="AX498" s="22">
        <f t="shared" si="32"/>
        <v>2359.871545</v>
      </c>
      <c r="AY498" s="22">
        <v>70.73</v>
      </c>
      <c r="AZ498" s="22">
        <f t="shared" si="33"/>
        <v>70.73</v>
      </c>
      <c r="BA498" s="22">
        <f t="shared" si="34"/>
        <v>0</v>
      </c>
      <c r="BB498" s="22">
        <f t="shared" si="35"/>
        <v>4624.73</v>
      </c>
      <c r="BC498" s="22">
        <f t="shared" ref="BC498:BD498" si="2071">SUM(AW498+AZ498)</f>
        <v>2264.858455</v>
      </c>
      <c r="BD498" s="22">
        <f t="shared" si="2071"/>
        <v>2359.871545</v>
      </c>
      <c r="BE498" s="22">
        <f t="shared" si="37"/>
        <v>0</v>
      </c>
      <c r="BF498" s="27">
        <v>0.0</v>
      </c>
      <c r="BG498" s="22">
        <f t="shared" si="38"/>
        <v>0</v>
      </c>
      <c r="BH498" s="22">
        <f t="shared" si="39"/>
        <v>0</v>
      </c>
      <c r="BI498" s="22">
        <v>316.62</v>
      </c>
      <c r="BJ498" s="22">
        <f t="shared" si="40"/>
        <v>316.62</v>
      </c>
      <c r="BK498" s="22">
        <f t="shared" si="41"/>
        <v>0</v>
      </c>
      <c r="BL498" s="22"/>
      <c r="BM498" s="22">
        <f t="shared" si="42"/>
        <v>0</v>
      </c>
      <c r="BN498" s="22" t="str">
        <f t="shared" si="43"/>
        <v/>
      </c>
      <c r="BO498" s="22">
        <f t="shared" ref="BO498:BQ498" si="2072">BF498+BI498+BL498</f>
        <v>316.62</v>
      </c>
      <c r="BP498" s="22">
        <f t="shared" si="2072"/>
        <v>316.62</v>
      </c>
      <c r="BQ498" s="22">
        <f t="shared" si="2072"/>
        <v>0</v>
      </c>
      <c r="BR498" s="22">
        <f t="shared" si="45"/>
        <v>0</v>
      </c>
      <c r="BS498" s="22">
        <v>0.0</v>
      </c>
      <c r="BT498" s="22">
        <f t="shared" si="46"/>
        <v>0</v>
      </c>
      <c r="BU498" s="22">
        <f t="shared" si="47"/>
        <v>0</v>
      </c>
      <c r="BV498" s="22">
        <f t="shared" si="48"/>
        <v>0</v>
      </c>
      <c r="BW498" s="27">
        <v>191.54</v>
      </c>
      <c r="BX498" s="22">
        <f t="shared" si="49"/>
        <v>191.54</v>
      </c>
      <c r="BY498" s="22">
        <f t="shared" si="50"/>
        <v>0</v>
      </c>
      <c r="BZ498" s="22">
        <f t="shared" si="51"/>
        <v>0</v>
      </c>
      <c r="CA498" s="22">
        <f t="shared" si="52"/>
        <v>0</v>
      </c>
    </row>
    <row r="499" ht="14.25" customHeight="1">
      <c r="A499" s="14" t="s">
        <v>2195</v>
      </c>
      <c r="B499" s="14" t="s">
        <v>2196</v>
      </c>
      <c r="C499" s="14" t="s">
        <v>2197</v>
      </c>
      <c r="D499" s="14">
        <v>8.56522872E8</v>
      </c>
      <c r="E499" s="14" t="s">
        <v>499</v>
      </c>
      <c r="F499" s="14" t="s">
        <v>293</v>
      </c>
      <c r="G499" s="14" t="s">
        <v>2198</v>
      </c>
      <c r="H499" s="25" t="s">
        <v>96</v>
      </c>
      <c r="I499" s="26">
        <v>1400.0</v>
      </c>
      <c r="J499" s="22">
        <v>0.0</v>
      </c>
      <c r="K499" s="22">
        <f t="shared" si="6"/>
        <v>0</v>
      </c>
      <c r="L499" s="22">
        <f t="shared" si="7"/>
        <v>0</v>
      </c>
      <c r="M499" s="22">
        <v>0.0</v>
      </c>
      <c r="N499" s="22">
        <f t="shared" si="8"/>
        <v>0</v>
      </c>
      <c r="O499" s="22">
        <f t="shared" si="9"/>
        <v>0</v>
      </c>
      <c r="P499" s="22">
        <v>22.0</v>
      </c>
      <c r="Q499" s="22">
        <f t="shared" si="10"/>
        <v>0</v>
      </c>
      <c r="R499" s="22">
        <f t="shared" si="11"/>
        <v>22</v>
      </c>
      <c r="S499" s="22">
        <v>100.0</v>
      </c>
      <c r="T499" s="22">
        <f t="shared" si="12"/>
        <v>0</v>
      </c>
      <c r="U499" s="22">
        <f t="shared" si="13"/>
        <v>100</v>
      </c>
      <c r="V499" s="22">
        <f t="shared" si="14"/>
        <v>1278</v>
      </c>
      <c r="W499" s="22">
        <v>13.9</v>
      </c>
      <c r="X499" s="22">
        <f t="shared" si="15"/>
        <v>0</v>
      </c>
      <c r="Y499" s="22">
        <f t="shared" si="16"/>
        <v>13.9</v>
      </c>
      <c r="Z499" s="22">
        <v>0.39</v>
      </c>
      <c r="AA499" s="22">
        <f t="shared" si="17"/>
        <v>0</v>
      </c>
      <c r="AB499" s="22">
        <f t="shared" si="18"/>
        <v>0.39</v>
      </c>
      <c r="AC499" s="22">
        <v>68.87</v>
      </c>
      <c r="AD499" s="22">
        <f t="shared" si="19"/>
        <v>0</v>
      </c>
      <c r="AE499" s="22">
        <f t="shared" si="20"/>
        <v>68.87</v>
      </c>
      <c r="AF499" s="22">
        <v>1.37</v>
      </c>
      <c r="AG499" s="22">
        <f t="shared" si="21"/>
        <v>0</v>
      </c>
      <c r="AH499" s="22">
        <f t="shared" si="22"/>
        <v>1.37</v>
      </c>
      <c r="AI499" s="22">
        <v>60.86</v>
      </c>
      <c r="AJ499" s="22">
        <f t="shared" si="23"/>
        <v>0</v>
      </c>
      <c r="AK499" s="22">
        <f t="shared" si="24"/>
        <v>60.86</v>
      </c>
      <c r="AL499" s="22">
        <f t="shared" ref="AL499:AN499" si="2073">AF499+AI499</f>
        <v>62.23</v>
      </c>
      <c r="AM499" s="22">
        <f t="shared" si="2073"/>
        <v>0</v>
      </c>
      <c r="AN499" s="22">
        <f t="shared" si="2073"/>
        <v>62.23</v>
      </c>
      <c r="AO499" s="22">
        <f t="shared" ref="AO499:AQ499" si="2074">SUM(J499+M499+P499+S499+W499+Z499+AC499+AF499+AI499)</f>
        <v>267.39</v>
      </c>
      <c r="AP499" s="22">
        <f t="shared" si="2074"/>
        <v>0</v>
      </c>
      <c r="AQ499" s="22">
        <f t="shared" si="2074"/>
        <v>267.39</v>
      </c>
      <c r="AR499" s="22">
        <v>39.26009548867072</v>
      </c>
      <c r="AS499" s="22">
        <f t="shared" si="27"/>
        <v>306.6500955</v>
      </c>
      <c r="AT499" s="22">
        <f t="shared" si="28"/>
        <v>306.6500955</v>
      </c>
      <c r="AU499" s="22">
        <f t="shared" si="29"/>
        <v>1093.349905</v>
      </c>
      <c r="AV499" s="22">
        <f t="shared" si="2066"/>
        <v>4554</v>
      </c>
      <c r="AW499" s="22">
        <f t="shared" si="31"/>
        <v>3460.650095</v>
      </c>
      <c r="AX499" s="22">
        <f t="shared" si="32"/>
        <v>1093.349905</v>
      </c>
      <c r="AY499" s="22">
        <v>70.73</v>
      </c>
      <c r="AZ499" s="22">
        <f t="shared" si="33"/>
        <v>70.73</v>
      </c>
      <c r="BA499" s="22">
        <f t="shared" si="34"/>
        <v>0</v>
      </c>
      <c r="BB499" s="22">
        <f t="shared" si="35"/>
        <v>4624.73</v>
      </c>
      <c r="BC499" s="22">
        <f t="shared" ref="BC499:BD499" si="2075">SUM(AW499+AZ499)</f>
        <v>3531.380095</v>
      </c>
      <c r="BD499" s="22">
        <f t="shared" si="2075"/>
        <v>1093.349905</v>
      </c>
      <c r="BE499" s="22">
        <f t="shared" si="37"/>
        <v>0</v>
      </c>
      <c r="BF499" s="27">
        <v>0.0</v>
      </c>
      <c r="BG499" s="22">
        <f t="shared" si="38"/>
        <v>0</v>
      </c>
      <c r="BH499" s="22">
        <f t="shared" si="39"/>
        <v>0</v>
      </c>
      <c r="BI499" s="22">
        <v>356.51</v>
      </c>
      <c r="BJ499" s="22">
        <f t="shared" si="40"/>
        <v>356.51</v>
      </c>
      <c r="BK499" s="22">
        <f t="shared" si="41"/>
        <v>0</v>
      </c>
      <c r="BL499" s="22"/>
      <c r="BM499" s="22">
        <f t="shared" si="42"/>
        <v>0</v>
      </c>
      <c r="BN499" s="22" t="str">
        <f t="shared" si="43"/>
        <v/>
      </c>
      <c r="BO499" s="22">
        <f t="shared" ref="BO499:BQ499" si="2076">BF499+BI499+BL499</f>
        <v>356.51</v>
      </c>
      <c r="BP499" s="22">
        <f t="shared" si="2076"/>
        <v>356.51</v>
      </c>
      <c r="BQ499" s="22">
        <f t="shared" si="2076"/>
        <v>0</v>
      </c>
      <c r="BR499" s="22">
        <f t="shared" si="45"/>
        <v>0</v>
      </c>
      <c r="BS499" s="22">
        <v>0.0</v>
      </c>
      <c r="BT499" s="22">
        <f t="shared" si="46"/>
        <v>0</v>
      </c>
      <c r="BU499" s="22">
        <f t="shared" si="47"/>
        <v>0</v>
      </c>
      <c r="BV499" s="22">
        <f t="shared" si="48"/>
        <v>0</v>
      </c>
      <c r="BW499" s="27">
        <v>0.0</v>
      </c>
      <c r="BX499" s="22">
        <f t="shared" si="49"/>
        <v>0</v>
      </c>
      <c r="BY499" s="22">
        <f t="shared" si="50"/>
        <v>0</v>
      </c>
      <c r="BZ499" s="22">
        <f t="shared" si="51"/>
        <v>0</v>
      </c>
      <c r="CA499" s="22">
        <f t="shared" si="52"/>
        <v>0</v>
      </c>
    </row>
    <row r="500" ht="14.25" customHeight="1">
      <c r="A500" s="14" t="s">
        <v>2199</v>
      </c>
      <c r="B500" s="14" t="s">
        <v>2200</v>
      </c>
      <c r="C500" s="14" t="s">
        <v>2201</v>
      </c>
      <c r="D500" s="14">
        <v>8.24965469E8</v>
      </c>
      <c r="E500" s="14" t="s">
        <v>374</v>
      </c>
      <c r="F500" s="14" t="s">
        <v>1664</v>
      </c>
      <c r="G500" s="14" t="s">
        <v>2202</v>
      </c>
      <c r="H500" s="25" t="s">
        <v>96</v>
      </c>
      <c r="I500" s="26">
        <v>517.0</v>
      </c>
      <c r="J500" s="22">
        <v>0.0</v>
      </c>
      <c r="K500" s="22">
        <f t="shared" si="6"/>
        <v>0</v>
      </c>
      <c r="L500" s="22">
        <f t="shared" si="7"/>
        <v>0</v>
      </c>
      <c r="M500" s="22">
        <v>0.0</v>
      </c>
      <c r="N500" s="22">
        <f t="shared" si="8"/>
        <v>0</v>
      </c>
      <c r="O500" s="22">
        <f t="shared" si="9"/>
        <v>0</v>
      </c>
      <c r="P500" s="22">
        <v>10.0</v>
      </c>
      <c r="Q500" s="22">
        <f t="shared" si="10"/>
        <v>0</v>
      </c>
      <c r="R500" s="22">
        <f t="shared" si="11"/>
        <v>10</v>
      </c>
      <c r="S500" s="22">
        <v>100.0</v>
      </c>
      <c r="T500" s="22">
        <f t="shared" si="12"/>
        <v>0</v>
      </c>
      <c r="U500" s="22">
        <f t="shared" si="13"/>
        <v>100</v>
      </c>
      <c r="V500" s="22">
        <f t="shared" si="14"/>
        <v>407</v>
      </c>
      <c r="W500" s="22">
        <v>13.9</v>
      </c>
      <c r="X500" s="22">
        <f t="shared" si="15"/>
        <v>0</v>
      </c>
      <c r="Y500" s="22">
        <f t="shared" si="16"/>
        <v>13.9</v>
      </c>
      <c r="Z500" s="22">
        <v>0.39</v>
      </c>
      <c r="AA500" s="22">
        <f t="shared" si="17"/>
        <v>0</v>
      </c>
      <c r="AB500" s="22">
        <f t="shared" si="18"/>
        <v>0.39</v>
      </c>
      <c r="AC500" s="22">
        <v>68.87</v>
      </c>
      <c r="AD500" s="22">
        <f t="shared" si="19"/>
        <v>0</v>
      </c>
      <c r="AE500" s="22">
        <f t="shared" si="20"/>
        <v>68.87</v>
      </c>
      <c r="AF500" s="22">
        <v>1.37</v>
      </c>
      <c r="AG500" s="22">
        <f t="shared" si="21"/>
        <v>0</v>
      </c>
      <c r="AH500" s="22">
        <f t="shared" si="22"/>
        <v>1.37</v>
      </c>
      <c r="AI500" s="22">
        <v>60.86</v>
      </c>
      <c r="AJ500" s="22">
        <f t="shared" si="23"/>
        <v>0</v>
      </c>
      <c r="AK500" s="22">
        <f t="shared" si="24"/>
        <v>60.86</v>
      </c>
      <c r="AL500" s="22">
        <f t="shared" ref="AL500:AN500" si="2077">AF500+AI500</f>
        <v>62.23</v>
      </c>
      <c r="AM500" s="22">
        <f t="shared" si="2077"/>
        <v>0</v>
      </c>
      <c r="AN500" s="22">
        <f t="shared" si="2077"/>
        <v>62.23</v>
      </c>
      <c r="AO500" s="22">
        <f t="shared" ref="AO500:AQ500" si="2078">SUM(J500+M500+P500+S500+W500+Z500+AC500+AF500+AI500)</f>
        <v>255.39</v>
      </c>
      <c r="AP500" s="22">
        <f t="shared" si="2078"/>
        <v>0</v>
      </c>
      <c r="AQ500" s="22">
        <f t="shared" si="2078"/>
        <v>255.39</v>
      </c>
      <c r="AR500" s="22">
        <v>9.068287919752734</v>
      </c>
      <c r="AS500" s="22">
        <f t="shared" si="27"/>
        <v>264.4582879</v>
      </c>
      <c r="AT500" s="22">
        <f t="shared" si="28"/>
        <v>264.4582879</v>
      </c>
      <c r="AU500" s="22">
        <f t="shared" si="29"/>
        <v>252.5417121</v>
      </c>
      <c r="AV500" s="22">
        <f t="shared" si="2066"/>
        <v>4554</v>
      </c>
      <c r="AW500" s="22">
        <f t="shared" si="31"/>
        <v>4301.458288</v>
      </c>
      <c r="AX500" s="22">
        <f t="shared" si="32"/>
        <v>252.5417121</v>
      </c>
      <c r="AY500" s="22">
        <v>70.73</v>
      </c>
      <c r="AZ500" s="22">
        <f t="shared" si="33"/>
        <v>70.73</v>
      </c>
      <c r="BA500" s="22">
        <f t="shared" si="34"/>
        <v>0</v>
      </c>
      <c r="BB500" s="22">
        <f t="shared" si="35"/>
        <v>4624.73</v>
      </c>
      <c r="BC500" s="22">
        <f t="shared" ref="BC500:BD500" si="2079">SUM(AW500+AZ500)</f>
        <v>4372.188288</v>
      </c>
      <c r="BD500" s="22">
        <f t="shared" si="2079"/>
        <v>252.5417121</v>
      </c>
      <c r="BE500" s="22">
        <f t="shared" si="37"/>
        <v>0</v>
      </c>
      <c r="BF500" s="27">
        <v>0.0</v>
      </c>
      <c r="BG500" s="22">
        <f t="shared" si="38"/>
        <v>0</v>
      </c>
      <c r="BH500" s="22">
        <f t="shared" si="39"/>
        <v>0</v>
      </c>
      <c r="BI500" s="22">
        <v>412.24</v>
      </c>
      <c r="BJ500" s="22">
        <f t="shared" si="40"/>
        <v>412.24</v>
      </c>
      <c r="BK500" s="22">
        <f t="shared" si="41"/>
        <v>0</v>
      </c>
      <c r="BL500" s="22"/>
      <c r="BM500" s="22">
        <f t="shared" si="42"/>
        <v>0</v>
      </c>
      <c r="BN500" s="22" t="str">
        <f t="shared" si="43"/>
        <v/>
      </c>
      <c r="BO500" s="22">
        <f t="shared" ref="BO500:BQ500" si="2080">BF500+BI500+BL500</f>
        <v>412.24</v>
      </c>
      <c r="BP500" s="22">
        <f t="shared" si="2080"/>
        <v>412.24</v>
      </c>
      <c r="BQ500" s="22">
        <f t="shared" si="2080"/>
        <v>0</v>
      </c>
      <c r="BR500" s="22">
        <f t="shared" si="45"/>
        <v>0</v>
      </c>
      <c r="BS500" s="22">
        <v>0.0</v>
      </c>
      <c r="BT500" s="22">
        <f t="shared" si="46"/>
        <v>0</v>
      </c>
      <c r="BU500" s="22">
        <f t="shared" si="47"/>
        <v>0</v>
      </c>
      <c r="BV500" s="22">
        <f t="shared" si="48"/>
        <v>0</v>
      </c>
      <c r="BW500" s="27">
        <v>515.02</v>
      </c>
      <c r="BX500" s="22">
        <f t="shared" si="49"/>
        <v>515.02</v>
      </c>
      <c r="BY500" s="22">
        <f t="shared" si="50"/>
        <v>0</v>
      </c>
      <c r="BZ500" s="22">
        <f t="shared" si="51"/>
        <v>0</v>
      </c>
      <c r="CA500" s="22">
        <f t="shared" si="52"/>
        <v>0</v>
      </c>
    </row>
    <row r="501" ht="14.25" customHeight="1">
      <c r="A501" s="14" t="s">
        <v>2203</v>
      </c>
      <c r="B501" s="14" t="s">
        <v>2204</v>
      </c>
      <c r="C501" s="14" t="s">
        <v>2205</v>
      </c>
      <c r="D501" s="14">
        <v>8.44290467E8</v>
      </c>
      <c r="E501" s="14" t="s">
        <v>266</v>
      </c>
      <c r="F501" s="14" t="s">
        <v>745</v>
      </c>
      <c r="G501" s="14" t="s">
        <v>2206</v>
      </c>
      <c r="H501" s="25" t="s">
        <v>96</v>
      </c>
      <c r="I501" s="26">
        <v>1080.0</v>
      </c>
      <c r="J501" s="22">
        <v>0.0</v>
      </c>
      <c r="K501" s="22">
        <f t="shared" si="6"/>
        <v>0</v>
      </c>
      <c r="L501" s="22">
        <f t="shared" si="7"/>
        <v>0</v>
      </c>
      <c r="M501" s="22">
        <v>0.0</v>
      </c>
      <c r="N501" s="22">
        <f t="shared" si="8"/>
        <v>0</v>
      </c>
      <c r="O501" s="22">
        <f t="shared" si="9"/>
        <v>0</v>
      </c>
      <c r="P501" s="22">
        <v>10.0</v>
      </c>
      <c r="Q501" s="22">
        <f t="shared" si="10"/>
        <v>0</v>
      </c>
      <c r="R501" s="22">
        <f t="shared" si="11"/>
        <v>10</v>
      </c>
      <c r="S501" s="22">
        <v>100.0</v>
      </c>
      <c r="T501" s="22">
        <f t="shared" si="12"/>
        <v>0</v>
      </c>
      <c r="U501" s="22">
        <f t="shared" si="13"/>
        <v>100</v>
      </c>
      <c r="V501" s="22">
        <f t="shared" si="14"/>
        <v>970</v>
      </c>
      <c r="W501" s="22">
        <v>13.9</v>
      </c>
      <c r="X501" s="22">
        <f t="shared" si="15"/>
        <v>0</v>
      </c>
      <c r="Y501" s="22">
        <f t="shared" si="16"/>
        <v>13.9</v>
      </c>
      <c r="Z501" s="22">
        <v>0.39</v>
      </c>
      <c r="AA501" s="22">
        <f t="shared" si="17"/>
        <v>0</v>
      </c>
      <c r="AB501" s="22">
        <f t="shared" si="18"/>
        <v>0.39</v>
      </c>
      <c r="AC501" s="22">
        <v>68.87</v>
      </c>
      <c r="AD501" s="22">
        <f t="shared" si="19"/>
        <v>0</v>
      </c>
      <c r="AE501" s="22">
        <f t="shared" si="20"/>
        <v>68.87</v>
      </c>
      <c r="AF501" s="22">
        <v>1.37</v>
      </c>
      <c r="AG501" s="22">
        <f t="shared" si="21"/>
        <v>0</v>
      </c>
      <c r="AH501" s="22">
        <f t="shared" si="22"/>
        <v>1.37</v>
      </c>
      <c r="AI501" s="22">
        <v>60.86</v>
      </c>
      <c r="AJ501" s="22">
        <f t="shared" si="23"/>
        <v>0</v>
      </c>
      <c r="AK501" s="22">
        <f t="shared" si="24"/>
        <v>60.86</v>
      </c>
      <c r="AL501" s="22">
        <f t="shared" ref="AL501:AN501" si="2081">AF501+AI501</f>
        <v>62.23</v>
      </c>
      <c r="AM501" s="22">
        <f t="shared" si="2081"/>
        <v>0</v>
      </c>
      <c r="AN501" s="22">
        <f t="shared" si="2081"/>
        <v>62.23</v>
      </c>
      <c r="AO501" s="22">
        <f t="shared" ref="AO501:AQ501" si="2082">SUM(J501+M501+P501+S501+W501+Z501+AC501+AF501+AI501)</f>
        <v>255.39</v>
      </c>
      <c r="AP501" s="22">
        <f t="shared" si="2082"/>
        <v>0</v>
      </c>
      <c r="AQ501" s="22">
        <f t="shared" si="2082"/>
        <v>255.39</v>
      </c>
      <c r="AR501" s="22">
        <v>28.58377317956998</v>
      </c>
      <c r="AS501" s="22">
        <f t="shared" si="27"/>
        <v>283.9737732</v>
      </c>
      <c r="AT501" s="22">
        <f t="shared" si="28"/>
        <v>283.9737732</v>
      </c>
      <c r="AU501" s="22">
        <f t="shared" si="29"/>
        <v>796.0262268</v>
      </c>
      <c r="AV501" s="22">
        <f t="shared" si="2066"/>
        <v>4554</v>
      </c>
      <c r="AW501" s="22">
        <f t="shared" si="31"/>
        <v>3757.973773</v>
      </c>
      <c r="AX501" s="22">
        <f t="shared" si="32"/>
        <v>796.0262268</v>
      </c>
      <c r="AY501" s="22">
        <v>70.73</v>
      </c>
      <c r="AZ501" s="22">
        <f t="shared" si="33"/>
        <v>70.73</v>
      </c>
      <c r="BA501" s="22">
        <f t="shared" si="34"/>
        <v>0</v>
      </c>
      <c r="BB501" s="22">
        <f t="shared" si="35"/>
        <v>4624.73</v>
      </c>
      <c r="BC501" s="22">
        <f t="shared" ref="BC501:BD501" si="2083">SUM(AW501+AZ501)</f>
        <v>3828.703773</v>
      </c>
      <c r="BD501" s="22">
        <f t="shared" si="2083"/>
        <v>796.0262268</v>
      </c>
      <c r="BE501" s="22">
        <f t="shared" si="37"/>
        <v>0</v>
      </c>
      <c r="BF501" s="27">
        <v>0.0</v>
      </c>
      <c r="BG501" s="22">
        <f t="shared" si="38"/>
        <v>0</v>
      </c>
      <c r="BH501" s="22">
        <f t="shared" si="39"/>
        <v>0</v>
      </c>
      <c r="BI501" s="22">
        <v>246.98</v>
      </c>
      <c r="BJ501" s="22">
        <f t="shared" si="40"/>
        <v>246.98</v>
      </c>
      <c r="BK501" s="22">
        <f t="shared" si="41"/>
        <v>0</v>
      </c>
      <c r="BL501" s="22"/>
      <c r="BM501" s="22">
        <f t="shared" si="42"/>
        <v>0</v>
      </c>
      <c r="BN501" s="22" t="str">
        <f t="shared" si="43"/>
        <v/>
      </c>
      <c r="BO501" s="22">
        <f t="shared" ref="BO501:BQ501" si="2084">BF501+BI501+BL501</f>
        <v>246.98</v>
      </c>
      <c r="BP501" s="22">
        <f t="shared" si="2084"/>
        <v>246.98</v>
      </c>
      <c r="BQ501" s="22">
        <f t="shared" si="2084"/>
        <v>0</v>
      </c>
      <c r="BR501" s="22">
        <f t="shared" si="45"/>
        <v>0</v>
      </c>
      <c r="BS501" s="22">
        <v>0.0</v>
      </c>
      <c r="BT501" s="22">
        <f t="shared" si="46"/>
        <v>0</v>
      </c>
      <c r="BU501" s="22">
        <f t="shared" si="47"/>
        <v>0</v>
      </c>
      <c r="BV501" s="22">
        <f t="shared" si="48"/>
        <v>0</v>
      </c>
      <c r="BW501" s="27">
        <v>468.21</v>
      </c>
      <c r="BX501" s="22">
        <f t="shared" si="49"/>
        <v>468.21</v>
      </c>
      <c r="BY501" s="22">
        <f t="shared" si="50"/>
        <v>0</v>
      </c>
      <c r="BZ501" s="22">
        <f t="shared" si="51"/>
        <v>0</v>
      </c>
      <c r="CA501" s="22">
        <f t="shared" si="52"/>
        <v>0</v>
      </c>
    </row>
    <row r="502" ht="14.25" customHeight="1">
      <c r="A502" s="14" t="s">
        <v>2207</v>
      </c>
      <c r="B502" s="14" t="s">
        <v>2208</v>
      </c>
      <c r="C502" s="14" t="s">
        <v>2209</v>
      </c>
      <c r="D502" s="14">
        <v>5.08126215E8</v>
      </c>
      <c r="E502" s="14" t="s">
        <v>2210</v>
      </c>
      <c r="F502" s="14" t="s">
        <v>94</v>
      </c>
      <c r="G502" s="14" t="s">
        <v>2211</v>
      </c>
      <c r="H502" s="25" t="s">
        <v>96</v>
      </c>
      <c r="I502" s="26">
        <v>900.0</v>
      </c>
      <c r="J502" s="22">
        <v>0.0</v>
      </c>
      <c r="K502" s="22">
        <f t="shared" si="6"/>
        <v>0</v>
      </c>
      <c r="L502" s="22">
        <f t="shared" si="7"/>
        <v>0</v>
      </c>
      <c r="M502" s="22">
        <v>0.0</v>
      </c>
      <c r="N502" s="22">
        <f t="shared" si="8"/>
        <v>0</v>
      </c>
      <c r="O502" s="22">
        <f t="shared" si="9"/>
        <v>0</v>
      </c>
      <c r="P502" s="22">
        <v>10.0</v>
      </c>
      <c r="Q502" s="22">
        <f t="shared" si="10"/>
        <v>0</v>
      </c>
      <c r="R502" s="22">
        <f t="shared" si="11"/>
        <v>10</v>
      </c>
      <c r="S502" s="22">
        <v>100.0</v>
      </c>
      <c r="T502" s="22">
        <f t="shared" si="12"/>
        <v>0</v>
      </c>
      <c r="U502" s="22">
        <f t="shared" si="13"/>
        <v>100</v>
      </c>
      <c r="V502" s="22">
        <f t="shared" si="14"/>
        <v>790</v>
      </c>
      <c r="W502" s="22">
        <v>13.9</v>
      </c>
      <c r="X502" s="22">
        <f t="shared" si="15"/>
        <v>0</v>
      </c>
      <c r="Y502" s="22">
        <f t="shared" si="16"/>
        <v>13.9</v>
      </c>
      <c r="Z502" s="22">
        <v>0.39</v>
      </c>
      <c r="AA502" s="22">
        <f t="shared" si="17"/>
        <v>0</v>
      </c>
      <c r="AB502" s="22">
        <f t="shared" si="18"/>
        <v>0.39</v>
      </c>
      <c r="AC502" s="22">
        <v>68.87</v>
      </c>
      <c r="AD502" s="22">
        <f t="shared" si="19"/>
        <v>0</v>
      </c>
      <c r="AE502" s="22">
        <f t="shared" si="20"/>
        <v>68.87</v>
      </c>
      <c r="AF502" s="22">
        <v>1.37</v>
      </c>
      <c r="AG502" s="22">
        <f t="shared" si="21"/>
        <v>0</v>
      </c>
      <c r="AH502" s="22">
        <f t="shared" si="22"/>
        <v>1.37</v>
      </c>
      <c r="AI502" s="22">
        <v>60.86</v>
      </c>
      <c r="AJ502" s="22">
        <f t="shared" si="23"/>
        <v>0</v>
      </c>
      <c r="AK502" s="22">
        <f t="shared" si="24"/>
        <v>60.86</v>
      </c>
      <c r="AL502" s="22">
        <f t="shared" ref="AL502:AN502" si="2085">AF502+AI502</f>
        <v>62.23</v>
      </c>
      <c r="AM502" s="22">
        <f t="shared" si="2085"/>
        <v>0</v>
      </c>
      <c r="AN502" s="22">
        <f t="shared" si="2085"/>
        <v>62.23</v>
      </c>
      <c r="AO502" s="22">
        <f t="shared" ref="AO502:AQ502" si="2086">SUM(J502+M502+P502+S502+W502+Z502+AC502+AF502+AI502)</f>
        <v>255.39</v>
      </c>
      <c r="AP502" s="22">
        <f t="shared" si="2086"/>
        <v>0</v>
      </c>
      <c r="AQ502" s="22">
        <f t="shared" si="2086"/>
        <v>255.39</v>
      </c>
      <c r="AR502" s="22">
        <v>22.344364037887733</v>
      </c>
      <c r="AS502" s="22">
        <f t="shared" si="27"/>
        <v>277.734364</v>
      </c>
      <c r="AT502" s="22">
        <f t="shared" si="28"/>
        <v>277.734364</v>
      </c>
      <c r="AU502" s="22">
        <f t="shared" si="29"/>
        <v>622.265636</v>
      </c>
      <c r="AV502" s="22">
        <f t="shared" si="2066"/>
        <v>4554</v>
      </c>
      <c r="AW502" s="22">
        <f t="shared" si="31"/>
        <v>3931.734364</v>
      </c>
      <c r="AX502" s="22">
        <f t="shared" si="32"/>
        <v>622.265636</v>
      </c>
      <c r="AY502" s="22">
        <v>70.73</v>
      </c>
      <c r="AZ502" s="22">
        <f t="shared" si="33"/>
        <v>70.73</v>
      </c>
      <c r="BA502" s="22">
        <f t="shared" si="34"/>
        <v>0</v>
      </c>
      <c r="BB502" s="22">
        <f t="shared" si="35"/>
        <v>4624.73</v>
      </c>
      <c r="BC502" s="22">
        <f t="shared" ref="BC502:BD502" si="2087">SUM(AW502+AZ502)</f>
        <v>4002.464364</v>
      </c>
      <c r="BD502" s="22">
        <f t="shared" si="2087"/>
        <v>622.265636</v>
      </c>
      <c r="BE502" s="22">
        <f t="shared" si="37"/>
        <v>0</v>
      </c>
      <c r="BF502" s="27">
        <v>0.0</v>
      </c>
      <c r="BG502" s="22">
        <f t="shared" si="38"/>
        <v>0</v>
      </c>
      <c r="BH502" s="22">
        <f t="shared" si="39"/>
        <v>0</v>
      </c>
      <c r="BI502" s="22">
        <v>338.11</v>
      </c>
      <c r="BJ502" s="22">
        <f t="shared" si="40"/>
        <v>338.11</v>
      </c>
      <c r="BK502" s="22">
        <f t="shared" si="41"/>
        <v>0</v>
      </c>
      <c r="BL502" s="22"/>
      <c r="BM502" s="22">
        <f t="shared" si="42"/>
        <v>0</v>
      </c>
      <c r="BN502" s="22" t="str">
        <f t="shared" si="43"/>
        <v/>
      </c>
      <c r="BO502" s="22">
        <f t="shared" ref="BO502:BQ502" si="2088">BF502+BI502+BL502</f>
        <v>338.11</v>
      </c>
      <c r="BP502" s="22">
        <f t="shared" si="2088"/>
        <v>338.11</v>
      </c>
      <c r="BQ502" s="22">
        <f t="shared" si="2088"/>
        <v>0</v>
      </c>
      <c r="BR502" s="22">
        <f t="shared" si="45"/>
        <v>0</v>
      </c>
      <c r="BS502" s="22">
        <v>0.0</v>
      </c>
      <c r="BT502" s="22">
        <f t="shared" si="46"/>
        <v>0</v>
      </c>
      <c r="BU502" s="22">
        <f t="shared" si="47"/>
        <v>0</v>
      </c>
      <c r="BV502" s="22">
        <f t="shared" si="48"/>
        <v>0</v>
      </c>
      <c r="BW502" s="27">
        <v>276.67</v>
      </c>
      <c r="BX502" s="22">
        <f t="shared" si="49"/>
        <v>276.67</v>
      </c>
      <c r="BY502" s="22">
        <f t="shared" si="50"/>
        <v>0</v>
      </c>
      <c r="BZ502" s="22">
        <f t="shared" si="51"/>
        <v>0</v>
      </c>
      <c r="CA502" s="22">
        <f t="shared" si="52"/>
        <v>0</v>
      </c>
    </row>
    <row r="503" ht="14.25" customHeight="1">
      <c r="A503" s="14" t="s">
        <v>2212</v>
      </c>
      <c r="B503" s="14" t="s">
        <v>2213</v>
      </c>
      <c r="C503" s="14" t="s">
        <v>2214</v>
      </c>
      <c r="D503" s="14">
        <v>1.05255093E9</v>
      </c>
      <c r="E503" s="14" t="s">
        <v>2215</v>
      </c>
      <c r="F503" s="14" t="s">
        <v>160</v>
      </c>
      <c r="G503" s="14" t="s">
        <v>2216</v>
      </c>
      <c r="H503" s="25" t="s">
        <v>96</v>
      </c>
      <c r="I503" s="26">
        <v>2700.0</v>
      </c>
      <c r="J503" s="22">
        <v>0.0</v>
      </c>
      <c r="K503" s="22">
        <f t="shared" si="6"/>
        <v>0</v>
      </c>
      <c r="L503" s="22">
        <f t="shared" si="7"/>
        <v>0</v>
      </c>
      <c r="M503" s="22">
        <v>0.0</v>
      </c>
      <c r="N503" s="22">
        <f t="shared" si="8"/>
        <v>0</v>
      </c>
      <c r="O503" s="22">
        <f t="shared" si="9"/>
        <v>0</v>
      </c>
      <c r="P503" s="22">
        <v>10.0</v>
      </c>
      <c r="Q503" s="22">
        <f t="shared" si="10"/>
        <v>0</v>
      </c>
      <c r="R503" s="22">
        <f t="shared" si="11"/>
        <v>10</v>
      </c>
      <c r="S503" s="22">
        <v>100.0</v>
      </c>
      <c r="T503" s="22">
        <f t="shared" si="12"/>
        <v>0</v>
      </c>
      <c r="U503" s="22">
        <f t="shared" si="13"/>
        <v>100</v>
      </c>
      <c r="V503" s="22">
        <f t="shared" si="14"/>
        <v>2590</v>
      </c>
      <c r="W503" s="22">
        <v>13.9</v>
      </c>
      <c r="X503" s="22">
        <f t="shared" si="15"/>
        <v>0</v>
      </c>
      <c r="Y503" s="22">
        <f t="shared" si="16"/>
        <v>13.9</v>
      </c>
      <c r="Z503" s="22">
        <v>0.39</v>
      </c>
      <c r="AA503" s="22">
        <f t="shared" si="17"/>
        <v>0</v>
      </c>
      <c r="AB503" s="22">
        <f t="shared" si="18"/>
        <v>0.39</v>
      </c>
      <c r="AC503" s="22">
        <v>68.87</v>
      </c>
      <c r="AD503" s="22">
        <f t="shared" si="19"/>
        <v>0</v>
      </c>
      <c r="AE503" s="22">
        <f t="shared" si="20"/>
        <v>68.87</v>
      </c>
      <c r="AF503" s="22">
        <v>1.37</v>
      </c>
      <c r="AG503" s="22">
        <f t="shared" si="21"/>
        <v>0</v>
      </c>
      <c r="AH503" s="22">
        <f t="shared" si="22"/>
        <v>1.37</v>
      </c>
      <c r="AI503" s="22">
        <v>60.86</v>
      </c>
      <c r="AJ503" s="22">
        <f t="shared" si="23"/>
        <v>0</v>
      </c>
      <c r="AK503" s="22">
        <f t="shared" si="24"/>
        <v>60.86</v>
      </c>
      <c r="AL503" s="22">
        <f t="shared" ref="AL503:AN503" si="2089">AF503+AI503</f>
        <v>62.23</v>
      </c>
      <c r="AM503" s="22">
        <f t="shared" si="2089"/>
        <v>0</v>
      </c>
      <c r="AN503" s="22">
        <f t="shared" si="2089"/>
        <v>62.23</v>
      </c>
      <c r="AO503" s="22">
        <f t="shared" ref="AO503:AQ503" si="2090">SUM(J503+M503+P503+S503+W503+Z503+AC503+AF503+AI503)</f>
        <v>255.39</v>
      </c>
      <c r="AP503" s="22">
        <f t="shared" si="2090"/>
        <v>0</v>
      </c>
      <c r="AQ503" s="22">
        <f t="shared" si="2090"/>
        <v>255.39</v>
      </c>
      <c r="AR503" s="22">
        <v>84.73845545471019</v>
      </c>
      <c r="AS503" s="22">
        <f t="shared" si="27"/>
        <v>340.1284555</v>
      </c>
      <c r="AT503" s="22">
        <f t="shared" si="28"/>
        <v>340.1284555</v>
      </c>
      <c r="AU503" s="22">
        <f t="shared" si="29"/>
        <v>2359.871545</v>
      </c>
      <c r="AV503" s="22">
        <f t="shared" si="2066"/>
        <v>4554</v>
      </c>
      <c r="AW503" s="22">
        <f t="shared" si="31"/>
        <v>2194.128455</v>
      </c>
      <c r="AX503" s="22">
        <f t="shared" si="32"/>
        <v>2359.871545</v>
      </c>
      <c r="AY503" s="22">
        <v>70.73</v>
      </c>
      <c r="AZ503" s="22">
        <f t="shared" si="33"/>
        <v>70.73</v>
      </c>
      <c r="BA503" s="22">
        <f t="shared" si="34"/>
        <v>0</v>
      </c>
      <c r="BB503" s="22">
        <f t="shared" si="35"/>
        <v>4624.73</v>
      </c>
      <c r="BC503" s="22">
        <f t="shared" ref="BC503:BD503" si="2091">SUM(AW503+AZ503)</f>
        <v>2264.858455</v>
      </c>
      <c r="BD503" s="22">
        <f t="shared" si="2091"/>
        <v>2359.871545</v>
      </c>
      <c r="BE503" s="22">
        <f t="shared" si="37"/>
        <v>0</v>
      </c>
      <c r="BF503" s="27">
        <v>0.0</v>
      </c>
      <c r="BG503" s="22">
        <f t="shared" si="38"/>
        <v>0</v>
      </c>
      <c r="BH503" s="22">
        <f t="shared" si="39"/>
        <v>0</v>
      </c>
      <c r="BI503" s="22">
        <v>0.0</v>
      </c>
      <c r="BJ503" s="22">
        <f t="shared" si="40"/>
        <v>0</v>
      </c>
      <c r="BK503" s="22">
        <f t="shared" si="41"/>
        <v>0</v>
      </c>
      <c r="BL503" s="22"/>
      <c r="BM503" s="22">
        <f t="shared" si="42"/>
        <v>0</v>
      </c>
      <c r="BN503" s="22" t="str">
        <f t="shared" si="43"/>
        <v/>
      </c>
      <c r="BO503" s="22">
        <f t="shared" ref="BO503:BQ503" si="2092">BF503+BI503+BL503</f>
        <v>0</v>
      </c>
      <c r="BP503" s="22">
        <f t="shared" si="2092"/>
        <v>0</v>
      </c>
      <c r="BQ503" s="22">
        <f t="shared" si="2092"/>
        <v>0</v>
      </c>
      <c r="BR503" s="22">
        <f t="shared" si="45"/>
        <v>0</v>
      </c>
      <c r="BS503" s="22">
        <v>0.0</v>
      </c>
      <c r="BT503" s="22">
        <f t="shared" si="46"/>
        <v>0</v>
      </c>
      <c r="BU503" s="22">
        <f t="shared" si="47"/>
        <v>0</v>
      </c>
      <c r="BV503" s="22">
        <f t="shared" si="48"/>
        <v>0</v>
      </c>
      <c r="BW503" s="27">
        <v>574.62</v>
      </c>
      <c r="BX503" s="22">
        <f t="shared" si="49"/>
        <v>574.62</v>
      </c>
      <c r="BY503" s="22">
        <f t="shared" si="50"/>
        <v>0</v>
      </c>
      <c r="BZ503" s="22">
        <f t="shared" si="51"/>
        <v>0</v>
      </c>
      <c r="CA503" s="22">
        <f t="shared" si="52"/>
        <v>0</v>
      </c>
    </row>
    <row r="504" ht="14.25" customHeight="1">
      <c r="A504" s="14" t="s">
        <v>2217</v>
      </c>
      <c r="B504" s="14" t="s">
        <v>2218</v>
      </c>
      <c r="C504" s="14" t="s">
        <v>2219</v>
      </c>
      <c r="D504" s="14">
        <v>1.43867466E8</v>
      </c>
      <c r="E504" s="14" t="s">
        <v>2220</v>
      </c>
      <c r="F504" s="14" t="s">
        <v>456</v>
      </c>
      <c r="G504" s="14" t="s">
        <v>2221</v>
      </c>
      <c r="H504" s="25" t="s">
        <v>96</v>
      </c>
      <c r="I504" s="26">
        <v>450.0</v>
      </c>
      <c r="J504" s="22">
        <v>0.0</v>
      </c>
      <c r="K504" s="22">
        <f t="shared" si="6"/>
        <v>0</v>
      </c>
      <c r="L504" s="22">
        <f t="shared" si="7"/>
        <v>0</v>
      </c>
      <c r="M504" s="22">
        <v>0.0</v>
      </c>
      <c r="N504" s="22">
        <f t="shared" si="8"/>
        <v>0</v>
      </c>
      <c r="O504" s="22">
        <f t="shared" si="9"/>
        <v>0</v>
      </c>
      <c r="P504" s="22">
        <v>22.0</v>
      </c>
      <c r="Q504" s="22">
        <f t="shared" si="10"/>
        <v>0</v>
      </c>
      <c r="R504" s="22">
        <f t="shared" si="11"/>
        <v>22</v>
      </c>
      <c r="S504" s="22">
        <v>100.0</v>
      </c>
      <c r="T504" s="22">
        <f t="shared" si="12"/>
        <v>0</v>
      </c>
      <c r="U504" s="22">
        <f t="shared" si="13"/>
        <v>100</v>
      </c>
      <c r="V504" s="22">
        <f t="shared" si="14"/>
        <v>328</v>
      </c>
      <c r="W504" s="22">
        <v>13.9</v>
      </c>
      <c r="X504" s="22">
        <f t="shared" si="15"/>
        <v>0</v>
      </c>
      <c r="Y504" s="22">
        <f t="shared" si="16"/>
        <v>13.9</v>
      </c>
      <c r="Z504" s="22">
        <v>0.39</v>
      </c>
      <c r="AA504" s="22">
        <f t="shared" si="17"/>
        <v>0</v>
      </c>
      <c r="AB504" s="22">
        <f t="shared" si="18"/>
        <v>0.39</v>
      </c>
      <c r="AC504" s="22">
        <v>68.87</v>
      </c>
      <c r="AD504" s="22">
        <f t="shared" si="19"/>
        <v>0</v>
      </c>
      <c r="AE504" s="22">
        <f t="shared" si="20"/>
        <v>68.87</v>
      </c>
      <c r="AF504" s="22">
        <v>1.37</v>
      </c>
      <c r="AG504" s="22">
        <f t="shared" si="21"/>
        <v>0</v>
      </c>
      <c r="AH504" s="22">
        <f t="shared" si="22"/>
        <v>1.37</v>
      </c>
      <c r="AI504" s="22">
        <v>60.86</v>
      </c>
      <c r="AJ504" s="22">
        <f t="shared" si="23"/>
        <v>0</v>
      </c>
      <c r="AK504" s="22">
        <f t="shared" si="24"/>
        <v>60.86</v>
      </c>
      <c r="AL504" s="22">
        <f t="shared" ref="AL504:AN504" si="2093">AF504+AI504</f>
        <v>62.23</v>
      </c>
      <c r="AM504" s="22">
        <f t="shared" si="2093"/>
        <v>0</v>
      </c>
      <c r="AN504" s="22">
        <f t="shared" si="2093"/>
        <v>62.23</v>
      </c>
      <c r="AO504" s="22">
        <f t="shared" ref="AO504:AQ504" si="2094">SUM(J504+M504+P504+S504+W504+Z504+AC504+AF504+AI504)</f>
        <v>267.39</v>
      </c>
      <c r="AP504" s="22">
        <f t="shared" si="2094"/>
        <v>0</v>
      </c>
      <c r="AQ504" s="22">
        <f t="shared" si="2094"/>
        <v>267.39</v>
      </c>
      <c r="AR504" s="22">
        <v>6.32988057423664</v>
      </c>
      <c r="AS504" s="22">
        <f t="shared" si="27"/>
        <v>273.7198806</v>
      </c>
      <c r="AT504" s="22">
        <f t="shared" si="28"/>
        <v>273.7198806</v>
      </c>
      <c r="AU504" s="22">
        <f t="shared" si="29"/>
        <v>176.2801194</v>
      </c>
      <c r="AV504" s="22">
        <f t="shared" si="2066"/>
        <v>4554</v>
      </c>
      <c r="AW504" s="22">
        <f t="shared" si="31"/>
        <v>4377.719881</v>
      </c>
      <c r="AX504" s="22">
        <f t="shared" si="32"/>
        <v>176.2801194</v>
      </c>
      <c r="AY504" s="22">
        <v>0.0</v>
      </c>
      <c r="AZ504" s="22">
        <f t="shared" si="33"/>
        <v>0</v>
      </c>
      <c r="BA504" s="22">
        <f t="shared" si="34"/>
        <v>0</v>
      </c>
      <c r="BB504" s="22">
        <f t="shared" si="35"/>
        <v>4554</v>
      </c>
      <c r="BC504" s="22">
        <f t="shared" ref="BC504:BD504" si="2095">SUM(AW504+AZ504)</f>
        <v>4377.719881</v>
      </c>
      <c r="BD504" s="22">
        <f t="shared" si="2095"/>
        <v>176.2801194</v>
      </c>
      <c r="BE504" s="22">
        <f t="shared" si="37"/>
        <v>0</v>
      </c>
      <c r="BF504" s="27">
        <v>0.0</v>
      </c>
      <c r="BG504" s="22">
        <f t="shared" si="38"/>
        <v>0</v>
      </c>
      <c r="BH504" s="22">
        <f t="shared" si="39"/>
        <v>0</v>
      </c>
      <c r="BI504" s="22">
        <v>223.9</v>
      </c>
      <c r="BJ504" s="22">
        <f t="shared" si="40"/>
        <v>223.9</v>
      </c>
      <c r="BK504" s="22">
        <f t="shared" si="41"/>
        <v>0</v>
      </c>
      <c r="BL504" s="22"/>
      <c r="BM504" s="22">
        <f t="shared" si="42"/>
        <v>0</v>
      </c>
      <c r="BN504" s="22" t="str">
        <f t="shared" si="43"/>
        <v/>
      </c>
      <c r="BO504" s="22">
        <f t="shared" ref="BO504:BQ504" si="2096">BF504+BI504+BL504</f>
        <v>223.9</v>
      </c>
      <c r="BP504" s="22">
        <f t="shared" si="2096"/>
        <v>223.9</v>
      </c>
      <c r="BQ504" s="22">
        <f t="shared" si="2096"/>
        <v>0</v>
      </c>
      <c r="BR504" s="22">
        <f t="shared" si="45"/>
        <v>0</v>
      </c>
      <c r="BS504" s="22">
        <v>0.0</v>
      </c>
      <c r="BT504" s="22">
        <f t="shared" si="46"/>
        <v>0</v>
      </c>
      <c r="BU504" s="22">
        <f t="shared" si="47"/>
        <v>0</v>
      </c>
      <c r="BV504" s="22">
        <f t="shared" si="48"/>
        <v>0</v>
      </c>
      <c r="BW504" s="27">
        <v>0.0</v>
      </c>
      <c r="BX504" s="22">
        <f t="shared" si="49"/>
        <v>0</v>
      </c>
      <c r="BY504" s="22">
        <f t="shared" si="50"/>
        <v>0</v>
      </c>
      <c r="BZ504" s="22">
        <f t="shared" si="51"/>
        <v>0</v>
      </c>
      <c r="CA504" s="22">
        <f t="shared" si="52"/>
        <v>0</v>
      </c>
    </row>
    <row r="505" ht="14.25" customHeight="1">
      <c r="A505" s="14" t="s">
        <v>2222</v>
      </c>
      <c r="B505" s="14" t="s">
        <v>244</v>
      </c>
      <c r="C505" s="14" t="s">
        <v>2223</v>
      </c>
      <c r="D505" s="14"/>
      <c r="E505" s="14" t="s">
        <v>422</v>
      </c>
      <c r="F505" s="14" t="s">
        <v>119</v>
      </c>
      <c r="G505" s="14" t="s">
        <v>2224</v>
      </c>
      <c r="H505" s="25" t="s">
        <v>96</v>
      </c>
      <c r="I505" s="26">
        <v>1700.0</v>
      </c>
      <c r="J505" s="22">
        <v>0.0</v>
      </c>
      <c r="K505" s="22">
        <f t="shared" si="6"/>
        <v>0</v>
      </c>
      <c r="L505" s="22">
        <f t="shared" si="7"/>
        <v>0</v>
      </c>
      <c r="M505" s="22">
        <v>0.0</v>
      </c>
      <c r="N505" s="22">
        <f t="shared" si="8"/>
        <v>0</v>
      </c>
      <c r="O505" s="22">
        <f t="shared" si="9"/>
        <v>0</v>
      </c>
      <c r="P505" s="22">
        <v>10.0</v>
      </c>
      <c r="Q505" s="22">
        <f t="shared" si="10"/>
        <v>0</v>
      </c>
      <c r="R505" s="22">
        <f t="shared" si="11"/>
        <v>10</v>
      </c>
      <c r="S505" s="22">
        <v>100.0</v>
      </c>
      <c r="T505" s="22">
        <f t="shared" si="12"/>
        <v>0</v>
      </c>
      <c r="U505" s="22">
        <f t="shared" si="13"/>
        <v>100</v>
      </c>
      <c r="V505" s="22">
        <f t="shared" si="14"/>
        <v>1590</v>
      </c>
      <c r="W505" s="22">
        <v>13.9</v>
      </c>
      <c r="X505" s="22">
        <f t="shared" si="15"/>
        <v>0</v>
      </c>
      <c r="Y505" s="22">
        <f t="shared" si="16"/>
        <v>13.9</v>
      </c>
      <c r="Z505" s="22">
        <v>0.39</v>
      </c>
      <c r="AA505" s="22">
        <f t="shared" si="17"/>
        <v>0</v>
      </c>
      <c r="AB505" s="22">
        <f t="shared" si="18"/>
        <v>0.39</v>
      </c>
      <c r="AC505" s="22">
        <v>68.87</v>
      </c>
      <c r="AD505" s="22">
        <f t="shared" si="19"/>
        <v>0</v>
      </c>
      <c r="AE505" s="22">
        <f t="shared" si="20"/>
        <v>68.87</v>
      </c>
      <c r="AF505" s="22">
        <v>1.37</v>
      </c>
      <c r="AG505" s="22">
        <f t="shared" si="21"/>
        <v>0</v>
      </c>
      <c r="AH505" s="22">
        <f t="shared" si="22"/>
        <v>1.37</v>
      </c>
      <c r="AI505" s="22">
        <v>60.86</v>
      </c>
      <c r="AJ505" s="22">
        <f t="shared" si="23"/>
        <v>0</v>
      </c>
      <c r="AK505" s="22">
        <f t="shared" si="24"/>
        <v>60.86</v>
      </c>
      <c r="AL505" s="22">
        <f t="shared" ref="AL505:AN505" si="2097">AF505+AI505</f>
        <v>62.23</v>
      </c>
      <c r="AM505" s="22">
        <f t="shared" si="2097"/>
        <v>0</v>
      </c>
      <c r="AN505" s="22">
        <f t="shared" si="2097"/>
        <v>62.23</v>
      </c>
      <c r="AO505" s="22">
        <f t="shared" ref="AO505:AQ505" si="2098">SUM(J505+M505+P505+S505+W505+Z505+AC505+AF505+AI505)</f>
        <v>255.39</v>
      </c>
      <c r="AP505" s="22">
        <f t="shared" si="2098"/>
        <v>0</v>
      </c>
      <c r="AQ505" s="22">
        <f t="shared" si="2098"/>
        <v>255.39</v>
      </c>
      <c r="AR505" s="22">
        <v>50.07507133425327</v>
      </c>
      <c r="AS505" s="22">
        <f t="shared" si="27"/>
        <v>305.4650713</v>
      </c>
      <c r="AT505" s="22">
        <f t="shared" si="28"/>
        <v>305.4650713</v>
      </c>
      <c r="AU505" s="22">
        <f t="shared" si="29"/>
        <v>1394.534929</v>
      </c>
      <c r="AV505" s="22">
        <f t="shared" si="2066"/>
        <v>4554</v>
      </c>
      <c r="AW505" s="22">
        <f t="shared" si="31"/>
        <v>3159.465071</v>
      </c>
      <c r="AX505" s="22">
        <f t="shared" si="32"/>
        <v>1394.534929</v>
      </c>
      <c r="AY505" s="22">
        <v>70.73</v>
      </c>
      <c r="AZ505" s="22">
        <f t="shared" si="33"/>
        <v>70.73</v>
      </c>
      <c r="BA505" s="22">
        <f t="shared" si="34"/>
        <v>0</v>
      </c>
      <c r="BB505" s="22">
        <f t="shared" si="35"/>
        <v>4624.73</v>
      </c>
      <c r="BC505" s="22">
        <f t="shared" ref="BC505:BD505" si="2099">SUM(AW505+AZ505)</f>
        <v>3230.195071</v>
      </c>
      <c r="BD505" s="22">
        <f t="shared" si="2099"/>
        <v>1394.534929</v>
      </c>
      <c r="BE505" s="22">
        <f t="shared" si="37"/>
        <v>0</v>
      </c>
      <c r="BF505" s="27">
        <v>0.0</v>
      </c>
      <c r="BG505" s="22">
        <f t="shared" si="38"/>
        <v>0</v>
      </c>
      <c r="BH505" s="22">
        <f t="shared" si="39"/>
        <v>0</v>
      </c>
      <c r="BI505" s="22">
        <v>0.0</v>
      </c>
      <c r="BJ505" s="22">
        <f t="shared" si="40"/>
        <v>0</v>
      </c>
      <c r="BK505" s="22">
        <f t="shared" si="41"/>
        <v>0</v>
      </c>
      <c r="BL505" s="22"/>
      <c r="BM505" s="22">
        <f t="shared" si="42"/>
        <v>0</v>
      </c>
      <c r="BN505" s="22" t="str">
        <f t="shared" si="43"/>
        <v/>
      </c>
      <c r="BO505" s="22">
        <f t="shared" ref="BO505:BQ505" si="2100">BF505+BI505+BL505</f>
        <v>0</v>
      </c>
      <c r="BP505" s="22">
        <f t="shared" si="2100"/>
        <v>0</v>
      </c>
      <c r="BQ505" s="22">
        <f t="shared" si="2100"/>
        <v>0</v>
      </c>
      <c r="BR505" s="22">
        <f t="shared" si="45"/>
        <v>0</v>
      </c>
      <c r="BS505" s="22">
        <v>0.0</v>
      </c>
      <c r="BT505" s="22">
        <f t="shared" si="46"/>
        <v>0</v>
      </c>
      <c r="BU505" s="22">
        <f t="shared" si="47"/>
        <v>0</v>
      </c>
      <c r="BV505" s="22">
        <f t="shared" si="48"/>
        <v>0</v>
      </c>
      <c r="BW505" s="27">
        <v>0.0</v>
      </c>
      <c r="BX505" s="22">
        <f t="shared" si="49"/>
        <v>0</v>
      </c>
      <c r="BY505" s="22">
        <f t="shared" si="50"/>
        <v>0</v>
      </c>
      <c r="BZ505" s="22">
        <f t="shared" si="51"/>
        <v>0</v>
      </c>
      <c r="CA505" s="22">
        <f t="shared" si="52"/>
        <v>0</v>
      </c>
    </row>
    <row r="506" ht="14.25" customHeight="1">
      <c r="A506" s="14" t="s">
        <v>2225</v>
      </c>
      <c r="B506" s="14" t="s">
        <v>2226</v>
      </c>
      <c r="C506" s="14" t="s">
        <v>2227</v>
      </c>
      <c r="D506" s="14">
        <v>8.59108236E8</v>
      </c>
      <c r="E506" s="14" t="s">
        <v>1105</v>
      </c>
      <c r="F506" s="14" t="s">
        <v>293</v>
      </c>
      <c r="G506" s="14" t="s">
        <v>2228</v>
      </c>
      <c r="H506" s="25" t="s">
        <v>96</v>
      </c>
      <c r="I506" s="26">
        <v>676.0</v>
      </c>
      <c r="J506" s="22">
        <v>0.0</v>
      </c>
      <c r="K506" s="22">
        <f t="shared" si="6"/>
        <v>0</v>
      </c>
      <c r="L506" s="22">
        <f t="shared" si="7"/>
        <v>0</v>
      </c>
      <c r="M506" s="22">
        <v>0.0</v>
      </c>
      <c r="N506" s="22">
        <f t="shared" si="8"/>
        <v>0</v>
      </c>
      <c r="O506" s="22">
        <f t="shared" si="9"/>
        <v>0</v>
      </c>
      <c r="P506" s="22">
        <v>10.0</v>
      </c>
      <c r="Q506" s="22">
        <f t="shared" si="10"/>
        <v>0</v>
      </c>
      <c r="R506" s="22">
        <f t="shared" si="11"/>
        <v>10</v>
      </c>
      <c r="S506" s="22">
        <v>100.0</v>
      </c>
      <c r="T506" s="22">
        <f t="shared" si="12"/>
        <v>0</v>
      </c>
      <c r="U506" s="22">
        <f t="shared" si="13"/>
        <v>100</v>
      </c>
      <c r="V506" s="22">
        <f t="shared" si="14"/>
        <v>566</v>
      </c>
      <c r="W506" s="22">
        <v>13.9</v>
      </c>
      <c r="X506" s="22">
        <f t="shared" si="15"/>
        <v>0</v>
      </c>
      <c r="Y506" s="22">
        <f t="shared" si="16"/>
        <v>13.9</v>
      </c>
      <c r="Z506" s="22">
        <v>0.39</v>
      </c>
      <c r="AA506" s="22">
        <f t="shared" si="17"/>
        <v>0</v>
      </c>
      <c r="AB506" s="22">
        <f t="shared" si="18"/>
        <v>0.39</v>
      </c>
      <c r="AC506" s="22">
        <v>68.87</v>
      </c>
      <c r="AD506" s="22">
        <f t="shared" si="19"/>
        <v>0</v>
      </c>
      <c r="AE506" s="22">
        <f t="shared" si="20"/>
        <v>68.87</v>
      </c>
      <c r="AF506" s="22">
        <v>1.37</v>
      </c>
      <c r="AG506" s="22">
        <f t="shared" si="21"/>
        <v>0</v>
      </c>
      <c r="AH506" s="22">
        <f t="shared" si="22"/>
        <v>1.37</v>
      </c>
      <c r="AI506" s="22">
        <v>60.86</v>
      </c>
      <c r="AJ506" s="22">
        <f t="shared" si="23"/>
        <v>0</v>
      </c>
      <c r="AK506" s="22">
        <f t="shared" si="24"/>
        <v>60.86</v>
      </c>
      <c r="AL506" s="22">
        <f t="shared" ref="AL506:AN506" si="2101">AF506+AI506</f>
        <v>62.23</v>
      </c>
      <c r="AM506" s="22">
        <f t="shared" si="2101"/>
        <v>0</v>
      </c>
      <c r="AN506" s="22">
        <f t="shared" si="2101"/>
        <v>62.23</v>
      </c>
      <c r="AO506" s="22">
        <f t="shared" ref="AO506:AQ506" si="2102">SUM(J506+M506+P506+S506+W506+Z506+AC506+AF506+AI506)</f>
        <v>255.39</v>
      </c>
      <c r="AP506" s="22">
        <f t="shared" si="2102"/>
        <v>0</v>
      </c>
      <c r="AQ506" s="22">
        <f t="shared" si="2102"/>
        <v>255.39</v>
      </c>
      <c r="AR506" s="22">
        <v>14.579765994905383</v>
      </c>
      <c r="AS506" s="22">
        <f t="shared" si="27"/>
        <v>269.969766</v>
      </c>
      <c r="AT506" s="22">
        <f t="shared" si="28"/>
        <v>269.969766</v>
      </c>
      <c r="AU506" s="22">
        <f t="shared" si="29"/>
        <v>406.030234</v>
      </c>
      <c r="AV506" s="22">
        <f t="shared" si="2066"/>
        <v>4554</v>
      </c>
      <c r="AW506" s="22">
        <f t="shared" si="31"/>
        <v>4147.969766</v>
      </c>
      <c r="AX506" s="22">
        <f t="shared" si="32"/>
        <v>406.030234</v>
      </c>
      <c r="AY506" s="22">
        <v>70.73</v>
      </c>
      <c r="AZ506" s="22">
        <f t="shared" si="33"/>
        <v>70.73</v>
      </c>
      <c r="BA506" s="22">
        <f t="shared" si="34"/>
        <v>0</v>
      </c>
      <c r="BB506" s="22">
        <f t="shared" si="35"/>
        <v>4624.73</v>
      </c>
      <c r="BC506" s="22">
        <f t="shared" ref="BC506:BD506" si="2103">SUM(AW506+AZ506)</f>
        <v>4218.699766</v>
      </c>
      <c r="BD506" s="22">
        <f t="shared" si="2103"/>
        <v>406.030234</v>
      </c>
      <c r="BE506" s="22">
        <f t="shared" si="37"/>
        <v>0</v>
      </c>
      <c r="BF506" s="27">
        <v>0.0</v>
      </c>
      <c r="BG506" s="22">
        <f t="shared" si="38"/>
        <v>0</v>
      </c>
      <c r="BH506" s="22">
        <f t="shared" si="39"/>
        <v>0</v>
      </c>
      <c r="BI506" s="22">
        <v>478.97</v>
      </c>
      <c r="BJ506" s="22">
        <f t="shared" si="40"/>
        <v>478.97</v>
      </c>
      <c r="BK506" s="22">
        <f t="shared" si="41"/>
        <v>0</v>
      </c>
      <c r="BL506" s="22"/>
      <c r="BM506" s="22">
        <f t="shared" si="42"/>
        <v>0</v>
      </c>
      <c r="BN506" s="22" t="str">
        <f t="shared" si="43"/>
        <v/>
      </c>
      <c r="BO506" s="22">
        <f t="shared" ref="BO506:BQ506" si="2104">BF506+BI506+BL506</f>
        <v>478.97</v>
      </c>
      <c r="BP506" s="22">
        <f t="shared" si="2104"/>
        <v>478.97</v>
      </c>
      <c r="BQ506" s="22">
        <f t="shared" si="2104"/>
        <v>0</v>
      </c>
      <c r="BR506" s="22">
        <f t="shared" si="45"/>
        <v>0</v>
      </c>
      <c r="BS506" s="22">
        <v>0.0</v>
      </c>
      <c r="BT506" s="22">
        <f t="shared" si="46"/>
        <v>0</v>
      </c>
      <c r="BU506" s="22">
        <f t="shared" si="47"/>
        <v>0</v>
      </c>
      <c r="BV506" s="22">
        <f t="shared" si="48"/>
        <v>0</v>
      </c>
      <c r="BW506" s="27">
        <v>861.92</v>
      </c>
      <c r="BX506" s="22">
        <f t="shared" si="49"/>
        <v>861.92</v>
      </c>
      <c r="BY506" s="22">
        <f t="shared" si="50"/>
        <v>0</v>
      </c>
      <c r="BZ506" s="22">
        <f t="shared" si="51"/>
        <v>0</v>
      </c>
      <c r="CA506" s="22">
        <f t="shared" si="52"/>
        <v>0</v>
      </c>
    </row>
    <row r="507" ht="14.25" customHeight="1">
      <c r="A507" s="14" t="s">
        <v>2229</v>
      </c>
      <c r="B507" s="14" t="s">
        <v>244</v>
      </c>
      <c r="C507" s="14" t="s">
        <v>2230</v>
      </c>
      <c r="D507" s="14"/>
      <c r="E507" s="14" t="s">
        <v>341</v>
      </c>
      <c r="F507" s="14" t="s">
        <v>369</v>
      </c>
      <c r="G507" s="14" t="s">
        <v>2231</v>
      </c>
      <c r="H507" s="25" t="s">
        <v>96</v>
      </c>
      <c r="I507" s="26">
        <v>890.0</v>
      </c>
      <c r="J507" s="22">
        <v>0.0</v>
      </c>
      <c r="K507" s="22">
        <f t="shared" si="6"/>
        <v>0</v>
      </c>
      <c r="L507" s="22">
        <f t="shared" si="7"/>
        <v>0</v>
      </c>
      <c r="M507" s="22">
        <v>0.0</v>
      </c>
      <c r="N507" s="22">
        <f t="shared" si="8"/>
        <v>0</v>
      </c>
      <c r="O507" s="22">
        <f t="shared" si="9"/>
        <v>0</v>
      </c>
      <c r="P507" s="22">
        <v>10.0</v>
      </c>
      <c r="Q507" s="22">
        <f t="shared" si="10"/>
        <v>0</v>
      </c>
      <c r="R507" s="22">
        <f t="shared" si="11"/>
        <v>10</v>
      </c>
      <c r="S507" s="22">
        <v>100.0</v>
      </c>
      <c r="T507" s="22">
        <f t="shared" si="12"/>
        <v>0</v>
      </c>
      <c r="U507" s="22">
        <f t="shared" si="13"/>
        <v>100</v>
      </c>
      <c r="V507" s="22">
        <f t="shared" si="14"/>
        <v>780</v>
      </c>
      <c r="W507" s="22">
        <v>13.9</v>
      </c>
      <c r="X507" s="22">
        <f t="shared" si="15"/>
        <v>0</v>
      </c>
      <c r="Y507" s="22">
        <f t="shared" si="16"/>
        <v>13.9</v>
      </c>
      <c r="Z507" s="22">
        <v>0.39</v>
      </c>
      <c r="AA507" s="22">
        <f t="shared" si="17"/>
        <v>0</v>
      </c>
      <c r="AB507" s="22">
        <f t="shared" si="18"/>
        <v>0.39</v>
      </c>
      <c r="AC507" s="22">
        <v>68.87</v>
      </c>
      <c r="AD507" s="22">
        <f t="shared" si="19"/>
        <v>0</v>
      </c>
      <c r="AE507" s="22">
        <f t="shared" si="20"/>
        <v>68.87</v>
      </c>
      <c r="AF507" s="22">
        <v>1.37</v>
      </c>
      <c r="AG507" s="22">
        <f t="shared" si="21"/>
        <v>0</v>
      </c>
      <c r="AH507" s="22">
        <f t="shared" si="22"/>
        <v>1.37</v>
      </c>
      <c r="AI507" s="22">
        <v>60.86</v>
      </c>
      <c r="AJ507" s="22">
        <f t="shared" si="23"/>
        <v>0</v>
      </c>
      <c r="AK507" s="22">
        <f t="shared" si="24"/>
        <v>60.86</v>
      </c>
      <c r="AL507" s="22">
        <f t="shared" ref="AL507:AN507" si="2105">AF507+AI507</f>
        <v>62.23</v>
      </c>
      <c r="AM507" s="22">
        <f t="shared" si="2105"/>
        <v>0</v>
      </c>
      <c r="AN507" s="22">
        <f t="shared" si="2105"/>
        <v>62.23</v>
      </c>
      <c r="AO507" s="22">
        <f t="shared" ref="AO507:AQ507" si="2106">SUM(J507+M507+P507+S507+W507+Z507+AC507+AF507+AI507)</f>
        <v>255.39</v>
      </c>
      <c r="AP507" s="22">
        <f t="shared" si="2106"/>
        <v>0</v>
      </c>
      <c r="AQ507" s="22">
        <f t="shared" si="2106"/>
        <v>255.39</v>
      </c>
      <c r="AR507" s="22">
        <v>21.99773019668316</v>
      </c>
      <c r="AS507" s="22">
        <f t="shared" si="27"/>
        <v>277.3877302</v>
      </c>
      <c r="AT507" s="22">
        <f t="shared" si="28"/>
        <v>277.3877302</v>
      </c>
      <c r="AU507" s="22">
        <f t="shared" si="29"/>
        <v>612.6122698</v>
      </c>
      <c r="AV507" s="22">
        <f t="shared" si="2066"/>
        <v>4554</v>
      </c>
      <c r="AW507" s="22">
        <f t="shared" si="31"/>
        <v>3941.38773</v>
      </c>
      <c r="AX507" s="22">
        <f t="shared" si="32"/>
        <v>612.6122698</v>
      </c>
      <c r="AY507" s="22">
        <v>70.73</v>
      </c>
      <c r="AZ507" s="22">
        <f t="shared" si="33"/>
        <v>70.73</v>
      </c>
      <c r="BA507" s="22">
        <f t="shared" si="34"/>
        <v>0</v>
      </c>
      <c r="BB507" s="22">
        <f t="shared" si="35"/>
        <v>4624.73</v>
      </c>
      <c r="BC507" s="22">
        <f t="shared" ref="BC507:BD507" si="2107">SUM(AW507+AZ507)</f>
        <v>4012.11773</v>
      </c>
      <c r="BD507" s="22">
        <f t="shared" si="2107"/>
        <v>612.6122698</v>
      </c>
      <c r="BE507" s="22">
        <f t="shared" si="37"/>
        <v>0</v>
      </c>
      <c r="BF507" s="27">
        <v>0.0</v>
      </c>
      <c r="BG507" s="22">
        <f t="shared" si="38"/>
        <v>0</v>
      </c>
      <c r="BH507" s="22">
        <f t="shared" si="39"/>
        <v>0</v>
      </c>
      <c r="BI507" s="22">
        <v>0.0</v>
      </c>
      <c r="BJ507" s="22">
        <f t="shared" si="40"/>
        <v>0</v>
      </c>
      <c r="BK507" s="22">
        <f t="shared" si="41"/>
        <v>0</v>
      </c>
      <c r="BL507" s="22"/>
      <c r="BM507" s="22">
        <f t="shared" si="42"/>
        <v>0</v>
      </c>
      <c r="BN507" s="22" t="str">
        <f t="shared" si="43"/>
        <v/>
      </c>
      <c r="BO507" s="22">
        <f t="shared" ref="BO507:BQ507" si="2108">BF507+BI507+BL507</f>
        <v>0</v>
      </c>
      <c r="BP507" s="22">
        <f t="shared" si="2108"/>
        <v>0</v>
      </c>
      <c r="BQ507" s="22">
        <f t="shared" si="2108"/>
        <v>0</v>
      </c>
      <c r="BR507" s="22">
        <f t="shared" si="45"/>
        <v>0</v>
      </c>
      <c r="BS507" s="22">
        <v>0.0</v>
      </c>
      <c r="BT507" s="22">
        <f t="shared" si="46"/>
        <v>0</v>
      </c>
      <c r="BU507" s="22">
        <f t="shared" si="47"/>
        <v>0</v>
      </c>
      <c r="BV507" s="22">
        <f t="shared" si="48"/>
        <v>0</v>
      </c>
      <c r="BW507" s="27">
        <v>0.0</v>
      </c>
      <c r="BX507" s="22">
        <f t="shared" si="49"/>
        <v>0</v>
      </c>
      <c r="BY507" s="22">
        <f t="shared" si="50"/>
        <v>0</v>
      </c>
      <c r="BZ507" s="22">
        <f t="shared" si="51"/>
        <v>0</v>
      </c>
      <c r="CA507" s="22">
        <f t="shared" si="52"/>
        <v>0</v>
      </c>
    </row>
    <row r="508" ht="14.25" customHeight="1">
      <c r="A508" s="14" t="s">
        <v>2232</v>
      </c>
      <c r="B508" s="14" t="s">
        <v>2233</v>
      </c>
      <c r="C508" s="14" t="s">
        <v>2234</v>
      </c>
      <c r="D508" s="14">
        <v>3.44465012E8</v>
      </c>
      <c r="E508" s="14" t="s">
        <v>925</v>
      </c>
      <c r="F508" s="14" t="s">
        <v>204</v>
      </c>
      <c r="G508" s="14" t="s">
        <v>2235</v>
      </c>
      <c r="H508" s="25" t="s">
        <v>96</v>
      </c>
      <c r="I508" s="26">
        <v>750.0</v>
      </c>
      <c r="J508" s="22">
        <v>0.0</v>
      </c>
      <c r="K508" s="22">
        <f t="shared" si="6"/>
        <v>0</v>
      </c>
      <c r="L508" s="22">
        <f t="shared" si="7"/>
        <v>0</v>
      </c>
      <c r="M508" s="22">
        <v>0.0</v>
      </c>
      <c r="N508" s="22">
        <f t="shared" si="8"/>
        <v>0</v>
      </c>
      <c r="O508" s="22">
        <f t="shared" si="9"/>
        <v>0</v>
      </c>
      <c r="P508" s="22">
        <v>10.0</v>
      </c>
      <c r="Q508" s="22">
        <f t="shared" si="10"/>
        <v>0</v>
      </c>
      <c r="R508" s="22">
        <f t="shared" si="11"/>
        <v>10</v>
      </c>
      <c r="S508" s="22">
        <v>100.0</v>
      </c>
      <c r="T508" s="22">
        <f t="shared" si="12"/>
        <v>0</v>
      </c>
      <c r="U508" s="22">
        <f t="shared" si="13"/>
        <v>100</v>
      </c>
      <c r="V508" s="22">
        <f t="shared" si="14"/>
        <v>640</v>
      </c>
      <c r="W508" s="22">
        <v>13.9</v>
      </c>
      <c r="X508" s="22">
        <f t="shared" si="15"/>
        <v>0</v>
      </c>
      <c r="Y508" s="22">
        <f t="shared" si="16"/>
        <v>13.9</v>
      </c>
      <c r="Z508" s="22">
        <v>0.39</v>
      </c>
      <c r="AA508" s="22">
        <f t="shared" si="17"/>
        <v>0</v>
      </c>
      <c r="AB508" s="22">
        <f t="shared" si="18"/>
        <v>0.39</v>
      </c>
      <c r="AC508" s="22">
        <v>68.87</v>
      </c>
      <c r="AD508" s="22">
        <f t="shared" si="19"/>
        <v>0</v>
      </c>
      <c r="AE508" s="22">
        <f t="shared" si="20"/>
        <v>68.87</v>
      </c>
      <c r="AF508" s="22">
        <v>1.37</v>
      </c>
      <c r="AG508" s="22">
        <f t="shared" si="21"/>
        <v>0</v>
      </c>
      <c r="AH508" s="22">
        <f t="shared" si="22"/>
        <v>1.37</v>
      </c>
      <c r="AI508" s="22">
        <v>60.86</v>
      </c>
      <c r="AJ508" s="22">
        <f t="shared" si="23"/>
        <v>0</v>
      </c>
      <c r="AK508" s="22">
        <f t="shared" si="24"/>
        <v>60.86</v>
      </c>
      <c r="AL508" s="22">
        <f t="shared" ref="AL508:AN508" si="2109">AF508+AI508</f>
        <v>62.23</v>
      </c>
      <c r="AM508" s="22">
        <f t="shared" si="2109"/>
        <v>0</v>
      </c>
      <c r="AN508" s="22">
        <f t="shared" si="2109"/>
        <v>62.23</v>
      </c>
      <c r="AO508" s="22">
        <f t="shared" ref="AO508:AQ508" si="2110">SUM(J508+M508+P508+S508+W508+Z508+AC508+AF508+AI508)</f>
        <v>255.39</v>
      </c>
      <c r="AP508" s="22">
        <f t="shared" si="2110"/>
        <v>0</v>
      </c>
      <c r="AQ508" s="22">
        <f t="shared" si="2110"/>
        <v>255.39</v>
      </c>
      <c r="AR508" s="22">
        <v>17.144856419819195</v>
      </c>
      <c r="AS508" s="22">
        <f t="shared" si="27"/>
        <v>272.5348564</v>
      </c>
      <c r="AT508" s="22">
        <f t="shared" si="28"/>
        <v>272.5348564</v>
      </c>
      <c r="AU508" s="22">
        <f t="shared" si="29"/>
        <v>477.4651436</v>
      </c>
      <c r="AV508" s="22">
        <f t="shared" si="2066"/>
        <v>4554</v>
      </c>
      <c r="AW508" s="22">
        <f t="shared" si="31"/>
        <v>4076.534856</v>
      </c>
      <c r="AX508" s="22">
        <f t="shared" si="32"/>
        <v>477.4651436</v>
      </c>
      <c r="AY508" s="22">
        <v>70.73</v>
      </c>
      <c r="AZ508" s="22">
        <f t="shared" si="33"/>
        <v>70.73</v>
      </c>
      <c r="BA508" s="22">
        <f t="shared" si="34"/>
        <v>0</v>
      </c>
      <c r="BB508" s="22">
        <f t="shared" si="35"/>
        <v>4624.73</v>
      </c>
      <c r="BC508" s="22">
        <f t="shared" ref="BC508:BD508" si="2111">SUM(AW508+AZ508)</f>
        <v>4147.264856</v>
      </c>
      <c r="BD508" s="22">
        <f t="shared" si="2111"/>
        <v>477.4651436</v>
      </c>
      <c r="BE508" s="22">
        <f t="shared" si="37"/>
        <v>0</v>
      </c>
      <c r="BF508" s="27">
        <v>0.0</v>
      </c>
      <c r="BG508" s="22">
        <f t="shared" si="38"/>
        <v>0</v>
      </c>
      <c r="BH508" s="22">
        <f t="shared" si="39"/>
        <v>0</v>
      </c>
      <c r="BI508" s="22">
        <v>305.42</v>
      </c>
      <c r="BJ508" s="22">
        <f t="shared" si="40"/>
        <v>305.42</v>
      </c>
      <c r="BK508" s="22">
        <f t="shared" si="41"/>
        <v>0</v>
      </c>
      <c r="BL508" s="22"/>
      <c r="BM508" s="22">
        <f t="shared" si="42"/>
        <v>0</v>
      </c>
      <c r="BN508" s="22" t="str">
        <f t="shared" si="43"/>
        <v/>
      </c>
      <c r="BO508" s="22">
        <f t="shared" ref="BO508:BQ508" si="2112">BF508+BI508+BL508</f>
        <v>305.42</v>
      </c>
      <c r="BP508" s="22">
        <f t="shared" si="2112"/>
        <v>305.42</v>
      </c>
      <c r="BQ508" s="22">
        <f t="shared" si="2112"/>
        <v>0</v>
      </c>
      <c r="BR508" s="22">
        <f t="shared" si="45"/>
        <v>0</v>
      </c>
      <c r="BS508" s="22">
        <v>0.0</v>
      </c>
      <c r="BT508" s="22">
        <f t="shared" si="46"/>
        <v>0</v>
      </c>
      <c r="BU508" s="22">
        <f t="shared" si="47"/>
        <v>0</v>
      </c>
      <c r="BV508" s="22">
        <f t="shared" si="48"/>
        <v>0</v>
      </c>
      <c r="BW508" s="27">
        <v>0.0</v>
      </c>
      <c r="BX508" s="22">
        <f t="shared" si="49"/>
        <v>0</v>
      </c>
      <c r="BY508" s="22">
        <f t="shared" si="50"/>
        <v>0</v>
      </c>
      <c r="BZ508" s="22">
        <f t="shared" si="51"/>
        <v>0</v>
      </c>
      <c r="CA508" s="22">
        <f t="shared" si="52"/>
        <v>0</v>
      </c>
    </row>
    <row r="509" ht="14.25" customHeight="1">
      <c r="A509" s="14" t="s">
        <v>2236</v>
      </c>
      <c r="B509" s="14" t="s">
        <v>2237</v>
      </c>
      <c r="C509" s="14" t="s">
        <v>2238</v>
      </c>
      <c r="D509" s="14">
        <v>3.96213014E8</v>
      </c>
      <c r="E509" s="14" t="s">
        <v>615</v>
      </c>
      <c r="F509" s="14" t="s">
        <v>204</v>
      </c>
      <c r="G509" s="14" t="s">
        <v>2239</v>
      </c>
      <c r="H509" s="25" t="s">
        <v>96</v>
      </c>
      <c r="I509" s="26">
        <v>1910.0</v>
      </c>
      <c r="J509" s="22">
        <v>0.0</v>
      </c>
      <c r="K509" s="22">
        <f t="shared" si="6"/>
        <v>0</v>
      </c>
      <c r="L509" s="22">
        <f t="shared" si="7"/>
        <v>0</v>
      </c>
      <c r="M509" s="22">
        <v>0.0</v>
      </c>
      <c r="N509" s="22">
        <f t="shared" si="8"/>
        <v>0</v>
      </c>
      <c r="O509" s="22">
        <f t="shared" si="9"/>
        <v>0</v>
      </c>
      <c r="P509" s="22">
        <v>10.0</v>
      </c>
      <c r="Q509" s="22">
        <f t="shared" si="10"/>
        <v>0</v>
      </c>
      <c r="R509" s="22">
        <f t="shared" si="11"/>
        <v>10</v>
      </c>
      <c r="S509" s="22">
        <v>100.0</v>
      </c>
      <c r="T509" s="22">
        <f t="shared" si="12"/>
        <v>0</v>
      </c>
      <c r="U509" s="22">
        <f t="shared" si="13"/>
        <v>100</v>
      </c>
      <c r="V509" s="22">
        <f t="shared" si="14"/>
        <v>1800</v>
      </c>
      <c r="W509" s="22">
        <v>13.9</v>
      </c>
      <c r="X509" s="22">
        <f t="shared" si="15"/>
        <v>0</v>
      </c>
      <c r="Y509" s="22">
        <f t="shared" si="16"/>
        <v>13.9</v>
      </c>
      <c r="Z509" s="22">
        <v>0.39</v>
      </c>
      <c r="AA509" s="22">
        <f t="shared" si="17"/>
        <v>0</v>
      </c>
      <c r="AB509" s="22">
        <f t="shared" si="18"/>
        <v>0.39</v>
      </c>
      <c r="AC509" s="22">
        <v>68.87</v>
      </c>
      <c r="AD509" s="22">
        <f t="shared" si="19"/>
        <v>0</v>
      </c>
      <c r="AE509" s="22">
        <f t="shared" si="20"/>
        <v>68.87</v>
      </c>
      <c r="AF509" s="22">
        <v>1.37</v>
      </c>
      <c r="AG509" s="22">
        <f t="shared" si="21"/>
        <v>0</v>
      </c>
      <c r="AH509" s="22">
        <f t="shared" si="22"/>
        <v>1.37</v>
      </c>
      <c r="AI509" s="22">
        <v>60.86</v>
      </c>
      <c r="AJ509" s="22">
        <f t="shared" si="23"/>
        <v>0</v>
      </c>
      <c r="AK509" s="22">
        <f t="shared" si="24"/>
        <v>60.86</v>
      </c>
      <c r="AL509" s="22">
        <f t="shared" ref="AL509:AN509" si="2113">AF509+AI509</f>
        <v>62.23</v>
      </c>
      <c r="AM509" s="22">
        <f t="shared" si="2113"/>
        <v>0</v>
      </c>
      <c r="AN509" s="22">
        <f t="shared" si="2113"/>
        <v>62.23</v>
      </c>
      <c r="AO509" s="22">
        <f t="shared" ref="AO509:AQ509" si="2114">SUM(J509+M509+P509+S509+W509+Z509+AC509+AF509+AI509)</f>
        <v>255.39</v>
      </c>
      <c r="AP509" s="22">
        <f t="shared" si="2114"/>
        <v>0</v>
      </c>
      <c r="AQ509" s="22">
        <f t="shared" si="2114"/>
        <v>255.39</v>
      </c>
      <c r="AR509" s="22">
        <v>57.354381999549226</v>
      </c>
      <c r="AS509" s="22">
        <f t="shared" si="27"/>
        <v>312.744382</v>
      </c>
      <c r="AT509" s="22">
        <f t="shared" si="28"/>
        <v>312.744382</v>
      </c>
      <c r="AU509" s="22">
        <f t="shared" si="29"/>
        <v>1597.255618</v>
      </c>
      <c r="AV509" s="22">
        <f t="shared" si="2066"/>
        <v>4554</v>
      </c>
      <c r="AW509" s="22">
        <f t="shared" si="31"/>
        <v>2956.744382</v>
      </c>
      <c r="AX509" s="22">
        <f t="shared" si="32"/>
        <v>1597.255618</v>
      </c>
      <c r="AY509" s="22">
        <v>70.73</v>
      </c>
      <c r="AZ509" s="22">
        <f t="shared" si="33"/>
        <v>70.73</v>
      </c>
      <c r="BA509" s="22">
        <f t="shared" si="34"/>
        <v>0</v>
      </c>
      <c r="BB509" s="22">
        <f t="shared" si="35"/>
        <v>4624.73</v>
      </c>
      <c r="BC509" s="22">
        <f t="shared" ref="BC509:BD509" si="2115">SUM(AW509+AZ509)</f>
        <v>3027.474382</v>
      </c>
      <c r="BD509" s="22">
        <f t="shared" si="2115"/>
        <v>1597.255618</v>
      </c>
      <c r="BE509" s="22">
        <f t="shared" si="37"/>
        <v>0</v>
      </c>
      <c r="BF509" s="27">
        <v>0.0</v>
      </c>
      <c r="BG509" s="22">
        <f t="shared" si="38"/>
        <v>0</v>
      </c>
      <c r="BH509" s="22">
        <f t="shared" si="39"/>
        <v>0</v>
      </c>
      <c r="BI509" s="22">
        <v>799.55</v>
      </c>
      <c r="BJ509" s="22">
        <f t="shared" si="40"/>
        <v>799.55</v>
      </c>
      <c r="BK509" s="22">
        <f t="shared" si="41"/>
        <v>0</v>
      </c>
      <c r="BL509" s="22"/>
      <c r="BM509" s="22">
        <f t="shared" si="42"/>
        <v>0</v>
      </c>
      <c r="BN509" s="22" t="str">
        <f t="shared" si="43"/>
        <v/>
      </c>
      <c r="BO509" s="22">
        <f t="shared" ref="BO509:BQ509" si="2116">BF509+BI509+BL509</f>
        <v>799.55</v>
      </c>
      <c r="BP509" s="22">
        <f t="shared" si="2116"/>
        <v>799.55</v>
      </c>
      <c r="BQ509" s="22">
        <f t="shared" si="2116"/>
        <v>0</v>
      </c>
      <c r="BR509" s="22">
        <f t="shared" si="45"/>
        <v>0</v>
      </c>
      <c r="BS509" s="22">
        <v>0.0</v>
      </c>
      <c r="BT509" s="22">
        <f t="shared" si="46"/>
        <v>0</v>
      </c>
      <c r="BU509" s="22">
        <f t="shared" si="47"/>
        <v>0</v>
      </c>
      <c r="BV509" s="22">
        <f t="shared" si="48"/>
        <v>0</v>
      </c>
      <c r="BW509" s="27">
        <v>276.67</v>
      </c>
      <c r="BX509" s="22">
        <f t="shared" si="49"/>
        <v>276.67</v>
      </c>
      <c r="BY509" s="22">
        <f t="shared" si="50"/>
        <v>0</v>
      </c>
      <c r="BZ509" s="22">
        <f t="shared" si="51"/>
        <v>0</v>
      </c>
      <c r="CA509" s="22">
        <f t="shared" si="52"/>
        <v>0</v>
      </c>
    </row>
    <row r="510" ht="14.25" customHeight="1">
      <c r="A510" s="14" t="s">
        <v>2240</v>
      </c>
      <c r="B510" s="14" t="s">
        <v>2241</v>
      </c>
      <c r="C510" s="14" t="s">
        <v>2242</v>
      </c>
      <c r="D510" s="14">
        <v>8.270074E8</v>
      </c>
      <c r="E510" s="14" t="s">
        <v>266</v>
      </c>
      <c r="F510" s="14" t="s">
        <v>191</v>
      </c>
      <c r="G510" s="14" t="s">
        <v>2243</v>
      </c>
      <c r="H510" s="25" t="s">
        <v>96</v>
      </c>
      <c r="I510" s="26">
        <v>818.0</v>
      </c>
      <c r="J510" s="22">
        <v>0.0</v>
      </c>
      <c r="K510" s="22">
        <f t="shared" si="6"/>
        <v>0</v>
      </c>
      <c r="L510" s="22">
        <f t="shared" si="7"/>
        <v>0</v>
      </c>
      <c r="M510" s="22">
        <v>0.0</v>
      </c>
      <c r="N510" s="22">
        <f t="shared" si="8"/>
        <v>0</v>
      </c>
      <c r="O510" s="22">
        <f t="shared" si="9"/>
        <v>0</v>
      </c>
      <c r="P510" s="22">
        <v>10.0</v>
      </c>
      <c r="Q510" s="22">
        <f t="shared" si="10"/>
        <v>0</v>
      </c>
      <c r="R510" s="22">
        <f t="shared" si="11"/>
        <v>10</v>
      </c>
      <c r="S510" s="22">
        <v>100.0</v>
      </c>
      <c r="T510" s="22">
        <f t="shared" si="12"/>
        <v>0</v>
      </c>
      <c r="U510" s="22">
        <f t="shared" si="13"/>
        <v>100</v>
      </c>
      <c r="V510" s="22">
        <f t="shared" si="14"/>
        <v>708</v>
      </c>
      <c r="W510" s="22">
        <v>13.9</v>
      </c>
      <c r="X510" s="22">
        <f t="shared" si="15"/>
        <v>0</v>
      </c>
      <c r="Y510" s="22">
        <f t="shared" si="16"/>
        <v>13.9</v>
      </c>
      <c r="Z510" s="22">
        <v>0.39</v>
      </c>
      <c r="AA510" s="22">
        <f t="shared" si="17"/>
        <v>0</v>
      </c>
      <c r="AB510" s="22">
        <f t="shared" si="18"/>
        <v>0.39</v>
      </c>
      <c r="AC510" s="22">
        <v>68.87</v>
      </c>
      <c r="AD510" s="22">
        <f t="shared" si="19"/>
        <v>0</v>
      </c>
      <c r="AE510" s="22">
        <f t="shared" si="20"/>
        <v>68.87</v>
      </c>
      <c r="AF510" s="22">
        <v>1.37</v>
      </c>
      <c r="AG510" s="22">
        <f t="shared" si="21"/>
        <v>0</v>
      </c>
      <c r="AH510" s="22">
        <f t="shared" si="22"/>
        <v>1.37</v>
      </c>
      <c r="AI510" s="22">
        <v>60.86</v>
      </c>
      <c r="AJ510" s="22">
        <f t="shared" si="23"/>
        <v>0</v>
      </c>
      <c r="AK510" s="22">
        <f t="shared" si="24"/>
        <v>60.86</v>
      </c>
      <c r="AL510" s="22">
        <f t="shared" ref="AL510:AN510" si="2117">AF510+AI510</f>
        <v>62.23</v>
      </c>
      <c r="AM510" s="22">
        <f t="shared" si="2117"/>
        <v>0</v>
      </c>
      <c r="AN510" s="22">
        <f t="shared" si="2117"/>
        <v>62.23</v>
      </c>
      <c r="AO510" s="22">
        <f t="shared" ref="AO510:AQ510" si="2118">SUM(J510+M510+P510+S510+W510+Z510+AC510+AF510+AI510)</f>
        <v>255.39</v>
      </c>
      <c r="AP510" s="22">
        <f t="shared" si="2118"/>
        <v>0</v>
      </c>
      <c r="AQ510" s="22">
        <f t="shared" si="2118"/>
        <v>255.39</v>
      </c>
      <c r="AR510" s="22">
        <v>19.501966540010265</v>
      </c>
      <c r="AS510" s="22">
        <f t="shared" si="27"/>
        <v>274.8919665</v>
      </c>
      <c r="AT510" s="22">
        <f t="shared" si="28"/>
        <v>274.8919665</v>
      </c>
      <c r="AU510" s="22">
        <f t="shared" si="29"/>
        <v>543.1080335</v>
      </c>
      <c r="AV510" s="22">
        <f t="shared" si="2066"/>
        <v>4554</v>
      </c>
      <c r="AW510" s="22">
        <f t="shared" si="31"/>
        <v>4010.891967</v>
      </c>
      <c r="AX510" s="22">
        <f t="shared" si="32"/>
        <v>543.1080335</v>
      </c>
      <c r="AY510" s="22">
        <v>70.73</v>
      </c>
      <c r="AZ510" s="22">
        <f t="shared" si="33"/>
        <v>70.73</v>
      </c>
      <c r="BA510" s="22">
        <f t="shared" si="34"/>
        <v>0</v>
      </c>
      <c r="BB510" s="22">
        <f t="shared" si="35"/>
        <v>4624.73</v>
      </c>
      <c r="BC510" s="22">
        <f t="shared" ref="BC510:BD510" si="2119">SUM(AW510+AZ510)</f>
        <v>4081.621967</v>
      </c>
      <c r="BD510" s="22">
        <f t="shared" si="2119"/>
        <v>543.1080335</v>
      </c>
      <c r="BE510" s="22">
        <f t="shared" si="37"/>
        <v>0</v>
      </c>
      <c r="BF510" s="27">
        <v>0.0</v>
      </c>
      <c r="BG510" s="22">
        <f t="shared" si="38"/>
        <v>0</v>
      </c>
      <c r="BH510" s="22">
        <f t="shared" si="39"/>
        <v>0</v>
      </c>
      <c r="BI510" s="22">
        <v>532.67</v>
      </c>
      <c r="BJ510" s="22">
        <f t="shared" si="40"/>
        <v>532.67</v>
      </c>
      <c r="BK510" s="22">
        <f t="shared" si="41"/>
        <v>0</v>
      </c>
      <c r="BL510" s="22"/>
      <c r="BM510" s="22">
        <f t="shared" si="42"/>
        <v>0</v>
      </c>
      <c r="BN510" s="22" t="str">
        <f t="shared" si="43"/>
        <v/>
      </c>
      <c r="BO510" s="22">
        <f t="shared" ref="BO510:BQ510" si="2120">BF510+BI510+BL510</f>
        <v>532.67</v>
      </c>
      <c r="BP510" s="22">
        <f t="shared" si="2120"/>
        <v>532.67</v>
      </c>
      <c r="BQ510" s="22">
        <f t="shared" si="2120"/>
        <v>0</v>
      </c>
      <c r="BR510" s="22">
        <f t="shared" si="45"/>
        <v>0</v>
      </c>
      <c r="BS510" s="22">
        <v>0.0</v>
      </c>
      <c r="BT510" s="22">
        <f t="shared" si="46"/>
        <v>0</v>
      </c>
      <c r="BU510" s="22">
        <f t="shared" si="47"/>
        <v>0</v>
      </c>
      <c r="BV510" s="22">
        <f t="shared" si="48"/>
        <v>0</v>
      </c>
      <c r="BW510" s="27">
        <v>1596.16</v>
      </c>
      <c r="BX510" s="22">
        <f t="shared" si="49"/>
        <v>1596.16</v>
      </c>
      <c r="BY510" s="22">
        <f t="shared" si="50"/>
        <v>0</v>
      </c>
      <c r="BZ510" s="22">
        <f t="shared" si="51"/>
        <v>0</v>
      </c>
      <c r="CA510" s="22">
        <f t="shared" si="52"/>
        <v>0</v>
      </c>
    </row>
    <row r="511" ht="14.25" customHeight="1">
      <c r="A511" s="14" t="s">
        <v>2244</v>
      </c>
      <c r="B511" s="14" t="s">
        <v>2245</v>
      </c>
      <c r="C511" s="14" t="s">
        <v>2246</v>
      </c>
      <c r="D511" s="14">
        <v>9.59009973E8</v>
      </c>
      <c r="E511" s="14" t="s">
        <v>332</v>
      </c>
      <c r="F511" s="14" t="s">
        <v>209</v>
      </c>
      <c r="G511" s="14" t="s">
        <v>2247</v>
      </c>
      <c r="H511" s="25" t="s">
        <v>96</v>
      </c>
      <c r="I511" s="26">
        <v>1560.0</v>
      </c>
      <c r="J511" s="22">
        <v>0.0</v>
      </c>
      <c r="K511" s="22">
        <f t="shared" si="6"/>
        <v>0</v>
      </c>
      <c r="L511" s="22">
        <f t="shared" si="7"/>
        <v>0</v>
      </c>
      <c r="M511" s="22">
        <v>0.0</v>
      </c>
      <c r="N511" s="22">
        <f t="shared" si="8"/>
        <v>0</v>
      </c>
      <c r="O511" s="22">
        <f t="shared" si="9"/>
        <v>0</v>
      </c>
      <c r="P511" s="22">
        <v>10.0</v>
      </c>
      <c r="Q511" s="22">
        <f t="shared" si="10"/>
        <v>0</v>
      </c>
      <c r="R511" s="22">
        <f t="shared" si="11"/>
        <v>10</v>
      </c>
      <c r="S511" s="22">
        <v>100.0</v>
      </c>
      <c r="T511" s="22">
        <f t="shared" si="12"/>
        <v>0</v>
      </c>
      <c r="U511" s="22">
        <f t="shared" si="13"/>
        <v>100</v>
      </c>
      <c r="V511" s="22">
        <f t="shared" si="14"/>
        <v>1450</v>
      </c>
      <c r="W511" s="22">
        <v>13.9</v>
      </c>
      <c r="X511" s="22">
        <f t="shared" si="15"/>
        <v>0</v>
      </c>
      <c r="Y511" s="22">
        <f t="shared" si="16"/>
        <v>13.9</v>
      </c>
      <c r="Z511" s="22">
        <v>0.39</v>
      </c>
      <c r="AA511" s="22">
        <f t="shared" si="17"/>
        <v>0</v>
      </c>
      <c r="AB511" s="22">
        <f t="shared" si="18"/>
        <v>0.39</v>
      </c>
      <c r="AC511" s="22">
        <v>68.87</v>
      </c>
      <c r="AD511" s="22">
        <f t="shared" si="19"/>
        <v>0</v>
      </c>
      <c r="AE511" s="22">
        <f t="shared" si="20"/>
        <v>68.87</v>
      </c>
      <c r="AF511" s="22">
        <v>1.37</v>
      </c>
      <c r="AG511" s="22">
        <f t="shared" si="21"/>
        <v>0</v>
      </c>
      <c r="AH511" s="22">
        <f t="shared" si="22"/>
        <v>1.37</v>
      </c>
      <c r="AI511" s="22">
        <v>60.86</v>
      </c>
      <c r="AJ511" s="22">
        <f t="shared" si="23"/>
        <v>0</v>
      </c>
      <c r="AK511" s="22">
        <f t="shared" si="24"/>
        <v>60.86</v>
      </c>
      <c r="AL511" s="22">
        <f t="shared" ref="AL511:AN511" si="2121">AF511+AI511</f>
        <v>62.23</v>
      </c>
      <c r="AM511" s="22">
        <f t="shared" si="2121"/>
        <v>0</v>
      </c>
      <c r="AN511" s="22">
        <f t="shared" si="2121"/>
        <v>62.23</v>
      </c>
      <c r="AO511" s="22">
        <f t="shared" ref="AO511:AQ511" si="2122">SUM(J511+M511+P511+S511+W511+Z511+AC511+AF511+AI511)</f>
        <v>255.39</v>
      </c>
      <c r="AP511" s="22">
        <f t="shared" si="2122"/>
        <v>0</v>
      </c>
      <c r="AQ511" s="22">
        <f t="shared" si="2122"/>
        <v>255.39</v>
      </c>
      <c r="AR511" s="22">
        <v>45.2221975573893</v>
      </c>
      <c r="AS511" s="22">
        <f t="shared" si="27"/>
        <v>300.6121976</v>
      </c>
      <c r="AT511" s="22">
        <f t="shared" si="28"/>
        <v>300.6121976</v>
      </c>
      <c r="AU511" s="22">
        <f t="shared" si="29"/>
        <v>1259.387802</v>
      </c>
      <c r="AV511" s="22">
        <f t="shared" si="2066"/>
        <v>4554</v>
      </c>
      <c r="AW511" s="22">
        <f t="shared" si="31"/>
        <v>3294.612198</v>
      </c>
      <c r="AX511" s="22">
        <f t="shared" si="32"/>
        <v>1259.387802</v>
      </c>
      <c r="AY511" s="22">
        <v>0.0</v>
      </c>
      <c r="AZ511" s="22">
        <f t="shared" si="33"/>
        <v>0</v>
      </c>
      <c r="BA511" s="22">
        <f t="shared" si="34"/>
        <v>0</v>
      </c>
      <c r="BB511" s="22">
        <f t="shared" si="35"/>
        <v>4554</v>
      </c>
      <c r="BC511" s="22">
        <f t="shared" ref="BC511:BD511" si="2123">SUM(AW511+AZ511)</f>
        <v>3294.612198</v>
      </c>
      <c r="BD511" s="22">
        <f t="shared" si="2123"/>
        <v>1259.387802</v>
      </c>
      <c r="BE511" s="22">
        <f t="shared" si="37"/>
        <v>0</v>
      </c>
      <c r="BF511" s="27">
        <v>0.0</v>
      </c>
      <c r="BG511" s="22">
        <f t="shared" si="38"/>
        <v>0</v>
      </c>
      <c r="BH511" s="22">
        <f t="shared" si="39"/>
        <v>0</v>
      </c>
      <c r="BI511" s="22">
        <v>432.09999999999997</v>
      </c>
      <c r="BJ511" s="22">
        <f t="shared" si="40"/>
        <v>432.1</v>
      </c>
      <c r="BK511" s="22">
        <f t="shared" si="41"/>
        <v>0</v>
      </c>
      <c r="BL511" s="22"/>
      <c r="BM511" s="22">
        <f t="shared" si="42"/>
        <v>0</v>
      </c>
      <c r="BN511" s="22" t="str">
        <f t="shared" si="43"/>
        <v/>
      </c>
      <c r="BO511" s="22">
        <f t="shared" ref="BO511:BQ511" si="2124">BF511+BI511+BL511</f>
        <v>432.1</v>
      </c>
      <c r="BP511" s="22">
        <f t="shared" si="2124"/>
        <v>432.1</v>
      </c>
      <c r="BQ511" s="22">
        <f t="shared" si="2124"/>
        <v>0</v>
      </c>
      <c r="BR511" s="22">
        <f t="shared" si="45"/>
        <v>0</v>
      </c>
      <c r="BS511" s="22">
        <v>0.0</v>
      </c>
      <c r="BT511" s="22">
        <f t="shared" si="46"/>
        <v>0</v>
      </c>
      <c r="BU511" s="22">
        <f t="shared" si="47"/>
        <v>0</v>
      </c>
      <c r="BV511" s="22">
        <f t="shared" si="48"/>
        <v>0</v>
      </c>
      <c r="BW511" s="27">
        <v>191.54</v>
      </c>
      <c r="BX511" s="22">
        <f t="shared" si="49"/>
        <v>191.54</v>
      </c>
      <c r="BY511" s="22">
        <f t="shared" si="50"/>
        <v>0</v>
      </c>
      <c r="BZ511" s="22">
        <f t="shared" si="51"/>
        <v>0</v>
      </c>
      <c r="CA511" s="22">
        <f t="shared" si="52"/>
        <v>0</v>
      </c>
    </row>
    <row r="512" ht="14.25" customHeight="1">
      <c r="A512" s="14" t="s">
        <v>2248</v>
      </c>
      <c r="B512" s="14" t="s">
        <v>2249</v>
      </c>
      <c r="C512" s="14" t="s">
        <v>2250</v>
      </c>
      <c r="D512" s="14">
        <v>3.63214356E8</v>
      </c>
      <c r="E512" s="14" t="s">
        <v>225</v>
      </c>
      <c r="F512" s="14" t="s">
        <v>204</v>
      </c>
      <c r="G512" s="14" t="s">
        <v>2251</v>
      </c>
      <c r="H512" s="25" t="s">
        <v>96</v>
      </c>
      <c r="I512" s="26">
        <v>3205.0</v>
      </c>
      <c r="J512" s="22">
        <v>0.0</v>
      </c>
      <c r="K512" s="22">
        <f t="shared" si="6"/>
        <v>0</v>
      </c>
      <c r="L512" s="22">
        <f t="shared" si="7"/>
        <v>0</v>
      </c>
      <c r="M512" s="22">
        <v>0.0</v>
      </c>
      <c r="N512" s="22">
        <f t="shared" si="8"/>
        <v>0</v>
      </c>
      <c r="O512" s="22">
        <f t="shared" si="9"/>
        <v>0</v>
      </c>
      <c r="P512" s="22">
        <v>10.0</v>
      </c>
      <c r="Q512" s="22">
        <f t="shared" si="10"/>
        <v>0</v>
      </c>
      <c r="R512" s="22">
        <f t="shared" si="11"/>
        <v>10</v>
      </c>
      <c r="S512" s="22">
        <v>100.0</v>
      </c>
      <c r="T512" s="22">
        <f t="shared" si="12"/>
        <v>0</v>
      </c>
      <c r="U512" s="22">
        <f t="shared" si="13"/>
        <v>100</v>
      </c>
      <c r="V512" s="22">
        <f t="shared" si="14"/>
        <v>3095</v>
      </c>
      <c r="W512" s="22">
        <v>13.9</v>
      </c>
      <c r="X512" s="22">
        <f t="shared" si="15"/>
        <v>0</v>
      </c>
      <c r="Y512" s="22">
        <f t="shared" si="16"/>
        <v>13.9</v>
      </c>
      <c r="Z512" s="22">
        <v>0.39</v>
      </c>
      <c r="AA512" s="22">
        <f t="shared" si="17"/>
        <v>0</v>
      </c>
      <c r="AB512" s="22">
        <f t="shared" si="18"/>
        <v>0.39</v>
      </c>
      <c r="AC512" s="22">
        <v>68.87</v>
      </c>
      <c r="AD512" s="22">
        <f t="shared" si="19"/>
        <v>0</v>
      </c>
      <c r="AE512" s="22">
        <f t="shared" si="20"/>
        <v>68.87</v>
      </c>
      <c r="AF512" s="22">
        <v>1.37</v>
      </c>
      <c r="AG512" s="22">
        <f t="shared" si="21"/>
        <v>0</v>
      </c>
      <c r="AH512" s="22">
        <f t="shared" si="22"/>
        <v>1.37</v>
      </c>
      <c r="AI512" s="22">
        <v>60.86</v>
      </c>
      <c r="AJ512" s="22">
        <f t="shared" si="23"/>
        <v>0</v>
      </c>
      <c r="AK512" s="22">
        <f t="shared" si="24"/>
        <v>60.86</v>
      </c>
      <c r="AL512" s="22">
        <f t="shared" ref="AL512:AN512" si="2125">AF512+AI512</f>
        <v>62.23</v>
      </c>
      <c r="AM512" s="22">
        <f t="shared" si="2125"/>
        <v>0</v>
      </c>
      <c r="AN512" s="22">
        <f t="shared" si="2125"/>
        <v>62.23</v>
      </c>
      <c r="AO512" s="22">
        <f t="shared" ref="AO512:AQ512" si="2126">SUM(J512+M512+P512+S512+W512+Z512+AC512+AF512+AI512)</f>
        <v>255.39</v>
      </c>
      <c r="AP512" s="22">
        <f t="shared" si="2126"/>
        <v>0</v>
      </c>
      <c r="AQ512" s="22">
        <f t="shared" si="2126"/>
        <v>255.39</v>
      </c>
      <c r="AR512" s="22">
        <v>102.24346443554094</v>
      </c>
      <c r="AS512" s="22">
        <f t="shared" si="27"/>
        <v>357.6334644</v>
      </c>
      <c r="AT512" s="22">
        <f t="shared" si="28"/>
        <v>357.6334644</v>
      </c>
      <c r="AU512" s="22">
        <f t="shared" si="29"/>
        <v>2847.366536</v>
      </c>
      <c r="AV512" s="22">
        <f t="shared" si="2066"/>
        <v>4554</v>
      </c>
      <c r="AW512" s="22">
        <f t="shared" si="31"/>
        <v>1706.633464</v>
      </c>
      <c r="AX512" s="22">
        <f t="shared" si="32"/>
        <v>2847.366536</v>
      </c>
      <c r="AY512" s="22">
        <v>70.73</v>
      </c>
      <c r="AZ512" s="22">
        <f t="shared" si="33"/>
        <v>70.73</v>
      </c>
      <c r="BA512" s="22">
        <f t="shared" si="34"/>
        <v>0</v>
      </c>
      <c r="BB512" s="22">
        <f t="shared" si="35"/>
        <v>4624.73</v>
      </c>
      <c r="BC512" s="22">
        <f t="shared" ref="BC512:BD512" si="2127">SUM(AW512+AZ512)</f>
        <v>1777.363464</v>
      </c>
      <c r="BD512" s="22">
        <f t="shared" si="2127"/>
        <v>2847.366536</v>
      </c>
      <c r="BE512" s="22">
        <f t="shared" si="37"/>
        <v>0</v>
      </c>
      <c r="BF512" s="27">
        <v>0.0</v>
      </c>
      <c r="BG512" s="22">
        <f t="shared" si="38"/>
        <v>0</v>
      </c>
      <c r="BH512" s="22">
        <f t="shared" si="39"/>
        <v>0</v>
      </c>
      <c r="BI512" s="22">
        <v>679.95</v>
      </c>
      <c r="BJ512" s="22">
        <f t="shared" si="40"/>
        <v>679.95</v>
      </c>
      <c r="BK512" s="22">
        <f t="shared" si="41"/>
        <v>0</v>
      </c>
      <c r="BL512" s="22"/>
      <c r="BM512" s="22">
        <f t="shared" si="42"/>
        <v>0</v>
      </c>
      <c r="BN512" s="22" t="str">
        <f t="shared" si="43"/>
        <v/>
      </c>
      <c r="BO512" s="22">
        <f t="shared" ref="BO512:BQ512" si="2128">BF512+BI512+BL512</f>
        <v>679.95</v>
      </c>
      <c r="BP512" s="22">
        <f t="shared" si="2128"/>
        <v>679.95</v>
      </c>
      <c r="BQ512" s="22">
        <f t="shared" si="2128"/>
        <v>0</v>
      </c>
      <c r="BR512" s="22">
        <f t="shared" si="45"/>
        <v>0</v>
      </c>
      <c r="BS512" s="22">
        <v>0.0</v>
      </c>
      <c r="BT512" s="22">
        <f t="shared" si="46"/>
        <v>0</v>
      </c>
      <c r="BU512" s="22">
        <f t="shared" si="47"/>
        <v>0</v>
      </c>
      <c r="BV512" s="22">
        <f t="shared" si="48"/>
        <v>0</v>
      </c>
      <c r="BW512" s="27">
        <v>766.16</v>
      </c>
      <c r="BX512" s="22">
        <f t="shared" si="49"/>
        <v>766.16</v>
      </c>
      <c r="BY512" s="22">
        <f t="shared" si="50"/>
        <v>0</v>
      </c>
      <c r="BZ512" s="22">
        <f t="shared" si="51"/>
        <v>0</v>
      </c>
      <c r="CA512" s="22">
        <f t="shared" si="52"/>
        <v>0</v>
      </c>
    </row>
    <row r="513" ht="14.25" customHeight="1">
      <c r="A513" s="14" t="s">
        <v>2252</v>
      </c>
      <c r="B513" s="14" t="s">
        <v>244</v>
      </c>
      <c r="C513" s="14" t="s">
        <v>2253</v>
      </c>
      <c r="D513" s="14"/>
      <c r="E513" s="14" t="s">
        <v>560</v>
      </c>
      <c r="F513" s="14" t="s">
        <v>124</v>
      </c>
      <c r="G513" s="14" t="s">
        <v>2254</v>
      </c>
      <c r="H513" s="25" t="s">
        <v>96</v>
      </c>
      <c r="I513" s="26">
        <v>1160.0</v>
      </c>
      <c r="J513" s="22">
        <v>0.0</v>
      </c>
      <c r="K513" s="22">
        <f t="shared" si="6"/>
        <v>0</v>
      </c>
      <c r="L513" s="22">
        <f t="shared" si="7"/>
        <v>0</v>
      </c>
      <c r="M513" s="22">
        <v>0.0</v>
      </c>
      <c r="N513" s="22">
        <f t="shared" si="8"/>
        <v>0</v>
      </c>
      <c r="O513" s="22">
        <f t="shared" si="9"/>
        <v>0</v>
      </c>
      <c r="P513" s="22">
        <v>10.0</v>
      </c>
      <c r="Q513" s="22">
        <f t="shared" si="10"/>
        <v>0</v>
      </c>
      <c r="R513" s="22">
        <f t="shared" si="11"/>
        <v>10</v>
      </c>
      <c r="S513" s="22">
        <v>100.0</v>
      </c>
      <c r="T513" s="22">
        <f t="shared" si="12"/>
        <v>0</v>
      </c>
      <c r="U513" s="22">
        <f t="shared" si="13"/>
        <v>100</v>
      </c>
      <c r="V513" s="22">
        <f t="shared" si="14"/>
        <v>1050</v>
      </c>
      <c r="W513" s="22">
        <v>13.9</v>
      </c>
      <c r="X513" s="22">
        <f t="shared" si="15"/>
        <v>0</v>
      </c>
      <c r="Y513" s="22">
        <f t="shared" si="16"/>
        <v>13.9</v>
      </c>
      <c r="Z513" s="22">
        <v>0.39</v>
      </c>
      <c r="AA513" s="22">
        <f t="shared" si="17"/>
        <v>0</v>
      </c>
      <c r="AB513" s="22">
        <f t="shared" si="18"/>
        <v>0.39</v>
      </c>
      <c r="AC513" s="22">
        <v>68.87</v>
      </c>
      <c r="AD513" s="22">
        <f t="shared" si="19"/>
        <v>0</v>
      </c>
      <c r="AE513" s="22">
        <f t="shared" si="20"/>
        <v>68.87</v>
      </c>
      <c r="AF513" s="22">
        <v>1.37</v>
      </c>
      <c r="AG513" s="22">
        <f t="shared" si="21"/>
        <v>0</v>
      </c>
      <c r="AH513" s="22">
        <f t="shared" si="22"/>
        <v>1.37</v>
      </c>
      <c r="AI513" s="22">
        <v>60.86</v>
      </c>
      <c r="AJ513" s="22">
        <f t="shared" si="23"/>
        <v>0</v>
      </c>
      <c r="AK513" s="22">
        <f t="shared" si="24"/>
        <v>60.86</v>
      </c>
      <c r="AL513" s="22">
        <f t="shared" ref="AL513:AN513" si="2129">AF513+AI513</f>
        <v>62.23</v>
      </c>
      <c r="AM513" s="22">
        <f t="shared" si="2129"/>
        <v>0</v>
      </c>
      <c r="AN513" s="22">
        <f t="shared" si="2129"/>
        <v>62.23</v>
      </c>
      <c r="AO513" s="22">
        <f t="shared" ref="AO513:AQ513" si="2130">SUM(J513+M513+P513+S513+W513+Z513+AC513+AF513+AI513)</f>
        <v>255.39</v>
      </c>
      <c r="AP513" s="22">
        <f t="shared" si="2130"/>
        <v>0</v>
      </c>
      <c r="AQ513" s="22">
        <f t="shared" si="2130"/>
        <v>255.39</v>
      </c>
      <c r="AR513" s="22">
        <v>31.356843909206535</v>
      </c>
      <c r="AS513" s="22">
        <f t="shared" si="27"/>
        <v>286.7468439</v>
      </c>
      <c r="AT513" s="22">
        <f t="shared" si="28"/>
        <v>286.7468439</v>
      </c>
      <c r="AU513" s="22">
        <f t="shared" si="29"/>
        <v>873.2531561</v>
      </c>
      <c r="AV513" s="22">
        <f t="shared" si="2066"/>
        <v>4554</v>
      </c>
      <c r="AW513" s="22">
        <f t="shared" si="31"/>
        <v>3680.746844</v>
      </c>
      <c r="AX513" s="22">
        <f t="shared" si="32"/>
        <v>873.2531561</v>
      </c>
      <c r="AY513" s="22">
        <v>70.73</v>
      </c>
      <c r="AZ513" s="22">
        <f t="shared" si="33"/>
        <v>70.73</v>
      </c>
      <c r="BA513" s="22">
        <f t="shared" si="34"/>
        <v>0</v>
      </c>
      <c r="BB513" s="22">
        <f t="shared" si="35"/>
        <v>4624.73</v>
      </c>
      <c r="BC513" s="22">
        <f t="shared" ref="BC513:BD513" si="2131">SUM(AW513+AZ513)</f>
        <v>3751.476844</v>
      </c>
      <c r="BD513" s="22">
        <f t="shared" si="2131"/>
        <v>873.2531561</v>
      </c>
      <c r="BE513" s="22">
        <f t="shared" si="37"/>
        <v>0</v>
      </c>
      <c r="BF513" s="27">
        <v>0.0</v>
      </c>
      <c r="BG513" s="22">
        <f t="shared" si="38"/>
        <v>0</v>
      </c>
      <c r="BH513" s="22">
        <f t="shared" si="39"/>
        <v>0</v>
      </c>
      <c r="BI513" s="22">
        <v>0.0</v>
      </c>
      <c r="BJ513" s="22">
        <f t="shared" si="40"/>
        <v>0</v>
      </c>
      <c r="BK513" s="22">
        <f t="shared" si="41"/>
        <v>0</v>
      </c>
      <c r="BL513" s="22"/>
      <c r="BM513" s="22">
        <f t="shared" si="42"/>
        <v>0</v>
      </c>
      <c r="BN513" s="22" t="str">
        <f t="shared" si="43"/>
        <v/>
      </c>
      <c r="BO513" s="22">
        <f t="shared" ref="BO513:BQ513" si="2132">BF513+BI513+BL513</f>
        <v>0</v>
      </c>
      <c r="BP513" s="22">
        <f t="shared" si="2132"/>
        <v>0</v>
      </c>
      <c r="BQ513" s="22">
        <f t="shared" si="2132"/>
        <v>0</v>
      </c>
      <c r="BR513" s="22">
        <f t="shared" si="45"/>
        <v>0</v>
      </c>
      <c r="BS513" s="22">
        <v>0.0</v>
      </c>
      <c r="BT513" s="22">
        <f t="shared" si="46"/>
        <v>0</v>
      </c>
      <c r="BU513" s="22">
        <f t="shared" si="47"/>
        <v>0</v>
      </c>
      <c r="BV513" s="22">
        <f t="shared" si="48"/>
        <v>0</v>
      </c>
      <c r="BW513" s="27">
        <v>0.0</v>
      </c>
      <c r="BX513" s="22">
        <f t="shared" si="49"/>
        <v>0</v>
      </c>
      <c r="BY513" s="22">
        <f t="shared" si="50"/>
        <v>0</v>
      </c>
      <c r="BZ513" s="22">
        <f t="shared" si="51"/>
        <v>0</v>
      </c>
      <c r="CA513" s="22">
        <f t="shared" si="52"/>
        <v>0</v>
      </c>
    </row>
    <row r="514" ht="14.25" customHeight="1">
      <c r="A514" s="14" t="s">
        <v>2255</v>
      </c>
      <c r="B514" s="14" t="s">
        <v>2256</v>
      </c>
      <c r="C514" s="14" t="s">
        <v>2257</v>
      </c>
      <c r="D514" s="14">
        <v>8.9077109E8</v>
      </c>
      <c r="E514" s="14" t="s">
        <v>287</v>
      </c>
      <c r="F514" s="14" t="s">
        <v>293</v>
      </c>
      <c r="G514" s="14" t="s">
        <v>2258</v>
      </c>
      <c r="H514" s="25" t="s">
        <v>96</v>
      </c>
      <c r="I514" s="26">
        <v>892.0</v>
      </c>
      <c r="J514" s="22">
        <v>0.0</v>
      </c>
      <c r="K514" s="22">
        <f t="shared" si="6"/>
        <v>0</v>
      </c>
      <c r="L514" s="22">
        <f t="shared" si="7"/>
        <v>0</v>
      </c>
      <c r="M514" s="22">
        <v>0.0</v>
      </c>
      <c r="N514" s="22">
        <f t="shared" si="8"/>
        <v>0</v>
      </c>
      <c r="O514" s="22">
        <f t="shared" si="9"/>
        <v>0</v>
      </c>
      <c r="P514" s="22">
        <v>10.0</v>
      </c>
      <c r="Q514" s="22">
        <f t="shared" si="10"/>
        <v>0</v>
      </c>
      <c r="R514" s="22">
        <f t="shared" si="11"/>
        <v>10</v>
      </c>
      <c r="S514" s="22">
        <v>100.0</v>
      </c>
      <c r="T514" s="22">
        <f t="shared" si="12"/>
        <v>0</v>
      </c>
      <c r="U514" s="22">
        <f t="shared" si="13"/>
        <v>100</v>
      </c>
      <c r="V514" s="22">
        <f t="shared" si="14"/>
        <v>782</v>
      </c>
      <c r="W514" s="22">
        <v>13.9</v>
      </c>
      <c r="X514" s="22">
        <f t="shared" si="15"/>
        <v>0</v>
      </c>
      <c r="Y514" s="22">
        <f t="shared" si="16"/>
        <v>13.9</v>
      </c>
      <c r="Z514" s="22">
        <v>0.39</v>
      </c>
      <c r="AA514" s="22">
        <f t="shared" si="17"/>
        <v>0</v>
      </c>
      <c r="AB514" s="22">
        <f t="shared" si="18"/>
        <v>0.39</v>
      </c>
      <c r="AC514" s="22">
        <v>68.87</v>
      </c>
      <c r="AD514" s="22">
        <f t="shared" si="19"/>
        <v>0</v>
      </c>
      <c r="AE514" s="22">
        <f t="shared" si="20"/>
        <v>68.87</v>
      </c>
      <c r="AF514" s="22">
        <v>1.37</v>
      </c>
      <c r="AG514" s="22">
        <f t="shared" si="21"/>
        <v>0</v>
      </c>
      <c r="AH514" s="22">
        <f t="shared" si="22"/>
        <v>1.37</v>
      </c>
      <c r="AI514" s="22">
        <v>60.86</v>
      </c>
      <c r="AJ514" s="22">
        <f t="shared" si="23"/>
        <v>0</v>
      </c>
      <c r="AK514" s="22">
        <f t="shared" si="24"/>
        <v>60.86</v>
      </c>
      <c r="AL514" s="22">
        <f t="shared" ref="AL514:AN514" si="2133">AF514+AI514</f>
        <v>62.23</v>
      </c>
      <c r="AM514" s="22">
        <f t="shared" si="2133"/>
        <v>0</v>
      </c>
      <c r="AN514" s="22">
        <f t="shared" si="2133"/>
        <v>62.23</v>
      </c>
      <c r="AO514" s="22">
        <f t="shared" ref="AO514:AQ514" si="2134">SUM(J514+M514+P514+S514+W514+Z514+AC514+AF514+AI514)</f>
        <v>255.39</v>
      </c>
      <c r="AP514" s="22">
        <f t="shared" si="2134"/>
        <v>0</v>
      </c>
      <c r="AQ514" s="22">
        <f t="shared" si="2134"/>
        <v>255.39</v>
      </c>
      <c r="AR514" s="22">
        <v>22.067056964924078</v>
      </c>
      <c r="AS514" s="22">
        <f t="shared" si="27"/>
        <v>277.457057</v>
      </c>
      <c r="AT514" s="22">
        <f t="shared" si="28"/>
        <v>277.457057</v>
      </c>
      <c r="AU514" s="22">
        <f t="shared" si="29"/>
        <v>614.542943</v>
      </c>
      <c r="AV514" s="22">
        <f t="shared" si="2066"/>
        <v>4554</v>
      </c>
      <c r="AW514" s="22">
        <f t="shared" si="31"/>
        <v>3939.457057</v>
      </c>
      <c r="AX514" s="22">
        <f t="shared" si="32"/>
        <v>614.542943</v>
      </c>
      <c r="AY514" s="22">
        <v>70.73</v>
      </c>
      <c r="AZ514" s="22">
        <f t="shared" si="33"/>
        <v>70.73</v>
      </c>
      <c r="BA514" s="22">
        <f t="shared" si="34"/>
        <v>0</v>
      </c>
      <c r="BB514" s="22">
        <f t="shared" si="35"/>
        <v>4624.73</v>
      </c>
      <c r="BC514" s="22">
        <f t="shared" ref="BC514:BD514" si="2135">SUM(AW514+AZ514)</f>
        <v>4010.187057</v>
      </c>
      <c r="BD514" s="22">
        <f t="shared" si="2135"/>
        <v>614.542943</v>
      </c>
      <c r="BE514" s="22">
        <f t="shared" si="37"/>
        <v>0</v>
      </c>
      <c r="BF514" s="27">
        <v>0.0</v>
      </c>
      <c r="BG514" s="22">
        <f t="shared" si="38"/>
        <v>0</v>
      </c>
      <c r="BH514" s="22">
        <f t="shared" si="39"/>
        <v>0</v>
      </c>
      <c r="BI514" s="22">
        <v>578.34</v>
      </c>
      <c r="BJ514" s="22">
        <f t="shared" si="40"/>
        <v>578.34</v>
      </c>
      <c r="BK514" s="22">
        <f t="shared" si="41"/>
        <v>0</v>
      </c>
      <c r="BL514" s="22"/>
      <c r="BM514" s="22">
        <f t="shared" si="42"/>
        <v>0</v>
      </c>
      <c r="BN514" s="22" t="str">
        <f t="shared" si="43"/>
        <v/>
      </c>
      <c r="BO514" s="22">
        <f t="shared" ref="BO514:BQ514" si="2136">BF514+BI514+BL514</f>
        <v>578.34</v>
      </c>
      <c r="BP514" s="22">
        <f t="shared" si="2136"/>
        <v>578.34</v>
      </c>
      <c r="BQ514" s="22">
        <f t="shared" si="2136"/>
        <v>0</v>
      </c>
      <c r="BR514" s="22">
        <f t="shared" si="45"/>
        <v>0</v>
      </c>
      <c r="BS514" s="22">
        <v>0.0</v>
      </c>
      <c r="BT514" s="22">
        <f t="shared" si="46"/>
        <v>0</v>
      </c>
      <c r="BU514" s="22">
        <f t="shared" si="47"/>
        <v>0</v>
      </c>
      <c r="BV514" s="22">
        <f t="shared" si="48"/>
        <v>0</v>
      </c>
      <c r="BW514" s="27">
        <v>191.54</v>
      </c>
      <c r="BX514" s="22">
        <f t="shared" si="49"/>
        <v>191.54</v>
      </c>
      <c r="BY514" s="22">
        <f t="shared" si="50"/>
        <v>0</v>
      </c>
      <c r="BZ514" s="22">
        <f t="shared" si="51"/>
        <v>0</v>
      </c>
      <c r="CA514" s="22">
        <f t="shared" si="52"/>
        <v>0</v>
      </c>
    </row>
    <row r="515" ht="14.25" customHeight="1">
      <c r="A515" s="14" t="s">
        <v>2259</v>
      </c>
      <c r="B515" s="14" t="s">
        <v>244</v>
      </c>
      <c r="C515" s="14" t="s">
        <v>2260</v>
      </c>
      <c r="D515" s="14"/>
      <c r="E515" s="14" t="s">
        <v>925</v>
      </c>
      <c r="F515" s="14" t="s">
        <v>204</v>
      </c>
      <c r="G515" s="14" t="s">
        <v>2261</v>
      </c>
      <c r="H515" s="25" t="s">
        <v>96</v>
      </c>
      <c r="I515" s="26">
        <v>700.0</v>
      </c>
      <c r="J515" s="22">
        <v>0.0</v>
      </c>
      <c r="K515" s="22">
        <f t="shared" si="6"/>
        <v>0</v>
      </c>
      <c r="L515" s="22">
        <f t="shared" si="7"/>
        <v>0</v>
      </c>
      <c r="M515" s="22">
        <v>0.0</v>
      </c>
      <c r="N515" s="22">
        <f t="shared" si="8"/>
        <v>0</v>
      </c>
      <c r="O515" s="22">
        <f t="shared" si="9"/>
        <v>0</v>
      </c>
      <c r="P515" s="22">
        <v>10.0</v>
      </c>
      <c r="Q515" s="22">
        <f t="shared" si="10"/>
        <v>0</v>
      </c>
      <c r="R515" s="22">
        <f t="shared" si="11"/>
        <v>10</v>
      </c>
      <c r="S515" s="22">
        <v>100.0</v>
      </c>
      <c r="T515" s="22">
        <f t="shared" si="12"/>
        <v>0</v>
      </c>
      <c r="U515" s="22">
        <f t="shared" si="13"/>
        <v>100</v>
      </c>
      <c r="V515" s="22">
        <f t="shared" si="14"/>
        <v>590</v>
      </c>
      <c r="W515" s="22">
        <v>13.9</v>
      </c>
      <c r="X515" s="22">
        <f t="shared" si="15"/>
        <v>0</v>
      </c>
      <c r="Y515" s="22">
        <f t="shared" si="16"/>
        <v>13.9</v>
      </c>
      <c r="Z515" s="22">
        <v>0.39</v>
      </c>
      <c r="AA515" s="22">
        <f t="shared" si="17"/>
        <v>0</v>
      </c>
      <c r="AB515" s="22">
        <f t="shared" si="18"/>
        <v>0.39</v>
      </c>
      <c r="AC515" s="22">
        <v>68.87</v>
      </c>
      <c r="AD515" s="22">
        <f t="shared" si="19"/>
        <v>0</v>
      </c>
      <c r="AE515" s="22">
        <f t="shared" si="20"/>
        <v>68.87</v>
      </c>
      <c r="AF515" s="22">
        <v>1.37</v>
      </c>
      <c r="AG515" s="22">
        <f t="shared" si="21"/>
        <v>0</v>
      </c>
      <c r="AH515" s="22">
        <f t="shared" si="22"/>
        <v>1.37</v>
      </c>
      <c r="AI515" s="22">
        <v>60.86</v>
      </c>
      <c r="AJ515" s="22">
        <f t="shared" si="23"/>
        <v>0</v>
      </c>
      <c r="AK515" s="22">
        <f t="shared" si="24"/>
        <v>60.86</v>
      </c>
      <c r="AL515" s="22">
        <f t="shared" ref="AL515:AN515" si="2137">AF515+AI515</f>
        <v>62.23</v>
      </c>
      <c r="AM515" s="22">
        <f t="shared" si="2137"/>
        <v>0</v>
      </c>
      <c r="AN515" s="22">
        <f t="shared" si="2137"/>
        <v>62.23</v>
      </c>
      <c r="AO515" s="22">
        <f t="shared" ref="AO515:AQ515" si="2138">SUM(J515+M515+P515+S515+W515+Z515+AC515+AF515+AI515)</f>
        <v>255.39</v>
      </c>
      <c r="AP515" s="22">
        <f t="shared" si="2138"/>
        <v>0</v>
      </c>
      <c r="AQ515" s="22">
        <f t="shared" si="2138"/>
        <v>255.39</v>
      </c>
      <c r="AR515" s="22">
        <v>15.411687213796352</v>
      </c>
      <c r="AS515" s="22">
        <f t="shared" si="27"/>
        <v>270.8016872</v>
      </c>
      <c r="AT515" s="22">
        <f t="shared" si="28"/>
        <v>270.8016872</v>
      </c>
      <c r="AU515" s="22">
        <f t="shared" si="29"/>
        <v>429.1983128</v>
      </c>
      <c r="AV515" s="22">
        <f t="shared" si="2066"/>
        <v>4554</v>
      </c>
      <c r="AW515" s="22">
        <f t="shared" si="31"/>
        <v>4124.801687</v>
      </c>
      <c r="AX515" s="22">
        <f t="shared" si="32"/>
        <v>429.1983128</v>
      </c>
      <c r="AY515" s="22">
        <v>70.73</v>
      </c>
      <c r="AZ515" s="22">
        <f t="shared" si="33"/>
        <v>70.73</v>
      </c>
      <c r="BA515" s="22">
        <f t="shared" si="34"/>
        <v>0</v>
      </c>
      <c r="BB515" s="22">
        <f t="shared" si="35"/>
        <v>4624.73</v>
      </c>
      <c r="BC515" s="22">
        <f t="shared" ref="BC515:BD515" si="2139">SUM(AW515+AZ515)</f>
        <v>4195.531687</v>
      </c>
      <c r="BD515" s="22">
        <f t="shared" si="2139"/>
        <v>429.1983128</v>
      </c>
      <c r="BE515" s="22">
        <f t="shared" si="37"/>
        <v>0</v>
      </c>
      <c r="BF515" s="27">
        <v>0.0</v>
      </c>
      <c r="BG515" s="22">
        <f t="shared" si="38"/>
        <v>0</v>
      </c>
      <c r="BH515" s="22">
        <f t="shared" si="39"/>
        <v>0</v>
      </c>
      <c r="BI515" s="22">
        <v>0.0</v>
      </c>
      <c r="BJ515" s="22">
        <f t="shared" si="40"/>
        <v>0</v>
      </c>
      <c r="BK515" s="22">
        <f t="shared" si="41"/>
        <v>0</v>
      </c>
      <c r="BL515" s="22"/>
      <c r="BM515" s="22">
        <f t="shared" si="42"/>
        <v>0</v>
      </c>
      <c r="BN515" s="22" t="str">
        <f t="shared" si="43"/>
        <v/>
      </c>
      <c r="BO515" s="22">
        <f t="shared" ref="BO515:BQ515" si="2140">BF515+BI515+BL515</f>
        <v>0</v>
      </c>
      <c r="BP515" s="22">
        <f t="shared" si="2140"/>
        <v>0</v>
      </c>
      <c r="BQ515" s="22">
        <f t="shared" si="2140"/>
        <v>0</v>
      </c>
      <c r="BR515" s="22">
        <f t="shared" si="45"/>
        <v>0</v>
      </c>
      <c r="BS515" s="22">
        <v>0.0</v>
      </c>
      <c r="BT515" s="22">
        <f t="shared" si="46"/>
        <v>0</v>
      </c>
      <c r="BU515" s="22">
        <f t="shared" si="47"/>
        <v>0</v>
      </c>
      <c r="BV515" s="22">
        <f t="shared" si="48"/>
        <v>0</v>
      </c>
      <c r="BW515" s="27">
        <v>0.0</v>
      </c>
      <c r="BX515" s="22">
        <f t="shared" si="49"/>
        <v>0</v>
      </c>
      <c r="BY515" s="22">
        <f t="shared" si="50"/>
        <v>0</v>
      </c>
      <c r="BZ515" s="22">
        <f t="shared" si="51"/>
        <v>0</v>
      </c>
      <c r="CA515" s="22">
        <f t="shared" si="52"/>
        <v>0</v>
      </c>
    </row>
    <row r="516" ht="14.25" customHeight="1">
      <c r="A516" s="14" t="s">
        <v>2262</v>
      </c>
      <c r="B516" s="14" t="s">
        <v>2263</v>
      </c>
      <c r="C516" s="14" t="s">
        <v>2264</v>
      </c>
      <c r="D516" s="14">
        <v>1.96856841E8</v>
      </c>
      <c r="E516" s="14" t="s">
        <v>327</v>
      </c>
      <c r="F516" s="14" t="s">
        <v>456</v>
      </c>
      <c r="G516" s="14" t="s">
        <v>2265</v>
      </c>
      <c r="H516" s="25" t="s">
        <v>96</v>
      </c>
      <c r="I516" s="26">
        <v>951.0</v>
      </c>
      <c r="J516" s="22">
        <v>0.0</v>
      </c>
      <c r="K516" s="22">
        <f t="shared" si="6"/>
        <v>0</v>
      </c>
      <c r="L516" s="22">
        <f t="shared" si="7"/>
        <v>0</v>
      </c>
      <c r="M516" s="22">
        <v>0.0</v>
      </c>
      <c r="N516" s="22">
        <f t="shared" si="8"/>
        <v>0</v>
      </c>
      <c r="O516" s="22">
        <f t="shared" si="9"/>
        <v>0</v>
      </c>
      <c r="P516" s="22">
        <v>22.0</v>
      </c>
      <c r="Q516" s="22">
        <f t="shared" si="10"/>
        <v>0</v>
      </c>
      <c r="R516" s="22">
        <f t="shared" si="11"/>
        <v>22</v>
      </c>
      <c r="S516" s="22">
        <v>100.0</v>
      </c>
      <c r="T516" s="22">
        <f t="shared" si="12"/>
        <v>0</v>
      </c>
      <c r="U516" s="22">
        <f t="shared" si="13"/>
        <v>100</v>
      </c>
      <c r="V516" s="22">
        <f t="shared" si="14"/>
        <v>829</v>
      </c>
      <c r="W516" s="22">
        <v>13.9</v>
      </c>
      <c r="X516" s="22">
        <f t="shared" si="15"/>
        <v>0</v>
      </c>
      <c r="Y516" s="22">
        <f t="shared" si="16"/>
        <v>13.9</v>
      </c>
      <c r="Z516" s="22">
        <v>0.39</v>
      </c>
      <c r="AA516" s="22">
        <f t="shared" si="17"/>
        <v>0</v>
      </c>
      <c r="AB516" s="22">
        <f t="shared" si="18"/>
        <v>0.39</v>
      </c>
      <c r="AC516" s="22">
        <v>68.87</v>
      </c>
      <c r="AD516" s="22">
        <f t="shared" si="19"/>
        <v>0</v>
      </c>
      <c r="AE516" s="22">
        <f t="shared" si="20"/>
        <v>68.87</v>
      </c>
      <c r="AF516" s="22">
        <v>1.37</v>
      </c>
      <c r="AG516" s="22">
        <f t="shared" si="21"/>
        <v>0</v>
      </c>
      <c r="AH516" s="22">
        <f t="shared" si="22"/>
        <v>1.37</v>
      </c>
      <c r="AI516" s="22">
        <v>60.86</v>
      </c>
      <c r="AJ516" s="22">
        <f t="shared" si="23"/>
        <v>0</v>
      </c>
      <c r="AK516" s="22">
        <f t="shared" si="24"/>
        <v>60.86</v>
      </c>
      <c r="AL516" s="22">
        <f t="shared" ref="AL516:AN516" si="2141">AF516+AI516</f>
        <v>62.23</v>
      </c>
      <c r="AM516" s="22">
        <f t="shared" si="2141"/>
        <v>0</v>
      </c>
      <c r="AN516" s="22">
        <f t="shared" si="2141"/>
        <v>62.23</v>
      </c>
      <c r="AO516" s="22">
        <f t="shared" ref="AO516:AQ516" si="2142">SUM(J516+M516+P516+S516+W516+Z516+AC516+AF516+AI516)</f>
        <v>267.39</v>
      </c>
      <c r="AP516" s="22">
        <f t="shared" si="2142"/>
        <v>0</v>
      </c>
      <c r="AQ516" s="22">
        <f t="shared" si="2142"/>
        <v>267.39</v>
      </c>
      <c r="AR516" s="22">
        <v>23.69623601858556</v>
      </c>
      <c r="AS516" s="22">
        <f t="shared" si="27"/>
        <v>291.086236</v>
      </c>
      <c r="AT516" s="22">
        <f t="shared" si="28"/>
        <v>291.086236</v>
      </c>
      <c r="AU516" s="22">
        <f t="shared" si="29"/>
        <v>659.913764</v>
      </c>
      <c r="AV516" s="22">
        <f t="shared" si="2066"/>
        <v>4554</v>
      </c>
      <c r="AW516" s="22">
        <f t="shared" si="31"/>
        <v>3894.086236</v>
      </c>
      <c r="AX516" s="22">
        <f t="shared" si="32"/>
        <v>659.913764</v>
      </c>
      <c r="AY516" s="22">
        <v>70.73</v>
      </c>
      <c r="AZ516" s="22">
        <f t="shared" si="33"/>
        <v>70.73</v>
      </c>
      <c r="BA516" s="22">
        <f t="shared" si="34"/>
        <v>0</v>
      </c>
      <c r="BB516" s="22">
        <f t="shared" si="35"/>
        <v>4624.73</v>
      </c>
      <c r="BC516" s="22">
        <f t="shared" ref="BC516:BD516" si="2143">SUM(AW516+AZ516)</f>
        <v>3964.816236</v>
      </c>
      <c r="BD516" s="22">
        <f t="shared" si="2143"/>
        <v>659.913764</v>
      </c>
      <c r="BE516" s="22">
        <f t="shared" si="37"/>
        <v>0</v>
      </c>
      <c r="BF516" s="27">
        <v>0.0</v>
      </c>
      <c r="BG516" s="22">
        <f t="shared" si="38"/>
        <v>0</v>
      </c>
      <c r="BH516" s="22">
        <f t="shared" si="39"/>
        <v>0</v>
      </c>
      <c r="BI516" s="22">
        <v>0.0</v>
      </c>
      <c r="BJ516" s="22">
        <f t="shared" si="40"/>
        <v>0</v>
      </c>
      <c r="BK516" s="22">
        <f t="shared" si="41"/>
        <v>0</v>
      </c>
      <c r="BL516" s="22"/>
      <c r="BM516" s="22">
        <f t="shared" si="42"/>
        <v>0</v>
      </c>
      <c r="BN516" s="22" t="str">
        <f t="shared" si="43"/>
        <v/>
      </c>
      <c r="BO516" s="22">
        <f t="shared" ref="BO516:BQ516" si="2144">BF516+BI516+BL516</f>
        <v>0</v>
      </c>
      <c r="BP516" s="22">
        <f t="shared" si="2144"/>
        <v>0</v>
      </c>
      <c r="BQ516" s="22">
        <f t="shared" si="2144"/>
        <v>0</v>
      </c>
      <c r="BR516" s="22">
        <f t="shared" si="45"/>
        <v>0</v>
      </c>
      <c r="BS516" s="22">
        <v>0.0</v>
      </c>
      <c r="BT516" s="22">
        <f t="shared" si="46"/>
        <v>0</v>
      </c>
      <c r="BU516" s="22">
        <f t="shared" si="47"/>
        <v>0</v>
      </c>
      <c r="BV516" s="22">
        <f t="shared" si="48"/>
        <v>0</v>
      </c>
      <c r="BW516" s="27">
        <v>191.54</v>
      </c>
      <c r="BX516" s="22">
        <f t="shared" si="49"/>
        <v>191.54</v>
      </c>
      <c r="BY516" s="22">
        <f t="shared" si="50"/>
        <v>0</v>
      </c>
      <c r="BZ516" s="22">
        <f t="shared" si="51"/>
        <v>0</v>
      </c>
      <c r="CA516" s="22">
        <f t="shared" si="52"/>
        <v>0</v>
      </c>
    </row>
    <row r="517" ht="14.25" customHeight="1">
      <c r="A517" s="14" t="s">
        <v>2266</v>
      </c>
      <c r="B517" s="14" t="s">
        <v>2267</v>
      </c>
      <c r="C517" s="14" t="s">
        <v>2268</v>
      </c>
      <c r="D517" s="14">
        <v>1.42681644E8</v>
      </c>
      <c r="E517" s="14" t="s">
        <v>2269</v>
      </c>
      <c r="F517" s="14" t="s">
        <v>113</v>
      </c>
      <c r="G517" s="14" t="s">
        <v>2270</v>
      </c>
      <c r="H517" s="25" t="s">
        <v>96</v>
      </c>
      <c r="I517" s="26">
        <v>12015.0</v>
      </c>
      <c r="J517" s="22">
        <v>0.0</v>
      </c>
      <c r="K517" s="22">
        <f t="shared" si="6"/>
        <v>0</v>
      </c>
      <c r="L517" s="22">
        <f t="shared" si="7"/>
        <v>0</v>
      </c>
      <c r="M517" s="22">
        <v>0.0</v>
      </c>
      <c r="N517" s="22">
        <f t="shared" si="8"/>
        <v>0</v>
      </c>
      <c r="O517" s="22">
        <f t="shared" si="9"/>
        <v>0</v>
      </c>
      <c r="P517" s="22">
        <v>22.0</v>
      </c>
      <c r="Q517" s="22">
        <f t="shared" si="10"/>
        <v>0</v>
      </c>
      <c r="R517" s="22">
        <f t="shared" si="11"/>
        <v>22</v>
      </c>
      <c r="S517" s="22">
        <v>100.0</v>
      </c>
      <c r="T517" s="22">
        <f t="shared" si="12"/>
        <v>0</v>
      </c>
      <c r="U517" s="22">
        <f t="shared" si="13"/>
        <v>100</v>
      </c>
      <c r="V517" s="22">
        <f t="shared" si="14"/>
        <v>11893</v>
      </c>
      <c r="W517" s="22">
        <v>27.8</v>
      </c>
      <c r="X517" s="22">
        <f t="shared" si="15"/>
        <v>0</v>
      </c>
      <c r="Y517" s="22">
        <f t="shared" si="16"/>
        <v>27.8</v>
      </c>
      <c r="Z517" s="22">
        <v>0.39</v>
      </c>
      <c r="AA517" s="22">
        <f t="shared" si="17"/>
        <v>0</v>
      </c>
      <c r="AB517" s="22">
        <f t="shared" si="18"/>
        <v>0.39</v>
      </c>
      <c r="AC517" s="22">
        <v>68.87</v>
      </c>
      <c r="AD517" s="22">
        <f t="shared" si="19"/>
        <v>0</v>
      </c>
      <c r="AE517" s="22">
        <f t="shared" si="20"/>
        <v>68.87</v>
      </c>
      <c r="AF517" s="22">
        <v>1.37</v>
      </c>
      <c r="AG517" s="22">
        <f t="shared" si="21"/>
        <v>0</v>
      </c>
      <c r="AH517" s="22">
        <f t="shared" si="22"/>
        <v>1.37</v>
      </c>
      <c r="AI517" s="22">
        <v>60.86</v>
      </c>
      <c r="AJ517" s="22">
        <f t="shared" si="23"/>
        <v>0</v>
      </c>
      <c r="AK517" s="22">
        <f t="shared" si="24"/>
        <v>60.86</v>
      </c>
      <c r="AL517" s="22">
        <f t="shared" ref="AL517:AN517" si="2145">AF517+AI517</f>
        <v>62.23</v>
      </c>
      <c r="AM517" s="22">
        <f t="shared" si="2145"/>
        <v>0</v>
      </c>
      <c r="AN517" s="22">
        <f t="shared" si="2145"/>
        <v>62.23</v>
      </c>
      <c r="AO517" s="22">
        <f t="shared" ref="AO517:AQ517" si="2146">SUM(J517+M517+P517+S517+W517+Z517+AC517+AF517+AI517)</f>
        <v>281.29</v>
      </c>
      <c r="AP517" s="22">
        <f t="shared" si="2146"/>
        <v>0</v>
      </c>
      <c r="AQ517" s="22">
        <f t="shared" si="2146"/>
        <v>281.29</v>
      </c>
      <c r="AR517" s="22">
        <v>406.73009688804655</v>
      </c>
      <c r="AS517" s="22">
        <f t="shared" si="27"/>
        <v>688.0200969</v>
      </c>
      <c r="AT517" s="22">
        <f t="shared" si="28"/>
        <v>688.0200969</v>
      </c>
      <c r="AU517" s="22">
        <f t="shared" si="29"/>
        <v>11326.9799</v>
      </c>
      <c r="AV517" s="22">
        <f>82.93*120</f>
        <v>9951.6</v>
      </c>
      <c r="AW517" s="22">
        <f t="shared" si="31"/>
        <v>0</v>
      </c>
      <c r="AX517" s="22">
        <f t="shared" si="32"/>
        <v>9951.6</v>
      </c>
      <c r="AY517" s="22">
        <v>175.06</v>
      </c>
      <c r="AZ517" s="22">
        <f t="shared" si="33"/>
        <v>0</v>
      </c>
      <c r="BA517" s="22">
        <f t="shared" si="34"/>
        <v>175.06</v>
      </c>
      <c r="BB517" s="22">
        <f t="shared" si="35"/>
        <v>10126.66</v>
      </c>
      <c r="BC517" s="22">
        <f t="shared" ref="BC517:BD517" si="2147">SUM(AW517+AZ517)</f>
        <v>0</v>
      </c>
      <c r="BD517" s="22">
        <f t="shared" si="2147"/>
        <v>10126.66</v>
      </c>
      <c r="BE517" s="22">
        <f t="shared" si="37"/>
        <v>1200.319903</v>
      </c>
      <c r="BF517" s="27">
        <v>0.0</v>
      </c>
      <c r="BG517" s="22">
        <f t="shared" si="38"/>
        <v>0</v>
      </c>
      <c r="BH517" s="22">
        <f t="shared" si="39"/>
        <v>0</v>
      </c>
      <c r="BI517" s="22">
        <v>701.0699999999999</v>
      </c>
      <c r="BJ517" s="22">
        <f t="shared" si="40"/>
        <v>0</v>
      </c>
      <c r="BK517" s="22">
        <f t="shared" si="41"/>
        <v>701.07</v>
      </c>
      <c r="BL517" s="22"/>
      <c r="BM517" s="22">
        <f t="shared" si="42"/>
        <v>0</v>
      </c>
      <c r="BN517" s="22" t="str">
        <f t="shared" si="43"/>
        <v/>
      </c>
      <c r="BO517" s="22">
        <f t="shared" ref="BO517:BQ517" si="2148">BF517+BI517+BL517</f>
        <v>701.07</v>
      </c>
      <c r="BP517" s="22">
        <f t="shared" si="2148"/>
        <v>0</v>
      </c>
      <c r="BQ517" s="22">
        <f t="shared" si="2148"/>
        <v>701.07</v>
      </c>
      <c r="BR517" s="22">
        <f t="shared" si="45"/>
        <v>499.2499031</v>
      </c>
      <c r="BS517" s="22">
        <v>0.0</v>
      </c>
      <c r="BT517" s="22">
        <f t="shared" si="46"/>
        <v>0</v>
      </c>
      <c r="BU517" s="22">
        <f t="shared" si="47"/>
        <v>0</v>
      </c>
      <c r="BV517" s="22">
        <f t="shared" si="48"/>
        <v>499.2499031</v>
      </c>
      <c r="BW517" s="27">
        <v>2941.2</v>
      </c>
      <c r="BX517" s="22">
        <f t="shared" si="49"/>
        <v>2441.950097</v>
      </c>
      <c r="BY517" s="22">
        <f t="shared" si="50"/>
        <v>499.2499031</v>
      </c>
      <c r="BZ517" s="22">
        <f t="shared" si="51"/>
        <v>0</v>
      </c>
      <c r="CA517" s="22">
        <f t="shared" si="52"/>
        <v>0</v>
      </c>
    </row>
    <row r="518" ht="14.25" customHeight="1">
      <c r="A518" s="14" t="s">
        <v>2271</v>
      </c>
      <c r="B518" s="14" t="s">
        <v>2272</v>
      </c>
      <c r="C518" s="14" t="s">
        <v>2273</v>
      </c>
      <c r="D518" s="14">
        <v>1.23677386E8</v>
      </c>
      <c r="E518" s="14" t="s">
        <v>266</v>
      </c>
      <c r="F518" s="14" t="s">
        <v>456</v>
      </c>
      <c r="G518" s="14" t="s">
        <v>2274</v>
      </c>
      <c r="H518" s="25" t="s">
        <v>96</v>
      </c>
      <c r="I518" s="26">
        <v>1880.0</v>
      </c>
      <c r="J518" s="22">
        <v>0.0</v>
      </c>
      <c r="K518" s="22">
        <f t="shared" si="6"/>
        <v>0</v>
      </c>
      <c r="L518" s="22">
        <f t="shared" si="7"/>
        <v>0</v>
      </c>
      <c r="M518" s="22">
        <v>0.0</v>
      </c>
      <c r="N518" s="22">
        <f t="shared" si="8"/>
        <v>0</v>
      </c>
      <c r="O518" s="22">
        <f t="shared" si="9"/>
        <v>0</v>
      </c>
      <c r="P518" s="22">
        <v>10.0</v>
      </c>
      <c r="Q518" s="22">
        <f t="shared" si="10"/>
        <v>0</v>
      </c>
      <c r="R518" s="22">
        <f t="shared" si="11"/>
        <v>10</v>
      </c>
      <c r="S518" s="22">
        <v>100.0</v>
      </c>
      <c r="T518" s="22">
        <f t="shared" si="12"/>
        <v>0</v>
      </c>
      <c r="U518" s="22">
        <f t="shared" si="13"/>
        <v>100</v>
      </c>
      <c r="V518" s="22">
        <f t="shared" si="14"/>
        <v>1770</v>
      </c>
      <c r="W518" s="22">
        <v>27.8</v>
      </c>
      <c r="X518" s="22">
        <f t="shared" si="15"/>
        <v>0</v>
      </c>
      <c r="Y518" s="22">
        <f t="shared" si="16"/>
        <v>27.8</v>
      </c>
      <c r="Z518" s="22">
        <v>0.39</v>
      </c>
      <c r="AA518" s="22">
        <f t="shared" si="17"/>
        <v>0</v>
      </c>
      <c r="AB518" s="22">
        <f t="shared" si="18"/>
        <v>0.39</v>
      </c>
      <c r="AC518" s="22">
        <v>68.87</v>
      </c>
      <c r="AD518" s="22">
        <f t="shared" si="19"/>
        <v>0</v>
      </c>
      <c r="AE518" s="22">
        <f t="shared" si="20"/>
        <v>68.87</v>
      </c>
      <c r="AF518" s="22">
        <v>1.37</v>
      </c>
      <c r="AG518" s="22">
        <f t="shared" si="21"/>
        <v>0</v>
      </c>
      <c r="AH518" s="22">
        <f t="shared" si="22"/>
        <v>1.37</v>
      </c>
      <c r="AI518" s="22">
        <v>60.86</v>
      </c>
      <c r="AJ518" s="22">
        <f t="shared" si="23"/>
        <v>0</v>
      </c>
      <c r="AK518" s="22">
        <f t="shared" si="24"/>
        <v>60.86</v>
      </c>
      <c r="AL518" s="22">
        <f t="shared" ref="AL518:AN518" si="2149">AF518+AI518</f>
        <v>62.23</v>
      </c>
      <c r="AM518" s="22">
        <f t="shared" si="2149"/>
        <v>0</v>
      </c>
      <c r="AN518" s="22">
        <f t="shared" si="2149"/>
        <v>62.23</v>
      </c>
      <c r="AO518" s="22">
        <f t="shared" ref="AO518:AQ518" si="2150">SUM(J518+M518+P518+S518+W518+Z518+AC518+AF518+AI518)</f>
        <v>269.29</v>
      </c>
      <c r="AP518" s="22">
        <f t="shared" si="2150"/>
        <v>0</v>
      </c>
      <c r="AQ518" s="22">
        <f t="shared" si="2150"/>
        <v>269.29</v>
      </c>
      <c r="AR518" s="22">
        <v>55.83265943666117</v>
      </c>
      <c r="AS518" s="22">
        <f t="shared" si="27"/>
        <v>325.1226594</v>
      </c>
      <c r="AT518" s="22">
        <f t="shared" si="28"/>
        <v>325.1226594</v>
      </c>
      <c r="AU518" s="22">
        <f t="shared" si="29"/>
        <v>1554.877341</v>
      </c>
      <c r="AV518" s="22">
        <f>37.95*120</f>
        <v>4554</v>
      </c>
      <c r="AW518" s="22">
        <f t="shared" si="31"/>
        <v>2999.122659</v>
      </c>
      <c r="AX518" s="22">
        <f t="shared" si="32"/>
        <v>1554.877341</v>
      </c>
      <c r="AY518" s="22">
        <v>70.73</v>
      </c>
      <c r="AZ518" s="22">
        <f t="shared" si="33"/>
        <v>70.73</v>
      </c>
      <c r="BA518" s="22">
        <f t="shared" si="34"/>
        <v>0</v>
      </c>
      <c r="BB518" s="22">
        <f t="shared" si="35"/>
        <v>4624.73</v>
      </c>
      <c r="BC518" s="22">
        <f t="shared" ref="BC518:BD518" si="2151">SUM(AW518+AZ518)</f>
        <v>3069.852659</v>
      </c>
      <c r="BD518" s="22">
        <f t="shared" si="2151"/>
        <v>1554.877341</v>
      </c>
      <c r="BE518" s="22">
        <f t="shared" si="37"/>
        <v>0</v>
      </c>
      <c r="BF518" s="27">
        <v>0.0</v>
      </c>
      <c r="BG518" s="22">
        <f t="shared" si="38"/>
        <v>0</v>
      </c>
      <c r="BH518" s="22">
        <f t="shared" si="39"/>
        <v>0</v>
      </c>
      <c r="BI518" s="22">
        <v>636.3199999999999</v>
      </c>
      <c r="BJ518" s="22">
        <f t="shared" si="40"/>
        <v>636.32</v>
      </c>
      <c r="BK518" s="22">
        <f t="shared" si="41"/>
        <v>0</v>
      </c>
      <c r="BL518" s="22"/>
      <c r="BM518" s="22">
        <f t="shared" si="42"/>
        <v>0</v>
      </c>
      <c r="BN518" s="22" t="str">
        <f t="shared" si="43"/>
        <v/>
      </c>
      <c r="BO518" s="22">
        <f t="shared" ref="BO518:BQ518" si="2152">BF518+BI518+BL518</f>
        <v>636.32</v>
      </c>
      <c r="BP518" s="22">
        <f t="shared" si="2152"/>
        <v>636.32</v>
      </c>
      <c r="BQ518" s="22">
        <f t="shared" si="2152"/>
        <v>0</v>
      </c>
      <c r="BR518" s="22">
        <f t="shared" si="45"/>
        <v>0</v>
      </c>
      <c r="BS518" s="22">
        <v>0.0</v>
      </c>
      <c r="BT518" s="22">
        <f t="shared" si="46"/>
        <v>0</v>
      </c>
      <c r="BU518" s="22">
        <f t="shared" si="47"/>
        <v>0</v>
      </c>
      <c r="BV518" s="22">
        <f t="shared" si="48"/>
        <v>0</v>
      </c>
      <c r="BW518" s="27">
        <v>0.0</v>
      </c>
      <c r="BX518" s="22">
        <f t="shared" si="49"/>
        <v>0</v>
      </c>
      <c r="BY518" s="22">
        <f t="shared" si="50"/>
        <v>0</v>
      </c>
      <c r="BZ518" s="22">
        <f t="shared" si="51"/>
        <v>0</v>
      </c>
      <c r="CA518" s="22">
        <f t="shared" si="52"/>
        <v>0</v>
      </c>
    </row>
    <row r="519" ht="14.25" customHeight="1">
      <c r="A519" s="14" t="s">
        <v>2275</v>
      </c>
      <c r="B519" s="14" t="s">
        <v>2276</v>
      </c>
      <c r="C519" s="14" t="s">
        <v>2277</v>
      </c>
      <c r="D519" s="14">
        <v>7.65331756E8</v>
      </c>
      <c r="E519" s="14" t="s">
        <v>2278</v>
      </c>
      <c r="F519" s="14" t="s">
        <v>247</v>
      </c>
      <c r="G519" s="14" t="s">
        <v>2279</v>
      </c>
      <c r="H519" s="25" t="s">
        <v>96</v>
      </c>
      <c r="I519" s="26">
        <v>3350.0</v>
      </c>
      <c r="J519" s="22">
        <v>0.0</v>
      </c>
      <c r="K519" s="22">
        <f t="shared" si="6"/>
        <v>0</v>
      </c>
      <c r="L519" s="22">
        <f t="shared" si="7"/>
        <v>0</v>
      </c>
      <c r="M519" s="22">
        <v>0.0</v>
      </c>
      <c r="N519" s="22">
        <f t="shared" si="8"/>
        <v>0</v>
      </c>
      <c r="O519" s="22">
        <f t="shared" si="9"/>
        <v>0</v>
      </c>
      <c r="P519" s="22">
        <v>10.0</v>
      </c>
      <c r="Q519" s="22">
        <f t="shared" si="10"/>
        <v>0</v>
      </c>
      <c r="R519" s="22">
        <f t="shared" si="11"/>
        <v>10</v>
      </c>
      <c r="S519" s="22">
        <v>100.0</v>
      </c>
      <c r="T519" s="22">
        <f t="shared" si="12"/>
        <v>0</v>
      </c>
      <c r="U519" s="22">
        <f t="shared" si="13"/>
        <v>100</v>
      </c>
      <c r="V519" s="22">
        <f t="shared" si="14"/>
        <v>3240</v>
      </c>
      <c r="W519" s="22">
        <v>27.8</v>
      </c>
      <c r="X519" s="22">
        <f t="shared" si="15"/>
        <v>0</v>
      </c>
      <c r="Y519" s="22">
        <f t="shared" si="16"/>
        <v>27.8</v>
      </c>
      <c r="Z519" s="22">
        <v>0.39</v>
      </c>
      <c r="AA519" s="22">
        <f t="shared" si="17"/>
        <v>0</v>
      </c>
      <c r="AB519" s="22">
        <f t="shared" si="18"/>
        <v>0.39</v>
      </c>
      <c r="AC519" s="22">
        <v>68.87</v>
      </c>
      <c r="AD519" s="22">
        <f t="shared" si="19"/>
        <v>0</v>
      </c>
      <c r="AE519" s="22">
        <f t="shared" si="20"/>
        <v>68.87</v>
      </c>
      <c r="AF519" s="22">
        <v>1.37</v>
      </c>
      <c r="AG519" s="22">
        <f t="shared" si="21"/>
        <v>0</v>
      </c>
      <c r="AH519" s="22">
        <f t="shared" si="22"/>
        <v>1.37</v>
      </c>
      <c r="AI519" s="22">
        <v>60.86</v>
      </c>
      <c r="AJ519" s="22">
        <f t="shared" si="23"/>
        <v>0</v>
      </c>
      <c r="AK519" s="22">
        <f t="shared" si="24"/>
        <v>60.86</v>
      </c>
      <c r="AL519" s="22">
        <f t="shared" ref="AL519:AN519" si="2153">AF519+AI519</f>
        <v>62.23</v>
      </c>
      <c r="AM519" s="22">
        <f t="shared" si="2153"/>
        <v>0</v>
      </c>
      <c r="AN519" s="22">
        <f t="shared" si="2153"/>
        <v>62.23</v>
      </c>
      <c r="AO519" s="22">
        <f t="shared" ref="AO519:AQ519" si="2154">SUM(J519+M519+P519+S519+W519+Z519+AC519+AF519+AI519)</f>
        <v>269.29</v>
      </c>
      <c r="AP519" s="22">
        <f t="shared" si="2154"/>
        <v>0</v>
      </c>
      <c r="AQ519" s="22">
        <f t="shared" si="2154"/>
        <v>269.29</v>
      </c>
      <c r="AR519" s="22">
        <v>106.78783409373284</v>
      </c>
      <c r="AS519" s="22">
        <f t="shared" si="27"/>
        <v>376.0778341</v>
      </c>
      <c r="AT519" s="22">
        <f t="shared" si="28"/>
        <v>376.0778341</v>
      </c>
      <c r="AU519" s="22">
        <f t="shared" si="29"/>
        <v>2973.922166</v>
      </c>
      <c r="AV519" s="22">
        <f>82.93*120</f>
        <v>9951.6</v>
      </c>
      <c r="AW519" s="22">
        <f t="shared" si="31"/>
        <v>6977.677834</v>
      </c>
      <c r="AX519" s="22">
        <f t="shared" si="32"/>
        <v>2973.922166</v>
      </c>
      <c r="AY519" s="22">
        <v>175.06</v>
      </c>
      <c r="AZ519" s="22">
        <f t="shared" si="33"/>
        <v>175.06</v>
      </c>
      <c r="BA519" s="22">
        <f t="shared" si="34"/>
        <v>0</v>
      </c>
      <c r="BB519" s="22">
        <f t="shared" si="35"/>
        <v>10126.66</v>
      </c>
      <c r="BC519" s="22">
        <f t="shared" ref="BC519:BD519" si="2155">SUM(AW519+AZ519)</f>
        <v>7152.737834</v>
      </c>
      <c r="BD519" s="22">
        <f t="shared" si="2155"/>
        <v>2973.922166</v>
      </c>
      <c r="BE519" s="22">
        <f t="shared" si="37"/>
        <v>0</v>
      </c>
      <c r="BF519" s="27">
        <v>0.0</v>
      </c>
      <c r="BG519" s="22">
        <f t="shared" si="38"/>
        <v>0</v>
      </c>
      <c r="BH519" s="22">
        <f t="shared" si="39"/>
        <v>0</v>
      </c>
      <c r="BI519" s="22">
        <v>834.5</v>
      </c>
      <c r="BJ519" s="22">
        <f t="shared" si="40"/>
        <v>834.5</v>
      </c>
      <c r="BK519" s="22">
        <f t="shared" si="41"/>
        <v>0</v>
      </c>
      <c r="BL519" s="22"/>
      <c r="BM519" s="22">
        <f t="shared" si="42"/>
        <v>0</v>
      </c>
      <c r="BN519" s="22" t="str">
        <f t="shared" si="43"/>
        <v/>
      </c>
      <c r="BO519" s="22">
        <f t="shared" ref="BO519:BQ519" si="2156">BF519+BI519+BL519</f>
        <v>834.5</v>
      </c>
      <c r="BP519" s="22">
        <f t="shared" si="2156"/>
        <v>834.5</v>
      </c>
      <c r="BQ519" s="22">
        <f t="shared" si="2156"/>
        <v>0</v>
      </c>
      <c r="BR519" s="22">
        <f t="shared" si="45"/>
        <v>0</v>
      </c>
      <c r="BS519" s="22">
        <v>0.0</v>
      </c>
      <c r="BT519" s="22">
        <f t="shared" si="46"/>
        <v>0</v>
      </c>
      <c r="BU519" s="22">
        <f t="shared" si="47"/>
        <v>0</v>
      </c>
      <c r="BV519" s="22">
        <f t="shared" si="48"/>
        <v>0</v>
      </c>
      <c r="BW519" s="27">
        <v>2894.39</v>
      </c>
      <c r="BX519" s="22">
        <f t="shared" si="49"/>
        <v>2894.39</v>
      </c>
      <c r="BY519" s="22">
        <f t="shared" si="50"/>
        <v>0</v>
      </c>
      <c r="BZ519" s="22">
        <f t="shared" si="51"/>
        <v>0</v>
      </c>
      <c r="CA519" s="22">
        <f t="shared" si="52"/>
        <v>0</v>
      </c>
    </row>
    <row r="520" ht="14.25" customHeight="1">
      <c r="A520" s="14" t="s">
        <v>2280</v>
      </c>
      <c r="B520" s="14" t="s">
        <v>2281</v>
      </c>
      <c r="C520" s="14" t="s">
        <v>2282</v>
      </c>
      <c r="D520" s="14">
        <v>9.26033387E8</v>
      </c>
      <c r="E520" s="14" t="s">
        <v>298</v>
      </c>
      <c r="F520" s="14" t="s">
        <v>508</v>
      </c>
      <c r="G520" s="14" t="s">
        <v>2283</v>
      </c>
      <c r="H520" s="25" t="s">
        <v>96</v>
      </c>
      <c r="I520" s="26">
        <v>1980.0</v>
      </c>
      <c r="J520" s="22">
        <v>0.0</v>
      </c>
      <c r="K520" s="22">
        <f t="shared" si="6"/>
        <v>0</v>
      </c>
      <c r="L520" s="22">
        <f t="shared" si="7"/>
        <v>0</v>
      </c>
      <c r="M520" s="22">
        <v>0.0</v>
      </c>
      <c r="N520" s="22">
        <f t="shared" si="8"/>
        <v>0</v>
      </c>
      <c r="O520" s="22">
        <f t="shared" si="9"/>
        <v>0</v>
      </c>
      <c r="P520" s="22">
        <v>10.0</v>
      </c>
      <c r="Q520" s="22">
        <f t="shared" si="10"/>
        <v>0</v>
      </c>
      <c r="R520" s="22">
        <f t="shared" si="11"/>
        <v>10</v>
      </c>
      <c r="S520" s="22">
        <v>100.0</v>
      </c>
      <c r="T520" s="22">
        <f t="shared" si="12"/>
        <v>0</v>
      </c>
      <c r="U520" s="22">
        <f t="shared" si="13"/>
        <v>100</v>
      </c>
      <c r="V520" s="22">
        <f t="shared" si="14"/>
        <v>1870</v>
      </c>
      <c r="W520" s="22">
        <v>13.9</v>
      </c>
      <c r="X520" s="22">
        <f t="shared" si="15"/>
        <v>0</v>
      </c>
      <c r="Y520" s="22">
        <f t="shared" si="16"/>
        <v>13.9</v>
      </c>
      <c r="Z520" s="22">
        <v>0.39</v>
      </c>
      <c r="AA520" s="22">
        <f t="shared" si="17"/>
        <v>0</v>
      </c>
      <c r="AB520" s="22">
        <f t="shared" si="18"/>
        <v>0.39</v>
      </c>
      <c r="AC520" s="22">
        <v>68.87</v>
      </c>
      <c r="AD520" s="22">
        <f t="shared" si="19"/>
        <v>0</v>
      </c>
      <c r="AE520" s="22">
        <f t="shared" si="20"/>
        <v>68.87</v>
      </c>
      <c r="AF520" s="22">
        <v>1.37</v>
      </c>
      <c r="AG520" s="22">
        <f t="shared" si="21"/>
        <v>0</v>
      </c>
      <c r="AH520" s="22">
        <f t="shared" si="22"/>
        <v>1.37</v>
      </c>
      <c r="AI520" s="22">
        <v>60.86</v>
      </c>
      <c r="AJ520" s="22">
        <f t="shared" si="23"/>
        <v>0</v>
      </c>
      <c r="AK520" s="22">
        <f t="shared" si="24"/>
        <v>60.86</v>
      </c>
      <c r="AL520" s="22">
        <f t="shared" ref="AL520:AN520" si="2157">AF520+AI520</f>
        <v>62.23</v>
      </c>
      <c r="AM520" s="22">
        <f t="shared" si="2157"/>
        <v>0</v>
      </c>
      <c r="AN520" s="22">
        <f t="shared" si="2157"/>
        <v>62.23</v>
      </c>
      <c r="AO520" s="22">
        <f t="shared" ref="AO520:AQ520" si="2158">SUM(J520+M520+P520+S520+W520+Z520+AC520+AF520+AI520)</f>
        <v>255.39</v>
      </c>
      <c r="AP520" s="22">
        <f t="shared" si="2158"/>
        <v>0</v>
      </c>
      <c r="AQ520" s="22">
        <f t="shared" si="2158"/>
        <v>255.39</v>
      </c>
      <c r="AR520" s="22">
        <v>59.78081888798121</v>
      </c>
      <c r="AS520" s="22">
        <f t="shared" si="27"/>
        <v>315.1708189</v>
      </c>
      <c r="AT520" s="22">
        <f t="shared" si="28"/>
        <v>315.1708189</v>
      </c>
      <c r="AU520" s="22">
        <f t="shared" si="29"/>
        <v>1664.829181</v>
      </c>
      <c r="AV520" s="22">
        <f t="shared" ref="AV520:AV535" si="2163">37.95*120</f>
        <v>4554</v>
      </c>
      <c r="AW520" s="22">
        <f t="shared" si="31"/>
        <v>2889.170819</v>
      </c>
      <c r="AX520" s="22">
        <f t="shared" si="32"/>
        <v>1664.829181</v>
      </c>
      <c r="AY520" s="22">
        <v>70.73</v>
      </c>
      <c r="AZ520" s="22">
        <f t="shared" si="33"/>
        <v>70.73</v>
      </c>
      <c r="BA520" s="22">
        <f t="shared" si="34"/>
        <v>0</v>
      </c>
      <c r="BB520" s="22">
        <f t="shared" si="35"/>
        <v>4624.73</v>
      </c>
      <c r="BC520" s="22">
        <f t="shared" ref="BC520:BD520" si="2159">SUM(AW520+AZ520)</f>
        <v>2959.900819</v>
      </c>
      <c r="BD520" s="22">
        <f t="shared" si="2159"/>
        <v>1664.829181</v>
      </c>
      <c r="BE520" s="22">
        <f t="shared" si="37"/>
        <v>0</v>
      </c>
      <c r="BF520" s="27">
        <v>2471.76</v>
      </c>
      <c r="BG520" s="22">
        <f t="shared" si="38"/>
        <v>2471.76</v>
      </c>
      <c r="BH520" s="22">
        <f t="shared" si="39"/>
        <v>0</v>
      </c>
      <c r="BI520" s="22">
        <v>495.81999999999994</v>
      </c>
      <c r="BJ520" s="22">
        <f t="shared" si="40"/>
        <v>495.82</v>
      </c>
      <c r="BK520" s="22">
        <f t="shared" si="41"/>
        <v>0</v>
      </c>
      <c r="BL520" s="22"/>
      <c r="BM520" s="22">
        <f t="shared" si="42"/>
        <v>0</v>
      </c>
      <c r="BN520" s="22" t="str">
        <f t="shared" si="43"/>
        <v/>
      </c>
      <c r="BO520" s="22">
        <f t="shared" ref="BO520:BQ520" si="2160">BF520+BI520+BL520</f>
        <v>2967.58</v>
      </c>
      <c r="BP520" s="22">
        <f t="shared" si="2160"/>
        <v>2967.58</v>
      </c>
      <c r="BQ520" s="22">
        <f t="shared" si="2160"/>
        <v>0</v>
      </c>
      <c r="BR520" s="22">
        <f t="shared" si="45"/>
        <v>0</v>
      </c>
      <c r="BS520" s="22">
        <v>0.0</v>
      </c>
      <c r="BT520" s="22">
        <f t="shared" si="46"/>
        <v>0</v>
      </c>
      <c r="BU520" s="22">
        <f t="shared" si="47"/>
        <v>0</v>
      </c>
      <c r="BV520" s="22">
        <f t="shared" si="48"/>
        <v>0</v>
      </c>
      <c r="BW520" s="27">
        <v>0.0</v>
      </c>
      <c r="BX520" s="22">
        <f t="shared" si="49"/>
        <v>0</v>
      </c>
      <c r="BY520" s="22">
        <f t="shared" si="50"/>
        <v>0</v>
      </c>
      <c r="BZ520" s="22">
        <f t="shared" si="51"/>
        <v>0</v>
      </c>
      <c r="CA520" s="22">
        <f t="shared" si="52"/>
        <v>0</v>
      </c>
    </row>
    <row r="521" ht="14.25" customHeight="1">
      <c r="A521" s="14" t="s">
        <v>2284</v>
      </c>
      <c r="B521" s="14" t="s">
        <v>2285</v>
      </c>
      <c r="C521" s="14" t="s">
        <v>2286</v>
      </c>
      <c r="D521" s="14">
        <v>9.06258464E8</v>
      </c>
      <c r="E521" s="14" t="s">
        <v>287</v>
      </c>
      <c r="F521" s="14" t="s">
        <v>293</v>
      </c>
      <c r="G521" s="14" t="s">
        <v>2287</v>
      </c>
      <c r="H521" s="25" t="s">
        <v>96</v>
      </c>
      <c r="I521" s="26">
        <v>1000.0</v>
      </c>
      <c r="J521" s="22">
        <v>0.0</v>
      </c>
      <c r="K521" s="22">
        <f t="shared" si="6"/>
        <v>0</v>
      </c>
      <c r="L521" s="22">
        <f t="shared" si="7"/>
        <v>0</v>
      </c>
      <c r="M521" s="22">
        <v>0.0</v>
      </c>
      <c r="N521" s="22">
        <f t="shared" si="8"/>
        <v>0</v>
      </c>
      <c r="O521" s="22">
        <f t="shared" si="9"/>
        <v>0</v>
      </c>
      <c r="P521" s="22">
        <v>10.0</v>
      </c>
      <c r="Q521" s="22">
        <f t="shared" si="10"/>
        <v>0</v>
      </c>
      <c r="R521" s="22">
        <f t="shared" si="11"/>
        <v>10</v>
      </c>
      <c r="S521" s="22">
        <v>100.0</v>
      </c>
      <c r="T521" s="22">
        <f t="shared" si="12"/>
        <v>0</v>
      </c>
      <c r="U521" s="22">
        <f t="shared" si="13"/>
        <v>100</v>
      </c>
      <c r="V521" s="22">
        <f t="shared" si="14"/>
        <v>890</v>
      </c>
      <c r="W521" s="22">
        <v>13.9</v>
      </c>
      <c r="X521" s="22">
        <f t="shared" si="15"/>
        <v>0</v>
      </c>
      <c r="Y521" s="22">
        <f t="shared" si="16"/>
        <v>13.9</v>
      </c>
      <c r="Z521" s="22">
        <v>0.39</v>
      </c>
      <c r="AA521" s="22">
        <f t="shared" si="17"/>
        <v>0</v>
      </c>
      <c r="AB521" s="22">
        <f t="shared" si="18"/>
        <v>0.39</v>
      </c>
      <c r="AC521" s="22">
        <v>68.87</v>
      </c>
      <c r="AD521" s="22">
        <f t="shared" si="19"/>
        <v>0</v>
      </c>
      <c r="AE521" s="22">
        <f t="shared" si="20"/>
        <v>68.87</v>
      </c>
      <c r="AF521" s="22">
        <v>1.37</v>
      </c>
      <c r="AG521" s="22">
        <f t="shared" si="21"/>
        <v>0</v>
      </c>
      <c r="AH521" s="22">
        <f t="shared" si="22"/>
        <v>1.37</v>
      </c>
      <c r="AI521" s="22">
        <v>60.86</v>
      </c>
      <c r="AJ521" s="22">
        <f t="shared" si="23"/>
        <v>0</v>
      </c>
      <c r="AK521" s="22">
        <f t="shared" si="24"/>
        <v>60.86</v>
      </c>
      <c r="AL521" s="22">
        <f t="shared" ref="AL521:AN521" si="2161">AF521+AI521</f>
        <v>62.23</v>
      </c>
      <c r="AM521" s="22">
        <f t="shared" si="2161"/>
        <v>0</v>
      </c>
      <c r="AN521" s="22">
        <f t="shared" si="2161"/>
        <v>62.23</v>
      </c>
      <c r="AO521" s="22">
        <f t="shared" ref="AO521:AQ521" si="2162">SUM(J521+M521+P521+S521+W521+Z521+AC521+AF521+AI521)</f>
        <v>255.39</v>
      </c>
      <c r="AP521" s="22">
        <f t="shared" si="2162"/>
        <v>0</v>
      </c>
      <c r="AQ521" s="22">
        <f t="shared" si="2162"/>
        <v>255.39</v>
      </c>
      <c r="AR521" s="22">
        <v>25.810702449933427</v>
      </c>
      <c r="AS521" s="22">
        <f t="shared" si="27"/>
        <v>281.2007024</v>
      </c>
      <c r="AT521" s="22">
        <f t="shared" si="28"/>
        <v>281.2007024</v>
      </c>
      <c r="AU521" s="22">
        <f t="shared" si="29"/>
        <v>718.7992976</v>
      </c>
      <c r="AV521" s="22">
        <f t="shared" si="2163"/>
        <v>4554</v>
      </c>
      <c r="AW521" s="22">
        <f t="shared" si="31"/>
        <v>3835.200702</v>
      </c>
      <c r="AX521" s="22">
        <f t="shared" si="32"/>
        <v>718.7992976</v>
      </c>
      <c r="AY521" s="22">
        <v>70.73</v>
      </c>
      <c r="AZ521" s="22">
        <f t="shared" si="33"/>
        <v>70.73</v>
      </c>
      <c r="BA521" s="22">
        <f t="shared" si="34"/>
        <v>0</v>
      </c>
      <c r="BB521" s="22">
        <f t="shared" si="35"/>
        <v>4624.73</v>
      </c>
      <c r="BC521" s="22">
        <f t="shared" ref="BC521:BD521" si="2164">SUM(AW521+AZ521)</f>
        <v>3905.930702</v>
      </c>
      <c r="BD521" s="22">
        <f t="shared" si="2164"/>
        <v>718.7992976</v>
      </c>
      <c r="BE521" s="22">
        <f t="shared" si="37"/>
        <v>0</v>
      </c>
      <c r="BF521" s="27">
        <v>0.0</v>
      </c>
      <c r="BG521" s="22">
        <f t="shared" si="38"/>
        <v>0</v>
      </c>
      <c r="BH521" s="22">
        <f t="shared" si="39"/>
        <v>0</v>
      </c>
      <c r="BI521" s="22">
        <v>579.6700000000001</v>
      </c>
      <c r="BJ521" s="22">
        <f t="shared" si="40"/>
        <v>579.67</v>
      </c>
      <c r="BK521" s="22">
        <f t="shared" si="41"/>
        <v>0</v>
      </c>
      <c r="BL521" s="22"/>
      <c r="BM521" s="22">
        <f t="shared" si="42"/>
        <v>0</v>
      </c>
      <c r="BN521" s="22" t="str">
        <f t="shared" si="43"/>
        <v/>
      </c>
      <c r="BO521" s="22">
        <f t="shared" ref="BO521:BQ521" si="2165">BF521+BI521+BL521</f>
        <v>579.67</v>
      </c>
      <c r="BP521" s="22">
        <f t="shared" si="2165"/>
        <v>579.67</v>
      </c>
      <c r="BQ521" s="22">
        <f t="shared" si="2165"/>
        <v>0</v>
      </c>
      <c r="BR521" s="22">
        <f t="shared" si="45"/>
        <v>0</v>
      </c>
      <c r="BS521" s="22">
        <v>0.0</v>
      </c>
      <c r="BT521" s="22">
        <f t="shared" si="46"/>
        <v>0</v>
      </c>
      <c r="BU521" s="22">
        <f t="shared" si="47"/>
        <v>0</v>
      </c>
      <c r="BV521" s="22">
        <f t="shared" si="48"/>
        <v>0</v>
      </c>
      <c r="BW521" s="27">
        <v>627.82</v>
      </c>
      <c r="BX521" s="22">
        <f t="shared" si="49"/>
        <v>627.82</v>
      </c>
      <c r="BY521" s="22">
        <f t="shared" si="50"/>
        <v>0</v>
      </c>
      <c r="BZ521" s="22">
        <f t="shared" si="51"/>
        <v>0</v>
      </c>
      <c r="CA521" s="22">
        <f t="shared" si="52"/>
        <v>0</v>
      </c>
    </row>
    <row r="522" ht="14.25" customHeight="1">
      <c r="A522" s="14" t="s">
        <v>2288</v>
      </c>
      <c r="B522" s="14" t="s">
        <v>2289</v>
      </c>
      <c r="C522" s="14" t="s">
        <v>2290</v>
      </c>
      <c r="D522" s="14">
        <v>9.30244419E8</v>
      </c>
      <c r="E522" s="14" t="s">
        <v>351</v>
      </c>
      <c r="F522" s="14" t="s">
        <v>508</v>
      </c>
      <c r="G522" s="14" t="s">
        <v>2291</v>
      </c>
      <c r="H522" s="25" t="s">
        <v>96</v>
      </c>
      <c r="I522" s="26">
        <v>2300.0</v>
      </c>
      <c r="J522" s="22">
        <v>0.0</v>
      </c>
      <c r="K522" s="22">
        <f t="shared" si="6"/>
        <v>0</v>
      </c>
      <c r="L522" s="22">
        <f t="shared" si="7"/>
        <v>0</v>
      </c>
      <c r="M522" s="22">
        <v>0.0</v>
      </c>
      <c r="N522" s="22">
        <f t="shared" si="8"/>
        <v>0</v>
      </c>
      <c r="O522" s="22">
        <f t="shared" si="9"/>
        <v>0</v>
      </c>
      <c r="P522" s="22">
        <v>22.0</v>
      </c>
      <c r="Q522" s="22">
        <f t="shared" si="10"/>
        <v>0</v>
      </c>
      <c r="R522" s="22">
        <f t="shared" si="11"/>
        <v>22</v>
      </c>
      <c r="S522" s="22">
        <v>100.0</v>
      </c>
      <c r="T522" s="22">
        <f t="shared" si="12"/>
        <v>0</v>
      </c>
      <c r="U522" s="22">
        <f t="shared" si="13"/>
        <v>100</v>
      </c>
      <c r="V522" s="22">
        <f t="shared" si="14"/>
        <v>2178</v>
      </c>
      <c r="W522" s="22">
        <v>13.9</v>
      </c>
      <c r="X522" s="22">
        <f t="shared" si="15"/>
        <v>0</v>
      </c>
      <c r="Y522" s="22">
        <f t="shared" si="16"/>
        <v>13.9</v>
      </c>
      <c r="Z522" s="22">
        <v>0.39</v>
      </c>
      <c r="AA522" s="22">
        <f t="shared" si="17"/>
        <v>0</v>
      </c>
      <c r="AB522" s="22">
        <f t="shared" si="18"/>
        <v>0.39</v>
      </c>
      <c r="AC522" s="22">
        <v>68.87</v>
      </c>
      <c r="AD522" s="22">
        <f t="shared" si="19"/>
        <v>0</v>
      </c>
      <c r="AE522" s="22">
        <f t="shared" si="20"/>
        <v>68.87</v>
      </c>
      <c r="AF522" s="22">
        <v>1.37</v>
      </c>
      <c r="AG522" s="22">
        <f t="shared" si="21"/>
        <v>0</v>
      </c>
      <c r="AH522" s="22">
        <f t="shared" si="22"/>
        <v>1.37</v>
      </c>
      <c r="AI522" s="22">
        <v>60.86</v>
      </c>
      <c r="AJ522" s="22">
        <f t="shared" si="23"/>
        <v>0</v>
      </c>
      <c r="AK522" s="22">
        <f t="shared" si="24"/>
        <v>60.86</v>
      </c>
      <c r="AL522" s="22">
        <f t="shared" ref="AL522:AN522" si="2166">AF522+AI522</f>
        <v>62.23</v>
      </c>
      <c r="AM522" s="22">
        <f t="shared" si="2166"/>
        <v>0</v>
      </c>
      <c r="AN522" s="22">
        <f t="shared" si="2166"/>
        <v>62.23</v>
      </c>
      <c r="AO522" s="22">
        <f t="shared" ref="AO522:AQ522" si="2167">SUM(J522+M522+P522+S522+W522+Z522+AC522+AF522+AI522)</f>
        <v>267.39</v>
      </c>
      <c r="AP522" s="22">
        <f t="shared" si="2167"/>
        <v>0</v>
      </c>
      <c r="AQ522" s="22">
        <f t="shared" si="2167"/>
        <v>267.39</v>
      </c>
      <c r="AR522" s="22">
        <v>70.45714119708194</v>
      </c>
      <c r="AS522" s="22">
        <f t="shared" si="27"/>
        <v>337.8471412</v>
      </c>
      <c r="AT522" s="22">
        <f t="shared" si="28"/>
        <v>337.8471412</v>
      </c>
      <c r="AU522" s="22">
        <f t="shared" si="29"/>
        <v>1962.152859</v>
      </c>
      <c r="AV522" s="22">
        <f t="shared" si="2163"/>
        <v>4554</v>
      </c>
      <c r="AW522" s="22">
        <f t="shared" si="31"/>
        <v>2591.847141</v>
      </c>
      <c r="AX522" s="22">
        <f t="shared" si="32"/>
        <v>1962.152859</v>
      </c>
      <c r="AY522" s="22">
        <v>70.73</v>
      </c>
      <c r="AZ522" s="22">
        <f t="shared" si="33"/>
        <v>70.73</v>
      </c>
      <c r="BA522" s="22">
        <f t="shared" si="34"/>
        <v>0</v>
      </c>
      <c r="BB522" s="22">
        <f t="shared" si="35"/>
        <v>4624.73</v>
      </c>
      <c r="BC522" s="22">
        <f t="shared" ref="BC522:BD522" si="2168">SUM(AW522+AZ522)</f>
        <v>2662.577141</v>
      </c>
      <c r="BD522" s="22">
        <f t="shared" si="2168"/>
        <v>1962.152859</v>
      </c>
      <c r="BE522" s="22">
        <f t="shared" si="37"/>
        <v>0</v>
      </c>
      <c r="BF522" s="27">
        <v>0.0</v>
      </c>
      <c r="BG522" s="22">
        <f t="shared" si="38"/>
        <v>0</v>
      </c>
      <c r="BH522" s="22">
        <f t="shared" si="39"/>
        <v>0</v>
      </c>
      <c r="BI522" s="22">
        <v>625.8299999999999</v>
      </c>
      <c r="BJ522" s="22">
        <f t="shared" si="40"/>
        <v>625.83</v>
      </c>
      <c r="BK522" s="22">
        <f t="shared" si="41"/>
        <v>0</v>
      </c>
      <c r="BL522" s="22"/>
      <c r="BM522" s="22">
        <f t="shared" si="42"/>
        <v>0</v>
      </c>
      <c r="BN522" s="22" t="str">
        <f t="shared" si="43"/>
        <v/>
      </c>
      <c r="BO522" s="22">
        <f t="shared" ref="BO522:BQ522" si="2169">BF522+BI522+BL522</f>
        <v>625.83</v>
      </c>
      <c r="BP522" s="22">
        <f t="shared" si="2169"/>
        <v>625.83</v>
      </c>
      <c r="BQ522" s="22">
        <f t="shared" si="2169"/>
        <v>0</v>
      </c>
      <c r="BR522" s="22">
        <f t="shared" si="45"/>
        <v>0</v>
      </c>
      <c r="BS522" s="22">
        <v>0.0</v>
      </c>
      <c r="BT522" s="22">
        <f t="shared" si="46"/>
        <v>0</v>
      </c>
      <c r="BU522" s="22">
        <f t="shared" si="47"/>
        <v>0</v>
      </c>
      <c r="BV522" s="22">
        <f t="shared" si="48"/>
        <v>0</v>
      </c>
      <c r="BW522" s="27">
        <v>0.0</v>
      </c>
      <c r="BX522" s="22">
        <f t="shared" si="49"/>
        <v>0</v>
      </c>
      <c r="BY522" s="22">
        <f t="shared" si="50"/>
        <v>0</v>
      </c>
      <c r="BZ522" s="22">
        <f t="shared" si="51"/>
        <v>0</v>
      </c>
      <c r="CA522" s="22">
        <f t="shared" si="52"/>
        <v>0</v>
      </c>
    </row>
    <row r="523" ht="14.25" customHeight="1">
      <c r="A523" s="14" t="s">
        <v>2292</v>
      </c>
      <c r="B523" s="14" t="s">
        <v>2293</v>
      </c>
      <c r="C523" s="14" t="s">
        <v>2294</v>
      </c>
      <c r="D523" s="14">
        <v>8.30589317E8</v>
      </c>
      <c r="E523" s="14" t="s">
        <v>287</v>
      </c>
      <c r="F523" s="14" t="s">
        <v>191</v>
      </c>
      <c r="G523" s="14" t="s">
        <v>2295</v>
      </c>
      <c r="H523" s="25" t="s">
        <v>96</v>
      </c>
      <c r="I523" s="26">
        <v>1464.0</v>
      </c>
      <c r="J523" s="22">
        <v>0.0</v>
      </c>
      <c r="K523" s="22">
        <f t="shared" si="6"/>
        <v>0</v>
      </c>
      <c r="L523" s="22">
        <f t="shared" si="7"/>
        <v>0</v>
      </c>
      <c r="M523" s="22">
        <v>0.0</v>
      </c>
      <c r="N523" s="22">
        <f t="shared" si="8"/>
        <v>0</v>
      </c>
      <c r="O523" s="22">
        <f t="shared" si="9"/>
        <v>0</v>
      </c>
      <c r="P523" s="22">
        <v>10.0</v>
      </c>
      <c r="Q523" s="22">
        <f t="shared" si="10"/>
        <v>0</v>
      </c>
      <c r="R523" s="22">
        <f t="shared" si="11"/>
        <v>10</v>
      </c>
      <c r="S523" s="22">
        <v>100.0</v>
      </c>
      <c r="T523" s="22">
        <f t="shared" si="12"/>
        <v>0</v>
      </c>
      <c r="U523" s="22">
        <f t="shared" si="13"/>
        <v>100</v>
      </c>
      <c r="V523" s="22">
        <f t="shared" si="14"/>
        <v>1354</v>
      </c>
      <c r="W523" s="22">
        <v>13.9</v>
      </c>
      <c r="X523" s="22">
        <f t="shared" si="15"/>
        <v>0</v>
      </c>
      <c r="Y523" s="22">
        <f t="shared" si="16"/>
        <v>13.9</v>
      </c>
      <c r="Z523" s="22">
        <v>0.39</v>
      </c>
      <c r="AA523" s="22">
        <f t="shared" si="17"/>
        <v>0</v>
      </c>
      <c r="AB523" s="22">
        <f t="shared" si="18"/>
        <v>0.39</v>
      </c>
      <c r="AC523" s="22">
        <v>68.87</v>
      </c>
      <c r="AD523" s="22">
        <f t="shared" si="19"/>
        <v>0</v>
      </c>
      <c r="AE523" s="22">
        <f t="shared" si="20"/>
        <v>68.87</v>
      </c>
      <c r="AF523" s="22">
        <v>1.37</v>
      </c>
      <c r="AG523" s="22">
        <f t="shared" si="21"/>
        <v>0</v>
      </c>
      <c r="AH523" s="22">
        <f t="shared" si="22"/>
        <v>1.37</v>
      </c>
      <c r="AI523" s="22">
        <v>60.86</v>
      </c>
      <c r="AJ523" s="22">
        <f t="shared" si="23"/>
        <v>0</v>
      </c>
      <c r="AK523" s="22">
        <f t="shared" si="24"/>
        <v>60.86</v>
      </c>
      <c r="AL523" s="22">
        <f t="shared" ref="AL523:AN523" si="2170">AF523+AI523</f>
        <v>62.23</v>
      </c>
      <c r="AM523" s="22">
        <f t="shared" si="2170"/>
        <v>0</v>
      </c>
      <c r="AN523" s="22">
        <f t="shared" si="2170"/>
        <v>62.23</v>
      </c>
      <c r="AO523" s="22">
        <f t="shared" ref="AO523:AQ523" si="2171">SUM(J523+M523+P523+S523+W523+Z523+AC523+AF523+AI523)</f>
        <v>255.39</v>
      </c>
      <c r="AP523" s="22">
        <f t="shared" si="2171"/>
        <v>0</v>
      </c>
      <c r="AQ523" s="22">
        <f t="shared" si="2171"/>
        <v>255.39</v>
      </c>
      <c r="AR523" s="22">
        <v>41.89451268182544</v>
      </c>
      <c r="AS523" s="22">
        <f t="shared" si="27"/>
        <v>297.2845127</v>
      </c>
      <c r="AT523" s="22">
        <f t="shared" si="28"/>
        <v>297.2845127</v>
      </c>
      <c r="AU523" s="22">
        <f t="shared" si="29"/>
        <v>1166.715487</v>
      </c>
      <c r="AV523" s="22">
        <f t="shared" si="2163"/>
        <v>4554</v>
      </c>
      <c r="AW523" s="22">
        <f t="shared" si="31"/>
        <v>3387.284513</v>
      </c>
      <c r="AX523" s="22">
        <f t="shared" si="32"/>
        <v>1166.715487</v>
      </c>
      <c r="AY523" s="22">
        <v>0.0</v>
      </c>
      <c r="AZ523" s="22">
        <f t="shared" si="33"/>
        <v>0</v>
      </c>
      <c r="BA523" s="22">
        <f t="shared" si="34"/>
        <v>0</v>
      </c>
      <c r="BB523" s="22">
        <f t="shared" si="35"/>
        <v>4554</v>
      </c>
      <c r="BC523" s="22">
        <f t="shared" ref="BC523:BD523" si="2172">SUM(AW523+AZ523)</f>
        <v>3387.284513</v>
      </c>
      <c r="BD523" s="22">
        <f t="shared" si="2172"/>
        <v>1166.715487</v>
      </c>
      <c r="BE523" s="22">
        <f t="shared" si="37"/>
        <v>0</v>
      </c>
      <c r="BF523" s="27">
        <v>0.0</v>
      </c>
      <c r="BG523" s="22">
        <f t="shared" si="38"/>
        <v>0</v>
      </c>
      <c r="BH523" s="22">
        <f t="shared" si="39"/>
        <v>0</v>
      </c>
      <c r="BI523" s="22">
        <v>0.0</v>
      </c>
      <c r="BJ523" s="22">
        <f t="shared" si="40"/>
        <v>0</v>
      </c>
      <c r="BK523" s="22">
        <f t="shared" si="41"/>
        <v>0</v>
      </c>
      <c r="BL523" s="22"/>
      <c r="BM523" s="22">
        <f t="shared" si="42"/>
        <v>0</v>
      </c>
      <c r="BN523" s="22" t="str">
        <f t="shared" si="43"/>
        <v/>
      </c>
      <c r="BO523" s="22">
        <f t="shared" ref="BO523:BQ523" si="2173">BF523+BI523+BL523</f>
        <v>0</v>
      </c>
      <c r="BP523" s="22">
        <f t="shared" si="2173"/>
        <v>0</v>
      </c>
      <c r="BQ523" s="22">
        <f t="shared" si="2173"/>
        <v>0</v>
      </c>
      <c r="BR523" s="22">
        <f t="shared" si="45"/>
        <v>0</v>
      </c>
      <c r="BS523" s="22">
        <v>0.0</v>
      </c>
      <c r="BT523" s="22">
        <f t="shared" si="46"/>
        <v>0</v>
      </c>
      <c r="BU523" s="22">
        <f t="shared" si="47"/>
        <v>0</v>
      </c>
      <c r="BV523" s="22">
        <f t="shared" si="48"/>
        <v>0</v>
      </c>
      <c r="BW523" s="27">
        <v>127.69</v>
      </c>
      <c r="BX523" s="22">
        <f t="shared" si="49"/>
        <v>127.69</v>
      </c>
      <c r="BY523" s="22">
        <f t="shared" si="50"/>
        <v>0</v>
      </c>
      <c r="BZ523" s="22">
        <f t="shared" si="51"/>
        <v>0</v>
      </c>
      <c r="CA523" s="22">
        <f t="shared" si="52"/>
        <v>0</v>
      </c>
    </row>
    <row r="524" ht="14.25" customHeight="1">
      <c r="A524" s="14" t="s">
        <v>2296</v>
      </c>
      <c r="B524" s="14" t="s">
        <v>2297</v>
      </c>
      <c r="C524" s="14" t="s">
        <v>2298</v>
      </c>
      <c r="D524" s="14">
        <v>8.52818408E8</v>
      </c>
      <c r="E524" s="14" t="s">
        <v>758</v>
      </c>
      <c r="F524" s="14" t="s">
        <v>293</v>
      </c>
      <c r="G524" s="14" t="s">
        <v>2299</v>
      </c>
      <c r="H524" s="25" t="s">
        <v>96</v>
      </c>
      <c r="I524" s="26">
        <v>1100.0</v>
      </c>
      <c r="J524" s="22">
        <v>0.0</v>
      </c>
      <c r="K524" s="22">
        <f t="shared" si="6"/>
        <v>0</v>
      </c>
      <c r="L524" s="22">
        <f t="shared" si="7"/>
        <v>0</v>
      </c>
      <c r="M524" s="22">
        <v>0.0</v>
      </c>
      <c r="N524" s="22">
        <f t="shared" si="8"/>
        <v>0</v>
      </c>
      <c r="O524" s="22">
        <f t="shared" si="9"/>
        <v>0</v>
      </c>
      <c r="P524" s="22">
        <v>10.0</v>
      </c>
      <c r="Q524" s="22">
        <f t="shared" si="10"/>
        <v>0</v>
      </c>
      <c r="R524" s="22">
        <f t="shared" si="11"/>
        <v>10</v>
      </c>
      <c r="S524" s="22">
        <v>100.0</v>
      </c>
      <c r="T524" s="22">
        <f t="shared" si="12"/>
        <v>0</v>
      </c>
      <c r="U524" s="22">
        <f t="shared" si="13"/>
        <v>100</v>
      </c>
      <c r="V524" s="22">
        <f t="shared" si="14"/>
        <v>990</v>
      </c>
      <c r="W524" s="22">
        <v>13.9</v>
      </c>
      <c r="X524" s="22">
        <f t="shared" si="15"/>
        <v>0</v>
      </c>
      <c r="Y524" s="22">
        <f t="shared" si="16"/>
        <v>13.9</v>
      </c>
      <c r="Z524" s="22">
        <v>0.39</v>
      </c>
      <c r="AA524" s="22">
        <f t="shared" si="17"/>
        <v>0</v>
      </c>
      <c r="AB524" s="22">
        <f t="shared" si="18"/>
        <v>0.39</v>
      </c>
      <c r="AC524" s="22">
        <v>68.87</v>
      </c>
      <c r="AD524" s="22">
        <f t="shared" si="19"/>
        <v>0</v>
      </c>
      <c r="AE524" s="22">
        <f t="shared" si="20"/>
        <v>68.87</v>
      </c>
      <c r="AF524" s="22">
        <v>1.37</v>
      </c>
      <c r="AG524" s="22">
        <f t="shared" si="21"/>
        <v>0</v>
      </c>
      <c r="AH524" s="22">
        <f t="shared" si="22"/>
        <v>1.37</v>
      </c>
      <c r="AI524" s="22">
        <v>60.86</v>
      </c>
      <c r="AJ524" s="22">
        <f t="shared" si="23"/>
        <v>0</v>
      </c>
      <c r="AK524" s="22">
        <f t="shared" si="24"/>
        <v>60.86</v>
      </c>
      <c r="AL524" s="22">
        <f t="shared" ref="AL524:AN524" si="2174">AF524+AI524</f>
        <v>62.23</v>
      </c>
      <c r="AM524" s="22">
        <f t="shared" si="2174"/>
        <v>0</v>
      </c>
      <c r="AN524" s="22">
        <f t="shared" si="2174"/>
        <v>62.23</v>
      </c>
      <c r="AO524" s="22">
        <f t="shared" ref="AO524:AQ524" si="2175">SUM(J524+M524+P524+S524+W524+Z524+AC524+AF524+AI524)</f>
        <v>255.39</v>
      </c>
      <c r="AP524" s="22">
        <f t="shared" si="2175"/>
        <v>0</v>
      </c>
      <c r="AQ524" s="22">
        <f t="shared" si="2175"/>
        <v>255.39</v>
      </c>
      <c r="AR524" s="22">
        <v>29.277040861979117</v>
      </c>
      <c r="AS524" s="22">
        <f t="shared" si="27"/>
        <v>284.6670409</v>
      </c>
      <c r="AT524" s="22">
        <f t="shared" si="28"/>
        <v>284.6670409</v>
      </c>
      <c r="AU524" s="22">
        <f t="shared" si="29"/>
        <v>815.3329591</v>
      </c>
      <c r="AV524" s="22">
        <f t="shared" si="2163"/>
        <v>4554</v>
      </c>
      <c r="AW524" s="22">
        <f t="shared" si="31"/>
        <v>3738.667041</v>
      </c>
      <c r="AX524" s="22">
        <f t="shared" si="32"/>
        <v>815.3329591</v>
      </c>
      <c r="AY524" s="22">
        <v>70.73</v>
      </c>
      <c r="AZ524" s="22">
        <f t="shared" si="33"/>
        <v>70.73</v>
      </c>
      <c r="BA524" s="22">
        <f t="shared" si="34"/>
        <v>0</v>
      </c>
      <c r="BB524" s="22">
        <f t="shared" si="35"/>
        <v>4624.73</v>
      </c>
      <c r="BC524" s="22">
        <f t="shared" ref="BC524:BD524" si="2176">SUM(AW524+AZ524)</f>
        <v>3809.397041</v>
      </c>
      <c r="BD524" s="22">
        <f t="shared" si="2176"/>
        <v>815.3329591</v>
      </c>
      <c r="BE524" s="22">
        <f t="shared" si="37"/>
        <v>0</v>
      </c>
      <c r="BF524" s="27">
        <v>0.0</v>
      </c>
      <c r="BG524" s="22">
        <f t="shared" si="38"/>
        <v>0</v>
      </c>
      <c r="BH524" s="22">
        <f t="shared" si="39"/>
        <v>0</v>
      </c>
      <c r="BI524" s="22">
        <v>492.29</v>
      </c>
      <c r="BJ524" s="22">
        <f t="shared" si="40"/>
        <v>492.29</v>
      </c>
      <c r="BK524" s="22">
        <f t="shared" si="41"/>
        <v>0</v>
      </c>
      <c r="BL524" s="22"/>
      <c r="BM524" s="22">
        <f t="shared" si="42"/>
        <v>0</v>
      </c>
      <c r="BN524" s="22" t="str">
        <f t="shared" si="43"/>
        <v/>
      </c>
      <c r="BO524" s="22">
        <f t="shared" ref="BO524:BQ524" si="2177">BF524+BI524+BL524</f>
        <v>492.29</v>
      </c>
      <c r="BP524" s="22">
        <f t="shared" si="2177"/>
        <v>492.29</v>
      </c>
      <c r="BQ524" s="22">
        <f t="shared" si="2177"/>
        <v>0</v>
      </c>
      <c r="BR524" s="22">
        <f t="shared" si="45"/>
        <v>0</v>
      </c>
      <c r="BS524" s="22">
        <v>0.0</v>
      </c>
      <c r="BT524" s="22">
        <f t="shared" si="46"/>
        <v>0</v>
      </c>
      <c r="BU524" s="22">
        <f t="shared" si="47"/>
        <v>0</v>
      </c>
      <c r="BV524" s="22">
        <f t="shared" si="48"/>
        <v>0</v>
      </c>
      <c r="BW524" s="27">
        <v>1142.84</v>
      </c>
      <c r="BX524" s="22">
        <f t="shared" si="49"/>
        <v>1142.84</v>
      </c>
      <c r="BY524" s="22">
        <f t="shared" si="50"/>
        <v>0</v>
      </c>
      <c r="BZ524" s="22">
        <f t="shared" si="51"/>
        <v>0</v>
      </c>
      <c r="CA524" s="22">
        <f t="shared" si="52"/>
        <v>0</v>
      </c>
    </row>
    <row r="525" ht="14.25" customHeight="1">
      <c r="A525" s="14" t="s">
        <v>2300</v>
      </c>
      <c r="B525" s="14" t="s">
        <v>2301</v>
      </c>
      <c r="C525" s="14" t="s">
        <v>2302</v>
      </c>
      <c r="D525" s="14">
        <v>5.28270591E8</v>
      </c>
      <c r="E525" s="14" t="s">
        <v>1141</v>
      </c>
      <c r="F525" s="14" t="s">
        <v>119</v>
      </c>
      <c r="G525" s="14" t="s">
        <v>2303</v>
      </c>
      <c r="H525" s="25" t="s">
        <v>96</v>
      </c>
      <c r="I525" s="26">
        <v>2300.0</v>
      </c>
      <c r="J525" s="22">
        <v>0.0</v>
      </c>
      <c r="K525" s="22">
        <f t="shared" si="6"/>
        <v>0</v>
      </c>
      <c r="L525" s="22">
        <f t="shared" si="7"/>
        <v>0</v>
      </c>
      <c r="M525" s="22">
        <v>0.0</v>
      </c>
      <c r="N525" s="22">
        <f t="shared" si="8"/>
        <v>0</v>
      </c>
      <c r="O525" s="22">
        <f t="shared" si="9"/>
        <v>0</v>
      </c>
      <c r="P525" s="22">
        <v>10.0</v>
      </c>
      <c r="Q525" s="22">
        <f t="shared" si="10"/>
        <v>0</v>
      </c>
      <c r="R525" s="22">
        <f t="shared" si="11"/>
        <v>10</v>
      </c>
      <c r="S525" s="22">
        <v>100.0</v>
      </c>
      <c r="T525" s="22">
        <f t="shared" si="12"/>
        <v>0</v>
      </c>
      <c r="U525" s="22">
        <f t="shared" si="13"/>
        <v>100</v>
      </c>
      <c r="V525" s="22">
        <f t="shared" si="14"/>
        <v>2190</v>
      </c>
      <c r="W525" s="22">
        <v>13.9</v>
      </c>
      <c r="X525" s="22">
        <f t="shared" si="15"/>
        <v>0</v>
      </c>
      <c r="Y525" s="22">
        <f t="shared" si="16"/>
        <v>13.9</v>
      </c>
      <c r="Z525" s="22">
        <v>0.39</v>
      </c>
      <c r="AA525" s="22">
        <f t="shared" si="17"/>
        <v>0</v>
      </c>
      <c r="AB525" s="22">
        <f t="shared" si="18"/>
        <v>0.39</v>
      </c>
      <c r="AC525" s="22">
        <v>68.87</v>
      </c>
      <c r="AD525" s="22">
        <f t="shared" si="19"/>
        <v>0</v>
      </c>
      <c r="AE525" s="22">
        <f t="shared" si="20"/>
        <v>68.87</v>
      </c>
      <c r="AF525" s="22">
        <v>1.37</v>
      </c>
      <c r="AG525" s="22">
        <f t="shared" si="21"/>
        <v>0</v>
      </c>
      <c r="AH525" s="22">
        <f t="shared" si="22"/>
        <v>1.37</v>
      </c>
      <c r="AI525" s="22">
        <v>60.86</v>
      </c>
      <c r="AJ525" s="22">
        <f t="shared" si="23"/>
        <v>0</v>
      </c>
      <c r="AK525" s="22">
        <f t="shared" si="24"/>
        <v>60.86</v>
      </c>
      <c r="AL525" s="22">
        <f t="shared" ref="AL525:AN525" si="2178">AF525+AI525</f>
        <v>62.23</v>
      </c>
      <c r="AM525" s="22">
        <f t="shared" si="2178"/>
        <v>0</v>
      </c>
      <c r="AN525" s="22">
        <f t="shared" si="2178"/>
        <v>62.23</v>
      </c>
      <c r="AO525" s="22">
        <f t="shared" ref="AO525:AQ525" si="2179">SUM(J525+M525+P525+S525+W525+Z525+AC525+AF525+AI525)</f>
        <v>255.39</v>
      </c>
      <c r="AP525" s="22">
        <f t="shared" si="2179"/>
        <v>0</v>
      </c>
      <c r="AQ525" s="22">
        <f t="shared" si="2179"/>
        <v>255.39</v>
      </c>
      <c r="AR525" s="22">
        <v>70.87310180652742</v>
      </c>
      <c r="AS525" s="22">
        <f t="shared" si="27"/>
        <v>326.2631018</v>
      </c>
      <c r="AT525" s="22">
        <f t="shared" si="28"/>
        <v>326.2631018</v>
      </c>
      <c r="AU525" s="22">
        <f t="shared" si="29"/>
        <v>1973.736898</v>
      </c>
      <c r="AV525" s="22">
        <f t="shared" si="2163"/>
        <v>4554</v>
      </c>
      <c r="AW525" s="22">
        <f t="shared" si="31"/>
        <v>2580.263102</v>
      </c>
      <c r="AX525" s="22">
        <f t="shared" si="32"/>
        <v>1973.736898</v>
      </c>
      <c r="AY525" s="22">
        <v>70.73</v>
      </c>
      <c r="AZ525" s="22">
        <f t="shared" si="33"/>
        <v>70.73</v>
      </c>
      <c r="BA525" s="22">
        <f t="shared" si="34"/>
        <v>0</v>
      </c>
      <c r="BB525" s="22">
        <f t="shared" si="35"/>
        <v>4624.73</v>
      </c>
      <c r="BC525" s="22">
        <f t="shared" ref="BC525:BD525" si="2180">SUM(AW525+AZ525)</f>
        <v>2650.993102</v>
      </c>
      <c r="BD525" s="22">
        <f t="shared" si="2180"/>
        <v>1973.736898</v>
      </c>
      <c r="BE525" s="22">
        <f t="shared" si="37"/>
        <v>0</v>
      </c>
      <c r="BF525" s="27">
        <v>0.0</v>
      </c>
      <c r="BG525" s="22">
        <f t="shared" si="38"/>
        <v>0</v>
      </c>
      <c r="BH525" s="22">
        <f t="shared" si="39"/>
        <v>0</v>
      </c>
      <c r="BI525" s="22">
        <v>0.0</v>
      </c>
      <c r="BJ525" s="22">
        <f t="shared" si="40"/>
        <v>0</v>
      </c>
      <c r="BK525" s="22">
        <f t="shared" si="41"/>
        <v>0</v>
      </c>
      <c r="BL525" s="22"/>
      <c r="BM525" s="22">
        <f t="shared" si="42"/>
        <v>0</v>
      </c>
      <c r="BN525" s="22" t="str">
        <f t="shared" si="43"/>
        <v/>
      </c>
      <c r="BO525" s="22">
        <f t="shared" ref="BO525:BQ525" si="2181">BF525+BI525+BL525</f>
        <v>0</v>
      </c>
      <c r="BP525" s="22">
        <f t="shared" si="2181"/>
        <v>0</v>
      </c>
      <c r="BQ525" s="22">
        <f t="shared" si="2181"/>
        <v>0</v>
      </c>
      <c r="BR525" s="22">
        <f t="shared" si="45"/>
        <v>0</v>
      </c>
      <c r="BS525" s="22">
        <v>0.0</v>
      </c>
      <c r="BT525" s="22">
        <f t="shared" si="46"/>
        <v>0</v>
      </c>
      <c r="BU525" s="22">
        <f t="shared" si="47"/>
        <v>0</v>
      </c>
      <c r="BV525" s="22">
        <f t="shared" si="48"/>
        <v>0</v>
      </c>
      <c r="BW525" s="27">
        <v>0.0</v>
      </c>
      <c r="BX525" s="22">
        <f t="shared" si="49"/>
        <v>0</v>
      </c>
      <c r="BY525" s="22">
        <f t="shared" si="50"/>
        <v>0</v>
      </c>
      <c r="BZ525" s="22">
        <f t="shared" si="51"/>
        <v>0</v>
      </c>
      <c r="CA525" s="22">
        <f t="shared" si="52"/>
        <v>0</v>
      </c>
    </row>
    <row r="526" ht="14.25" customHeight="1">
      <c r="A526" s="14" t="s">
        <v>2304</v>
      </c>
      <c r="B526" s="14" t="s">
        <v>2305</v>
      </c>
      <c r="C526" s="14" t="s">
        <v>2306</v>
      </c>
      <c r="D526" s="14">
        <v>9.0491383E8</v>
      </c>
      <c r="E526" s="14" t="s">
        <v>1105</v>
      </c>
      <c r="F526" s="14" t="s">
        <v>176</v>
      </c>
      <c r="G526" s="14" t="s">
        <v>2307</v>
      </c>
      <c r="H526" s="25" t="s">
        <v>96</v>
      </c>
      <c r="I526" s="26">
        <v>802.0</v>
      </c>
      <c r="J526" s="22">
        <v>0.0</v>
      </c>
      <c r="K526" s="22">
        <f t="shared" si="6"/>
        <v>0</v>
      </c>
      <c r="L526" s="22">
        <f t="shared" si="7"/>
        <v>0</v>
      </c>
      <c r="M526" s="22">
        <v>0.0</v>
      </c>
      <c r="N526" s="22">
        <f t="shared" si="8"/>
        <v>0</v>
      </c>
      <c r="O526" s="22">
        <f t="shared" si="9"/>
        <v>0</v>
      </c>
      <c r="P526" s="22">
        <v>22.0</v>
      </c>
      <c r="Q526" s="22">
        <f t="shared" si="10"/>
        <v>0</v>
      </c>
      <c r="R526" s="22">
        <f t="shared" si="11"/>
        <v>22</v>
      </c>
      <c r="S526" s="22">
        <v>100.0</v>
      </c>
      <c r="T526" s="22">
        <f t="shared" si="12"/>
        <v>0</v>
      </c>
      <c r="U526" s="22">
        <f t="shared" si="13"/>
        <v>100</v>
      </c>
      <c r="V526" s="22">
        <f t="shared" si="14"/>
        <v>680</v>
      </c>
      <c r="W526" s="22">
        <v>13.9</v>
      </c>
      <c r="X526" s="22">
        <f t="shared" si="15"/>
        <v>0</v>
      </c>
      <c r="Y526" s="22">
        <f t="shared" si="16"/>
        <v>13.9</v>
      </c>
      <c r="Z526" s="22">
        <v>0.39</v>
      </c>
      <c r="AA526" s="22">
        <f t="shared" si="17"/>
        <v>0</v>
      </c>
      <c r="AB526" s="22">
        <f t="shared" si="18"/>
        <v>0.39</v>
      </c>
      <c r="AC526" s="22">
        <v>68.87</v>
      </c>
      <c r="AD526" s="22">
        <f t="shared" si="19"/>
        <v>0</v>
      </c>
      <c r="AE526" s="22">
        <f t="shared" si="20"/>
        <v>68.87</v>
      </c>
      <c r="AF526" s="22">
        <v>1.37</v>
      </c>
      <c r="AG526" s="22">
        <f t="shared" si="21"/>
        <v>0</v>
      </c>
      <c r="AH526" s="22">
        <f t="shared" si="22"/>
        <v>1.37</v>
      </c>
      <c r="AI526" s="22">
        <v>60.86</v>
      </c>
      <c r="AJ526" s="22">
        <f t="shared" si="23"/>
        <v>0</v>
      </c>
      <c r="AK526" s="22">
        <f t="shared" si="24"/>
        <v>60.86</v>
      </c>
      <c r="AL526" s="22">
        <f t="shared" ref="AL526:AN526" si="2182">AF526+AI526</f>
        <v>62.23</v>
      </c>
      <c r="AM526" s="22">
        <f t="shared" si="2182"/>
        <v>0</v>
      </c>
      <c r="AN526" s="22">
        <f t="shared" si="2182"/>
        <v>62.23</v>
      </c>
      <c r="AO526" s="22">
        <f t="shared" ref="AO526:AQ526" si="2183">SUM(J526+M526+P526+S526+W526+Z526+AC526+AF526+AI526)</f>
        <v>267.39</v>
      </c>
      <c r="AP526" s="22">
        <f t="shared" si="2183"/>
        <v>0</v>
      </c>
      <c r="AQ526" s="22">
        <f t="shared" si="2183"/>
        <v>267.39</v>
      </c>
      <c r="AR526" s="22">
        <v>18.531391784637474</v>
      </c>
      <c r="AS526" s="22">
        <f t="shared" si="27"/>
        <v>285.9213918</v>
      </c>
      <c r="AT526" s="22">
        <f t="shared" si="28"/>
        <v>285.9213918</v>
      </c>
      <c r="AU526" s="22">
        <f t="shared" si="29"/>
        <v>516.0786082</v>
      </c>
      <c r="AV526" s="22">
        <f t="shared" si="2163"/>
        <v>4554</v>
      </c>
      <c r="AW526" s="22">
        <f t="shared" si="31"/>
        <v>4037.921392</v>
      </c>
      <c r="AX526" s="22">
        <f t="shared" si="32"/>
        <v>516.0786082</v>
      </c>
      <c r="AY526" s="22">
        <v>70.73</v>
      </c>
      <c r="AZ526" s="22">
        <f t="shared" si="33"/>
        <v>70.73</v>
      </c>
      <c r="BA526" s="22">
        <f t="shared" si="34"/>
        <v>0</v>
      </c>
      <c r="BB526" s="22">
        <f t="shared" si="35"/>
        <v>4624.73</v>
      </c>
      <c r="BC526" s="22">
        <f t="shared" ref="BC526:BD526" si="2184">SUM(AW526+AZ526)</f>
        <v>4108.651392</v>
      </c>
      <c r="BD526" s="22">
        <f t="shared" si="2184"/>
        <v>516.0786082</v>
      </c>
      <c r="BE526" s="22">
        <f t="shared" si="37"/>
        <v>0</v>
      </c>
      <c r="BF526" s="27">
        <v>0.0</v>
      </c>
      <c r="BG526" s="22">
        <f t="shared" si="38"/>
        <v>0</v>
      </c>
      <c r="BH526" s="22">
        <f t="shared" si="39"/>
        <v>0</v>
      </c>
      <c r="BI526" s="22">
        <v>321.59000000000003</v>
      </c>
      <c r="BJ526" s="22">
        <f t="shared" si="40"/>
        <v>321.59</v>
      </c>
      <c r="BK526" s="22">
        <f t="shared" si="41"/>
        <v>0</v>
      </c>
      <c r="BL526" s="22"/>
      <c r="BM526" s="22">
        <f t="shared" si="42"/>
        <v>0</v>
      </c>
      <c r="BN526" s="22" t="str">
        <f t="shared" si="43"/>
        <v/>
      </c>
      <c r="BO526" s="22">
        <f t="shared" ref="BO526:BQ526" si="2185">BF526+BI526+BL526</f>
        <v>321.59</v>
      </c>
      <c r="BP526" s="22">
        <f t="shared" si="2185"/>
        <v>321.59</v>
      </c>
      <c r="BQ526" s="22">
        <f t="shared" si="2185"/>
        <v>0</v>
      </c>
      <c r="BR526" s="22">
        <f t="shared" si="45"/>
        <v>0</v>
      </c>
      <c r="BS526" s="22">
        <v>0.0</v>
      </c>
      <c r="BT526" s="22">
        <f t="shared" si="46"/>
        <v>0</v>
      </c>
      <c r="BU526" s="22">
        <f t="shared" si="47"/>
        <v>0</v>
      </c>
      <c r="BV526" s="22">
        <f t="shared" si="48"/>
        <v>0</v>
      </c>
      <c r="BW526" s="27">
        <v>191.54</v>
      </c>
      <c r="BX526" s="22">
        <f t="shared" si="49"/>
        <v>191.54</v>
      </c>
      <c r="BY526" s="22">
        <f t="shared" si="50"/>
        <v>0</v>
      </c>
      <c r="BZ526" s="22">
        <f t="shared" si="51"/>
        <v>0</v>
      </c>
      <c r="CA526" s="22">
        <f t="shared" si="52"/>
        <v>0</v>
      </c>
    </row>
    <row r="527" ht="14.25" customHeight="1">
      <c r="A527" s="14" t="s">
        <v>2308</v>
      </c>
      <c r="B527" s="14" t="s">
        <v>2309</v>
      </c>
      <c r="C527" s="14" t="s">
        <v>2310</v>
      </c>
      <c r="D527" s="14">
        <v>2.1983265E8</v>
      </c>
      <c r="E527" s="14" t="s">
        <v>1492</v>
      </c>
      <c r="F527" s="14" t="s">
        <v>282</v>
      </c>
      <c r="G527" s="14" t="s">
        <v>2311</v>
      </c>
      <c r="H527" s="25" t="s">
        <v>96</v>
      </c>
      <c r="I527" s="26">
        <v>2500.0</v>
      </c>
      <c r="J527" s="22">
        <v>0.0</v>
      </c>
      <c r="K527" s="22">
        <f t="shared" si="6"/>
        <v>0</v>
      </c>
      <c r="L527" s="22">
        <f t="shared" si="7"/>
        <v>0</v>
      </c>
      <c r="M527" s="22">
        <v>0.0</v>
      </c>
      <c r="N527" s="22">
        <f t="shared" si="8"/>
        <v>0</v>
      </c>
      <c r="O527" s="22">
        <f t="shared" si="9"/>
        <v>0</v>
      </c>
      <c r="P527" s="22">
        <v>10.0</v>
      </c>
      <c r="Q527" s="22">
        <f t="shared" si="10"/>
        <v>0</v>
      </c>
      <c r="R527" s="22">
        <f t="shared" si="11"/>
        <v>10</v>
      </c>
      <c r="S527" s="22">
        <v>100.0</v>
      </c>
      <c r="T527" s="22">
        <f t="shared" si="12"/>
        <v>0</v>
      </c>
      <c r="U527" s="22">
        <f t="shared" si="13"/>
        <v>100</v>
      </c>
      <c r="V527" s="22">
        <f t="shared" si="14"/>
        <v>2390</v>
      </c>
      <c r="W527" s="22">
        <v>13.9</v>
      </c>
      <c r="X527" s="22">
        <f t="shared" si="15"/>
        <v>0</v>
      </c>
      <c r="Y527" s="22">
        <f t="shared" si="16"/>
        <v>13.9</v>
      </c>
      <c r="Z527" s="22">
        <v>0.39</v>
      </c>
      <c r="AA527" s="22">
        <f t="shared" si="17"/>
        <v>0</v>
      </c>
      <c r="AB527" s="22">
        <f t="shared" si="18"/>
        <v>0.39</v>
      </c>
      <c r="AC527" s="22">
        <v>68.87</v>
      </c>
      <c r="AD527" s="22">
        <f t="shared" si="19"/>
        <v>0</v>
      </c>
      <c r="AE527" s="22">
        <f t="shared" si="20"/>
        <v>68.87</v>
      </c>
      <c r="AF527" s="22">
        <v>1.37</v>
      </c>
      <c r="AG527" s="22">
        <f t="shared" si="21"/>
        <v>0</v>
      </c>
      <c r="AH527" s="22">
        <f t="shared" si="22"/>
        <v>1.37</v>
      </c>
      <c r="AI527" s="22">
        <v>60.86</v>
      </c>
      <c r="AJ527" s="22">
        <f t="shared" si="23"/>
        <v>0</v>
      </c>
      <c r="AK527" s="22">
        <f t="shared" si="24"/>
        <v>60.86</v>
      </c>
      <c r="AL527" s="22">
        <f t="shared" ref="AL527:AN527" si="2186">AF527+AI527</f>
        <v>62.23</v>
      </c>
      <c r="AM527" s="22">
        <f t="shared" si="2186"/>
        <v>0</v>
      </c>
      <c r="AN527" s="22">
        <f t="shared" si="2186"/>
        <v>62.23</v>
      </c>
      <c r="AO527" s="22">
        <f t="shared" ref="AO527:AQ527" si="2187">SUM(J527+M527+P527+S527+W527+Z527+AC527+AF527+AI527)</f>
        <v>255.39</v>
      </c>
      <c r="AP527" s="22">
        <f t="shared" si="2187"/>
        <v>0</v>
      </c>
      <c r="AQ527" s="22">
        <f t="shared" si="2187"/>
        <v>255.39</v>
      </c>
      <c r="AR527" s="22">
        <v>77.80577863061882</v>
      </c>
      <c r="AS527" s="22">
        <f t="shared" si="27"/>
        <v>333.1957786</v>
      </c>
      <c r="AT527" s="22">
        <f t="shared" si="28"/>
        <v>333.1957786</v>
      </c>
      <c r="AU527" s="22">
        <f t="shared" si="29"/>
        <v>2166.804221</v>
      </c>
      <c r="AV527" s="22">
        <f t="shared" si="2163"/>
        <v>4554</v>
      </c>
      <c r="AW527" s="22">
        <f t="shared" si="31"/>
        <v>2387.195779</v>
      </c>
      <c r="AX527" s="22">
        <f t="shared" si="32"/>
        <v>2166.804221</v>
      </c>
      <c r="AY527" s="22">
        <v>70.73</v>
      </c>
      <c r="AZ527" s="22">
        <f t="shared" si="33"/>
        <v>70.73</v>
      </c>
      <c r="BA527" s="22">
        <f t="shared" si="34"/>
        <v>0</v>
      </c>
      <c r="BB527" s="22">
        <f t="shared" si="35"/>
        <v>4624.73</v>
      </c>
      <c r="BC527" s="22">
        <f t="shared" ref="BC527:BD527" si="2188">SUM(AW527+AZ527)</f>
        <v>2457.925779</v>
      </c>
      <c r="BD527" s="22">
        <f t="shared" si="2188"/>
        <v>2166.804221</v>
      </c>
      <c r="BE527" s="22">
        <f t="shared" si="37"/>
        <v>0</v>
      </c>
      <c r="BF527" s="27">
        <v>0.0</v>
      </c>
      <c r="BG527" s="22">
        <f t="shared" si="38"/>
        <v>0</v>
      </c>
      <c r="BH527" s="22">
        <f t="shared" si="39"/>
        <v>0</v>
      </c>
      <c r="BI527" s="22">
        <v>823.97</v>
      </c>
      <c r="BJ527" s="22">
        <f t="shared" si="40"/>
        <v>823.97</v>
      </c>
      <c r="BK527" s="22">
        <f t="shared" si="41"/>
        <v>0</v>
      </c>
      <c r="BL527" s="22"/>
      <c r="BM527" s="22">
        <f t="shared" si="42"/>
        <v>0</v>
      </c>
      <c r="BN527" s="22" t="str">
        <f t="shared" si="43"/>
        <v/>
      </c>
      <c r="BO527" s="22">
        <f t="shared" ref="BO527:BQ527" si="2189">BF527+BI527+BL527</f>
        <v>823.97</v>
      </c>
      <c r="BP527" s="22">
        <f t="shared" si="2189"/>
        <v>823.97</v>
      </c>
      <c r="BQ527" s="22">
        <f t="shared" si="2189"/>
        <v>0</v>
      </c>
      <c r="BR527" s="22">
        <f t="shared" si="45"/>
        <v>0</v>
      </c>
      <c r="BS527" s="22">
        <v>0.0</v>
      </c>
      <c r="BT527" s="22">
        <f t="shared" si="46"/>
        <v>0</v>
      </c>
      <c r="BU527" s="22">
        <f t="shared" si="47"/>
        <v>0</v>
      </c>
      <c r="BV527" s="22">
        <f t="shared" si="48"/>
        <v>0</v>
      </c>
      <c r="BW527" s="27">
        <v>0.0</v>
      </c>
      <c r="BX527" s="22">
        <f t="shared" si="49"/>
        <v>0</v>
      </c>
      <c r="BY527" s="22">
        <f t="shared" si="50"/>
        <v>0</v>
      </c>
      <c r="BZ527" s="22">
        <f t="shared" si="51"/>
        <v>0</v>
      </c>
      <c r="CA527" s="22">
        <f t="shared" si="52"/>
        <v>0</v>
      </c>
    </row>
    <row r="528" ht="14.25" customHeight="1">
      <c r="A528" s="14" t="s">
        <v>2312</v>
      </c>
      <c r="B528" s="14" t="s">
        <v>2313</v>
      </c>
      <c r="C528" s="14" t="s">
        <v>2314</v>
      </c>
      <c r="D528" s="14">
        <v>7.8311034E8</v>
      </c>
      <c r="E528" s="14" t="s">
        <v>298</v>
      </c>
      <c r="F528" s="14" t="s">
        <v>466</v>
      </c>
      <c r="G528" s="14" t="s">
        <v>2315</v>
      </c>
      <c r="H528" s="25" t="s">
        <v>96</v>
      </c>
      <c r="I528" s="26">
        <v>2000.0</v>
      </c>
      <c r="J528" s="22">
        <v>0.0</v>
      </c>
      <c r="K528" s="22">
        <f t="shared" si="6"/>
        <v>0</v>
      </c>
      <c r="L528" s="22">
        <f t="shared" si="7"/>
        <v>0</v>
      </c>
      <c r="M528" s="22">
        <v>0.0</v>
      </c>
      <c r="N528" s="22">
        <f t="shared" si="8"/>
        <v>0</v>
      </c>
      <c r="O528" s="22">
        <f t="shared" si="9"/>
        <v>0</v>
      </c>
      <c r="P528" s="22">
        <v>10.0</v>
      </c>
      <c r="Q528" s="22">
        <f t="shared" si="10"/>
        <v>0</v>
      </c>
      <c r="R528" s="22">
        <f t="shared" si="11"/>
        <v>10</v>
      </c>
      <c r="S528" s="22">
        <v>100.0</v>
      </c>
      <c r="T528" s="22">
        <f t="shared" si="12"/>
        <v>0</v>
      </c>
      <c r="U528" s="22">
        <f t="shared" si="13"/>
        <v>100</v>
      </c>
      <c r="V528" s="22">
        <f t="shared" si="14"/>
        <v>1890</v>
      </c>
      <c r="W528" s="22">
        <v>13.9</v>
      </c>
      <c r="X528" s="22">
        <f t="shared" si="15"/>
        <v>0</v>
      </c>
      <c r="Y528" s="22">
        <f t="shared" si="16"/>
        <v>13.9</v>
      </c>
      <c r="Z528" s="22">
        <v>0.39</v>
      </c>
      <c r="AA528" s="22">
        <f t="shared" si="17"/>
        <v>0</v>
      </c>
      <c r="AB528" s="22">
        <f t="shared" si="18"/>
        <v>0.39</v>
      </c>
      <c r="AC528" s="22">
        <v>68.87</v>
      </c>
      <c r="AD528" s="22">
        <f t="shared" si="19"/>
        <v>0</v>
      </c>
      <c r="AE528" s="22">
        <f t="shared" si="20"/>
        <v>68.87</v>
      </c>
      <c r="AF528" s="22">
        <v>1.37</v>
      </c>
      <c r="AG528" s="22">
        <f t="shared" si="21"/>
        <v>0</v>
      </c>
      <c r="AH528" s="22">
        <f t="shared" si="22"/>
        <v>1.37</v>
      </c>
      <c r="AI528" s="22">
        <v>60.86</v>
      </c>
      <c r="AJ528" s="22">
        <f t="shared" si="23"/>
        <v>0</v>
      </c>
      <c r="AK528" s="22">
        <f t="shared" si="24"/>
        <v>60.86</v>
      </c>
      <c r="AL528" s="22">
        <f t="shared" ref="AL528:AN528" si="2190">AF528+AI528</f>
        <v>62.23</v>
      </c>
      <c r="AM528" s="22">
        <f t="shared" si="2190"/>
        <v>0</v>
      </c>
      <c r="AN528" s="22">
        <f t="shared" si="2190"/>
        <v>62.23</v>
      </c>
      <c r="AO528" s="22">
        <f t="shared" ref="AO528:AQ528" si="2191">SUM(J528+M528+P528+S528+W528+Z528+AC528+AF528+AI528)</f>
        <v>255.39</v>
      </c>
      <c r="AP528" s="22">
        <f t="shared" si="2191"/>
        <v>0</v>
      </c>
      <c r="AQ528" s="22">
        <f t="shared" si="2191"/>
        <v>255.39</v>
      </c>
      <c r="AR528" s="22">
        <v>60.47408657039035</v>
      </c>
      <c r="AS528" s="22">
        <f t="shared" si="27"/>
        <v>315.8640866</v>
      </c>
      <c r="AT528" s="22">
        <f t="shared" si="28"/>
        <v>315.8640866</v>
      </c>
      <c r="AU528" s="22">
        <f t="shared" si="29"/>
        <v>1684.135913</v>
      </c>
      <c r="AV528" s="22">
        <f t="shared" si="2163"/>
        <v>4554</v>
      </c>
      <c r="AW528" s="22">
        <f t="shared" si="31"/>
        <v>2869.864087</v>
      </c>
      <c r="AX528" s="22">
        <f t="shared" si="32"/>
        <v>1684.135913</v>
      </c>
      <c r="AY528" s="22">
        <v>70.73</v>
      </c>
      <c r="AZ528" s="22">
        <f t="shared" si="33"/>
        <v>70.73</v>
      </c>
      <c r="BA528" s="22">
        <f t="shared" si="34"/>
        <v>0</v>
      </c>
      <c r="BB528" s="22">
        <f t="shared" si="35"/>
        <v>4624.73</v>
      </c>
      <c r="BC528" s="22">
        <f t="shared" ref="BC528:BD528" si="2192">SUM(AW528+AZ528)</f>
        <v>2940.594087</v>
      </c>
      <c r="BD528" s="22">
        <f t="shared" si="2192"/>
        <v>1684.135913</v>
      </c>
      <c r="BE528" s="22">
        <f t="shared" si="37"/>
        <v>0</v>
      </c>
      <c r="BF528" s="27">
        <v>0.0</v>
      </c>
      <c r="BG528" s="22">
        <f t="shared" si="38"/>
        <v>0</v>
      </c>
      <c r="BH528" s="22">
        <f t="shared" si="39"/>
        <v>0</v>
      </c>
      <c r="BI528" s="22">
        <v>712.35</v>
      </c>
      <c r="BJ528" s="22">
        <f t="shared" si="40"/>
        <v>712.35</v>
      </c>
      <c r="BK528" s="22">
        <f t="shared" si="41"/>
        <v>0</v>
      </c>
      <c r="BL528" s="22"/>
      <c r="BM528" s="22">
        <f t="shared" si="42"/>
        <v>0</v>
      </c>
      <c r="BN528" s="22" t="str">
        <f t="shared" si="43"/>
        <v/>
      </c>
      <c r="BO528" s="22">
        <f t="shared" ref="BO528:BQ528" si="2193">BF528+BI528+BL528</f>
        <v>712.35</v>
      </c>
      <c r="BP528" s="22">
        <f t="shared" si="2193"/>
        <v>712.35</v>
      </c>
      <c r="BQ528" s="22">
        <f t="shared" si="2193"/>
        <v>0</v>
      </c>
      <c r="BR528" s="22">
        <f t="shared" si="45"/>
        <v>0</v>
      </c>
      <c r="BS528" s="22">
        <v>0.0</v>
      </c>
      <c r="BT528" s="22">
        <f t="shared" si="46"/>
        <v>0</v>
      </c>
      <c r="BU528" s="22">
        <f t="shared" si="47"/>
        <v>0</v>
      </c>
      <c r="BV528" s="22">
        <f t="shared" si="48"/>
        <v>0</v>
      </c>
      <c r="BW528" s="27">
        <v>2575.14</v>
      </c>
      <c r="BX528" s="22">
        <f t="shared" si="49"/>
        <v>2575.14</v>
      </c>
      <c r="BY528" s="22">
        <f t="shared" si="50"/>
        <v>0</v>
      </c>
      <c r="BZ528" s="22">
        <f t="shared" si="51"/>
        <v>0</v>
      </c>
      <c r="CA528" s="22">
        <f t="shared" si="52"/>
        <v>0</v>
      </c>
    </row>
    <row r="529" ht="14.25" customHeight="1">
      <c r="A529" s="14" t="s">
        <v>2316</v>
      </c>
      <c r="B529" s="14" t="s">
        <v>2317</v>
      </c>
      <c r="C529" s="14" t="s">
        <v>2318</v>
      </c>
      <c r="D529" s="14">
        <v>1.058108708E9</v>
      </c>
      <c r="E529" s="14" t="s">
        <v>422</v>
      </c>
      <c r="F529" s="14" t="s">
        <v>130</v>
      </c>
      <c r="G529" s="14" t="s">
        <v>2319</v>
      </c>
      <c r="H529" s="25" t="s">
        <v>96</v>
      </c>
      <c r="I529" s="26">
        <v>1922.0</v>
      </c>
      <c r="J529" s="22">
        <v>0.0</v>
      </c>
      <c r="K529" s="22">
        <f t="shared" si="6"/>
        <v>0</v>
      </c>
      <c r="L529" s="22">
        <f t="shared" si="7"/>
        <v>0</v>
      </c>
      <c r="M529" s="22">
        <v>0.0</v>
      </c>
      <c r="N529" s="22">
        <f t="shared" si="8"/>
        <v>0</v>
      </c>
      <c r="O529" s="22">
        <f t="shared" si="9"/>
        <v>0</v>
      </c>
      <c r="P529" s="22">
        <v>10.0</v>
      </c>
      <c r="Q529" s="22">
        <f t="shared" si="10"/>
        <v>0</v>
      </c>
      <c r="R529" s="22">
        <f t="shared" si="11"/>
        <v>10</v>
      </c>
      <c r="S529" s="22">
        <v>100.0</v>
      </c>
      <c r="T529" s="22">
        <f t="shared" si="12"/>
        <v>0</v>
      </c>
      <c r="U529" s="22">
        <f t="shared" si="13"/>
        <v>100</v>
      </c>
      <c r="V529" s="22">
        <f t="shared" si="14"/>
        <v>1812</v>
      </c>
      <c r="W529" s="22">
        <v>27.8</v>
      </c>
      <c r="X529" s="22">
        <f t="shared" si="15"/>
        <v>0</v>
      </c>
      <c r="Y529" s="22">
        <f t="shared" si="16"/>
        <v>27.8</v>
      </c>
      <c r="Z529" s="22">
        <v>0.39</v>
      </c>
      <c r="AA529" s="22">
        <f t="shared" si="17"/>
        <v>0</v>
      </c>
      <c r="AB529" s="22">
        <f t="shared" si="18"/>
        <v>0.39</v>
      </c>
      <c r="AC529" s="22">
        <v>68.87</v>
      </c>
      <c r="AD529" s="22">
        <f t="shared" si="19"/>
        <v>0</v>
      </c>
      <c r="AE529" s="22">
        <f t="shared" si="20"/>
        <v>68.87</v>
      </c>
      <c r="AF529" s="22">
        <v>1.37</v>
      </c>
      <c r="AG529" s="22">
        <f t="shared" si="21"/>
        <v>0</v>
      </c>
      <c r="AH529" s="22">
        <f t="shared" si="22"/>
        <v>1.37</v>
      </c>
      <c r="AI529" s="22">
        <v>60.86</v>
      </c>
      <c r="AJ529" s="22">
        <f t="shared" si="23"/>
        <v>0</v>
      </c>
      <c r="AK529" s="22">
        <f t="shared" si="24"/>
        <v>60.86</v>
      </c>
      <c r="AL529" s="22">
        <f t="shared" ref="AL529:AN529" si="2194">AF529+AI529</f>
        <v>62.23</v>
      </c>
      <c r="AM529" s="22">
        <f t="shared" si="2194"/>
        <v>0</v>
      </c>
      <c r="AN529" s="22">
        <f t="shared" si="2194"/>
        <v>62.23</v>
      </c>
      <c r="AO529" s="22">
        <f t="shared" ref="AO529:AQ529" si="2195">SUM(J529+M529+P529+S529+W529+Z529+AC529+AF529+AI529)</f>
        <v>269.29</v>
      </c>
      <c r="AP529" s="22">
        <f t="shared" si="2195"/>
        <v>0</v>
      </c>
      <c r="AQ529" s="22">
        <f t="shared" si="2195"/>
        <v>269.29</v>
      </c>
      <c r="AR529" s="22">
        <v>57.28852156972036</v>
      </c>
      <c r="AS529" s="22">
        <f t="shared" si="27"/>
        <v>326.5785216</v>
      </c>
      <c r="AT529" s="22">
        <f t="shared" si="28"/>
        <v>326.5785216</v>
      </c>
      <c r="AU529" s="22">
        <f t="shared" si="29"/>
        <v>1595.421478</v>
      </c>
      <c r="AV529" s="22">
        <f t="shared" si="2163"/>
        <v>4554</v>
      </c>
      <c r="AW529" s="22">
        <f t="shared" si="31"/>
        <v>2958.578522</v>
      </c>
      <c r="AX529" s="22">
        <f t="shared" si="32"/>
        <v>1595.421478</v>
      </c>
      <c r="AY529" s="22">
        <v>70.73</v>
      </c>
      <c r="AZ529" s="22">
        <f t="shared" si="33"/>
        <v>70.73</v>
      </c>
      <c r="BA529" s="22">
        <f t="shared" si="34"/>
        <v>0</v>
      </c>
      <c r="BB529" s="22">
        <f t="shared" si="35"/>
        <v>4624.73</v>
      </c>
      <c r="BC529" s="22">
        <f t="shared" ref="BC529:BD529" si="2196">SUM(AW529+AZ529)</f>
        <v>3029.308522</v>
      </c>
      <c r="BD529" s="22">
        <f t="shared" si="2196"/>
        <v>1595.421478</v>
      </c>
      <c r="BE529" s="22">
        <f t="shared" si="37"/>
        <v>0</v>
      </c>
      <c r="BF529" s="27">
        <v>0.0</v>
      </c>
      <c r="BG529" s="22">
        <f t="shared" si="38"/>
        <v>0</v>
      </c>
      <c r="BH529" s="22">
        <f t="shared" si="39"/>
        <v>0</v>
      </c>
      <c r="BI529" s="22">
        <v>214.89</v>
      </c>
      <c r="BJ529" s="22">
        <f t="shared" si="40"/>
        <v>214.89</v>
      </c>
      <c r="BK529" s="22">
        <f t="shared" si="41"/>
        <v>0</v>
      </c>
      <c r="BL529" s="22"/>
      <c r="BM529" s="22">
        <f t="shared" si="42"/>
        <v>0</v>
      </c>
      <c r="BN529" s="22" t="str">
        <f t="shared" si="43"/>
        <v/>
      </c>
      <c r="BO529" s="22">
        <f t="shared" ref="BO529:BQ529" si="2197">BF529+BI529+BL529</f>
        <v>214.89</v>
      </c>
      <c r="BP529" s="22">
        <f t="shared" si="2197"/>
        <v>214.89</v>
      </c>
      <c r="BQ529" s="22">
        <f t="shared" si="2197"/>
        <v>0</v>
      </c>
      <c r="BR529" s="22">
        <f t="shared" si="45"/>
        <v>0</v>
      </c>
      <c r="BS529" s="22">
        <v>0.0</v>
      </c>
      <c r="BT529" s="22">
        <f t="shared" si="46"/>
        <v>0</v>
      </c>
      <c r="BU529" s="22">
        <f t="shared" si="47"/>
        <v>0</v>
      </c>
      <c r="BV529" s="22">
        <f t="shared" si="48"/>
        <v>0</v>
      </c>
      <c r="BW529" s="27">
        <v>0.0</v>
      </c>
      <c r="BX529" s="22">
        <f t="shared" si="49"/>
        <v>0</v>
      </c>
      <c r="BY529" s="22">
        <f t="shared" si="50"/>
        <v>0</v>
      </c>
      <c r="BZ529" s="22">
        <f t="shared" si="51"/>
        <v>0</v>
      </c>
      <c r="CA529" s="22">
        <f t="shared" si="52"/>
        <v>0</v>
      </c>
    </row>
    <row r="530" ht="14.25" customHeight="1">
      <c r="A530" s="14" t="s">
        <v>2320</v>
      </c>
      <c r="B530" s="14" t="s">
        <v>2321</v>
      </c>
      <c r="C530" s="14" t="s">
        <v>2322</v>
      </c>
      <c r="D530" s="14">
        <v>7.89926768E8</v>
      </c>
      <c r="E530" s="14" t="s">
        <v>346</v>
      </c>
      <c r="F530" s="14" t="s">
        <v>577</v>
      </c>
      <c r="G530" s="14" t="s">
        <v>2323</v>
      </c>
      <c r="H530" s="25" t="s">
        <v>96</v>
      </c>
      <c r="I530" s="26">
        <v>805.0</v>
      </c>
      <c r="J530" s="22">
        <v>0.0</v>
      </c>
      <c r="K530" s="22">
        <f t="shared" si="6"/>
        <v>0</v>
      </c>
      <c r="L530" s="22">
        <f t="shared" si="7"/>
        <v>0</v>
      </c>
      <c r="M530" s="22">
        <v>0.0</v>
      </c>
      <c r="N530" s="22">
        <f t="shared" si="8"/>
        <v>0</v>
      </c>
      <c r="O530" s="22">
        <f t="shared" si="9"/>
        <v>0</v>
      </c>
      <c r="P530" s="22">
        <v>10.0</v>
      </c>
      <c r="Q530" s="22">
        <f t="shared" si="10"/>
        <v>0</v>
      </c>
      <c r="R530" s="22">
        <f t="shared" si="11"/>
        <v>10</v>
      </c>
      <c r="S530" s="22">
        <v>100.0</v>
      </c>
      <c r="T530" s="22">
        <f t="shared" si="12"/>
        <v>0</v>
      </c>
      <c r="U530" s="22">
        <f t="shared" si="13"/>
        <v>100</v>
      </c>
      <c r="V530" s="22">
        <f t="shared" si="14"/>
        <v>695</v>
      </c>
      <c r="W530" s="22">
        <v>13.9</v>
      </c>
      <c r="X530" s="22">
        <f t="shared" si="15"/>
        <v>0</v>
      </c>
      <c r="Y530" s="22">
        <f t="shared" si="16"/>
        <v>13.9</v>
      </c>
      <c r="Z530" s="22">
        <v>0.39</v>
      </c>
      <c r="AA530" s="22">
        <f t="shared" si="17"/>
        <v>0</v>
      </c>
      <c r="AB530" s="22">
        <f t="shared" si="18"/>
        <v>0.39</v>
      </c>
      <c r="AC530" s="22">
        <v>68.87</v>
      </c>
      <c r="AD530" s="22">
        <f t="shared" si="19"/>
        <v>0</v>
      </c>
      <c r="AE530" s="22">
        <f t="shared" si="20"/>
        <v>68.87</v>
      </c>
      <c r="AF530" s="22">
        <v>1.37</v>
      </c>
      <c r="AG530" s="22">
        <f t="shared" si="21"/>
        <v>0</v>
      </c>
      <c r="AH530" s="22">
        <f t="shared" si="22"/>
        <v>1.37</v>
      </c>
      <c r="AI530" s="22">
        <v>60.86</v>
      </c>
      <c r="AJ530" s="22">
        <f t="shared" si="23"/>
        <v>0</v>
      </c>
      <c r="AK530" s="22">
        <f t="shared" si="24"/>
        <v>60.86</v>
      </c>
      <c r="AL530" s="22">
        <f t="shared" ref="AL530:AN530" si="2198">AF530+AI530</f>
        <v>62.23</v>
      </c>
      <c r="AM530" s="22">
        <f t="shared" si="2198"/>
        <v>0</v>
      </c>
      <c r="AN530" s="22">
        <f t="shared" si="2198"/>
        <v>62.23</v>
      </c>
      <c r="AO530" s="22">
        <f t="shared" ref="AO530:AQ530" si="2199">SUM(J530+M530+P530+S530+W530+Z530+AC530+AF530+AI530)</f>
        <v>255.39</v>
      </c>
      <c r="AP530" s="22">
        <f t="shared" si="2199"/>
        <v>0</v>
      </c>
      <c r="AQ530" s="22">
        <f t="shared" si="2199"/>
        <v>255.39</v>
      </c>
      <c r="AR530" s="22">
        <v>19.051342546444328</v>
      </c>
      <c r="AS530" s="22">
        <f t="shared" si="27"/>
        <v>274.4413425</v>
      </c>
      <c r="AT530" s="22">
        <f t="shared" si="28"/>
        <v>274.4413425</v>
      </c>
      <c r="AU530" s="22">
        <f t="shared" si="29"/>
        <v>530.5586575</v>
      </c>
      <c r="AV530" s="22">
        <f t="shared" si="2163"/>
        <v>4554</v>
      </c>
      <c r="AW530" s="22">
        <f t="shared" si="31"/>
        <v>4023.441343</v>
      </c>
      <c r="AX530" s="22">
        <f t="shared" si="32"/>
        <v>530.5586575</v>
      </c>
      <c r="AY530" s="22">
        <v>70.73</v>
      </c>
      <c r="AZ530" s="22">
        <f t="shared" si="33"/>
        <v>70.73</v>
      </c>
      <c r="BA530" s="22">
        <f t="shared" si="34"/>
        <v>0</v>
      </c>
      <c r="BB530" s="22">
        <f t="shared" si="35"/>
        <v>4624.73</v>
      </c>
      <c r="BC530" s="22">
        <f t="shared" ref="BC530:BD530" si="2200">SUM(AW530+AZ530)</f>
        <v>4094.171343</v>
      </c>
      <c r="BD530" s="22">
        <f t="shared" si="2200"/>
        <v>530.5586575</v>
      </c>
      <c r="BE530" s="22">
        <f t="shared" si="37"/>
        <v>0</v>
      </c>
      <c r="BF530" s="27">
        <v>0.0</v>
      </c>
      <c r="BG530" s="22">
        <f t="shared" si="38"/>
        <v>0</v>
      </c>
      <c r="BH530" s="22">
        <f t="shared" si="39"/>
        <v>0</v>
      </c>
      <c r="BI530" s="22">
        <v>0.0</v>
      </c>
      <c r="BJ530" s="22">
        <f t="shared" si="40"/>
        <v>0</v>
      </c>
      <c r="BK530" s="22">
        <f t="shared" si="41"/>
        <v>0</v>
      </c>
      <c r="BL530" s="22"/>
      <c r="BM530" s="22">
        <f t="shared" si="42"/>
        <v>0</v>
      </c>
      <c r="BN530" s="22" t="str">
        <f t="shared" si="43"/>
        <v/>
      </c>
      <c r="BO530" s="22">
        <f t="shared" ref="BO530:BQ530" si="2201">BF530+BI530+BL530</f>
        <v>0</v>
      </c>
      <c r="BP530" s="22">
        <f t="shared" si="2201"/>
        <v>0</v>
      </c>
      <c r="BQ530" s="22">
        <f t="shared" si="2201"/>
        <v>0</v>
      </c>
      <c r="BR530" s="22">
        <f t="shared" si="45"/>
        <v>0</v>
      </c>
      <c r="BS530" s="22">
        <v>0.0</v>
      </c>
      <c r="BT530" s="22">
        <f t="shared" si="46"/>
        <v>0</v>
      </c>
      <c r="BU530" s="22">
        <f t="shared" si="47"/>
        <v>0</v>
      </c>
      <c r="BV530" s="22">
        <f t="shared" si="48"/>
        <v>0</v>
      </c>
      <c r="BW530" s="27">
        <v>53.2</v>
      </c>
      <c r="BX530" s="22">
        <f t="shared" si="49"/>
        <v>53.2</v>
      </c>
      <c r="BY530" s="22">
        <f t="shared" si="50"/>
        <v>0</v>
      </c>
      <c r="BZ530" s="22">
        <f t="shared" si="51"/>
        <v>0</v>
      </c>
      <c r="CA530" s="22">
        <f t="shared" si="52"/>
        <v>0</v>
      </c>
    </row>
    <row r="531" ht="14.25" customHeight="1">
      <c r="A531" s="14" t="s">
        <v>2324</v>
      </c>
      <c r="B531" s="14" t="s">
        <v>2325</v>
      </c>
      <c r="C531" s="14" t="s">
        <v>2326</v>
      </c>
      <c r="D531" s="14">
        <v>5.89879286E8</v>
      </c>
      <c r="E531" s="14" t="s">
        <v>2327</v>
      </c>
      <c r="F531" s="14" t="s">
        <v>130</v>
      </c>
      <c r="G531" s="14" t="s">
        <v>2328</v>
      </c>
      <c r="H531" s="25" t="s">
        <v>96</v>
      </c>
      <c r="I531" s="26">
        <v>1590.0</v>
      </c>
      <c r="J531" s="22">
        <v>0.0</v>
      </c>
      <c r="K531" s="22">
        <f t="shared" si="6"/>
        <v>0</v>
      </c>
      <c r="L531" s="22">
        <f t="shared" si="7"/>
        <v>0</v>
      </c>
      <c r="M531" s="22">
        <v>0.0</v>
      </c>
      <c r="N531" s="22">
        <f t="shared" si="8"/>
        <v>0</v>
      </c>
      <c r="O531" s="22">
        <f t="shared" si="9"/>
        <v>0</v>
      </c>
      <c r="P531" s="22">
        <v>22.0</v>
      </c>
      <c r="Q531" s="22">
        <f t="shared" si="10"/>
        <v>0</v>
      </c>
      <c r="R531" s="22">
        <f t="shared" si="11"/>
        <v>22</v>
      </c>
      <c r="S531" s="22">
        <v>100.0</v>
      </c>
      <c r="T531" s="22">
        <f t="shared" si="12"/>
        <v>0</v>
      </c>
      <c r="U531" s="22">
        <f t="shared" si="13"/>
        <v>100</v>
      </c>
      <c r="V531" s="22">
        <f t="shared" si="14"/>
        <v>1468</v>
      </c>
      <c r="W531" s="22">
        <v>13.9</v>
      </c>
      <c r="X531" s="22">
        <f t="shared" si="15"/>
        <v>0</v>
      </c>
      <c r="Y531" s="22">
        <f t="shared" si="16"/>
        <v>13.9</v>
      </c>
      <c r="Z531" s="22">
        <v>0.39</v>
      </c>
      <c r="AA531" s="22">
        <f t="shared" si="17"/>
        <v>0</v>
      </c>
      <c r="AB531" s="22">
        <f t="shared" si="18"/>
        <v>0.39</v>
      </c>
      <c r="AC531" s="22">
        <v>68.87</v>
      </c>
      <c r="AD531" s="22">
        <f t="shared" si="19"/>
        <v>0</v>
      </c>
      <c r="AE531" s="22">
        <f t="shared" si="20"/>
        <v>68.87</v>
      </c>
      <c r="AF531" s="22">
        <v>1.37</v>
      </c>
      <c r="AG531" s="22">
        <f t="shared" si="21"/>
        <v>0</v>
      </c>
      <c r="AH531" s="22">
        <f t="shared" si="22"/>
        <v>1.37</v>
      </c>
      <c r="AI531" s="22">
        <v>60.86</v>
      </c>
      <c r="AJ531" s="22">
        <f t="shared" si="23"/>
        <v>0</v>
      </c>
      <c r="AK531" s="22">
        <f t="shared" si="24"/>
        <v>60.86</v>
      </c>
      <c r="AL531" s="22">
        <f t="shared" ref="AL531:AN531" si="2202">AF531+AI531</f>
        <v>62.23</v>
      </c>
      <c r="AM531" s="22">
        <f t="shared" si="2202"/>
        <v>0</v>
      </c>
      <c r="AN531" s="22">
        <f t="shared" si="2202"/>
        <v>62.23</v>
      </c>
      <c r="AO531" s="22">
        <f t="shared" ref="AO531:AQ531" si="2203">SUM(J531+M531+P531+S531+W531+Z531+AC531+AF531+AI531)</f>
        <v>267.39</v>
      </c>
      <c r="AP531" s="22">
        <f t="shared" si="2203"/>
        <v>0</v>
      </c>
      <c r="AQ531" s="22">
        <f t="shared" si="2203"/>
        <v>267.39</v>
      </c>
      <c r="AR531" s="22">
        <v>45.84613847155754</v>
      </c>
      <c r="AS531" s="22">
        <f t="shared" si="27"/>
        <v>313.2361385</v>
      </c>
      <c r="AT531" s="22">
        <f t="shared" si="28"/>
        <v>313.2361385</v>
      </c>
      <c r="AU531" s="22">
        <f t="shared" si="29"/>
        <v>1276.763862</v>
      </c>
      <c r="AV531" s="22">
        <f t="shared" si="2163"/>
        <v>4554</v>
      </c>
      <c r="AW531" s="22">
        <f t="shared" si="31"/>
        <v>3277.236138</v>
      </c>
      <c r="AX531" s="22">
        <f t="shared" si="32"/>
        <v>1276.763862</v>
      </c>
      <c r="AY531" s="22">
        <v>70.73</v>
      </c>
      <c r="AZ531" s="22">
        <f t="shared" si="33"/>
        <v>70.73</v>
      </c>
      <c r="BA531" s="22">
        <f t="shared" si="34"/>
        <v>0</v>
      </c>
      <c r="BB531" s="22">
        <f t="shared" si="35"/>
        <v>4624.73</v>
      </c>
      <c r="BC531" s="22">
        <f t="shared" ref="BC531:BD531" si="2204">SUM(AW531+AZ531)</f>
        <v>3347.966138</v>
      </c>
      <c r="BD531" s="22">
        <f t="shared" si="2204"/>
        <v>1276.763862</v>
      </c>
      <c r="BE531" s="22">
        <f t="shared" si="37"/>
        <v>0</v>
      </c>
      <c r="BF531" s="27">
        <v>0.0</v>
      </c>
      <c r="BG531" s="22">
        <f t="shared" si="38"/>
        <v>0</v>
      </c>
      <c r="BH531" s="22">
        <f t="shared" si="39"/>
        <v>0</v>
      </c>
      <c r="BI531" s="22">
        <v>179.73</v>
      </c>
      <c r="BJ531" s="22">
        <f t="shared" si="40"/>
        <v>179.73</v>
      </c>
      <c r="BK531" s="22">
        <f t="shared" si="41"/>
        <v>0</v>
      </c>
      <c r="BL531" s="22"/>
      <c r="BM531" s="22">
        <f t="shared" si="42"/>
        <v>0</v>
      </c>
      <c r="BN531" s="22" t="str">
        <f t="shared" si="43"/>
        <v/>
      </c>
      <c r="BO531" s="22">
        <f t="shared" ref="BO531:BQ531" si="2205">BF531+BI531+BL531</f>
        <v>179.73</v>
      </c>
      <c r="BP531" s="22">
        <f t="shared" si="2205"/>
        <v>179.73</v>
      </c>
      <c r="BQ531" s="22">
        <f t="shared" si="2205"/>
        <v>0</v>
      </c>
      <c r="BR531" s="22">
        <f t="shared" si="45"/>
        <v>0</v>
      </c>
      <c r="BS531" s="22">
        <v>0.0</v>
      </c>
      <c r="BT531" s="22">
        <f t="shared" si="46"/>
        <v>0</v>
      </c>
      <c r="BU531" s="22">
        <f t="shared" si="47"/>
        <v>0</v>
      </c>
      <c r="BV531" s="22">
        <f t="shared" si="48"/>
        <v>0</v>
      </c>
      <c r="BW531" s="27">
        <v>627.82</v>
      </c>
      <c r="BX531" s="22">
        <f t="shared" si="49"/>
        <v>627.82</v>
      </c>
      <c r="BY531" s="22">
        <f t="shared" si="50"/>
        <v>0</v>
      </c>
      <c r="BZ531" s="22">
        <f t="shared" si="51"/>
        <v>0</v>
      </c>
      <c r="CA531" s="22">
        <f t="shared" si="52"/>
        <v>0</v>
      </c>
    </row>
    <row r="532" ht="14.25" customHeight="1">
      <c r="A532" s="14" t="s">
        <v>2329</v>
      </c>
      <c r="B532" s="14" t="s">
        <v>2330</v>
      </c>
      <c r="C532" s="14" t="s">
        <v>2331</v>
      </c>
      <c r="D532" s="14">
        <v>2.00887319E8</v>
      </c>
      <c r="E532" s="14" t="s">
        <v>379</v>
      </c>
      <c r="F532" s="14" t="s">
        <v>113</v>
      </c>
      <c r="G532" s="14" t="s">
        <v>2332</v>
      </c>
      <c r="H532" s="25" t="s">
        <v>96</v>
      </c>
      <c r="I532" s="26">
        <v>1450.0</v>
      </c>
      <c r="J532" s="22">
        <v>0.0</v>
      </c>
      <c r="K532" s="22">
        <f t="shared" si="6"/>
        <v>0</v>
      </c>
      <c r="L532" s="22">
        <f t="shared" si="7"/>
        <v>0</v>
      </c>
      <c r="M532" s="22">
        <v>0.0</v>
      </c>
      <c r="N532" s="22">
        <f t="shared" si="8"/>
        <v>0</v>
      </c>
      <c r="O532" s="22">
        <f t="shared" si="9"/>
        <v>0</v>
      </c>
      <c r="P532" s="22">
        <v>10.0</v>
      </c>
      <c r="Q532" s="22">
        <f t="shared" si="10"/>
        <v>0</v>
      </c>
      <c r="R532" s="22">
        <f t="shared" si="11"/>
        <v>10</v>
      </c>
      <c r="S532" s="22">
        <v>100.0</v>
      </c>
      <c r="T532" s="22">
        <f t="shared" si="12"/>
        <v>0</v>
      </c>
      <c r="U532" s="22">
        <f t="shared" si="13"/>
        <v>100</v>
      </c>
      <c r="V532" s="22">
        <f t="shared" si="14"/>
        <v>1340</v>
      </c>
      <c r="W532" s="22">
        <v>13.9</v>
      </c>
      <c r="X532" s="22">
        <f t="shared" si="15"/>
        <v>0</v>
      </c>
      <c r="Y532" s="22">
        <f t="shared" si="16"/>
        <v>13.9</v>
      </c>
      <c r="Z532" s="22">
        <v>0.39</v>
      </c>
      <c r="AA532" s="22">
        <f t="shared" si="17"/>
        <v>0</v>
      </c>
      <c r="AB532" s="22">
        <f t="shared" si="18"/>
        <v>0.39</v>
      </c>
      <c r="AC532" s="22">
        <v>68.87</v>
      </c>
      <c r="AD532" s="22">
        <f t="shared" si="19"/>
        <v>0</v>
      </c>
      <c r="AE532" s="22">
        <f t="shared" si="20"/>
        <v>68.87</v>
      </c>
      <c r="AF532" s="22">
        <v>1.37</v>
      </c>
      <c r="AG532" s="22">
        <f t="shared" si="21"/>
        <v>0</v>
      </c>
      <c r="AH532" s="22">
        <f t="shared" si="22"/>
        <v>1.37</v>
      </c>
      <c r="AI532" s="22">
        <v>60.86</v>
      </c>
      <c r="AJ532" s="22">
        <f t="shared" si="23"/>
        <v>0</v>
      </c>
      <c r="AK532" s="22">
        <f t="shared" si="24"/>
        <v>60.86</v>
      </c>
      <c r="AL532" s="22">
        <f t="shared" ref="AL532:AN532" si="2206">AF532+AI532</f>
        <v>62.23</v>
      </c>
      <c r="AM532" s="22">
        <f t="shared" si="2206"/>
        <v>0</v>
      </c>
      <c r="AN532" s="22">
        <f t="shared" si="2206"/>
        <v>62.23</v>
      </c>
      <c r="AO532" s="22">
        <f t="shared" ref="AO532:AQ532" si="2207">SUM(J532+M532+P532+S532+W532+Z532+AC532+AF532+AI532)</f>
        <v>255.39</v>
      </c>
      <c r="AP532" s="22">
        <f t="shared" si="2207"/>
        <v>0</v>
      </c>
      <c r="AQ532" s="22">
        <f t="shared" si="2207"/>
        <v>255.39</v>
      </c>
      <c r="AR532" s="22">
        <v>41.409225304139035</v>
      </c>
      <c r="AS532" s="22">
        <f t="shared" si="27"/>
        <v>296.7992253</v>
      </c>
      <c r="AT532" s="22">
        <f t="shared" si="28"/>
        <v>296.7992253</v>
      </c>
      <c r="AU532" s="22">
        <f t="shared" si="29"/>
        <v>1153.200775</v>
      </c>
      <c r="AV532" s="22">
        <f t="shared" si="2163"/>
        <v>4554</v>
      </c>
      <c r="AW532" s="22">
        <f t="shared" si="31"/>
        <v>3400.799225</v>
      </c>
      <c r="AX532" s="22">
        <f t="shared" si="32"/>
        <v>1153.200775</v>
      </c>
      <c r="AY532" s="22">
        <v>70.73</v>
      </c>
      <c r="AZ532" s="22">
        <f t="shared" si="33"/>
        <v>70.73</v>
      </c>
      <c r="BA532" s="22">
        <f t="shared" si="34"/>
        <v>0</v>
      </c>
      <c r="BB532" s="22">
        <f t="shared" si="35"/>
        <v>4624.73</v>
      </c>
      <c r="BC532" s="22">
        <f t="shared" ref="BC532:BD532" si="2208">SUM(AW532+AZ532)</f>
        <v>3471.529225</v>
      </c>
      <c r="BD532" s="22">
        <f t="shared" si="2208"/>
        <v>1153.200775</v>
      </c>
      <c r="BE532" s="22">
        <f t="shared" si="37"/>
        <v>0</v>
      </c>
      <c r="BF532" s="27">
        <v>0.0</v>
      </c>
      <c r="BG532" s="22">
        <f t="shared" si="38"/>
        <v>0</v>
      </c>
      <c r="BH532" s="22">
        <f t="shared" si="39"/>
        <v>0</v>
      </c>
      <c r="BI532" s="22">
        <v>377.78999999999996</v>
      </c>
      <c r="BJ532" s="22">
        <f t="shared" si="40"/>
        <v>377.79</v>
      </c>
      <c r="BK532" s="22">
        <f t="shared" si="41"/>
        <v>0</v>
      </c>
      <c r="BL532" s="22"/>
      <c r="BM532" s="22">
        <f t="shared" si="42"/>
        <v>0</v>
      </c>
      <c r="BN532" s="22" t="str">
        <f t="shared" si="43"/>
        <v/>
      </c>
      <c r="BO532" s="22">
        <f t="shared" ref="BO532:BQ532" si="2209">BF532+BI532+BL532</f>
        <v>377.79</v>
      </c>
      <c r="BP532" s="22">
        <f t="shared" si="2209"/>
        <v>377.79</v>
      </c>
      <c r="BQ532" s="22">
        <f t="shared" si="2209"/>
        <v>0</v>
      </c>
      <c r="BR532" s="22">
        <f t="shared" si="45"/>
        <v>0</v>
      </c>
      <c r="BS532" s="22">
        <v>0.0</v>
      </c>
      <c r="BT532" s="22">
        <f t="shared" si="46"/>
        <v>0</v>
      </c>
      <c r="BU532" s="22">
        <f t="shared" si="47"/>
        <v>0</v>
      </c>
      <c r="BV532" s="22">
        <f t="shared" si="48"/>
        <v>0</v>
      </c>
      <c r="BW532" s="27">
        <v>0.0</v>
      </c>
      <c r="BX532" s="22">
        <f t="shared" si="49"/>
        <v>0</v>
      </c>
      <c r="BY532" s="22">
        <f t="shared" si="50"/>
        <v>0</v>
      </c>
      <c r="BZ532" s="22">
        <f t="shared" si="51"/>
        <v>0</v>
      </c>
      <c r="CA532" s="22">
        <f t="shared" si="52"/>
        <v>0</v>
      </c>
    </row>
    <row r="533" ht="14.25" customHeight="1">
      <c r="A533" s="14" t="s">
        <v>2333</v>
      </c>
      <c r="B533" s="14" t="s">
        <v>2334</v>
      </c>
      <c r="C533" s="14" t="s">
        <v>2335</v>
      </c>
      <c r="D533" s="14">
        <v>1.29469424E8</v>
      </c>
      <c r="E533" s="14" t="s">
        <v>327</v>
      </c>
      <c r="F533" s="14" t="s">
        <v>209</v>
      </c>
      <c r="G533" s="14" t="s">
        <v>2336</v>
      </c>
      <c r="H533" s="25" t="s">
        <v>96</v>
      </c>
      <c r="I533" s="26">
        <v>866.0</v>
      </c>
      <c r="J533" s="22">
        <v>0.0</v>
      </c>
      <c r="K533" s="22">
        <f t="shared" si="6"/>
        <v>0</v>
      </c>
      <c r="L533" s="22">
        <f t="shared" si="7"/>
        <v>0</v>
      </c>
      <c r="M533" s="22">
        <v>0.0</v>
      </c>
      <c r="N533" s="22">
        <f t="shared" si="8"/>
        <v>0</v>
      </c>
      <c r="O533" s="22">
        <f t="shared" si="9"/>
        <v>0</v>
      </c>
      <c r="P533" s="22">
        <v>10.0</v>
      </c>
      <c r="Q533" s="22">
        <f t="shared" si="10"/>
        <v>0</v>
      </c>
      <c r="R533" s="22">
        <f t="shared" si="11"/>
        <v>10</v>
      </c>
      <c r="S533" s="22">
        <v>100.0</v>
      </c>
      <c r="T533" s="22">
        <f t="shared" si="12"/>
        <v>0</v>
      </c>
      <c r="U533" s="22">
        <f t="shared" si="13"/>
        <v>100</v>
      </c>
      <c r="V533" s="22">
        <f t="shared" si="14"/>
        <v>756</v>
      </c>
      <c r="W533" s="22">
        <v>13.9</v>
      </c>
      <c r="X533" s="22">
        <f t="shared" si="15"/>
        <v>0</v>
      </c>
      <c r="Y533" s="22">
        <f t="shared" si="16"/>
        <v>13.9</v>
      </c>
      <c r="Z533" s="22">
        <v>0.39</v>
      </c>
      <c r="AA533" s="22">
        <f t="shared" si="17"/>
        <v>0</v>
      </c>
      <c r="AB533" s="22">
        <f t="shared" si="18"/>
        <v>0.39</v>
      </c>
      <c r="AC533" s="22">
        <v>68.87</v>
      </c>
      <c r="AD533" s="22">
        <f t="shared" si="19"/>
        <v>0</v>
      </c>
      <c r="AE533" s="22">
        <f t="shared" si="20"/>
        <v>68.87</v>
      </c>
      <c r="AF533" s="22">
        <v>1.37</v>
      </c>
      <c r="AG533" s="22">
        <f t="shared" si="21"/>
        <v>0</v>
      </c>
      <c r="AH533" s="22">
        <f t="shared" si="22"/>
        <v>1.37</v>
      </c>
      <c r="AI533" s="22">
        <v>60.86</v>
      </c>
      <c r="AJ533" s="22">
        <f t="shared" si="23"/>
        <v>0</v>
      </c>
      <c r="AK533" s="22">
        <f t="shared" si="24"/>
        <v>60.86</v>
      </c>
      <c r="AL533" s="22">
        <f t="shared" ref="AL533:AN533" si="2210">AF533+AI533</f>
        <v>62.23</v>
      </c>
      <c r="AM533" s="22">
        <f t="shared" si="2210"/>
        <v>0</v>
      </c>
      <c r="AN533" s="22">
        <f t="shared" si="2210"/>
        <v>62.23</v>
      </c>
      <c r="AO533" s="22">
        <f t="shared" ref="AO533:AQ533" si="2211">SUM(J533+M533+P533+S533+W533+Z533+AC533+AF533+AI533)</f>
        <v>255.39</v>
      </c>
      <c r="AP533" s="22">
        <f t="shared" si="2211"/>
        <v>0</v>
      </c>
      <c r="AQ533" s="22">
        <f t="shared" si="2211"/>
        <v>255.39</v>
      </c>
      <c r="AR533" s="22">
        <v>21.1658089777922</v>
      </c>
      <c r="AS533" s="22">
        <f t="shared" si="27"/>
        <v>276.555809</v>
      </c>
      <c r="AT533" s="22">
        <f t="shared" si="28"/>
        <v>276.555809</v>
      </c>
      <c r="AU533" s="22">
        <f t="shared" si="29"/>
        <v>589.444191</v>
      </c>
      <c r="AV533" s="22">
        <f t="shared" si="2163"/>
        <v>4554</v>
      </c>
      <c r="AW533" s="22">
        <f t="shared" si="31"/>
        <v>3964.555809</v>
      </c>
      <c r="AX533" s="22">
        <f t="shared" si="32"/>
        <v>589.444191</v>
      </c>
      <c r="AY533" s="22">
        <v>70.73</v>
      </c>
      <c r="AZ533" s="22">
        <f t="shared" si="33"/>
        <v>70.73</v>
      </c>
      <c r="BA533" s="22">
        <f t="shared" si="34"/>
        <v>0</v>
      </c>
      <c r="BB533" s="22">
        <f t="shared" si="35"/>
        <v>4624.73</v>
      </c>
      <c r="BC533" s="22">
        <f t="shared" ref="BC533:BD533" si="2212">SUM(AW533+AZ533)</f>
        <v>4035.285809</v>
      </c>
      <c r="BD533" s="22">
        <f t="shared" si="2212"/>
        <v>589.444191</v>
      </c>
      <c r="BE533" s="22">
        <f t="shared" si="37"/>
        <v>0</v>
      </c>
      <c r="BF533" s="27">
        <v>0.0</v>
      </c>
      <c r="BG533" s="22">
        <f t="shared" si="38"/>
        <v>0</v>
      </c>
      <c r="BH533" s="22">
        <f t="shared" si="39"/>
        <v>0</v>
      </c>
      <c r="BI533" s="22">
        <v>254.84</v>
      </c>
      <c r="BJ533" s="22">
        <f t="shared" si="40"/>
        <v>254.84</v>
      </c>
      <c r="BK533" s="22">
        <f t="shared" si="41"/>
        <v>0</v>
      </c>
      <c r="BL533" s="22"/>
      <c r="BM533" s="22">
        <f t="shared" si="42"/>
        <v>0</v>
      </c>
      <c r="BN533" s="22" t="str">
        <f t="shared" si="43"/>
        <v/>
      </c>
      <c r="BO533" s="22">
        <f t="shared" ref="BO533:BQ533" si="2213">BF533+BI533+BL533</f>
        <v>254.84</v>
      </c>
      <c r="BP533" s="22">
        <f t="shared" si="2213"/>
        <v>254.84</v>
      </c>
      <c r="BQ533" s="22">
        <f t="shared" si="2213"/>
        <v>0</v>
      </c>
      <c r="BR533" s="22">
        <f t="shared" si="45"/>
        <v>0</v>
      </c>
      <c r="BS533" s="22">
        <v>0.0</v>
      </c>
      <c r="BT533" s="22">
        <f t="shared" si="46"/>
        <v>0</v>
      </c>
      <c r="BU533" s="22">
        <f t="shared" si="47"/>
        <v>0</v>
      </c>
      <c r="BV533" s="22">
        <f t="shared" si="48"/>
        <v>0</v>
      </c>
      <c r="BW533" s="27">
        <v>383.08</v>
      </c>
      <c r="BX533" s="22">
        <f t="shared" si="49"/>
        <v>383.08</v>
      </c>
      <c r="BY533" s="22">
        <f t="shared" si="50"/>
        <v>0</v>
      </c>
      <c r="BZ533" s="22">
        <f t="shared" si="51"/>
        <v>0</v>
      </c>
      <c r="CA533" s="22">
        <f t="shared" si="52"/>
        <v>0</v>
      </c>
    </row>
    <row r="534" ht="14.25" customHeight="1">
      <c r="A534" s="14" t="s">
        <v>2337</v>
      </c>
      <c r="B534" s="14" t="s">
        <v>2338</v>
      </c>
      <c r="C534" s="14" t="s">
        <v>2339</v>
      </c>
      <c r="D534" s="14">
        <v>8.85334841E8</v>
      </c>
      <c r="E534" s="14" t="s">
        <v>312</v>
      </c>
      <c r="F534" s="14" t="s">
        <v>322</v>
      </c>
      <c r="G534" s="14" t="s">
        <v>2340</v>
      </c>
      <c r="H534" s="25" t="s">
        <v>96</v>
      </c>
      <c r="I534" s="26">
        <v>880.0</v>
      </c>
      <c r="J534" s="22">
        <v>0.0</v>
      </c>
      <c r="K534" s="22">
        <f t="shared" si="6"/>
        <v>0</v>
      </c>
      <c r="L534" s="22">
        <f t="shared" si="7"/>
        <v>0</v>
      </c>
      <c r="M534" s="22">
        <v>0.0</v>
      </c>
      <c r="N534" s="22">
        <f t="shared" si="8"/>
        <v>0</v>
      </c>
      <c r="O534" s="22">
        <f t="shared" si="9"/>
        <v>0</v>
      </c>
      <c r="P534" s="22">
        <v>22.0</v>
      </c>
      <c r="Q534" s="22">
        <f t="shared" si="10"/>
        <v>0</v>
      </c>
      <c r="R534" s="22">
        <f t="shared" si="11"/>
        <v>22</v>
      </c>
      <c r="S534" s="22">
        <v>100.0</v>
      </c>
      <c r="T534" s="22">
        <f t="shared" si="12"/>
        <v>0</v>
      </c>
      <c r="U534" s="22">
        <f t="shared" si="13"/>
        <v>100</v>
      </c>
      <c r="V534" s="22">
        <f t="shared" si="14"/>
        <v>758</v>
      </c>
      <c r="W534" s="22">
        <v>13.9</v>
      </c>
      <c r="X534" s="22">
        <f t="shared" si="15"/>
        <v>0</v>
      </c>
      <c r="Y534" s="22">
        <f t="shared" si="16"/>
        <v>13.9</v>
      </c>
      <c r="Z534" s="22">
        <v>0.39</v>
      </c>
      <c r="AA534" s="22">
        <f t="shared" si="17"/>
        <v>0</v>
      </c>
      <c r="AB534" s="22">
        <f t="shared" si="18"/>
        <v>0.39</v>
      </c>
      <c r="AC534" s="22">
        <v>68.87</v>
      </c>
      <c r="AD534" s="22">
        <f t="shared" si="19"/>
        <v>0</v>
      </c>
      <c r="AE534" s="22">
        <f t="shared" si="20"/>
        <v>68.87</v>
      </c>
      <c r="AF534" s="22">
        <v>1.37</v>
      </c>
      <c r="AG534" s="22">
        <f t="shared" si="21"/>
        <v>0</v>
      </c>
      <c r="AH534" s="22">
        <f t="shared" si="22"/>
        <v>1.37</v>
      </c>
      <c r="AI534" s="22">
        <v>60.86</v>
      </c>
      <c r="AJ534" s="22">
        <f t="shared" si="23"/>
        <v>0</v>
      </c>
      <c r="AK534" s="22">
        <f t="shared" si="24"/>
        <v>60.86</v>
      </c>
      <c r="AL534" s="22">
        <f t="shared" ref="AL534:AN534" si="2214">AF534+AI534</f>
        <v>62.23</v>
      </c>
      <c r="AM534" s="22">
        <f t="shared" si="2214"/>
        <v>0</v>
      </c>
      <c r="AN534" s="22">
        <f t="shared" si="2214"/>
        <v>62.23</v>
      </c>
      <c r="AO534" s="22">
        <f t="shared" ref="AO534:AQ534" si="2215">SUM(J534+M534+P534+S534+W534+Z534+AC534+AF534+AI534)</f>
        <v>267.39</v>
      </c>
      <c r="AP534" s="22">
        <f t="shared" si="2215"/>
        <v>0</v>
      </c>
      <c r="AQ534" s="22">
        <f t="shared" si="2215"/>
        <v>267.39</v>
      </c>
      <c r="AR534" s="22">
        <v>21.235135746033116</v>
      </c>
      <c r="AS534" s="22">
        <f t="shared" si="27"/>
        <v>288.6251357</v>
      </c>
      <c r="AT534" s="22">
        <f t="shared" si="28"/>
        <v>288.6251357</v>
      </c>
      <c r="AU534" s="22">
        <f t="shared" si="29"/>
        <v>591.3748643</v>
      </c>
      <c r="AV534" s="22">
        <f t="shared" si="2163"/>
        <v>4554</v>
      </c>
      <c r="AW534" s="22">
        <f t="shared" si="31"/>
        <v>3962.625136</v>
      </c>
      <c r="AX534" s="22">
        <f t="shared" si="32"/>
        <v>591.3748643</v>
      </c>
      <c r="AY534" s="22">
        <v>70.73</v>
      </c>
      <c r="AZ534" s="22">
        <f t="shared" si="33"/>
        <v>70.73</v>
      </c>
      <c r="BA534" s="22">
        <f t="shared" si="34"/>
        <v>0</v>
      </c>
      <c r="BB534" s="22">
        <f t="shared" si="35"/>
        <v>4624.73</v>
      </c>
      <c r="BC534" s="22">
        <f t="shared" ref="BC534:BD534" si="2216">SUM(AW534+AZ534)</f>
        <v>4033.355136</v>
      </c>
      <c r="BD534" s="22">
        <f t="shared" si="2216"/>
        <v>591.3748643</v>
      </c>
      <c r="BE534" s="22">
        <f t="shared" si="37"/>
        <v>0</v>
      </c>
      <c r="BF534" s="27">
        <v>0.0</v>
      </c>
      <c r="BG534" s="22">
        <f t="shared" si="38"/>
        <v>0</v>
      </c>
      <c r="BH534" s="22">
        <f t="shared" si="39"/>
        <v>0</v>
      </c>
      <c r="BI534" s="22">
        <v>0.0</v>
      </c>
      <c r="BJ534" s="22">
        <f t="shared" si="40"/>
        <v>0</v>
      </c>
      <c r="BK534" s="22">
        <f t="shared" si="41"/>
        <v>0</v>
      </c>
      <c r="BL534" s="22"/>
      <c r="BM534" s="22">
        <f t="shared" si="42"/>
        <v>0</v>
      </c>
      <c r="BN534" s="22" t="str">
        <f t="shared" si="43"/>
        <v/>
      </c>
      <c r="BO534" s="22">
        <f t="shared" ref="BO534:BQ534" si="2217">BF534+BI534+BL534</f>
        <v>0</v>
      </c>
      <c r="BP534" s="22">
        <f t="shared" si="2217"/>
        <v>0</v>
      </c>
      <c r="BQ534" s="22">
        <f t="shared" si="2217"/>
        <v>0</v>
      </c>
      <c r="BR534" s="22">
        <f t="shared" si="45"/>
        <v>0</v>
      </c>
      <c r="BS534" s="22">
        <v>0.0</v>
      </c>
      <c r="BT534" s="22">
        <f t="shared" si="46"/>
        <v>0</v>
      </c>
      <c r="BU534" s="22">
        <f t="shared" si="47"/>
        <v>0</v>
      </c>
      <c r="BV534" s="22">
        <f t="shared" si="48"/>
        <v>0</v>
      </c>
      <c r="BW534" s="27">
        <v>0.0</v>
      </c>
      <c r="BX534" s="22">
        <f t="shared" si="49"/>
        <v>0</v>
      </c>
      <c r="BY534" s="22">
        <f t="shared" si="50"/>
        <v>0</v>
      </c>
      <c r="BZ534" s="22">
        <f t="shared" si="51"/>
        <v>0</v>
      </c>
      <c r="CA534" s="22">
        <f t="shared" si="52"/>
        <v>0</v>
      </c>
    </row>
    <row r="535" ht="14.25" customHeight="1">
      <c r="A535" s="14" t="s">
        <v>2341</v>
      </c>
      <c r="B535" s="14" t="s">
        <v>2342</v>
      </c>
      <c r="C535" s="14" t="s">
        <v>2343</v>
      </c>
      <c r="D535" s="14">
        <v>9.21925638E8</v>
      </c>
      <c r="E535" s="14" t="s">
        <v>266</v>
      </c>
      <c r="F535" s="14" t="s">
        <v>508</v>
      </c>
      <c r="G535" s="14" t="s">
        <v>2344</v>
      </c>
      <c r="H535" s="25" t="s">
        <v>96</v>
      </c>
      <c r="I535" s="26">
        <v>1225.0</v>
      </c>
      <c r="J535" s="22">
        <v>0.0</v>
      </c>
      <c r="K535" s="22">
        <f t="shared" si="6"/>
        <v>0</v>
      </c>
      <c r="L535" s="22">
        <f t="shared" si="7"/>
        <v>0</v>
      </c>
      <c r="M535" s="22">
        <v>0.0</v>
      </c>
      <c r="N535" s="22">
        <f t="shared" si="8"/>
        <v>0</v>
      </c>
      <c r="O535" s="22">
        <f t="shared" si="9"/>
        <v>0</v>
      </c>
      <c r="P535" s="22">
        <v>22.0</v>
      </c>
      <c r="Q535" s="22">
        <f t="shared" si="10"/>
        <v>0</v>
      </c>
      <c r="R535" s="22">
        <f t="shared" si="11"/>
        <v>22</v>
      </c>
      <c r="S535" s="22">
        <v>100.0</v>
      </c>
      <c r="T535" s="22">
        <f t="shared" si="12"/>
        <v>0</v>
      </c>
      <c r="U535" s="22">
        <f t="shared" si="13"/>
        <v>100</v>
      </c>
      <c r="V535" s="22">
        <f t="shared" si="14"/>
        <v>1103</v>
      </c>
      <c r="W535" s="22">
        <v>13.9</v>
      </c>
      <c r="X535" s="22">
        <f t="shared" si="15"/>
        <v>0</v>
      </c>
      <c r="Y535" s="22">
        <f t="shared" si="16"/>
        <v>13.9</v>
      </c>
      <c r="Z535" s="22">
        <v>0.39</v>
      </c>
      <c r="AA535" s="22">
        <f t="shared" si="17"/>
        <v>0</v>
      </c>
      <c r="AB535" s="22">
        <f t="shared" si="18"/>
        <v>0.39</v>
      </c>
      <c r="AC535" s="22">
        <v>68.87</v>
      </c>
      <c r="AD535" s="22">
        <f t="shared" si="19"/>
        <v>0</v>
      </c>
      <c r="AE535" s="22">
        <f t="shared" si="20"/>
        <v>68.87</v>
      </c>
      <c r="AF535" s="22">
        <v>1.37</v>
      </c>
      <c r="AG535" s="22">
        <f t="shared" si="21"/>
        <v>0</v>
      </c>
      <c r="AH535" s="22">
        <f t="shared" si="22"/>
        <v>1.37</v>
      </c>
      <c r="AI535" s="22">
        <v>60.86</v>
      </c>
      <c r="AJ535" s="22">
        <f t="shared" si="23"/>
        <v>0</v>
      </c>
      <c r="AK535" s="22">
        <f t="shared" si="24"/>
        <v>60.86</v>
      </c>
      <c r="AL535" s="22">
        <f t="shared" ref="AL535:AN535" si="2218">AF535+AI535</f>
        <v>62.23</v>
      </c>
      <c r="AM535" s="22">
        <f t="shared" si="2218"/>
        <v>0</v>
      </c>
      <c r="AN535" s="22">
        <f t="shared" si="2218"/>
        <v>62.23</v>
      </c>
      <c r="AO535" s="22">
        <f t="shared" ref="AO535:AQ535" si="2219">SUM(J535+M535+P535+S535+W535+Z535+AC535+AF535+AI535)</f>
        <v>267.39</v>
      </c>
      <c r="AP535" s="22">
        <f t="shared" si="2219"/>
        <v>0</v>
      </c>
      <c r="AQ535" s="22">
        <f t="shared" si="2219"/>
        <v>267.39</v>
      </c>
      <c r="AR535" s="22">
        <v>33.19400326759075</v>
      </c>
      <c r="AS535" s="22">
        <f t="shared" si="27"/>
        <v>300.5840033</v>
      </c>
      <c r="AT535" s="22">
        <f t="shared" si="28"/>
        <v>300.5840033</v>
      </c>
      <c r="AU535" s="22">
        <f t="shared" si="29"/>
        <v>924.4159967</v>
      </c>
      <c r="AV535" s="22">
        <f t="shared" si="2163"/>
        <v>4554</v>
      </c>
      <c r="AW535" s="22">
        <f t="shared" si="31"/>
        <v>3629.584003</v>
      </c>
      <c r="AX535" s="22">
        <f t="shared" si="32"/>
        <v>924.4159967</v>
      </c>
      <c r="AY535" s="22">
        <v>70.73</v>
      </c>
      <c r="AZ535" s="22">
        <f t="shared" si="33"/>
        <v>70.73</v>
      </c>
      <c r="BA535" s="22">
        <f t="shared" si="34"/>
        <v>0</v>
      </c>
      <c r="BB535" s="22">
        <f t="shared" si="35"/>
        <v>4624.73</v>
      </c>
      <c r="BC535" s="22">
        <f t="shared" ref="BC535:BD535" si="2220">SUM(AW535+AZ535)</f>
        <v>3700.314003</v>
      </c>
      <c r="BD535" s="22">
        <f t="shared" si="2220"/>
        <v>924.4159967</v>
      </c>
      <c r="BE535" s="22">
        <f t="shared" si="37"/>
        <v>0</v>
      </c>
      <c r="BF535" s="27">
        <v>0.0</v>
      </c>
      <c r="BG535" s="22">
        <f t="shared" si="38"/>
        <v>0</v>
      </c>
      <c r="BH535" s="22">
        <f t="shared" si="39"/>
        <v>0</v>
      </c>
      <c r="BI535" s="22">
        <v>600.02</v>
      </c>
      <c r="BJ535" s="22">
        <f t="shared" si="40"/>
        <v>600.02</v>
      </c>
      <c r="BK535" s="22">
        <f t="shared" si="41"/>
        <v>0</v>
      </c>
      <c r="BL535" s="22"/>
      <c r="BM535" s="22">
        <f t="shared" si="42"/>
        <v>0</v>
      </c>
      <c r="BN535" s="22" t="str">
        <f t="shared" si="43"/>
        <v/>
      </c>
      <c r="BO535" s="22">
        <f t="shared" ref="BO535:BQ535" si="2221">BF535+BI535+BL535</f>
        <v>600.02</v>
      </c>
      <c r="BP535" s="22">
        <f t="shared" si="2221"/>
        <v>600.02</v>
      </c>
      <c r="BQ535" s="22">
        <f t="shared" si="2221"/>
        <v>0</v>
      </c>
      <c r="BR535" s="22">
        <f t="shared" si="45"/>
        <v>0</v>
      </c>
      <c r="BS535" s="22">
        <v>0.0</v>
      </c>
      <c r="BT535" s="22">
        <f t="shared" si="46"/>
        <v>0</v>
      </c>
      <c r="BU535" s="22">
        <f t="shared" si="47"/>
        <v>0</v>
      </c>
      <c r="BV535" s="22">
        <f t="shared" si="48"/>
        <v>0</v>
      </c>
      <c r="BW535" s="27">
        <v>180.89</v>
      </c>
      <c r="BX535" s="22">
        <f t="shared" si="49"/>
        <v>180.89</v>
      </c>
      <c r="BY535" s="22">
        <f t="shared" si="50"/>
        <v>0</v>
      </c>
      <c r="BZ535" s="22">
        <f t="shared" si="51"/>
        <v>0</v>
      </c>
      <c r="CA535" s="22">
        <f t="shared" si="52"/>
        <v>0</v>
      </c>
    </row>
    <row r="536" ht="14.25" customHeight="1">
      <c r="A536" s="14" t="s">
        <v>2345</v>
      </c>
      <c r="B536" s="14" t="s">
        <v>2346</v>
      </c>
      <c r="C536" s="14" t="s">
        <v>2347</v>
      </c>
      <c r="D536" s="14">
        <v>9.5005867E8</v>
      </c>
      <c r="E536" s="14" t="s">
        <v>2348</v>
      </c>
      <c r="F536" s="14" t="s">
        <v>267</v>
      </c>
      <c r="G536" s="14" t="s">
        <v>2349</v>
      </c>
      <c r="H536" s="25" t="s">
        <v>96</v>
      </c>
      <c r="I536" s="26">
        <v>7500.0</v>
      </c>
      <c r="J536" s="22">
        <v>0.0</v>
      </c>
      <c r="K536" s="22">
        <f t="shared" si="6"/>
        <v>0</v>
      </c>
      <c r="L536" s="22">
        <f t="shared" si="7"/>
        <v>0</v>
      </c>
      <c r="M536" s="22">
        <v>0.0</v>
      </c>
      <c r="N536" s="22">
        <f t="shared" si="8"/>
        <v>0</v>
      </c>
      <c r="O536" s="22">
        <f t="shared" si="9"/>
        <v>0</v>
      </c>
      <c r="P536" s="22">
        <v>10.0</v>
      </c>
      <c r="Q536" s="22">
        <f t="shared" si="10"/>
        <v>0</v>
      </c>
      <c r="R536" s="22">
        <f t="shared" si="11"/>
        <v>10</v>
      </c>
      <c r="S536" s="22">
        <v>100.0</v>
      </c>
      <c r="T536" s="22">
        <f t="shared" si="12"/>
        <v>0</v>
      </c>
      <c r="U536" s="22">
        <f t="shared" si="13"/>
        <v>100</v>
      </c>
      <c r="V536" s="22">
        <f t="shared" si="14"/>
        <v>7390</v>
      </c>
      <c r="W536" s="22">
        <v>27.8</v>
      </c>
      <c r="X536" s="22">
        <f t="shared" si="15"/>
        <v>0</v>
      </c>
      <c r="Y536" s="22">
        <f t="shared" si="16"/>
        <v>27.8</v>
      </c>
      <c r="Z536" s="22">
        <v>0.39</v>
      </c>
      <c r="AA536" s="22">
        <f t="shared" si="17"/>
        <v>0</v>
      </c>
      <c r="AB536" s="22">
        <f t="shared" si="18"/>
        <v>0.39</v>
      </c>
      <c r="AC536" s="22">
        <v>68.87</v>
      </c>
      <c r="AD536" s="22">
        <f t="shared" si="19"/>
        <v>0</v>
      </c>
      <c r="AE536" s="22">
        <f t="shared" si="20"/>
        <v>68.87</v>
      </c>
      <c r="AF536" s="22">
        <v>1.37</v>
      </c>
      <c r="AG536" s="22">
        <f t="shared" si="21"/>
        <v>0</v>
      </c>
      <c r="AH536" s="22">
        <f t="shared" si="22"/>
        <v>1.37</v>
      </c>
      <c r="AI536" s="22">
        <v>60.86</v>
      </c>
      <c r="AJ536" s="22">
        <f t="shared" si="23"/>
        <v>0</v>
      </c>
      <c r="AK536" s="22">
        <f t="shared" si="24"/>
        <v>60.86</v>
      </c>
      <c r="AL536" s="22">
        <f t="shared" ref="AL536:AN536" si="2222">AF536+AI536</f>
        <v>62.23</v>
      </c>
      <c r="AM536" s="22">
        <f t="shared" si="2222"/>
        <v>0</v>
      </c>
      <c r="AN536" s="22">
        <f t="shared" si="2222"/>
        <v>62.23</v>
      </c>
      <c r="AO536" s="22">
        <f t="shared" ref="AO536:AQ536" si="2223">SUM(J536+M536+P536+S536+W536+Z536+AC536+AF536+AI536)</f>
        <v>269.29</v>
      </c>
      <c r="AP536" s="22">
        <f t="shared" si="2223"/>
        <v>0</v>
      </c>
      <c r="AQ536" s="22">
        <f t="shared" si="2223"/>
        <v>269.29</v>
      </c>
      <c r="AR536" s="22">
        <v>250.64087819362908</v>
      </c>
      <c r="AS536" s="22">
        <f t="shared" si="27"/>
        <v>519.9308782</v>
      </c>
      <c r="AT536" s="22">
        <f t="shared" si="28"/>
        <v>519.9308782</v>
      </c>
      <c r="AU536" s="22">
        <f t="shared" si="29"/>
        <v>6980.069122</v>
      </c>
      <c r="AV536" s="22">
        <f>82.93*120</f>
        <v>9951.6</v>
      </c>
      <c r="AW536" s="22">
        <f t="shared" si="31"/>
        <v>2971.530878</v>
      </c>
      <c r="AX536" s="22">
        <f t="shared" si="32"/>
        <v>6980.069122</v>
      </c>
      <c r="AY536" s="22">
        <v>175.06</v>
      </c>
      <c r="AZ536" s="22">
        <f t="shared" si="33"/>
        <v>175.06</v>
      </c>
      <c r="BA536" s="22">
        <f t="shared" si="34"/>
        <v>0</v>
      </c>
      <c r="BB536" s="22">
        <f t="shared" si="35"/>
        <v>10126.66</v>
      </c>
      <c r="BC536" s="22">
        <f t="shared" ref="BC536:BD536" si="2224">SUM(AW536+AZ536)</f>
        <v>3146.590878</v>
      </c>
      <c r="BD536" s="22">
        <f t="shared" si="2224"/>
        <v>6980.069122</v>
      </c>
      <c r="BE536" s="22">
        <f t="shared" si="37"/>
        <v>0</v>
      </c>
      <c r="BF536" s="27">
        <v>1574.31</v>
      </c>
      <c r="BG536" s="22">
        <f t="shared" si="38"/>
        <v>1574.31</v>
      </c>
      <c r="BH536" s="22">
        <f t="shared" si="39"/>
        <v>0</v>
      </c>
      <c r="BI536" s="22">
        <v>841.37</v>
      </c>
      <c r="BJ536" s="22">
        <f t="shared" si="40"/>
        <v>841.37</v>
      </c>
      <c r="BK536" s="22">
        <f t="shared" si="41"/>
        <v>0</v>
      </c>
      <c r="BL536" s="22"/>
      <c r="BM536" s="22">
        <f t="shared" si="42"/>
        <v>0</v>
      </c>
      <c r="BN536" s="22" t="str">
        <f t="shared" si="43"/>
        <v/>
      </c>
      <c r="BO536" s="22">
        <f t="shared" ref="BO536:BQ536" si="2225">BF536+BI536+BL536</f>
        <v>2415.68</v>
      </c>
      <c r="BP536" s="22">
        <f t="shared" si="2225"/>
        <v>2415.68</v>
      </c>
      <c r="BQ536" s="22">
        <f t="shared" si="2225"/>
        <v>0</v>
      </c>
      <c r="BR536" s="22">
        <f t="shared" si="45"/>
        <v>0</v>
      </c>
      <c r="BS536" s="22">
        <v>0.0</v>
      </c>
      <c r="BT536" s="22">
        <f t="shared" si="46"/>
        <v>0</v>
      </c>
      <c r="BU536" s="22">
        <f t="shared" si="47"/>
        <v>0</v>
      </c>
      <c r="BV536" s="22">
        <f t="shared" si="48"/>
        <v>0</v>
      </c>
      <c r="BW536" s="27">
        <v>1489.77</v>
      </c>
      <c r="BX536" s="22">
        <f t="shared" si="49"/>
        <v>1489.77</v>
      </c>
      <c r="BY536" s="22">
        <f t="shared" si="50"/>
        <v>0</v>
      </c>
      <c r="BZ536" s="22">
        <f t="shared" si="51"/>
        <v>0</v>
      </c>
      <c r="CA536" s="22">
        <f t="shared" si="52"/>
        <v>0</v>
      </c>
    </row>
    <row r="537" ht="14.25" customHeight="1">
      <c r="A537" s="14" t="s">
        <v>2350</v>
      </c>
      <c r="B537" s="14" t="s">
        <v>244</v>
      </c>
      <c r="C537" s="14" t="s">
        <v>2351</v>
      </c>
      <c r="D537" s="14"/>
      <c r="E537" s="14" t="s">
        <v>564</v>
      </c>
      <c r="F537" s="14" t="s">
        <v>241</v>
      </c>
      <c r="G537" s="14" t="s">
        <v>2352</v>
      </c>
      <c r="H537" s="25" t="s">
        <v>96</v>
      </c>
      <c r="I537" s="26">
        <v>1400.0</v>
      </c>
      <c r="J537" s="22">
        <v>0.0</v>
      </c>
      <c r="K537" s="22">
        <f t="shared" si="6"/>
        <v>0</v>
      </c>
      <c r="L537" s="22">
        <f t="shared" si="7"/>
        <v>0</v>
      </c>
      <c r="M537" s="22">
        <v>0.0</v>
      </c>
      <c r="N537" s="22">
        <f t="shared" si="8"/>
        <v>0</v>
      </c>
      <c r="O537" s="22">
        <f t="shared" si="9"/>
        <v>0</v>
      </c>
      <c r="P537" s="22">
        <v>10.0</v>
      </c>
      <c r="Q537" s="22">
        <f t="shared" si="10"/>
        <v>0</v>
      </c>
      <c r="R537" s="22">
        <f t="shared" si="11"/>
        <v>10</v>
      </c>
      <c r="S537" s="22">
        <v>100.0</v>
      </c>
      <c r="T537" s="22">
        <f t="shared" si="12"/>
        <v>0</v>
      </c>
      <c r="U537" s="22">
        <f t="shared" si="13"/>
        <v>100</v>
      </c>
      <c r="V537" s="22">
        <f t="shared" si="14"/>
        <v>1290</v>
      </c>
      <c r="W537" s="22">
        <v>13.9</v>
      </c>
      <c r="X537" s="22">
        <f t="shared" si="15"/>
        <v>0</v>
      </c>
      <c r="Y537" s="22">
        <f t="shared" si="16"/>
        <v>13.9</v>
      </c>
      <c r="Z537" s="22">
        <v>0.39</v>
      </c>
      <c r="AA537" s="22">
        <f t="shared" si="17"/>
        <v>0</v>
      </c>
      <c r="AB537" s="22">
        <f t="shared" si="18"/>
        <v>0.39</v>
      </c>
      <c r="AC537" s="22">
        <v>68.87</v>
      </c>
      <c r="AD537" s="22">
        <f t="shared" si="19"/>
        <v>0</v>
      </c>
      <c r="AE537" s="22">
        <f t="shared" si="20"/>
        <v>68.87</v>
      </c>
      <c r="AF537" s="22">
        <v>1.37</v>
      </c>
      <c r="AG537" s="22">
        <f t="shared" si="21"/>
        <v>0</v>
      </c>
      <c r="AH537" s="22">
        <f t="shared" si="22"/>
        <v>1.37</v>
      </c>
      <c r="AI537" s="22">
        <v>60.86</v>
      </c>
      <c r="AJ537" s="22">
        <f t="shared" si="23"/>
        <v>0</v>
      </c>
      <c r="AK537" s="22">
        <f t="shared" si="24"/>
        <v>60.86</v>
      </c>
      <c r="AL537" s="22">
        <f t="shared" ref="AL537:AN537" si="2226">AF537+AI537</f>
        <v>62.23</v>
      </c>
      <c r="AM537" s="22">
        <f t="shared" si="2226"/>
        <v>0</v>
      </c>
      <c r="AN537" s="22">
        <f t="shared" si="2226"/>
        <v>62.23</v>
      </c>
      <c r="AO537" s="22">
        <f t="shared" ref="AO537:AQ537" si="2227">SUM(J537+M537+P537+S537+W537+Z537+AC537+AF537+AI537)</f>
        <v>255.39</v>
      </c>
      <c r="AP537" s="22">
        <f t="shared" si="2227"/>
        <v>0</v>
      </c>
      <c r="AQ537" s="22">
        <f t="shared" si="2227"/>
        <v>255.39</v>
      </c>
      <c r="AR537" s="22">
        <v>39.67605609811619</v>
      </c>
      <c r="AS537" s="22">
        <f t="shared" si="27"/>
        <v>295.0660561</v>
      </c>
      <c r="AT537" s="22">
        <f t="shared" si="28"/>
        <v>295.0660561</v>
      </c>
      <c r="AU537" s="22">
        <f t="shared" si="29"/>
        <v>1104.933944</v>
      </c>
      <c r="AV537" s="22">
        <f t="shared" ref="AV537:AV538" si="2232">37.95*120</f>
        <v>4554</v>
      </c>
      <c r="AW537" s="22">
        <f t="shared" si="31"/>
        <v>3449.066056</v>
      </c>
      <c r="AX537" s="22">
        <f t="shared" si="32"/>
        <v>1104.933944</v>
      </c>
      <c r="AY537" s="22">
        <v>70.73</v>
      </c>
      <c r="AZ537" s="22">
        <f t="shared" si="33"/>
        <v>70.73</v>
      </c>
      <c r="BA537" s="22">
        <f t="shared" si="34"/>
        <v>0</v>
      </c>
      <c r="BB537" s="22">
        <f t="shared" si="35"/>
        <v>4624.73</v>
      </c>
      <c r="BC537" s="22">
        <f t="shared" ref="BC537:BD537" si="2228">SUM(AW537+AZ537)</f>
        <v>3519.796056</v>
      </c>
      <c r="BD537" s="22">
        <f t="shared" si="2228"/>
        <v>1104.933944</v>
      </c>
      <c r="BE537" s="22">
        <f t="shared" si="37"/>
        <v>0</v>
      </c>
      <c r="BF537" s="27">
        <v>0.0</v>
      </c>
      <c r="BG537" s="22">
        <f t="shared" si="38"/>
        <v>0</v>
      </c>
      <c r="BH537" s="22">
        <f t="shared" si="39"/>
        <v>0</v>
      </c>
      <c r="BI537" s="22">
        <v>0.0</v>
      </c>
      <c r="BJ537" s="22">
        <f t="shared" si="40"/>
        <v>0</v>
      </c>
      <c r="BK537" s="22">
        <f t="shared" si="41"/>
        <v>0</v>
      </c>
      <c r="BL537" s="22"/>
      <c r="BM537" s="22">
        <f t="shared" si="42"/>
        <v>0</v>
      </c>
      <c r="BN537" s="22" t="str">
        <f t="shared" si="43"/>
        <v/>
      </c>
      <c r="BO537" s="22">
        <f t="shared" ref="BO537:BQ537" si="2229">BF537+BI537+BL537</f>
        <v>0</v>
      </c>
      <c r="BP537" s="22">
        <f t="shared" si="2229"/>
        <v>0</v>
      </c>
      <c r="BQ537" s="22">
        <f t="shared" si="2229"/>
        <v>0</v>
      </c>
      <c r="BR537" s="22">
        <f t="shared" si="45"/>
        <v>0</v>
      </c>
      <c r="BS537" s="22">
        <v>0.0</v>
      </c>
      <c r="BT537" s="22">
        <f t="shared" si="46"/>
        <v>0</v>
      </c>
      <c r="BU537" s="22">
        <f t="shared" si="47"/>
        <v>0</v>
      </c>
      <c r="BV537" s="22">
        <f t="shared" si="48"/>
        <v>0</v>
      </c>
      <c r="BW537" s="27">
        <v>0.0</v>
      </c>
      <c r="BX537" s="22">
        <f t="shared" si="49"/>
        <v>0</v>
      </c>
      <c r="BY537" s="22">
        <f t="shared" si="50"/>
        <v>0</v>
      </c>
      <c r="BZ537" s="22">
        <f t="shared" si="51"/>
        <v>0</v>
      </c>
      <c r="CA537" s="22">
        <f t="shared" si="52"/>
        <v>0</v>
      </c>
    </row>
    <row r="538" ht="14.25" customHeight="1">
      <c r="A538" s="14" t="s">
        <v>2353</v>
      </c>
      <c r="B538" s="14" t="s">
        <v>2354</v>
      </c>
      <c r="C538" s="14" t="s">
        <v>2355</v>
      </c>
      <c r="D538" s="14">
        <v>1.27883541E8</v>
      </c>
      <c r="E538" s="14" t="s">
        <v>170</v>
      </c>
      <c r="F538" s="14" t="s">
        <v>209</v>
      </c>
      <c r="G538" s="14" t="s">
        <v>2356</v>
      </c>
      <c r="H538" s="25" t="s">
        <v>96</v>
      </c>
      <c r="I538" s="26">
        <v>2500.0</v>
      </c>
      <c r="J538" s="22">
        <v>0.0</v>
      </c>
      <c r="K538" s="22">
        <f t="shared" si="6"/>
        <v>0</v>
      </c>
      <c r="L538" s="22">
        <f t="shared" si="7"/>
        <v>0</v>
      </c>
      <c r="M538" s="22">
        <v>0.0</v>
      </c>
      <c r="N538" s="22">
        <f t="shared" si="8"/>
        <v>0</v>
      </c>
      <c r="O538" s="22">
        <f t="shared" si="9"/>
        <v>0</v>
      </c>
      <c r="P538" s="22">
        <v>22.0</v>
      </c>
      <c r="Q538" s="22">
        <f t="shared" si="10"/>
        <v>0</v>
      </c>
      <c r="R538" s="22">
        <f t="shared" si="11"/>
        <v>22</v>
      </c>
      <c r="S538" s="22">
        <v>100.0</v>
      </c>
      <c r="T538" s="22">
        <f t="shared" si="12"/>
        <v>0</v>
      </c>
      <c r="U538" s="22">
        <f t="shared" si="13"/>
        <v>100</v>
      </c>
      <c r="V538" s="22">
        <f t="shared" si="14"/>
        <v>2378</v>
      </c>
      <c r="W538" s="22">
        <v>13.9</v>
      </c>
      <c r="X538" s="22">
        <f t="shared" si="15"/>
        <v>0</v>
      </c>
      <c r="Y538" s="22">
        <f t="shared" si="16"/>
        <v>13.9</v>
      </c>
      <c r="Z538" s="22">
        <v>0.39</v>
      </c>
      <c r="AA538" s="22">
        <f t="shared" si="17"/>
        <v>0</v>
      </c>
      <c r="AB538" s="22">
        <f t="shared" si="18"/>
        <v>0.39</v>
      </c>
      <c r="AC538" s="22">
        <v>68.87</v>
      </c>
      <c r="AD538" s="22">
        <f t="shared" si="19"/>
        <v>0</v>
      </c>
      <c r="AE538" s="22">
        <f t="shared" si="20"/>
        <v>68.87</v>
      </c>
      <c r="AF538" s="22">
        <v>1.37</v>
      </c>
      <c r="AG538" s="22">
        <f t="shared" si="21"/>
        <v>0</v>
      </c>
      <c r="AH538" s="22">
        <f t="shared" si="22"/>
        <v>1.37</v>
      </c>
      <c r="AI538" s="22">
        <v>60.86</v>
      </c>
      <c r="AJ538" s="22">
        <f t="shared" si="23"/>
        <v>0</v>
      </c>
      <c r="AK538" s="22">
        <f t="shared" si="24"/>
        <v>60.86</v>
      </c>
      <c r="AL538" s="22">
        <f t="shared" ref="AL538:AN538" si="2230">AF538+AI538</f>
        <v>62.23</v>
      </c>
      <c r="AM538" s="22">
        <f t="shared" si="2230"/>
        <v>0</v>
      </c>
      <c r="AN538" s="22">
        <f t="shared" si="2230"/>
        <v>62.23</v>
      </c>
      <c r="AO538" s="22">
        <f t="shared" ref="AO538:AQ538" si="2231">SUM(J538+M538+P538+S538+W538+Z538+AC538+AF538+AI538)</f>
        <v>267.39</v>
      </c>
      <c r="AP538" s="22">
        <f t="shared" si="2231"/>
        <v>0</v>
      </c>
      <c r="AQ538" s="22">
        <f t="shared" si="2231"/>
        <v>267.39</v>
      </c>
      <c r="AR538" s="22">
        <v>77.38981802117333</v>
      </c>
      <c r="AS538" s="22">
        <f t="shared" si="27"/>
        <v>344.779818</v>
      </c>
      <c r="AT538" s="22">
        <f t="shared" si="28"/>
        <v>344.779818</v>
      </c>
      <c r="AU538" s="22">
        <f t="shared" si="29"/>
        <v>2155.220182</v>
      </c>
      <c r="AV538" s="22">
        <f t="shared" si="2232"/>
        <v>4554</v>
      </c>
      <c r="AW538" s="22">
        <f t="shared" si="31"/>
        <v>2398.779818</v>
      </c>
      <c r="AX538" s="22">
        <f t="shared" si="32"/>
        <v>2155.220182</v>
      </c>
      <c r="AY538" s="22">
        <v>70.73</v>
      </c>
      <c r="AZ538" s="22">
        <f t="shared" si="33"/>
        <v>70.73</v>
      </c>
      <c r="BA538" s="22">
        <f t="shared" si="34"/>
        <v>0</v>
      </c>
      <c r="BB538" s="22">
        <f t="shared" si="35"/>
        <v>4624.73</v>
      </c>
      <c r="BC538" s="22">
        <f t="shared" ref="BC538:BD538" si="2233">SUM(AW538+AZ538)</f>
        <v>2469.509818</v>
      </c>
      <c r="BD538" s="22">
        <f t="shared" si="2233"/>
        <v>2155.220182</v>
      </c>
      <c r="BE538" s="22">
        <f t="shared" si="37"/>
        <v>0</v>
      </c>
      <c r="BF538" s="27">
        <v>0.0</v>
      </c>
      <c r="BG538" s="22">
        <f t="shared" si="38"/>
        <v>0</v>
      </c>
      <c r="BH538" s="22">
        <f t="shared" si="39"/>
        <v>0</v>
      </c>
      <c r="BI538" s="22">
        <v>514.0899999999999</v>
      </c>
      <c r="BJ538" s="22">
        <f t="shared" si="40"/>
        <v>514.09</v>
      </c>
      <c r="BK538" s="22">
        <f t="shared" si="41"/>
        <v>0</v>
      </c>
      <c r="BL538" s="22"/>
      <c r="BM538" s="22">
        <f t="shared" si="42"/>
        <v>0</v>
      </c>
      <c r="BN538" s="22" t="str">
        <f t="shared" si="43"/>
        <v/>
      </c>
      <c r="BO538" s="22">
        <f t="shared" ref="BO538:BQ538" si="2234">BF538+BI538+BL538</f>
        <v>514.09</v>
      </c>
      <c r="BP538" s="22">
        <f t="shared" si="2234"/>
        <v>514.09</v>
      </c>
      <c r="BQ538" s="22">
        <f t="shared" si="2234"/>
        <v>0</v>
      </c>
      <c r="BR538" s="22">
        <f t="shared" si="45"/>
        <v>0</v>
      </c>
      <c r="BS538" s="22">
        <v>0.0</v>
      </c>
      <c r="BT538" s="22">
        <f t="shared" si="46"/>
        <v>0</v>
      </c>
      <c r="BU538" s="22">
        <f t="shared" si="47"/>
        <v>0</v>
      </c>
      <c r="BV538" s="22">
        <f t="shared" si="48"/>
        <v>0</v>
      </c>
      <c r="BW538" s="27">
        <v>766.16</v>
      </c>
      <c r="BX538" s="22">
        <f t="shared" si="49"/>
        <v>766.16</v>
      </c>
      <c r="BY538" s="22">
        <f t="shared" si="50"/>
        <v>0</v>
      </c>
      <c r="BZ538" s="22">
        <f t="shared" si="51"/>
        <v>0</v>
      </c>
      <c r="CA538" s="22">
        <f t="shared" si="52"/>
        <v>0</v>
      </c>
    </row>
    <row r="539" ht="14.25" customHeight="1">
      <c r="A539" s="14" t="s">
        <v>2357</v>
      </c>
      <c r="B539" s="14" t="s">
        <v>2358</v>
      </c>
      <c r="C539" s="14" t="s">
        <v>2359</v>
      </c>
      <c r="D539" s="14">
        <v>9.16740978E8</v>
      </c>
      <c r="E539" s="14" t="s">
        <v>2360</v>
      </c>
      <c r="F539" s="14" t="s">
        <v>267</v>
      </c>
      <c r="G539" s="14" t="s">
        <v>2361</v>
      </c>
      <c r="H539" s="25" t="s">
        <v>96</v>
      </c>
      <c r="I539" s="26">
        <v>7800.0</v>
      </c>
      <c r="J539" s="22">
        <v>0.0</v>
      </c>
      <c r="K539" s="22">
        <f t="shared" si="6"/>
        <v>0</v>
      </c>
      <c r="L539" s="22">
        <f t="shared" si="7"/>
        <v>0</v>
      </c>
      <c r="M539" s="22">
        <v>0.0</v>
      </c>
      <c r="N539" s="22">
        <f t="shared" si="8"/>
        <v>0</v>
      </c>
      <c r="O539" s="22">
        <f t="shared" si="9"/>
        <v>0</v>
      </c>
      <c r="P539" s="22">
        <v>10.0</v>
      </c>
      <c r="Q539" s="22">
        <f t="shared" si="10"/>
        <v>0</v>
      </c>
      <c r="R539" s="22">
        <f t="shared" si="11"/>
        <v>10</v>
      </c>
      <c r="S539" s="22">
        <v>100.0</v>
      </c>
      <c r="T539" s="22">
        <f t="shared" si="12"/>
        <v>0</v>
      </c>
      <c r="U539" s="22">
        <f t="shared" si="13"/>
        <v>100</v>
      </c>
      <c r="V539" s="22">
        <f t="shared" si="14"/>
        <v>7690</v>
      </c>
      <c r="W539" s="22">
        <v>27.8</v>
      </c>
      <c r="X539" s="22">
        <f t="shared" si="15"/>
        <v>0</v>
      </c>
      <c r="Y539" s="22">
        <f t="shared" si="16"/>
        <v>27.8</v>
      </c>
      <c r="Z539" s="22">
        <v>0.39</v>
      </c>
      <c r="AA539" s="22">
        <f t="shared" si="17"/>
        <v>0</v>
      </c>
      <c r="AB539" s="22">
        <f t="shared" si="18"/>
        <v>0.39</v>
      </c>
      <c r="AC539" s="22">
        <v>68.87</v>
      </c>
      <c r="AD539" s="22">
        <f t="shared" si="19"/>
        <v>0</v>
      </c>
      <c r="AE539" s="22">
        <f t="shared" si="20"/>
        <v>68.87</v>
      </c>
      <c r="AF539" s="22">
        <v>1.37</v>
      </c>
      <c r="AG539" s="22">
        <f t="shared" si="21"/>
        <v>0</v>
      </c>
      <c r="AH539" s="22">
        <f t="shared" si="22"/>
        <v>1.37</v>
      </c>
      <c r="AI539" s="22">
        <v>60.86</v>
      </c>
      <c r="AJ539" s="22">
        <f t="shared" si="23"/>
        <v>0</v>
      </c>
      <c r="AK539" s="22">
        <f t="shared" si="24"/>
        <v>60.86</v>
      </c>
      <c r="AL539" s="22">
        <f t="shared" ref="AL539:AN539" si="2235">AF539+AI539</f>
        <v>62.23</v>
      </c>
      <c r="AM539" s="22">
        <f t="shared" si="2235"/>
        <v>0</v>
      </c>
      <c r="AN539" s="22">
        <f t="shared" si="2235"/>
        <v>62.23</v>
      </c>
      <c r="AO539" s="22">
        <f t="shared" ref="AO539:AQ539" si="2236">SUM(J539+M539+P539+S539+W539+Z539+AC539+AF539+AI539)</f>
        <v>269.29</v>
      </c>
      <c r="AP539" s="22">
        <f t="shared" si="2236"/>
        <v>0</v>
      </c>
      <c r="AQ539" s="22">
        <f t="shared" si="2236"/>
        <v>269.29</v>
      </c>
      <c r="AR539" s="22">
        <v>261.03989342976615</v>
      </c>
      <c r="AS539" s="22">
        <f t="shared" si="27"/>
        <v>530.3298934</v>
      </c>
      <c r="AT539" s="22">
        <f t="shared" si="28"/>
        <v>530.3298934</v>
      </c>
      <c r="AU539" s="22">
        <f t="shared" si="29"/>
        <v>7269.670107</v>
      </c>
      <c r="AV539" s="22">
        <f>82.93*120</f>
        <v>9951.6</v>
      </c>
      <c r="AW539" s="22">
        <f t="shared" si="31"/>
        <v>2681.929893</v>
      </c>
      <c r="AX539" s="22">
        <f t="shared" si="32"/>
        <v>7269.670107</v>
      </c>
      <c r="AY539" s="22">
        <v>175.06</v>
      </c>
      <c r="AZ539" s="22">
        <f t="shared" si="33"/>
        <v>175.06</v>
      </c>
      <c r="BA539" s="22">
        <f t="shared" si="34"/>
        <v>0</v>
      </c>
      <c r="BB539" s="22">
        <f t="shared" si="35"/>
        <v>10126.66</v>
      </c>
      <c r="BC539" s="22">
        <f t="shared" ref="BC539:BD539" si="2237">SUM(AW539+AZ539)</f>
        <v>2856.989893</v>
      </c>
      <c r="BD539" s="22">
        <f t="shared" si="2237"/>
        <v>7269.670107</v>
      </c>
      <c r="BE539" s="22">
        <f t="shared" si="37"/>
        <v>0</v>
      </c>
      <c r="BF539" s="27">
        <v>0.0</v>
      </c>
      <c r="BG539" s="22">
        <f t="shared" si="38"/>
        <v>0</v>
      </c>
      <c r="BH539" s="22">
        <f t="shared" si="39"/>
        <v>0</v>
      </c>
      <c r="BI539" s="22">
        <v>1520.48</v>
      </c>
      <c r="BJ539" s="22">
        <f t="shared" si="40"/>
        <v>1520.48</v>
      </c>
      <c r="BK539" s="22">
        <f t="shared" si="41"/>
        <v>0</v>
      </c>
      <c r="BL539" s="22"/>
      <c r="BM539" s="22">
        <f t="shared" si="42"/>
        <v>0</v>
      </c>
      <c r="BN539" s="22" t="str">
        <f t="shared" si="43"/>
        <v/>
      </c>
      <c r="BO539" s="22">
        <f t="shared" ref="BO539:BQ539" si="2238">BF539+BI539+BL539</f>
        <v>1520.48</v>
      </c>
      <c r="BP539" s="22">
        <f t="shared" si="2238"/>
        <v>1520.48</v>
      </c>
      <c r="BQ539" s="22">
        <f t="shared" si="2238"/>
        <v>0</v>
      </c>
      <c r="BR539" s="22">
        <f t="shared" si="45"/>
        <v>0</v>
      </c>
      <c r="BS539" s="22">
        <v>0.0</v>
      </c>
      <c r="BT539" s="22">
        <f t="shared" si="46"/>
        <v>0</v>
      </c>
      <c r="BU539" s="22">
        <f t="shared" si="47"/>
        <v>0</v>
      </c>
      <c r="BV539" s="22">
        <f t="shared" si="48"/>
        <v>0</v>
      </c>
      <c r="BW539" s="27">
        <v>3990.41</v>
      </c>
      <c r="BX539" s="22">
        <f t="shared" si="49"/>
        <v>3990.41</v>
      </c>
      <c r="BY539" s="22">
        <f t="shared" si="50"/>
        <v>0</v>
      </c>
      <c r="BZ539" s="22">
        <f t="shared" si="51"/>
        <v>0</v>
      </c>
      <c r="CA539" s="22">
        <f t="shared" si="52"/>
        <v>0</v>
      </c>
    </row>
    <row r="540" ht="14.25" customHeight="1">
      <c r="A540" s="14" t="s">
        <v>2362</v>
      </c>
      <c r="B540" s="14" t="s">
        <v>244</v>
      </c>
      <c r="C540" s="14" t="s">
        <v>2363</v>
      </c>
      <c r="D540" s="14"/>
      <c r="E540" s="14" t="s">
        <v>1046</v>
      </c>
      <c r="F540" s="14" t="s">
        <v>215</v>
      </c>
      <c r="G540" s="14" t="s">
        <v>2364</v>
      </c>
      <c r="H540" s="25" t="s">
        <v>96</v>
      </c>
      <c r="I540" s="26">
        <v>1195.0</v>
      </c>
      <c r="J540" s="22">
        <v>0.0</v>
      </c>
      <c r="K540" s="22">
        <f t="shared" si="6"/>
        <v>0</v>
      </c>
      <c r="L540" s="22">
        <f t="shared" si="7"/>
        <v>0</v>
      </c>
      <c r="M540" s="22">
        <v>0.0</v>
      </c>
      <c r="N540" s="22">
        <f t="shared" si="8"/>
        <v>0</v>
      </c>
      <c r="O540" s="22">
        <f t="shared" si="9"/>
        <v>0</v>
      </c>
      <c r="P540" s="22">
        <v>10.0</v>
      </c>
      <c r="Q540" s="22">
        <f t="shared" si="10"/>
        <v>0</v>
      </c>
      <c r="R540" s="22">
        <f t="shared" si="11"/>
        <v>10</v>
      </c>
      <c r="S540" s="22">
        <v>100.0</v>
      </c>
      <c r="T540" s="22">
        <f t="shared" si="12"/>
        <v>0</v>
      </c>
      <c r="U540" s="22">
        <f t="shared" si="13"/>
        <v>100</v>
      </c>
      <c r="V540" s="22">
        <f t="shared" si="14"/>
        <v>1085</v>
      </c>
      <c r="W540" s="22">
        <v>13.9</v>
      </c>
      <c r="X540" s="22">
        <f t="shared" si="15"/>
        <v>0</v>
      </c>
      <c r="Y540" s="22">
        <f t="shared" si="16"/>
        <v>13.9</v>
      </c>
      <c r="Z540" s="22">
        <v>0.39</v>
      </c>
      <c r="AA540" s="22">
        <f t="shared" si="17"/>
        <v>0</v>
      </c>
      <c r="AB540" s="22">
        <f t="shared" si="18"/>
        <v>0.39</v>
      </c>
      <c r="AC540" s="22">
        <v>68.87</v>
      </c>
      <c r="AD540" s="22">
        <f t="shared" si="19"/>
        <v>0</v>
      </c>
      <c r="AE540" s="22">
        <f t="shared" si="20"/>
        <v>68.87</v>
      </c>
      <c r="AF540" s="22">
        <v>1.37</v>
      </c>
      <c r="AG540" s="22">
        <f t="shared" si="21"/>
        <v>0</v>
      </c>
      <c r="AH540" s="22">
        <f t="shared" si="22"/>
        <v>1.37</v>
      </c>
      <c r="AI540" s="22">
        <v>60.86</v>
      </c>
      <c r="AJ540" s="22">
        <f t="shared" si="23"/>
        <v>0</v>
      </c>
      <c r="AK540" s="22">
        <f t="shared" si="24"/>
        <v>60.86</v>
      </c>
      <c r="AL540" s="22">
        <f t="shared" ref="AL540:AN540" si="2239">AF540+AI540</f>
        <v>62.23</v>
      </c>
      <c r="AM540" s="22">
        <f t="shared" si="2239"/>
        <v>0</v>
      </c>
      <c r="AN540" s="22">
        <f t="shared" si="2239"/>
        <v>62.23</v>
      </c>
      <c r="AO540" s="22">
        <f t="shared" ref="AO540:AQ540" si="2240">SUM(J540+M540+P540+S540+W540+Z540+AC540+AF540+AI540)</f>
        <v>255.39</v>
      </c>
      <c r="AP540" s="22">
        <f t="shared" si="2240"/>
        <v>0</v>
      </c>
      <c r="AQ540" s="22">
        <f t="shared" si="2240"/>
        <v>255.39</v>
      </c>
      <c r="AR540" s="22">
        <v>32.57006235342253</v>
      </c>
      <c r="AS540" s="22">
        <f t="shared" si="27"/>
        <v>287.9600624</v>
      </c>
      <c r="AT540" s="22">
        <f t="shared" si="28"/>
        <v>287.9600624</v>
      </c>
      <c r="AU540" s="22">
        <f t="shared" si="29"/>
        <v>907.0399376</v>
      </c>
      <c r="AV540" s="22">
        <f t="shared" ref="AV540:AV542" si="2245">37.95*120</f>
        <v>4554</v>
      </c>
      <c r="AW540" s="22">
        <f t="shared" si="31"/>
        <v>3646.960062</v>
      </c>
      <c r="AX540" s="22">
        <f t="shared" si="32"/>
        <v>907.0399376</v>
      </c>
      <c r="AY540" s="22">
        <v>70.73</v>
      </c>
      <c r="AZ540" s="22">
        <f t="shared" si="33"/>
        <v>70.73</v>
      </c>
      <c r="BA540" s="22">
        <f t="shared" si="34"/>
        <v>0</v>
      </c>
      <c r="BB540" s="22">
        <f t="shared" si="35"/>
        <v>4624.73</v>
      </c>
      <c r="BC540" s="22">
        <f t="shared" ref="BC540:BD540" si="2241">SUM(AW540+AZ540)</f>
        <v>3717.690062</v>
      </c>
      <c r="BD540" s="22">
        <f t="shared" si="2241"/>
        <v>907.0399376</v>
      </c>
      <c r="BE540" s="22">
        <f t="shared" si="37"/>
        <v>0</v>
      </c>
      <c r="BF540" s="27">
        <v>0.0</v>
      </c>
      <c r="BG540" s="22">
        <f t="shared" si="38"/>
        <v>0</v>
      </c>
      <c r="BH540" s="22">
        <f t="shared" si="39"/>
        <v>0</v>
      </c>
      <c r="BI540" s="22">
        <v>0.0</v>
      </c>
      <c r="BJ540" s="22">
        <f t="shared" si="40"/>
        <v>0</v>
      </c>
      <c r="BK540" s="22">
        <f t="shared" si="41"/>
        <v>0</v>
      </c>
      <c r="BL540" s="22"/>
      <c r="BM540" s="22">
        <f t="shared" si="42"/>
        <v>0</v>
      </c>
      <c r="BN540" s="22" t="str">
        <f t="shared" si="43"/>
        <v/>
      </c>
      <c r="BO540" s="22">
        <f t="shared" ref="BO540:BQ540" si="2242">BF540+BI540+BL540</f>
        <v>0</v>
      </c>
      <c r="BP540" s="22">
        <f t="shared" si="2242"/>
        <v>0</v>
      </c>
      <c r="BQ540" s="22">
        <f t="shared" si="2242"/>
        <v>0</v>
      </c>
      <c r="BR540" s="22">
        <f t="shared" si="45"/>
        <v>0</v>
      </c>
      <c r="BS540" s="22">
        <v>0.0</v>
      </c>
      <c r="BT540" s="22">
        <f t="shared" si="46"/>
        <v>0</v>
      </c>
      <c r="BU540" s="22">
        <f t="shared" si="47"/>
        <v>0</v>
      </c>
      <c r="BV540" s="22">
        <f t="shared" si="48"/>
        <v>0</v>
      </c>
      <c r="BW540" s="27">
        <v>0.0</v>
      </c>
      <c r="BX540" s="22">
        <f t="shared" si="49"/>
        <v>0</v>
      </c>
      <c r="BY540" s="22">
        <f t="shared" si="50"/>
        <v>0</v>
      </c>
      <c r="BZ540" s="22">
        <f t="shared" si="51"/>
        <v>0</v>
      </c>
      <c r="CA540" s="22">
        <f t="shared" si="52"/>
        <v>0</v>
      </c>
    </row>
    <row r="541" ht="14.25" customHeight="1">
      <c r="A541" s="14" t="s">
        <v>2365</v>
      </c>
      <c r="B541" s="14" t="s">
        <v>2366</v>
      </c>
      <c r="C541" s="14" t="s">
        <v>2367</v>
      </c>
      <c r="D541" s="14">
        <v>8.46077698E8</v>
      </c>
      <c r="E541" s="14" t="s">
        <v>287</v>
      </c>
      <c r="F541" s="14" t="s">
        <v>745</v>
      </c>
      <c r="G541" s="14" t="s">
        <v>2368</v>
      </c>
      <c r="H541" s="25" t="s">
        <v>96</v>
      </c>
      <c r="I541" s="26">
        <v>1700.0</v>
      </c>
      <c r="J541" s="22">
        <v>0.0</v>
      </c>
      <c r="K541" s="22">
        <f t="shared" si="6"/>
        <v>0</v>
      </c>
      <c r="L541" s="22">
        <f t="shared" si="7"/>
        <v>0</v>
      </c>
      <c r="M541" s="22">
        <v>0.0</v>
      </c>
      <c r="N541" s="22">
        <f t="shared" si="8"/>
        <v>0</v>
      </c>
      <c r="O541" s="22">
        <f t="shared" si="9"/>
        <v>0</v>
      </c>
      <c r="P541" s="22">
        <v>22.0</v>
      </c>
      <c r="Q541" s="22">
        <f t="shared" si="10"/>
        <v>0</v>
      </c>
      <c r="R541" s="22">
        <f t="shared" si="11"/>
        <v>22</v>
      </c>
      <c r="S541" s="22">
        <v>100.0</v>
      </c>
      <c r="T541" s="22">
        <f t="shared" si="12"/>
        <v>0</v>
      </c>
      <c r="U541" s="22">
        <f t="shared" si="13"/>
        <v>100</v>
      </c>
      <c r="V541" s="22">
        <f t="shared" si="14"/>
        <v>1578</v>
      </c>
      <c r="W541" s="22">
        <v>13.9</v>
      </c>
      <c r="X541" s="22">
        <f t="shared" si="15"/>
        <v>0</v>
      </c>
      <c r="Y541" s="22">
        <f t="shared" si="16"/>
        <v>13.9</v>
      </c>
      <c r="Z541" s="22">
        <v>0.39</v>
      </c>
      <c r="AA541" s="22">
        <f t="shared" si="17"/>
        <v>0</v>
      </c>
      <c r="AB541" s="22">
        <f t="shared" si="18"/>
        <v>0.39</v>
      </c>
      <c r="AC541" s="22">
        <v>68.87</v>
      </c>
      <c r="AD541" s="22">
        <f t="shared" si="19"/>
        <v>0</v>
      </c>
      <c r="AE541" s="22">
        <f t="shared" si="20"/>
        <v>68.87</v>
      </c>
      <c r="AF541" s="22">
        <v>1.37</v>
      </c>
      <c r="AG541" s="22">
        <f t="shared" si="21"/>
        <v>0</v>
      </c>
      <c r="AH541" s="22">
        <f t="shared" si="22"/>
        <v>1.37</v>
      </c>
      <c r="AI541" s="22">
        <v>60.86</v>
      </c>
      <c r="AJ541" s="22">
        <f t="shared" si="23"/>
        <v>0</v>
      </c>
      <c r="AK541" s="22">
        <f t="shared" si="24"/>
        <v>60.86</v>
      </c>
      <c r="AL541" s="22">
        <f t="shared" ref="AL541:AN541" si="2243">AF541+AI541</f>
        <v>62.23</v>
      </c>
      <c r="AM541" s="22">
        <f t="shared" si="2243"/>
        <v>0</v>
      </c>
      <c r="AN541" s="22">
        <f t="shared" si="2243"/>
        <v>62.23</v>
      </c>
      <c r="AO541" s="22">
        <f t="shared" ref="AO541:AQ541" si="2244">SUM(J541+M541+P541+S541+W541+Z541+AC541+AF541+AI541)</f>
        <v>267.39</v>
      </c>
      <c r="AP541" s="22">
        <f t="shared" si="2244"/>
        <v>0</v>
      </c>
      <c r="AQ541" s="22">
        <f t="shared" si="2244"/>
        <v>267.39</v>
      </c>
      <c r="AR541" s="22">
        <v>49.65911072480779</v>
      </c>
      <c r="AS541" s="22">
        <f t="shared" si="27"/>
        <v>317.0491107</v>
      </c>
      <c r="AT541" s="22">
        <f t="shared" si="28"/>
        <v>317.0491107</v>
      </c>
      <c r="AU541" s="22">
        <f t="shared" si="29"/>
        <v>1382.950889</v>
      </c>
      <c r="AV541" s="22">
        <f t="shared" si="2245"/>
        <v>4554</v>
      </c>
      <c r="AW541" s="22">
        <f t="shared" si="31"/>
        <v>3171.049111</v>
      </c>
      <c r="AX541" s="22">
        <f t="shared" si="32"/>
        <v>1382.950889</v>
      </c>
      <c r="AY541" s="22">
        <v>70.73</v>
      </c>
      <c r="AZ541" s="22">
        <f t="shared" si="33"/>
        <v>70.73</v>
      </c>
      <c r="BA541" s="22">
        <f t="shared" si="34"/>
        <v>0</v>
      </c>
      <c r="BB541" s="22">
        <f t="shared" si="35"/>
        <v>4624.73</v>
      </c>
      <c r="BC541" s="22">
        <f t="shared" ref="BC541:BD541" si="2246">SUM(AW541+AZ541)</f>
        <v>3241.779111</v>
      </c>
      <c r="BD541" s="22">
        <f t="shared" si="2246"/>
        <v>1382.950889</v>
      </c>
      <c r="BE541" s="22">
        <f t="shared" si="37"/>
        <v>0</v>
      </c>
      <c r="BF541" s="27">
        <v>0.0</v>
      </c>
      <c r="BG541" s="22">
        <f t="shared" si="38"/>
        <v>0</v>
      </c>
      <c r="BH541" s="22">
        <f t="shared" si="39"/>
        <v>0</v>
      </c>
      <c r="BI541" s="22">
        <v>338.98</v>
      </c>
      <c r="BJ541" s="22">
        <f t="shared" si="40"/>
        <v>338.98</v>
      </c>
      <c r="BK541" s="22">
        <f t="shared" si="41"/>
        <v>0</v>
      </c>
      <c r="BL541" s="22"/>
      <c r="BM541" s="22">
        <f t="shared" si="42"/>
        <v>0</v>
      </c>
      <c r="BN541" s="22" t="str">
        <f t="shared" si="43"/>
        <v/>
      </c>
      <c r="BO541" s="22">
        <f t="shared" ref="BO541:BQ541" si="2247">BF541+BI541+BL541</f>
        <v>338.98</v>
      </c>
      <c r="BP541" s="22">
        <f t="shared" si="2247"/>
        <v>338.98</v>
      </c>
      <c r="BQ541" s="22">
        <f t="shared" si="2247"/>
        <v>0</v>
      </c>
      <c r="BR541" s="22">
        <f t="shared" si="45"/>
        <v>0</v>
      </c>
      <c r="BS541" s="22">
        <v>0.0</v>
      </c>
      <c r="BT541" s="22">
        <f t="shared" si="46"/>
        <v>0</v>
      </c>
      <c r="BU541" s="22">
        <f t="shared" si="47"/>
        <v>0</v>
      </c>
      <c r="BV541" s="22">
        <f t="shared" si="48"/>
        <v>0</v>
      </c>
      <c r="BW541" s="27">
        <v>170.26</v>
      </c>
      <c r="BX541" s="22">
        <f t="shared" si="49"/>
        <v>170.26</v>
      </c>
      <c r="BY541" s="22">
        <f t="shared" si="50"/>
        <v>0</v>
      </c>
      <c r="BZ541" s="22">
        <f t="shared" si="51"/>
        <v>0</v>
      </c>
      <c r="CA541" s="22">
        <f t="shared" si="52"/>
        <v>0</v>
      </c>
    </row>
    <row r="542" ht="14.25" customHeight="1">
      <c r="A542" s="14" t="s">
        <v>2369</v>
      </c>
      <c r="B542" s="14" t="s">
        <v>2370</v>
      </c>
      <c r="C542" s="14" t="s">
        <v>2371</v>
      </c>
      <c r="D542" s="14">
        <v>7.89493144E8</v>
      </c>
      <c r="E542" s="14" t="s">
        <v>214</v>
      </c>
      <c r="F542" s="14" t="s">
        <v>577</v>
      </c>
      <c r="G542" s="14" t="s">
        <v>2372</v>
      </c>
      <c r="H542" s="25" t="s">
        <v>96</v>
      </c>
      <c r="I542" s="26">
        <v>1000.0</v>
      </c>
      <c r="J542" s="22">
        <v>0.0</v>
      </c>
      <c r="K542" s="22">
        <f t="shared" si="6"/>
        <v>0</v>
      </c>
      <c r="L542" s="22">
        <f t="shared" si="7"/>
        <v>0</v>
      </c>
      <c r="M542" s="22">
        <v>0.0</v>
      </c>
      <c r="N542" s="22">
        <f t="shared" si="8"/>
        <v>0</v>
      </c>
      <c r="O542" s="22">
        <f t="shared" si="9"/>
        <v>0</v>
      </c>
      <c r="P542" s="22">
        <v>10.0</v>
      </c>
      <c r="Q542" s="22">
        <f t="shared" si="10"/>
        <v>0</v>
      </c>
      <c r="R542" s="22">
        <f t="shared" si="11"/>
        <v>10</v>
      </c>
      <c r="S542" s="22">
        <v>100.0</v>
      </c>
      <c r="T542" s="22">
        <f t="shared" si="12"/>
        <v>0</v>
      </c>
      <c r="U542" s="22">
        <f t="shared" si="13"/>
        <v>100</v>
      </c>
      <c r="V542" s="22">
        <f t="shared" si="14"/>
        <v>890</v>
      </c>
      <c r="W542" s="22">
        <v>13.9</v>
      </c>
      <c r="X542" s="22">
        <f t="shared" si="15"/>
        <v>0</v>
      </c>
      <c r="Y542" s="22">
        <f t="shared" si="16"/>
        <v>13.9</v>
      </c>
      <c r="Z542" s="22">
        <v>0.39</v>
      </c>
      <c r="AA542" s="22">
        <f t="shared" si="17"/>
        <v>0</v>
      </c>
      <c r="AB542" s="22">
        <f t="shared" si="18"/>
        <v>0.39</v>
      </c>
      <c r="AC542" s="22">
        <v>68.87</v>
      </c>
      <c r="AD542" s="22">
        <f t="shared" si="19"/>
        <v>0</v>
      </c>
      <c r="AE542" s="22">
        <f t="shared" si="20"/>
        <v>68.87</v>
      </c>
      <c r="AF542" s="22">
        <v>1.37</v>
      </c>
      <c r="AG542" s="22">
        <f t="shared" si="21"/>
        <v>0</v>
      </c>
      <c r="AH542" s="22">
        <f t="shared" si="22"/>
        <v>1.37</v>
      </c>
      <c r="AI542" s="22">
        <v>60.86</v>
      </c>
      <c r="AJ542" s="22">
        <f t="shared" si="23"/>
        <v>0</v>
      </c>
      <c r="AK542" s="22">
        <f t="shared" si="24"/>
        <v>60.86</v>
      </c>
      <c r="AL542" s="22">
        <f t="shared" ref="AL542:AN542" si="2248">AF542+AI542</f>
        <v>62.23</v>
      </c>
      <c r="AM542" s="22">
        <f t="shared" si="2248"/>
        <v>0</v>
      </c>
      <c r="AN542" s="22">
        <f t="shared" si="2248"/>
        <v>62.23</v>
      </c>
      <c r="AO542" s="22">
        <f t="shared" ref="AO542:AQ542" si="2249">SUM(J542+M542+P542+S542+W542+Z542+AC542+AF542+AI542)</f>
        <v>255.39</v>
      </c>
      <c r="AP542" s="22">
        <f t="shared" si="2249"/>
        <v>0</v>
      </c>
      <c r="AQ542" s="22">
        <f t="shared" si="2249"/>
        <v>255.39</v>
      </c>
      <c r="AR542" s="22">
        <v>25.810702449933427</v>
      </c>
      <c r="AS542" s="22">
        <f t="shared" si="27"/>
        <v>281.2007024</v>
      </c>
      <c r="AT542" s="22">
        <f t="shared" si="28"/>
        <v>281.2007024</v>
      </c>
      <c r="AU542" s="22">
        <f t="shared" si="29"/>
        <v>718.7992976</v>
      </c>
      <c r="AV542" s="22">
        <f t="shared" si="2245"/>
        <v>4554</v>
      </c>
      <c r="AW542" s="22">
        <f t="shared" si="31"/>
        <v>3835.200702</v>
      </c>
      <c r="AX542" s="22">
        <f t="shared" si="32"/>
        <v>718.7992976</v>
      </c>
      <c r="AY542" s="22">
        <v>70.73</v>
      </c>
      <c r="AZ542" s="22">
        <f t="shared" si="33"/>
        <v>70.73</v>
      </c>
      <c r="BA542" s="22">
        <f t="shared" si="34"/>
        <v>0</v>
      </c>
      <c r="BB542" s="22">
        <f t="shared" si="35"/>
        <v>4624.73</v>
      </c>
      <c r="BC542" s="22">
        <f t="shared" ref="BC542:BD542" si="2250">SUM(AW542+AZ542)</f>
        <v>3905.930702</v>
      </c>
      <c r="BD542" s="22">
        <f t="shared" si="2250"/>
        <v>718.7992976</v>
      </c>
      <c r="BE542" s="22">
        <f t="shared" si="37"/>
        <v>0</v>
      </c>
      <c r="BF542" s="27">
        <v>0.0</v>
      </c>
      <c r="BG542" s="22">
        <f t="shared" si="38"/>
        <v>0</v>
      </c>
      <c r="BH542" s="22">
        <f t="shared" si="39"/>
        <v>0</v>
      </c>
      <c r="BI542" s="22">
        <v>517.92</v>
      </c>
      <c r="BJ542" s="22">
        <f t="shared" si="40"/>
        <v>517.92</v>
      </c>
      <c r="BK542" s="22">
        <f t="shared" si="41"/>
        <v>0</v>
      </c>
      <c r="BL542" s="22"/>
      <c r="BM542" s="22">
        <f t="shared" si="42"/>
        <v>0</v>
      </c>
      <c r="BN542" s="22" t="str">
        <f t="shared" si="43"/>
        <v/>
      </c>
      <c r="BO542" s="22">
        <f t="shared" ref="BO542:BQ542" si="2251">BF542+BI542+BL542</f>
        <v>517.92</v>
      </c>
      <c r="BP542" s="22">
        <f t="shared" si="2251"/>
        <v>517.92</v>
      </c>
      <c r="BQ542" s="22">
        <f t="shared" si="2251"/>
        <v>0</v>
      </c>
      <c r="BR542" s="22">
        <f t="shared" si="45"/>
        <v>0</v>
      </c>
      <c r="BS542" s="22">
        <v>0.0</v>
      </c>
      <c r="BT542" s="22">
        <f t="shared" si="46"/>
        <v>0</v>
      </c>
      <c r="BU542" s="22">
        <f t="shared" si="47"/>
        <v>0</v>
      </c>
      <c r="BV542" s="22">
        <f t="shared" si="48"/>
        <v>0</v>
      </c>
      <c r="BW542" s="27">
        <v>276.67</v>
      </c>
      <c r="BX542" s="22">
        <f t="shared" si="49"/>
        <v>276.67</v>
      </c>
      <c r="BY542" s="22">
        <f t="shared" si="50"/>
        <v>0</v>
      </c>
      <c r="BZ542" s="22">
        <f t="shared" si="51"/>
        <v>0</v>
      </c>
      <c r="CA542" s="22">
        <f t="shared" si="52"/>
        <v>0</v>
      </c>
    </row>
    <row r="543" ht="14.25" customHeight="1">
      <c r="A543" s="14" t="s">
        <v>2373</v>
      </c>
      <c r="B543" s="14" t="s">
        <v>2374</v>
      </c>
      <c r="C543" s="14" t="s">
        <v>2375</v>
      </c>
      <c r="D543" s="14">
        <v>8.36675681E8</v>
      </c>
      <c r="E543" s="14" t="s">
        <v>2376</v>
      </c>
      <c r="F543" s="14" t="s">
        <v>745</v>
      </c>
      <c r="G543" s="14" t="s">
        <v>2377</v>
      </c>
      <c r="H543" s="25" t="s">
        <v>96</v>
      </c>
      <c r="I543" s="26">
        <v>8500.0</v>
      </c>
      <c r="J543" s="22">
        <v>0.0</v>
      </c>
      <c r="K543" s="22">
        <f t="shared" si="6"/>
        <v>0</v>
      </c>
      <c r="L543" s="22">
        <f t="shared" si="7"/>
        <v>0</v>
      </c>
      <c r="M543" s="22">
        <v>0.0</v>
      </c>
      <c r="N543" s="22">
        <f t="shared" si="8"/>
        <v>0</v>
      </c>
      <c r="O543" s="22">
        <f t="shared" si="9"/>
        <v>0</v>
      </c>
      <c r="P543" s="22">
        <v>10.0</v>
      </c>
      <c r="Q543" s="22">
        <f t="shared" si="10"/>
        <v>0</v>
      </c>
      <c r="R543" s="22">
        <f t="shared" si="11"/>
        <v>10</v>
      </c>
      <c r="S543" s="22">
        <v>100.0</v>
      </c>
      <c r="T543" s="22">
        <f t="shared" si="12"/>
        <v>0</v>
      </c>
      <c r="U543" s="22">
        <f t="shared" si="13"/>
        <v>100</v>
      </c>
      <c r="V543" s="22">
        <f t="shared" si="14"/>
        <v>8390</v>
      </c>
      <c r="W543" s="22">
        <v>13.9</v>
      </c>
      <c r="X543" s="22">
        <f t="shared" si="15"/>
        <v>0</v>
      </c>
      <c r="Y543" s="22">
        <f t="shared" si="16"/>
        <v>13.9</v>
      </c>
      <c r="Z543" s="22">
        <v>0.39</v>
      </c>
      <c r="AA543" s="22">
        <f t="shared" si="17"/>
        <v>0</v>
      </c>
      <c r="AB543" s="22">
        <f t="shared" si="18"/>
        <v>0.39</v>
      </c>
      <c r="AC543" s="22">
        <v>68.87</v>
      </c>
      <c r="AD543" s="22">
        <f t="shared" si="19"/>
        <v>0</v>
      </c>
      <c r="AE543" s="22">
        <f t="shared" si="20"/>
        <v>68.87</v>
      </c>
      <c r="AF543" s="22">
        <v>1.37</v>
      </c>
      <c r="AG543" s="22">
        <f t="shared" si="21"/>
        <v>0</v>
      </c>
      <c r="AH543" s="22">
        <f t="shared" si="22"/>
        <v>1.37</v>
      </c>
      <c r="AI543" s="22">
        <v>60.86</v>
      </c>
      <c r="AJ543" s="22">
        <f t="shared" si="23"/>
        <v>0</v>
      </c>
      <c r="AK543" s="22">
        <f t="shared" si="24"/>
        <v>60.86</v>
      </c>
      <c r="AL543" s="22">
        <f t="shared" ref="AL543:AN543" si="2252">AF543+AI543</f>
        <v>62.23</v>
      </c>
      <c r="AM543" s="22">
        <f t="shared" si="2252"/>
        <v>0</v>
      </c>
      <c r="AN543" s="22">
        <f t="shared" si="2252"/>
        <v>62.23</v>
      </c>
      <c r="AO543" s="22">
        <f t="shared" ref="AO543:AQ543" si="2253">SUM(J543+M543+P543+S543+W543+Z543+AC543+AF543+AI543)</f>
        <v>255.39</v>
      </c>
      <c r="AP543" s="22">
        <f t="shared" si="2253"/>
        <v>0</v>
      </c>
      <c r="AQ543" s="22">
        <f t="shared" si="2253"/>
        <v>255.39</v>
      </c>
      <c r="AR543" s="22">
        <v>285.78608335336037</v>
      </c>
      <c r="AS543" s="22">
        <f t="shared" si="27"/>
        <v>541.1760834</v>
      </c>
      <c r="AT543" s="22">
        <f t="shared" si="28"/>
        <v>541.1760834</v>
      </c>
      <c r="AU543" s="22">
        <f t="shared" si="29"/>
        <v>7958.823917</v>
      </c>
      <c r="AV543" s="22">
        <f t="shared" ref="AV543:AV545" si="2258">82.93*120</f>
        <v>9951.6</v>
      </c>
      <c r="AW543" s="22">
        <f t="shared" si="31"/>
        <v>1992.776083</v>
      </c>
      <c r="AX543" s="22">
        <f t="shared" si="32"/>
        <v>7958.823917</v>
      </c>
      <c r="AY543" s="22">
        <v>175.06</v>
      </c>
      <c r="AZ543" s="22">
        <f t="shared" si="33"/>
        <v>175.06</v>
      </c>
      <c r="BA543" s="22">
        <f t="shared" si="34"/>
        <v>0</v>
      </c>
      <c r="BB543" s="22">
        <f t="shared" si="35"/>
        <v>10126.66</v>
      </c>
      <c r="BC543" s="22">
        <f t="shared" ref="BC543:BD543" si="2254">SUM(AW543+AZ543)</f>
        <v>2167.836083</v>
      </c>
      <c r="BD543" s="22">
        <f t="shared" si="2254"/>
        <v>7958.823917</v>
      </c>
      <c r="BE543" s="22">
        <f t="shared" si="37"/>
        <v>0</v>
      </c>
      <c r="BF543" s="27">
        <v>0.0</v>
      </c>
      <c r="BG543" s="22">
        <f t="shared" si="38"/>
        <v>0</v>
      </c>
      <c r="BH543" s="22">
        <f t="shared" si="39"/>
        <v>0</v>
      </c>
      <c r="BI543" s="22">
        <v>1000.97</v>
      </c>
      <c r="BJ543" s="22">
        <f t="shared" si="40"/>
        <v>1000.97</v>
      </c>
      <c r="BK543" s="22">
        <f t="shared" si="41"/>
        <v>0</v>
      </c>
      <c r="BL543" s="22"/>
      <c r="BM543" s="22">
        <f t="shared" si="42"/>
        <v>0</v>
      </c>
      <c r="BN543" s="22" t="str">
        <f t="shared" si="43"/>
        <v/>
      </c>
      <c r="BO543" s="22">
        <f t="shared" ref="BO543:BQ543" si="2255">BF543+BI543+BL543</f>
        <v>1000.97</v>
      </c>
      <c r="BP543" s="22">
        <f t="shared" si="2255"/>
        <v>1000.97</v>
      </c>
      <c r="BQ543" s="22">
        <f t="shared" si="2255"/>
        <v>0</v>
      </c>
      <c r="BR543" s="22">
        <f t="shared" si="45"/>
        <v>0</v>
      </c>
      <c r="BS543" s="22">
        <v>0.0</v>
      </c>
      <c r="BT543" s="22">
        <f t="shared" si="46"/>
        <v>0</v>
      </c>
      <c r="BU543" s="22">
        <f t="shared" si="47"/>
        <v>0</v>
      </c>
      <c r="BV543" s="22">
        <f t="shared" si="48"/>
        <v>0</v>
      </c>
      <c r="BW543" s="27">
        <v>4043.62</v>
      </c>
      <c r="BX543" s="22">
        <f t="shared" si="49"/>
        <v>4043.62</v>
      </c>
      <c r="BY543" s="22">
        <f t="shared" si="50"/>
        <v>0</v>
      </c>
      <c r="BZ543" s="22">
        <f t="shared" si="51"/>
        <v>0</v>
      </c>
      <c r="CA543" s="22">
        <f t="shared" si="52"/>
        <v>0</v>
      </c>
    </row>
    <row r="544" ht="14.25" customHeight="1">
      <c r="A544" s="14" t="s">
        <v>2378</v>
      </c>
      <c r="B544" s="14" t="s">
        <v>2379</v>
      </c>
      <c r="C544" s="14" t="s">
        <v>2380</v>
      </c>
      <c r="D544" s="14">
        <v>9.64867664E8</v>
      </c>
      <c r="E544" s="14" t="s">
        <v>2381</v>
      </c>
      <c r="F544" s="14" t="s">
        <v>456</v>
      </c>
      <c r="G544" s="14" t="s">
        <v>2382</v>
      </c>
      <c r="H544" s="25" t="s">
        <v>96</v>
      </c>
      <c r="I544" s="26">
        <v>9700.0</v>
      </c>
      <c r="J544" s="22">
        <v>0.0</v>
      </c>
      <c r="K544" s="22">
        <f t="shared" si="6"/>
        <v>0</v>
      </c>
      <c r="L544" s="22">
        <f t="shared" si="7"/>
        <v>0</v>
      </c>
      <c r="M544" s="22">
        <v>0.0</v>
      </c>
      <c r="N544" s="22">
        <f t="shared" si="8"/>
        <v>0</v>
      </c>
      <c r="O544" s="22">
        <f t="shared" si="9"/>
        <v>0</v>
      </c>
      <c r="P544" s="22">
        <v>10.0</v>
      </c>
      <c r="Q544" s="22">
        <f t="shared" si="10"/>
        <v>0</v>
      </c>
      <c r="R544" s="22">
        <f t="shared" si="11"/>
        <v>10</v>
      </c>
      <c r="S544" s="22">
        <v>100.0</v>
      </c>
      <c r="T544" s="22">
        <f t="shared" si="12"/>
        <v>0</v>
      </c>
      <c r="U544" s="22">
        <f t="shared" si="13"/>
        <v>100</v>
      </c>
      <c r="V544" s="22">
        <f t="shared" si="14"/>
        <v>9590</v>
      </c>
      <c r="W544" s="22">
        <v>27.8</v>
      </c>
      <c r="X544" s="22">
        <f t="shared" si="15"/>
        <v>0</v>
      </c>
      <c r="Y544" s="22">
        <f t="shared" si="16"/>
        <v>27.8</v>
      </c>
      <c r="Z544" s="22">
        <v>0.39</v>
      </c>
      <c r="AA544" s="22">
        <f t="shared" si="17"/>
        <v>0</v>
      </c>
      <c r="AB544" s="22">
        <f t="shared" si="18"/>
        <v>0.39</v>
      </c>
      <c r="AC544" s="22">
        <v>68.87</v>
      </c>
      <c r="AD544" s="22">
        <f t="shared" si="19"/>
        <v>0</v>
      </c>
      <c r="AE544" s="22">
        <f t="shared" si="20"/>
        <v>68.87</v>
      </c>
      <c r="AF544" s="22">
        <v>1.37</v>
      </c>
      <c r="AG544" s="22">
        <f t="shared" si="21"/>
        <v>0</v>
      </c>
      <c r="AH544" s="22">
        <f t="shared" si="22"/>
        <v>1.37</v>
      </c>
      <c r="AI544" s="22">
        <v>60.86</v>
      </c>
      <c r="AJ544" s="22">
        <f t="shared" si="23"/>
        <v>0</v>
      </c>
      <c r="AK544" s="22">
        <f t="shared" si="24"/>
        <v>60.86</v>
      </c>
      <c r="AL544" s="22">
        <f t="shared" ref="AL544:AN544" si="2256">AF544+AI544</f>
        <v>62.23</v>
      </c>
      <c r="AM544" s="22">
        <f t="shared" si="2256"/>
        <v>0</v>
      </c>
      <c r="AN544" s="22">
        <f t="shared" si="2256"/>
        <v>62.23</v>
      </c>
      <c r="AO544" s="22">
        <f t="shared" ref="AO544:AQ544" si="2257">SUM(J544+M544+P544+S544+W544+Z544+AC544+AF544+AI544)</f>
        <v>269.29</v>
      </c>
      <c r="AP544" s="22">
        <f t="shared" si="2257"/>
        <v>0</v>
      </c>
      <c r="AQ544" s="22">
        <f t="shared" si="2257"/>
        <v>269.29</v>
      </c>
      <c r="AR544" s="22">
        <v>326.9003232586343</v>
      </c>
      <c r="AS544" s="22">
        <f t="shared" si="27"/>
        <v>596.1903233</v>
      </c>
      <c r="AT544" s="22">
        <f t="shared" si="28"/>
        <v>596.1903233</v>
      </c>
      <c r="AU544" s="22">
        <f t="shared" si="29"/>
        <v>9103.809677</v>
      </c>
      <c r="AV544" s="22">
        <f t="shared" si="2258"/>
        <v>9951.6</v>
      </c>
      <c r="AW544" s="22">
        <f t="shared" si="31"/>
        <v>847.7903233</v>
      </c>
      <c r="AX544" s="22">
        <f t="shared" si="32"/>
        <v>9103.809677</v>
      </c>
      <c r="AY544" s="22">
        <v>175.06</v>
      </c>
      <c r="AZ544" s="22">
        <f t="shared" si="33"/>
        <v>175.06</v>
      </c>
      <c r="BA544" s="22">
        <f t="shared" si="34"/>
        <v>0</v>
      </c>
      <c r="BB544" s="22">
        <f t="shared" si="35"/>
        <v>10126.66</v>
      </c>
      <c r="BC544" s="22">
        <f t="shared" ref="BC544:BD544" si="2259">SUM(AW544+AZ544)</f>
        <v>1022.850323</v>
      </c>
      <c r="BD544" s="22">
        <f t="shared" si="2259"/>
        <v>9103.809677</v>
      </c>
      <c r="BE544" s="22">
        <f t="shared" si="37"/>
        <v>0</v>
      </c>
      <c r="BF544" s="27">
        <v>5774.12</v>
      </c>
      <c r="BG544" s="22">
        <f t="shared" si="38"/>
        <v>5774.12</v>
      </c>
      <c r="BH544" s="22">
        <f t="shared" si="39"/>
        <v>0</v>
      </c>
      <c r="BI544" s="22">
        <v>853.04</v>
      </c>
      <c r="BJ544" s="22">
        <f t="shared" si="40"/>
        <v>853.04</v>
      </c>
      <c r="BK544" s="22">
        <f t="shared" si="41"/>
        <v>0</v>
      </c>
      <c r="BL544" s="22"/>
      <c r="BM544" s="22">
        <f t="shared" si="42"/>
        <v>0</v>
      </c>
      <c r="BN544" s="22" t="str">
        <f t="shared" si="43"/>
        <v/>
      </c>
      <c r="BO544" s="22">
        <f t="shared" ref="BO544:BQ544" si="2260">BF544+BI544+BL544</f>
        <v>6627.16</v>
      </c>
      <c r="BP544" s="22">
        <f t="shared" si="2260"/>
        <v>6627.16</v>
      </c>
      <c r="BQ544" s="22">
        <f t="shared" si="2260"/>
        <v>0</v>
      </c>
      <c r="BR544" s="22">
        <f t="shared" si="45"/>
        <v>0</v>
      </c>
      <c r="BS544" s="22">
        <v>0.0</v>
      </c>
      <c r="BT544" s="22">
        <f t="shared" si="46"/>
        <v>0</v>
      </c>
      <c r="BU544" s="22">
        <f t="shared" si="47"/>
        <v>0</v>
      </c>
      <c r="BV544" s="22">
        <f t="shared" si="48"/>
        <v>0</v>
      </c>
      <c r="BW544" s="27">
        <v>1042.83</v>
      </c>
      <c r="BX544" s="22">
        <f t="shared" si="49"/>
        <v>1042.83</v>
      </c>
      <c r="BY544" s="22">
        <f t="shared" si="50"/>
        <v>0</v>
      </c>
      <c r="BZ544" s="22">
        <f t="shared" si="51"/>
        <v>0</v>
      </c>
      <c r="CA544" s="22">
        <f t="shared" si="52"/>
        <v>0</v>
      </c>
    </row>
    <row r="545" ht="14.25" customHeight="1">
      <c r="A545" s="14" t="s">
        <v>2383</v>
      </c>
      <c r="B545" s="14" t="s">
        <v>2384</v>
      </c>
      <c r="C545" s="14" t="s">
        <v>2385</v>
      </c>
      <c r="D545" s="14">
        <v>9.30586433E8</v>
      </c>
      <c r="E545" s="14" t="s">
        <v>1278</v>
      </c>
      <c r="F545" s="14" t="s">
        <v>267</v>
      </c>
      <c r="G545" s="14" t="s">
        <v>2386</v>
      </c>
      <c r="H545" s="25" t="s">
        <v>96</v>
      </c>
      <c r="I545" s="26">
        <v>8889.0</v>
      </c>
      <c r="J545" s="22">
        <v>0.0</v>
      </c>
      <c r="K545" s="22">
        <f t="shared" si="6"/>
        <v>0</v>
      </c>
      <c r="L545" s="22">
        <f t="shared" si="7"/>
        <v>0</v>
      </c>
      <c r="M545" s="22">
        <v>0.0</v>
      </c>
      <c r="N545" s="22">
        <f t="shared" si="8"/>
        <v>0</v>
      </c>
      <c r="O545" s="22">
        <f t="shared" si="9"/>
        <v>0</v>
      </c>
      <c r="P545" s="22">
        <v>10.0</v>
      </c>
      <c r="Q545" s="22">
        <f t="shared" si="10"/>
        <v>0</v>
      </c>
      <c r="R545" s="22">
        <f t="shared" si="11"/>
        <v>10</v>
      </c>
      <c r="S545" s="22">
        <v>100.0</v>
      </c>
      <c r="T545" s="22">
        <f t="shared" si="12"/>
        <v>0</v>
      </c>
      <c r="U545" s="22">
        <f t="shared" si="13"/>
        <v>100</v>
      </c>
      <c r="V545" s="22">
        <f t="shared" si="14"/>
        <v>8779</v>
      </c>
      <c r="W545" s="22">
        <v>27.8</v>
      </c>
      <c r="X545" s="22">
        <f t="shared" si="15"/>
        <v>0</v>
      </c>
      <c r="Y545" s="22">
        <f t="shared" si="16"/>
        <v>27.8</v>
      </c>
      <c r="Z545" s="22">
        <v>0.39</v>
      </c>
      <c r="AA545" s="22">
        <f t="shared" si="17"/>
        <v>0</v>
      </c>
      <c r="AB545" s="22">
        <f t="shared" si="18"/>
        <v>0.39</v>
      </c>
      <c r="AC545" s="22">
        <v>68.87</v>
      </c>
      <c r="AD545" s="22">
        <f t="shared" si="19"/>
        <v>0</v>
      </c>
      <c r="AE545" s="22">
        <f t="shared" si="20"/>
        <v>68.87</v>
      </c>
      <c r="AF545" s="22">
        <v>1.37</v>
      </c>
      <c r="AG545" s="22">
        <f t="shared" si="21"/>
        <v>0</v>
      </c>
      <c r="AH545" s="22">
        <f t="shared" si="22"/>
        <v>1.37</v>
      </c>
      <c r="AI545" s="22">
        <v>60.86</v>
      </c>
      <c r="AJ545" s="22">
        <f t="shared" si="23"/>
        <v>0</v>
      </c>
      <c r="AK545" s="22">
        <f t="shared" si="24"/>
        <v>60.86</v>
      </c>
      <c r="AL545" s="22">
        <f t="shared" ref="AL545:AN545" si="2261">AF545+AI545</f>
        <v>62.23</v>
      </c>
      <c r="AM545" s="22">
        <f t="shared" si="2261"/>
        <v>0</v>
      </c>
      <c r="AN545" s="22">
        <f t="shared" si="2261"/>
        <v>62.23</v>
      </c>
      <c r="AO545" s="22">
        <f t="shared" ref="AO545:AQ545" si="2262">SUM(J545+M545+P545+S545+W545+Z545+AC545+AF545+AI545)</f>
        <v>269.29</v>
      </c>
      <c r="AP545" s="22">
        <f t="shared" si="2262"/>
        <v>0</v>
      </c>
      <c r="AQ545" s="22">
        <f t="shared" si="2262"/>
        <v>269.29</v>
      </c>
      <c r="AR545" s="22">
        <v>298.7883187369437</v>
      </c>
      <c r="AS545" s="22">
        <f t="shared" si="27"/>
        <v>568.0783187</v>
      </c>
      <c r="AT545" s="22">
        <f t="shared" si="28"/>
        <v>568.0783187</v>
      </c>
      <c r="AU545" s="22">
        <f t="shared" si="29"/>
        <v>8320.921681</v>
      </c>
      <c r="AV545" s="22">
        <f t="shared" si="2258"/>
        <v>9951.6</v>
      </c>
      <c r="AW545" s="22">
        <f t="shared" si="31"/>
        <v>1630.678319</v>
      </c>
      <c r="AX545" s="22">
        <f t="shared" si="32"/>
        <v>8320.921681</v>
      </c>
      <c r="AY545" s="22">
        <v>175.06</v>
      </c>
      <c r="AZ545" s="22">
        <f t="shared" si="33"/>
        <v>175.06</v>
      </c>
      <c r="BA545" s="22">
        <f t="shared" si="34"/>
        <v>0</v>
      </c>
      <c r="BB545" s="22">
        <f t="shared" si="35"/>
        <v>10126.66</v>
      </c>
      <c r="BC545" s="22">
        <f t="shared" ref="BC545:BD545" si="2263">SUM(AW545+AZ545)</f>
        <v>1805.738319</v>
      </c>
      <c r="BD545" s="22">
        <f t="shared" si="2263"/>
        <v>8320.921681</v>
      </c>
      <c r="BE545" s="22">
        <f t="shared" si="37"/>
        <v>0</v>
      </c>
      <c r="BF545" s="27">
        <v>2508.74</v>
      </c>
      <c r="BG545" s="22">
        <f t="shared" si="38"/>
        <v>2508.74</v>
      </c>
      <c r="BH545" s="22">
        <f t="shared" si="39"/>
        <v>0</v>
      </c>
      <c r="BI545" s="22">
        <v>812.59</v>
      </c>
      <c r="BJ545" s="22">
        <f t="shared" si="40"/>
        <v>812.59</v>
      </c>
      <c r="BK545" s="22">
        <f t="shared" si="41"/>
        <v>0</v>
      </c>
      <c r="BL545" s="22"/>
      <c r="BM545" s="22">
        <f t="shared" si="42"/>
        <v>0</v>
      </c>
      <c r="BN545" s="22" t="str">
        <f t="shared" si="43"/>
        <v/>
      </c>
      <c r="BO545" s="22">
        <f t="shared" ref="BO545:BQ545" si="2264">BF545+BI545+BL545</f>
        <v>3321.33</v>
      </c>
      <c r="BP545" s="22">
        <f t="shared" si="2264"/>
        <v>3321.33</v>
      </c>
      <c r="BQ545" s="22">
        <f t="shared" si="2264"/>
        <v>0</v>
      </c>
      <c r="BR545" s="22">
        <f t="shared" si="45"/>
        <v>0</v>
      </c>
      <c r="BS545" s="22">
        <v>0.0</v>
      </c>
      <c r="BT545" s="22">
        <f t="shared" si="46"/>
        <v>0</v>
      </c>
      <c r="BU545" s="22">
        <f t="shared" si="47"/>
        <v>0</v>
      </c>
      <c r="BV545" s="22">
        <f t="shared" si="48"/>
        <v>0</v>
      </c>
      <c r="BW545" s="27">
        <v>85.13</v>
      </c>
      <c r="BX545" s="22">
        <f t="shared" si="49"/>
        <v>85.13</v>
      </c>
      <c r="BY545" s="22">
        <f t="shared" si="50"/>
        <v>0</v>
      </c>
      <c r="BZ545" s="22">
        <f t="shared" si="51"/>
        <v>0</v>
      </c>
      <c r="CA545" s="22">
        <f t="shared" si="52"/>
        <v>0</v>
      </c>
    </row>
    <row r="546" ht="14.25" customHeight="1">
      <c r="A546" s="14" t="s">
        <v>2387</v>
      </c>
      <c r="B546" s="14" t="s">
        <v>2388</v>
      </c>
      <c r="C546" s="14" t="s">
        <v>2389</v>
      </c>
      <c r="D546" s="14">
        <v>1.66137871E8</v>
      </c>
      <c r="E546" s="14" t="s">
        <v>230</v>
      </c>
      <c r="F546" s="14" t="s">
        <v>113</v>
      </c>
      <c r="G546" s="14" t="s">
        <v>2390</v>
      </c>
      <c r="H546" s="25" t="s">
        <v>96</v>
      </c>
      <c r="I546" s="26">
        <v>2300.0</v>
      </c>
      <c r="J546" s="22">
        <v>0.0</v>
      </c>
      <c r="K546" s="22">
        <f t="shared" si="6"/>
        <v>0</v>
      </c>
      <c r="L546" s="22">
        <f t="shared" si="7"/>
        <v>0</v>
      </c>
      <c r="M546" s="22">
        <v>0.0</v>
      </c>
      <c r="N546" s="22">
        <f t="shared" si="8"/>
        <v>0</v>
      </c>
      <c r="O546" s="22">
        <f t="shared" si="9"/>
        <v>0</v>
      </c>
      <c r="P546" s="22">
        <v>10.0</v>
      </c>
      <c r="Q546" s="22">
        <f t="shared" si="10"/>
        <v>0</v>
      </c>
      <c r="R546" s="22">
        <f t="shared" si="11"/>
        <v>10</v>
      </c>
      <c r="S546" s="22">
        <v>100.0</v>
      </c>
      <c r="T546" s="22">
        <f t="shared" si="12"/>
        <v>0</v>
      </c>
      <c r="U546" s="22">
        <f t="shared" si="13"/>
        <v>100</v>
      </c>
      <c r="V546" s="22">
        <f t="shared" si="14"/>
        <v>2190</v>
      </c>
      <c r="W546" s="22">
        <v>13.9</v>
      </c>
      <c r="X546" s="22">
        <f t="shared" si="15"/>
        <v>0</v>
      </c>
      <c r="Y546" s="22">
        <f t="shared" si="16"/>
        <v>13.9</v>
      </c>
      <c r="Z546" s="22">
        <v>0.39</v>
      </c>
      <c r="AA546" s="22">
        <f t="shared" si="17"/>
        <v>0</v>
      </c>
      <c r="AB546" s="22">
        <f t="shared" si="18"/>
        <v>0.39</v>
      </c>
      <c r="AC546" s="22">
        <v>68.87</v>
      </c>
      <c r="AD546" s="22">
        <f t="shared" si="19"/>
        <v>0</v>
      </c>
      <c r="AE546" s="22">
        <f t="shared" si="20"/>
        <v>68.87</v>
      </c>
      <c r="AF546" s="22">
        <v>1.37</v>
      </c>
      <c r="AG546" s="22">
        <f t="shared" si="21"/>
        <v>0</v>
      </c>
      <c r="AH546" s="22">
        <f t="shared" si="22"/>
        <v>1.37</v>
      </c>
      <c r="AI546" s="22">
        <v>60.86</v>
      </c>
      <c r="AJ546" s="22">
        <f t="shared" si="23"/>
        <v>0</v>
      </c>
      <c r="AK546" s="22">
        <f t="shared" si="24"/>
        <v>60.86</v>
      </c>
      <c r="AL546" s="22">
        <f t="shared" ref="AL546:AN546" si="2265">AF546+AI546</f>
        <v>62.23</v>
      </c>
      <c r="AM546" s="22">
        <f t="shared" si="2265"/>
        <v>0</v>
      </c>
      <c r="AN546" s="22">
        <f t="shared" si="2265"/>
        <v>62.23</v>
      </c>
      <c r="AO546" s="22">
        <f t="shared" ref="AO546:AQ546" si="2266">SUM(J546+M546+P546+S546+W546+Z546+AC546+AF546+AI546)</f>
        <v>255.39</v>
      </c>
      <c r="AP546" s="22">
        <f t="shared" si="2266"/>
        <v>0</v>
      </c>
      <c r="AQ546" s="22">
        <f t="shared" si="2266"/>
        <v>255.39</v>
      </c>
      <c r="AR546" s="22">
        <v>70.87310180652742</v>
      </c>
      <c r="AS546" s="22">
        <f t="shared" si="27"/>
        <v>326.2631018</v>
      </c>
      <c r="AT546" s="22">
        <f t="shared" si="28"/>
        <v>326.2631018</v>
      </c>
      <c r="AU546" s="22">
        <f t="shared" si="29"/>
        <v>1973.736898</v>
      </c>
      <c r="AV546" s="22">
        <f t="shared" ref="AV546:AV549" si="2271">37.95*120</f>
        <v>4554</v>
      </c>
      <c r="AW546" s="22">
        <f t="shared" si="31"/>
        <v>2580.263102</v>
      </c>
      <c r="AX546" s="22">
        <f t="shared" si="32"/>
        <v>1973.736898</v>
      </c>
      <c r="AY546" s="22">
        <v>70.73</v>
      </c>
      <c r="AZ546" s="22">
        <f t="shared" si="33"/>
        <v>70.73</v>
      </c>
      <c r="BA546" s="22">
        <f t="shared" si="34"/>
        <v>0</v>
      </c>
      <c r="BB546" s="22">
        <f t="shared" si="35"/>
        <v>4624.73</v>
      </c>
      <c r="BC546" s="22">
        <f t="shared" ref="BC546:BD546" si="2267">SUM(AW546+AZ546)</f>
        <v>2650.993102</v>
      </c>
      <c r="BD546" s="22">
        <f t="shared" si="2267"/>
        <v>1973.736898</v>
      </c>
      <c r="BE546" s="22">
        <f t="shared" si="37"/>
        <v>0</v>
      </c>
      <c r="BF546" s="27">
        <v>0.0</v>
      </c>
      <c r="BG546" s="22">
        <f t="shared" si="38"/>
        <v>0</v>
      </c>
      <c r="BH546" s="22">
        <f t="shared" si="39"/>
        <v>0</v>
      </c>
      <c r="BI546" s="22">
        <v>0.0</v>
      </c>
      <c r="BJ546" s="22">
        <f t="shared" si="40"/>
        <v>0</v>
      </c>
      <c r="BK546" s="22">
        <f t="shared" si="41"/>
        <v>0</v>
      </c>
      <c r="BL546" s="22"/>
      <c r="BM546" s="22">
        <f t="shared" si="42"/>
        <v>0</v>
      </c>
      <c r="BN546" s="22" t="str">
        <f t="shared" si="43"/>
        <v/>
      </c>
      <c r="BO546" s="22">
        <f t="shared" ref="BO546:BQ546" si="2268">BF546+BI546+BL546</f>
        <v>0</v>
      </c>
      <c r="BP546" s="22">
        <f t="shared" si="2268"/>
        <v>0</v>
      </c>
      <c r="BQ546" s="22">
        <f t="shared" si="2268"/>
        <v>0</v>
      </c>
      <c r="BR546" s="22">
        <f t="shared" si="45"/>
        <v>0</v>
      </c>
      <c r="BS546" s="22">
        <v>0.0</v>
      </c>
      <c r="BT546" s="22">
        <f t="shared" si="46"/>
        <v>0</v>
      </c>
      <c r="BU546" s="22">
        <f t="shared" si="47"/>
        <v>0</v>
      </c>
      <c r="BV546" s="22">
        <f t="shared" si="48"/>
        <v>0</v>
      </c>
      <c r="BW546" s="27">
        <v>153.23</v>
      </c>
      <c r="BX546" s="22">
        <f t="shared" si="49"/>
        <v>153.23</v>
      </c>
      <c r="BY546" s="22">
        <f t="shared" si="50"/>
        <v>0</v>
      </c>
      <c r="BZ546" s="22">
        <f t="shared" si="51"/>
        <v>0</v>
      </c>
      <c r="CA546" s="22">
        <f t="shared" si="52"/>
        <v>0</v>
      </c>
    </row>
    <row r="547" ht="14.25" customHeight="1">
      <c r="A547" s="14" t="s">
        <v>2391</v>
      </c>
      <c r="B547" s="14" t="s">
        <v>2392</v>
      </c>
      <c r="C547" s="14" t="s">
        <v>2393</v>
      </c>
      <c r="D547" s="14">
        <v>9.48606223E8</v>
      </c>
      <c r="E547" s="14" t="s">
        <v>266</v>
      </c>
      <c r="F547" s="14" t="s">
        <v>267</v>
      </c>
      <c r="G547" s="14" t="s">
        <v>2394</v>
      </c>
      <c r="H547" s="25" t="s">
        <v>96</v>
      </c>
      <c r="I547" s="26">
        <v>820.0</v>
      </c>
      <c r="J547" s="22">
        <v>0.0</v>
      </c>
      <c r="K547" s="22">
        <f t="shared" si="6"/>
        <v>0</v>
      </c>
      <c r="L547" s="22">
        <f t="shared" si="7"/>
        <v>0</v>
      </c>
      <c r="M547" s="22">
        <v>0.0</v>
      </c>
      <c r="N547" s="22">
        <f t="shared" si="8"/>
        <v>0</v>
      </c>
      <c r="O547" s="22">
        <f t="shared" si="9"/>
        <v>0</v>
      </c>
      <c r="P547" s="22">
        <v>10.0</v>
      </c>
      <c r="Q547" s="22">
        <f t="shared" si="10"/>
        <v>0</v>
      </c>
      <c r="R547" s="22">
        <f t="shared" si="11"/>
        <v>10</v>
      </c>
      <c r="S547" s="22">
        <v>100.0</v>
      </c>
      <c r="T547" s="22">
        <f t="shared" si="12"/>
        <v>0</v>
      </c>
      <c r="U547" s="22">
        <f t="shared" si="13"/>
        <v>100</v>
      </c>
      <c r="V547" s="22">
        <f t="shared" si="14"/>
        <v>710</v>
      </c>
      <c r="W547" s="22">
        <v>27.8</v>
      </c>
      <c r="X547" s="22">
        <f t="shared" si="15"/>
        <v>0</v>
      </c>
      <c r="Y547" s="22">
        <f t="shared" si="16"/>
        <v>27.8</v>
      </c>
      <c r="Z547" s="22">
        <v>0.39</v>
      </c>
      <c r="AA547" s="22">
        <f t="shared" si="17"/>
        <v>0</v>
      </c>
      <c r="AB547" s="22">
        <f t="shared" si="18"/>
        <v>0.39</v>
      </c>
      <c r="AC547" s="22">
        <v>68.87</v>
      </c>
      <c r="AD547" s="22">
        <f t="shared" si="19"/>
        <v>0</v>
      </c>
      <c r="AE547" s="22">
        <f t="shared" si="20"/>
        <v>68.87</v>
      </c>
      <c r="AF547" s="22">
        <v>1.37</v>
      </c>
      <c r="AG547" s="22">
        <f t="shared" si="21"/>
        <v>0</v>
      </c>
      <c r="AH547" s="22">
        <f t="shared" si="22"/>
        <v>1.37</v>
      </c>
      <c r="AI547" s="22">
        <v>60.86</v>
      </c>
      <c r="AJ547" s="22">
        <f t="shared" si="23"/>
        <v>0</v>
      </c>
      <c r="AK547" s="22">
        <f t="shared" si="24"/>
        <v>60.86</v>
      </c>
      <c r="AL547" s="22">
        <f t="shared" ref="AL547:AN547" si="2269">AF547+AI547</f>
        <v>62.23</v>
      </c>
      <c r="AM547" s="22">
        <f t="shared" si="2269"/>
        <v>0</v>
      </c>
      <c r="AN547" s="22">
        <f t="shared" si="2269"/>
        <v>62.23</v>
      </c>
      <c r="AO547" s="22">
        <f t="shared" ref="AO547:AQ547" si="2270">SUM(J547+M547+P547+S547+W547+Z547+AC547+AF547+AI547)</f>
        <v>269.29</v>
      </c>
      <c r="AP547" s="22">
        <f t="shared" si="2270"/>
        <v>0</v>
      </c>
      <c r="AQ547" s="22">
        <f t="shared" si="2270"/>
        <v>269.29</v>
      </c>
      <c r="AR547" s="22">
        <v>19.089472268976834</v>
      </c>
      <c r="AS547" s="22">
        <f t="shared" si="27"/>
        <v>288.3794723</v>
      </c>
      <c r="AT547" s="22">
        <f t="shared" si="28"/>
        <v>288.3794723</v>
      </c>
      <c r="AU547" s="22">
        <f t="shared" si="29"/>
        <v>531.6205277</v>
      </c>
      <c r="AV547" s="22">
        <f t="shared" si="2271"/>
        <v>4554</v>
      </c>
      <c r="AW547" s="22">
        <f t="shared" si="31"/>
        <v>4022.379472</v>
      </c>
      <c r="AX547" s="22">
        <f t="shared" si="32"/>
        <v>531.6205277</v>
      </c>
      <c r="AY547" s="22">
        <v>70.73</v>
      </c>
      <c r="AZ547" s="22">
        <f t="shared" si="33"/>
        <v>70.73</v>
      </c>
      <c r="BA547" s="22">
        <f t="shared" si="34"/>
        <v>0</v>
      </c>
      <c r="BB547" s="22">
        <f t="shared" si="35"/>
        <v>4624.73</v>
      </c>
      <c r="BC547" s="22">
        <f t="shared" ref="BC547:BD547" si="2272">SUM(AW547+AZ547)</f>
        <v>4093.109472</v>
      </c>
      <c r="BD547" s="22">
        <f t="shared" si="2272"/>
        <v>531.6205277</v>
      </c>
      <c r="BE547" s="22">
        <f t="shared" si="37"/>
        <v>0</v>
      </c>
      <c r="BF547" s="27">
        <v>0.0</v>
      </c>
      <c r="BG547" s="22">
        <f t="shared" si="38"/>
        <v>0</v>
      </c>
      <c r="BH547" s="22">
        <f t="shared" si="39"/>
        <v>0</v>
      </c>
      <c r="BI547" s="22">
        <v>601.44</v>
      </c>
      <c r="BJ547" s="22">
        <f t="shared" si="40"/>
        <v>601.44</v>
      </c>
      <c r="BK547" s="22">
        <f t="shared" si="41"/>
        <v>0</v>
      </c>
      <c r="BL547" s="22"/>
      <c r="BM547" s="22">
        <f t="shared" si="42"/>
        <v>0</v>
      </c>
      <c r="BN547" s="22" t="str">
        <f t="shared" si="43"/>
        <v/>
      </c>
      <c r="BO547" s="22">
        <f t="shared" ref="BO547:BQ547" si="2273">BF547+BI547+BL547</f>
        <v>601.44</v>
      </c>
      <c r="BP547" s="22">
        <f t="shared" si="2273"/>
        <v>601.44</v>
      </c>
      <c r="BQ547" s="22">
        <f t="shared" si="2273"/>
        <v>0</v>
      </c>
      <c r="BR547" s="22">
        <f t="shared" si="45"/>
        <v>0</v>
      </c>
      <c r="BS547" s="22">
        <v>0.0</v>
      </c>
      <c r="BT547" s="22">
        <f t="shared" si="46"/>
        <v>0</v>
      </c>
      <c r="BU547" s="22">
        <f t="shared" si="47"/>
        <v>0</v>
      </c>
      <c r="BV547" s="22">
        <f t="shared" si="48"/>
        <v>0</v>
      </c>
      <c r="BW547" s="27">
        <v>1021.54</v>
      </c>
      <c r="BX547" s="22">
        <f t="shared" si="49"/>
        <v>1021.54</v>
      </c>
      <c r="BY547" s="22">
        <f t="shared" si="50"/>
        <v>0</v>
      </c>
      <c r="BZ547" s="22">
        <f t="shared" si="51"/>
        <v>0</v>
      </c>
      <c r="CA547" s="22">
        <f t="shared" si="52"/>
        <v>0</v>
      </c>
    </row>
    <row r="548" ht="14.25" customHeight="1">
      <c r="A548" s="14" t="s">
        <v>2395</v>
      </c>
      <c r="B548" s="14" t="s">
        <v>2396</v>
      </c>
      <c r="C548" s="14" t="s">
        <v>2397</v>
      </c>
      <c r="D548" s="14">
        <v>5.46225764E8</v>
      </c>
      <c r="E548" s="14" t="s">
        <v>2398</v>
      </c>
      <c r="F548" s="14" t="s">
        <v>130</v>
      </c>
      <c r="G548" s="14" t="s">
        <v>2399</v>
      </c>
      <c r="H548" s="25" t="s">
        <v>96</v>
      </c>
      <c r="I548" s="26">
        <v>1214.0</v>
      </c>
      <c r="J548" s="22">
        <v>0.0</v>
      </c>
      <c r="K548" s="22">
        <f t="shared" si="6"/>
        <v>0</v>
      </c>
      <c r="L548" s="22">
        <f t="shared" si="7"/>
        <v>0</v>
      </c>
      <c r="M548" s="22">
        <v>0.0</v>
      </c>
      <c r="N548" s="22">
        <f t="shared" si="8"/>
        <v>0</v>
      </c>
      <c r="O548" s="22">
        <f t="shared" si="9"/>
        <v>0</v>
      </c>
      <c r="P548" s="22">
        <v>10.0</v>
      </c>
      <c r="Q548" s="22">
        <f t="shared" si="10"/>
        <v>0</v>
      </c>
      <c r="R548" s="22">
        <f t="shared" si="11"/>
        <v>10</v>
      </c>
      <c r="S548" s="22">
        <v>100.0</v>
      </c>
      <c r="T548" s="22">
        <f t="shared" si="12"/>
        <v>0</v>
      </c>
      <c r="U548" s="22">
        <f t="shared" si="13"/>
        <v>100</v>
      </c>
      <c r="V548" s="22">
        <f t="shared" si="14"/>
        <v>1104</v>
      </c>
      <c r="W548" s="22">
        <v>27.8</v>
      </c>
      <c r="X548" s="22">
        <f t="shared" si="15"/>
        <v>0</v>
      </c>
      <c r="Y548" s="22">
        <f t="shared" si="16"/>
        <v>27.8</v>
      </c>
      <c r="Z548" s="22">
        <v>0.39</v>
      </c>
      <c r="AA548" s="22">
        <f t="shared" si="17"/>
        <v>0</v>
      </c>
      <c r="AB548" s="22">
        <f t="shared" si="18"/>
        <v>0.39</v>
      </c>
      <c r="AC548" s="22">
        <v>68.87</v>
      </c>
      <c r="AD548" s="22">
        <f t="shared" si="19"/>
        <v>0</v>
      </c>
      <c r="AE548" s="22">
        <f t="shared" si="20"/>
        <v>68.87</v>
      </c>
      <c r="AF548" s="22">
        <v>1.37</v>
      </c>
      <c r="AG548" s="22">
        <f t="shared" si="21"/>
        <v>0</v>
      </c>
      <c r="AH548" s="22">
        <f t="shared" si="22"/>
        <v>1.37</v>
      </c>
      <c r="AI548" s="22">
        <v>60.86</v>
      </c>
      <c r="AJ548" s="22">
        <f t="shared" si="23"/>
        <v>0</v>
      </c>
      <c r="AK548" s="22">
        <f t="shared" si="24"/>
        <v>60.86</v>
      </c>
      <c r="AL548" s="22">
        <f t="shared" ref="AL548:AN548" si="2274">AF548+AI548</f>
        <v>62.23</v>
      </c>
      <c r="AM548" s="22">
        <f t="shared" si="2274"/>
        <v>0</v>
      </c>
      <c r="AN548" s="22">
        <f t="shared" si="2274"/>
        <v>62.23</v>
      </c>
      <c r="AO548" s="22">
        <f t="shared" ref="AO548:AQ548" si="2275">SUM(J548+M548+P548+S548+W548+Z548+AC548+AF548+AI548)</f>
        <v>269.29</v>
      </c>
      <c r="AP548" s="22">
        <f t="shared" si="2275"/>
        <v>0</v>
      </c>
      <c r="AQ548" s="22">
        <f t="shared" si="2275"/>
        <v>269.29</v>
      </c>
      <c r="AR548" s="22">
        <v>32.74684561243686</v>
      </c>
      <c r="AS548" s="22">
        <f t="shared" si="27"/>
        <v>302.0368456</v>
      </c>
      <c r="AT548" s="22">
        <f t="shared" si="28"/>
        <v>302.0368456</v>
      </c>
      <c r="AU548" s="22">
        <f t="shared" si="29"/>
        <v>911.9631544</v>
      </c>
      <c r="AV548" s="22">
        <f t="shared" si="2271"/>
        <v>4554</v>
      </c>
      <c r="AW548" s="22">
        <f t="shared" si="31"/>
        <v>3642.036846</v>
      </c>
      <c r="AX548" s="22">
        <f t="shared" si="32"/>
        <v>911.9631544</v>
      </c>
      <c r="AY548" s="22">
        <v>70.73</v>
      </c>
      <c r="AZ548" s="22">
        <f t="shared" si="33"/>
        <v>70.73</v>
      </c>
      <c r="BA548" s="22">
        <f t="shared" si="34"/>
        <v>0</v>
      </c>
      <c r="BB548" s="22">
        <f t="shared" si="35"/>
        <v>4624.73</v>
      </c>
      <c r="BC548" s="22">
        <f t="shared" ref="BC548:BD548" si="2276">SUM(AW548+AZ548)</f>
        <v>3712.766846</v>
      </c>
      <c r="BD548" s="22">
        <f t="shared" si="2276"/>
        <v>911.9631544</v>
      </c>
      <c r="BE548" s="22">
        <f t="shared" si="37"/>
        <v>0</v>
      </c>
      <c r="BF548" s="27">
        <v>0.0</v>
      </c>
      <c r="BG548" s="22">
        <f t="shared" si="38"/>
        <v>0</v>
      </c>
      <c r="BH548" s="22">
        <f t="shared" si="39"/>
        <v>0</v>
      </c>
      <c r="BI548" s="22">
        <v>490.70000000000005</v>
      </c>
      <c r="BJ548" s="22">
        <f t="shared" si="40"/>
        <v>490.7</v>
      </c>
      <c r="BK548" s="22">
        <f t="shared" si="41"/>
        <v>0</v>
      </c>
      <c r="BL548" s="22"/>
      <c r="BM548" s="22">
        <f t="shared" si="42"/>
        <v>0</v>
      </c>
      <c r="BN548" s="22" t="str">
        <f t="shared" si="43"/>
        <v/>
      </c>
      <c r="BO548" s="22">
        <f t="shared" ref="BO548:BQ548" si="2277">BF548+BI548+BL548</f>
        <v>490.7</v>
      </c>
      <c r="BP548" s="22">
        <f t="shared" si="2277"/>
        <v>490.7</v>
      </c>
      <c r="BQ548" s="22">
        <f t="shared" si="2277"/>
        <v>0</v>
      </c>
      <c r="BR548" s="22">
        <f t="shared" si="45"/>
        <v>0</v>
      </c>
      <c r="BS548" s="22">
        <v>0.0</v>
      </c>
      <c r="BT548" s="22">
        <f t="shared" si="46"/>
        <v>0</v>
      </c>
      <c r="BU548" s="22">
        <f t="shared" si="47"/>
        <v>0</v>
      </c>
      <c r="BV548" s="22">
        <f t="shared" si="48"/>
        <v>0</v>
      </c>
      <c r="BW548" s="27">
        <v>2426.17</v>
      </c>
      <c r="BX548" s="22">
        <f t="shared" si="49"/>
        <v>2426.17</v>
      </c>
      <c r="BY548" s="22">
        <f t="shared" si="50"/>
        <v>0</v>
      </c>
      <c r="BZ548" s="22">
        <f t="shared" si="51"/>
        <v>0</v>
      </c>
      <c r="CA548" s="22">
        <f t="shared" si="52"/>
        <v>0</v>
      </c>
    </row>
    <row r="549" ht="14.25" customHeight="1">
      <c r="A549" s="14" t="s">
        <v>2400</v>
      </c>
      <c r="B549" s="14" t="s">
        <v>2401</v>
      </c>
      <c r="C549" s="14" t="s">
        <v>2402</v>
      </c>
      <c r="D549" s="14">
        <v>9.07897037E8</v>
      </c>
      <c r="E549" s="14" t="s">
        <v>266</v>
      </c>
      <c r="F549" s="14" t="s">
        <v>176</v>
      </c>
      <c r="G549" s="14" t="s">
        <v>2403</v>
      </c>
      <c r="H549" s="25" t="s">
        <v>96</v>
      </c>
      <c r="I549" s="26">
        <v>950.0</v>
      </c>
      <c r="J549" s="22">
        <v>0.0</v>
      </c>
      <c r="K549" s="22">
        <f t="shared" si="6"/>
        <v>0</v>
      </c>
      <c r="L549" s="22">
        <f t="shared" si="7"/>
        <v>0</v>
      </c>
      <c r="M549" s="22">
        <v>0.0</v>
      </c>
      <c r="N549" s="22">
        <f t="shared" si="8"/>
        <v>0</v>
      </c>
      <c r="O549" s="22">
        <f t="shared" si="9"/>
        <v>0</v>
      </c>
      <c r="P549" s="22">
        <v>22.0</v>
      </c>
      <c r="Q549" s="22">
        <f t="shared" si="10"/>
        <v>0</v>
      </c>
      <c r="R549" s="22">
        <f t="shared" si="11"/>
        <v>22</v>
      </c>
      <c r="S549" s="22">
        <v>100.0</v>
      </c>
      <c r="T549" s="22">
        <f t="shared" si="12"/>
        <v>0</v>
      </c>
      <c r="U549" s="22">
        <f t="shared" si="13"/>
        <v>100</v>
      </c>
      <c r="V549" s="22">
        <f t="shared" si="14"/>
        <v>828</v>
      </c>
      <c r="W549" s="22">
        <v>13.9</v>
      </c>
      <c r="X549" s="22">
        <f t="shared" si="15"/>
        <v>0</v>
      </c>
      <c r="Y549" s="22">
        <f t="shared" si="16"/>
        <v>13.9</v>
      </c>
      <c r="Z549" s="22">
        <v>0.39</v>
      </c>
      <c r="AA549" s="22">
        <f t="shared" si="17"/>
        <v>0</v>
      </c>
      <c r="AB549" s="22">
        <f t="shared" si="18"/>
        <v>0.39</v>
      </c>
      <c r="AC549" s="22">
        <v>68.87</v>
      </c>
      <c r="AD549" s="22">
        <f t="shared" si="19"/>
        <v>0</v>
      </c>
      <c r="AE549" s="22">
        <f t="shared" si="20"/>
        <v>68.87</v>
      </c>
      <c r="AF549" s="22">
        <v>1.37</v>
      </c>
      <c r="AG549" s="22">
        <f t="shared" si="21"/>
        <v>0</v>
      </c>
      <c r="AH549" s="22">
        <f t="shared" si="22"/>
        <v>1.37</v>
      </c>
      <c r="AI549" s="22">
        <v>60.86</v>
      </c>
      <c r="AJ549" s="22">
        <f t="shared" si="23"/>
        <v>0</v>
      </c>
      <c r="AK549" s="22">
        <f t="shared" si="24"/>
        <v>60.86</v>
      </c>
      <c r="AL549" s="22">
        <f t="shared" ref="AL549:AN549" si="2278">AF549+AI549</f>
        <v>62.23</v>
      </c>
      <c r="AM549" s="22">
        <f t="shared" si="2278"/>
        <v>0</v>
      </c>
      <c r="AN549" s="22">
        <f t="shared" si="2278"/>
        <v>62.23</v>
      </c>
      <c r="AO549" s="22">
        <f t="shared" ref="AO549:AQ549" si="2279">SUM(J549+M549+P549+S549+W549+Z549+AC549+AF549+AI549)</f>
        <v>267.39</v>
      </c>
      <c r="AP549" s="22">
        <f t="shared" si="2279"/>
        <v>0</v>
      </c>
      <c r="AQ549" s="22">
        <f t="shared" si="2279"/>
        <v>267.39</v>
      </c>
      <c r="AR549" s="22">
        <v>23.6615726344651</v>
      </c>
      <c r="AS549" s="22">
        <f t="shared" si="27"/>
        <v>291.0515726</v>
      </c>
      <c r="AT549" s="22">
        <f t="shared" si="28"/>
        <v>291.0515726</v>
      </c>
      <c r="AU549" s="22">
        <f t="shared" si="29"/>
        <v>658.9484274</v>
      </c>
      <c r="AV549" s="22">
        <f t="shared" si="2271"/>
        <v>4554</v>
      </c>
      <c r="AW549" s="22">
        <f t="shared" si="31"/>
        <v>3895.051573</v>
      </c>
      <c r="AX549" s="22">
        <f t="shared" si="32"/>
        <v>658.9484274</v>
      </c>
      <c r="AY549" s="22">
        <v>70.73</v>
      </c>
      <c r="AZ549" s="22">
        <f t="shared" si="33"/>
        <v>70.73</v>
      </c>
      <c r="BA549" s="22">
        <f t="shared" si="34"/>
        <v>0</v>
      </c>
      <c r="BB549" s="22">
        <f t="shared" si="35"/>
        <v>4624.73</v>
      </c>
      <c r="BC549" s="22">
        <f t="shared" ref="BC549:BD549" si="2280">SUM(AW549+AZ549)</f>
        <v>3965.781573</v>
      </c>
      <c r="BD549" s="22">
        <f t="shared" si="2280"/>
        <v>658.9484274</v>
      </c>
      <c r="BE549" s="22">
        <f t="shared" si="37"/>
        <v>0</v>
      </c>
      <c r="BF549" s="27">
        <v>0.0</v>
      </c>
      <c r="BG549" s="22">
        <f t="shared" si="38"/>
        <v>0</v>
      </c>
      <c r="BH549" s="22">
        <f t="shared" si="39"/>
        <v>0</v>
      </c>
      <c r="BI549" s="22">
        <v>0.0</v>
      </c>
      <c r="BJ549" s="22">
        <f t="shared" si="40"/>
        <v>0</v>
      </c>
      <c r="BK549" s="22">
        <f t="shared" si="41"/>
        <v>0</v>
      </c>
      <c r="BL549" s="22"/>
      <c r="BM549" s="22">
        <f t="shared" si="42"/>
        <v>0</v>
      </c>
      <c r="BN549" s="22" t="str">
        <f t="shared" si="43"/>
        <v/>
      </c>
      <c r="BO549" s="22">
        <f t="shared" ref="BO549:BQ549" si="2281">BF549+BI549+BL549</f>
        <v>0</v>
      </c>
      <c r="BP549" s="22">
        <f t="shared" si="2281"/>
        <v>0</v>
      </c>
      <c r="BQ549" s="22">
        <f t="shared" si="2281"/>
        <v>0</v>
      </c>
      <c r="BR549" s="22">
        <f t="shared" si="45"/>
        <v>0</v>
      </c>
      <c r="BS549" s="22">
        <v>0.0</v>
      </c>
      <c r="BT549" s="22">
        <f t="shared" si="46"/>
        <v>0</v>
      </c>
      <c r="BU549" s="22">
        <f t="shared" si="47"/>
        <v>0</v>
      </c>
      <c r="BV549" s="22">
        <f t="shared" si="48"/>
        <v>0</v>
      </c>
      <c r="BW549" s="27">
        <v>1223.72</v>
      </c>
      <c r="BX549" s="22">
        <f t="shared" si="49"/>
        <v>1223.72</v>
      </c>
      <c r="BY549" s="22">
        <f t="shared" si="50"/>
        <v>0</v>
      </c>
      <c r="BZ549" s="22">
        <f t="shared" si="51"/>
        <v>0</v>
      </c>
      <c r="CA549" s="22">
        <f t="shared" si="52"/>
        <v>0</v>
      </c>
    </row>
    <row r="550" ht="14.25" customHeight="1">
      <c r="A550" s="14" t="s">
        <v>2404</v>
      </c>
      <c r="B550" s="14" t="s">
        <v>2405</v>
      </c>
      <c r="C550" s="14" t="s">
        <v>2406</v>
      </c>
      <c r="D550" s="14">
        <v>7.57486428E8</v>
      </c>
      <c r="E550" s="14" t="s">
        <v>2407</v>
      </c>
      <c r="F550" s="14" t="s">
        <v>247</v>
      </c>
      <c r="G550" s="14" t="s">
        <v>2408</v>
      </c>
      <c r="H550" s="25" t="s">
        <v>193</v>
      </c>
      <c r="I550" s="26">
        <v>2000.0</v>
      </c>
      <c r="J550" s="22">
        <v>0.0</v>
      </c>
      <c r="K550" s="22">
        <f t="shared" si="6"/>
        <v>0</v>
      </c>
      <c r="L550" s="22">
        <f t="shared" si="7"/>
        <v>0</v>
      </c>
      <c r="M550" s="22">
        <v>220.0</v>
      </c>
      <c r="N550" s="22">
        <f t="shared" si="8"/>
        <v>0</v>
      </c>
      <c r="O550" s="22">
        <f t="shared" si="9"/>
        <v>220</v>
      </c>
      <c r="P550" s="22">
        <v>22.0</v>
      </c>
      <c r="Q550" s="22">
        <f t="shared" si="10"/>
        <v>0</v>
      </c>
      <c r="R550" s="22">
        <f t="shared" si="11"/>
        <v>22</v>
      </c>
      <c r="S550" s="22">
        <v>100.0</v>
      </c>
      <c r="T550" s="22">
        <f t="shared" si="12"/>
        <v>0</v>
      </c>
      <c r="U550" s="22">
        <f t="shared" si="13"/>
        <v>100</v>
      </c>
      <c r="V550" s="22">
        <f t="shared" si="14"/>
        <v>1658</v>
      </c>
      <c r="W550" s="22">
        <v>27.8</v>
      </c>
      <c r="X550" s="22">
        <f t="shared" si="15"/>
        <v>0</v>
      </c>
      <c r="Y550" s="22">
        <f t="shared" si="16"/>
        <v>27.8</v>
      </c>
      <c r="Z550" s="22">
        <v>0.39</v>
      </c>
      <c r="AA550" s="22">
        <f t="shared" si="17"/>
        <v>0</v>
      </c>
      <c r="AB550" s="22">
        <f t="shared" si="18"/>
        <v>0.39</v>
      </c>
      <c r="AC550" s="22">
        <v>68.87</v>
      </c>
      <c r="AD550" s="22">
        <f t="shared" si="19"/>
        <v>0</v>
      </c>
      <c r="AE550" s="22">
        <f t="shared" si="20"/>
        <v>68.87</v>
      </c>
      <c r="AF550" s="22">
        <v>1.37</v>
      </c>
      <c r="AG550" s="22">
        <f t="shared" si="21"/>
        <v>0</v>
      </c>
      <c r="AH550" s="22">
        <f t="shared" si="22"/>
        <v>1.37</v>
      </c>
      <c r="AI550" s="22">
        <v>60.86</v>
      </c>
      <c r="AJ550" s="22">
        <f t="shared" si="23"/>
        <v>0</v>
      </c>
      <c r="AK550" s="22">
        <f t="shared" si="24"/>
        <v>60.86</v>
      </c>
      <c r="AL550" s="22">
        <f t="shared" ref="AL550:AN550" si="2282">AF550+AI550</f>
        <v>62.23</v>
      </c>
      <c r="AM550" s="22">
        <f t="shared" si="2282"/>
        <v>0</v>
      </c>
      <c r="AN550" s="22">
        <f t="shared" si="2282"/>
        <v>62.23</v>
      </c>
      <c r="AO550" s="22">
        <f t="shared" ref="AO550:AQ550" si="2283">SUM(J550+M550+P550+S550+W550+Z550+AC550+AF550+AI550)</f>
        <v>501.29</v>
      </c>
      <c r="AP550" s="22">
        <f t="shared" si="2283"/>
        <v>0</v>
      </c>
      <c r="AQ550" s="22">
        <f t="shared" si="2283"/>
        <v>501.29</v>
      </c>
      <c r="AR550" s="22">
        <v>51.950360415169996</v>
      </c>
      <c r="AS550" s="22">
        <f t="shared" si="27"/>
        <v>553.2403604</v>
      </c>
      <c r="AT550" s="22">
        <f t="shared" si="28"/>
        <v>553.2403604</v>
      </c>
      <c r="AU550" s="22">
        <f t="shared" si="29"/>
        <v>1446.75964</v>
      </c>
      <c r="AV550" s="22">
        <f>82.93*120</f>
        <v>9951.6</v>
      </c>
      <c r="AW550" s="22">
        <f t="shared" si="31"/>
        <v>8504.84036</v>
      </c>
      <c r="AX550" s="22">
        <f t="shared" si="32"/>
        <v>1446.75964</v>
      </c>
      <c r="AY550" s="22">
        <v>175.06</v>
      </c>
      <c r="AZ550" s="22">
        <f t="shared" si="33"/>
        <v>175.06</v>
      </c>
      <c r="BA550" s="22">
        <f t="shared" si="34"/>
        <v>0</v>
      </c>
      <c r="BB550" s="22">
        <f t="shared" si="35"/>
        <v>10126.66</v>
      </c>
      <c r="BC550" s="22">
        <f t="shared" ref="BC550:BD550" si="2284">SUM(AW550+AZ550)</f>
        <v>8679.90036</v>
      </c>
      <c r="BD550" s="22">
        <f t="shared" si="2284"/>
        <v>1446.75964</v>
      </c>
      <c r="BE550" s="22">
        <f t="shared" si="37"/>
        <v>0</v>
      </c>
      <c r="BF550" s="27">
        <v>4684.54</v>
      </c>
      <c r="BG550" s="22">
        <f t="shared" si="38"/>
        <v>4684.54</v>
      </c>
      <c r="BH550" s="22">
        <f t="shared" si="39"/>
        <v>0</v>
      </c>
      <c r="BI550" s="22">
        <v>810.42</v>
      </c>
      <c r="BJ550" s="22">
        <f t="shared" si="40"/>
        <v>810.42</v>
      </c>
      <c r="BK550" s="22">
        <f t="shared" si="41"/>
        <v>0</v>
      </c>
      <c r="BL550" s="22"/>
      <c r="BM550" s="22">
        <f t="shared" si="42"/>
        <v>0</v>
      </c>
      <c r="BN550" s="22" t="str">
        <f t="shared" si="43"/>
        <v/>
      </c>
      <c r="BO550" s="22">
        <f t="shared" ref="BO550:BQ550" si="2285">BF550+BI550+BL550</f>
        <v>5494.96</v>
      </c>
      <c r="BP550" s="22">
        <f t="shared" si="2285"/>
        <v>5494.96</v>
      </c>
      <c r="BQ550" s="22">
        <f t="shared" si="2285"/>
        <v>0</v>
      </c>
      <c r="BR550" s="22">
        <f t="shared" si="45"/>
        <v>0</v>
      </c>
      <c r="BS550" s="22">
        <v>0.0</v>
      </c>
      <c r="BT550" s="22">
        <f t="shared" si="46"/>
        <v>0</v>
      </c>
      <c r="BU550" s="22">
        <f t="shared" si="47"/>
        <v>0</v>
      </c>
      <c r="BV550" s="22">
        <f t="shared" si="48"/>
        <v>0</v>
      </c>
      <c r="BW550" s="27">
        <v>2596.41</v>
      </c>
      <c r="BX550" s="22">
        <f t="shared" si="49"/>
        <v>2596.41</v>
      </c>
      <c r="BY550" s="22">
        <f t="shared" si="50"/>
        <v>0</v>
      </c>
      <c r="BZ550" s="22">
        <f t="shared" si="51"/>
        <v>0</v>
      </c>
      <c r="CA550" s="22">
        <f t="shared" si="52"/>
        <v>0</v>
      </c>
    </row>
    <row r="551" ht="14.25" customHeight="1">
      <c r="A551" s="14" t="s">
        <v>2409</v>
      </c>
      <c r="B551" s="14" t="s">
        <v>2410</v>
      </c>
      <c r="C551" s="14" t="s">
        <v>2411</v>
      </c>
      <c r="D551" s="14">
        <v>1.9849694E8</v>
      </c>
      <c r="E551" s="14" t="s">
        <v>281</v>
      </c>
      <c r="F551" s="14" t="s">
        <v>113</v>
      </c>
      <c r="G551" s="14" t="s">
        <v>2412</v>
      </c>
      <c r="H551" s="25" t="s">
        <v>96</v>
      </c>
      <c r="I551" s="26">
        <v>2700.0</v>
      </c>
      <c r="J551" s="22">
        <v>0.0</v>
      </c>
      <c r="K551" s="22">
        <f t="shared" si="6"/>
        <v>0</v>
      </c>
      <c r="L551" s="22">
        <f t="shared" si="7"/>
        <v>0</v>
      </c>
      <c r="M551" s="22">
        <v>0.0</v>
      </c>
      <c r="N551" s="22">
        <f t="shared" si="8"/>
        <v>0</v>
      </c>
      <c r="O551" s="22">
        <f t="shared" si="9"/>
        <v>0</v>
      </c>
      <c r="P551" s="22">
        <v>10.0</v>
      </c>
      <c r="Q551" s="22">
        <f t="shared" si="10"/>
        <v>0</v>
      </c>
      <c r="R551" s="22">
        <f t="shared" si="11"/>
        <v>10</v>
      </c>
      <c r="S551" s="22">
        <v>100.0</v>
      </c>
      <c r="T551" s="22">
        <f t="shared" si="12"/>
        <v>0</v>
      </c>
      <c r="U551" s="22">
        <f t="shared" si="13"/>
        <v>100</v>
      </c>
      <c r="V551" s="22">
        <f t="shared" si="14"/>
        <v>2590</v>
      </c>
      <c r="W551" s="22">
        <v>27.8</v>
      </c>
      <c r="X551" s="22">
        <f t="shared" si="15"/>
        <v>0</v>
      </c>
      <c r="Y551" s="22">
        <f t="shared" si="16"/>
        <v>27.8</v>
      </c>
      <c r="Z551" s="22">
        <v>0.39</v>
      </c>
      <c r="AA551" s="22">
        <f t="shared" si="17"/>
        <v>0</v>
      </c>
      <c r="AB551" s="22">
        <f t="shared" si="18"/>
        <v>0.39</v>
      </c>
      <c r="AC551" s="22">
        <v>68.87</v>
      </c>
      <c r="AD551" s="22">
        <f t="shared" si="19"/>
        <v>0</v>
      </c>
      <c r="AE551" s="22">
        <f t="shared" si="20"/>
        <v>68.87</v>
      </c>
      <c r="AF551" s="22">
        <v>1.37</v>
      </c>
      <c r="AG551" s="22">
        <f t="shared" si="21"/>
        <v>0</v>
      </c>
      <c r="AH551" s="22">
        <f t="shared" si="22"/>
        <v>1.37</v>
      </c>
      <c r="AI551" s="22">
        <v>60.86</v>
      </c>
      <c r="AJ551" s="22">
        <f t="shared" si="23"/>
        <v>0</v>
      </c>
      <c r="AK551" s="22">
        <f t="shared" si="24"/>
        <v>60.86</v>
      </c>
      <c r="AL551" s="22">
        <f t="shared" ref="AL551:AN551" si="2286">AF551+AI551</f>
        <v>62.23</v>
      </c>
      <c r="AM551" s="22">
        <f t="shared" si="2286"/>
        <v>0</v>
      </c>
      <c r="AN551" s="22">
        <f t="shared" si="2286"/>
        <v>62.23</v>
      </c>
      <c r="AO551" s="22">
        <f t="shared" ref="AO551:AQ551" si="2287">SUM(J551+M551+P551+S551+W551+Z551+AC551+AF551+AI551)</f>
        <v>269.29</v>
      </c>
      <c r="AP551" s="22">
        <f t="shared" si="2287"/>
        <v>0</v>
      </c>
      <c r="AQ551" s="22">
        <f t="shared" si="2287"/>
        <v>269.29</v>
      </c>
      <c r="AR551" s="22">
        <v>84.25663441543584</v>
      </c>
      <c r="AS551" s="22">
        <f t="shared" si="27"/>
        <v>353.5466344</v>
      </c>
      <c r="AT551" s="22">
        <f t="shared" si="28"/>
        <v>353.5466344</v>
      </c>
      <c r="AU551" s="22">
        <f t="shared" si="29"/>
        <v>2346.453366</v>
      </c>
      <c r="AV551" s="22">
        <f t="shared" ref="AV551:AV709" si="2292">37.95*120</f>
        <v>4554</v>
      </c>
      <c r="AW551" s="22">
        <f t="shared" si="31"/>
        <v>2207.546634</v>
      </c>
      <c r="AX551" s="22">
        <f t="shared" si="32"/>
        <v>2346.453366</v>
      </c>
      <c r="AY551" s="22">
        <v>70.73</v>
      </c>
      <c r="AZ551" s="22">
        <f t="shared" si="33"/>
        <v>70.73</v>
      </c>
      <c r="BA551" s="22">
        <f t="shared" si="34"/>
        <v>0</v>
      </c>
      <c r="BB551" s="22">
        <f t="shared" si="35"/>
        <v>4624.73</v>
      </c>
      <c r="BC551" s="22">
        <f t="shared" ref="BC551:BD551" si="2288">SUM(AW551+AZ551)</f>
        <v>2278.276634</v>
      </c>
      <c r="BD551" s="22">
        <f t="shared" si="2288"/>
        <v>2346.453366</v>
      </c>
      <c r="BE551" s="22">
        <f t="shared" si="37"/>
        <v>0</v>
      </c>
      <c r="BF551" s="27">
        <v>0.0</v>
      </c>
      <c r="BG551" s="22">
        <f t="shared" si="38"/>
        <v>0</v>
      </c>
      <c r="BH551" s="22">
        <f t="shared" si="39"/>
        <v>0</v>
      </c>
      <c r="BI551" s="22">
        <v>311.02</v>
      </c>
      <c r="BJ551" s="22">
        <f t="shared" si="40"/>
        <v>311.02</v>
      </c>
      <c r="BK551" s="22">
        <f t="shared" si="41"/>
        <v>0</v>
      </c>
      <c r="BL551" s="22"/>
      <c r="BM551" s="22">
        <f t="shared" si="42"/>
        <v>0</v>
      </c>
      <c r="BN551" s="22" t="str">
        <f t="shared" si="43"/>
        <v/>
      </c>
      <c r="BO551" s="22">
        <f t="shared" ref="BO551:BQ551" si="2289">BF551+BI551+BL551</f>
        <v>311.02</v>
      </c>
      <c r="BP551" s="22">
        <f t="shared" si="2289"/>
        <v>311.02</v>
      </c>
      <c r="BQ551" s="22">
        <f t="shared" si="2289"/>
        <v>0</v>
      </c>
      <c r="BR551" s="22">
        <f t="shared" si="45"/>
        <v>0</v>
      </c>
      <c r="BS551" s="22">
        <v>0.0</v>
      </c>
      <c r="BT551" s="22">
        <f t="shared" si="46"/>
        <v>0</v>
      </c>
      <c r="BU551" s="22">
        <f t="shared" si="47"/>
        <v>0</v>
      </c>
      <c r="BV551" s="22">
        <f t="shared" si="48"/>
        <v>0</v>
      </c>
      <c r="BW551" s="27">
        <v>476.72</v>
      </c>
      <c r="BX551" s="22">
        <f t="shared" si="49"/>
        <v>476.72</v>
      </c>
      <c r="BY551" s="22">
        <f t="shared" si="50"/>
        <v>0</v>
      </c>
      <c r="BZ551" s="22">
        <f t="shared" si="51"/>
        <v>0</v>
      </c>
      <c r="CA551" s="22">
        <f t="shared" si="52"/>
        <v>0</v>
      </c>
    </row>
    <row r="552" ht="14.25" customHeight="1">
      <c r="A552" s="14" t="s">
        <v>2413</v>
      </c>
      <c r="B552" s="14" t="s">
        <v>2414</v>
      </c>
      <c r="C552" s="14" t="s">
        <v>2415</v>
      </c>
      <c r="D552" s="14">
        <v>9.81889301E8</v>
      </c>
      <c r="E552" s="14" t="s">
        <v>312</v>
      </c>
      <c r="F552" s="14" t="s">
        <v>209</v>
      </c>
      <c r="G552" s="14" t="s">
        <v>2416</v>
      </c>
      <c r="H552" s="25" t="s">
        <v>96</v>
      </c>
      <c r="I552" s="26">
        <v>958.0</v>
      </c>
      <c r="J552" s="22">
        <v>0.0</v>
      </c>
      <c r="K552" s="22">
        <f t="shared" si="6"/>
        <v>0</v>
      </c>
      <c r="L552" s="22">
        <f t="shared" si="7"/>
        <v>0</v>
      </c>
      <c r="M552" s="22">
        <v>0.0</v>
      </c>
      <c r="N552" s="22">
        <f t="shared" si="8"/>
        <v>0</v>
      </c>
      <c r="O552" s="22">
        <f t="shared" si="9"/>
        <v>0</v>
      </c>
      <c r="P552" s="22">
        <v>10.0</v>
      </c>
      <c r="Q552" s="22">
        <f t="shared" si="10"/>
        <v>0</v>
      </c>
      <c r="R552" s="22">
        <f t="shared" si="11"/>
        <v>10</v>
      </c>
      <c r="S552" s="22">
        <v>100.0</v>
      </c>
      <c r="T552" s="22">
        <f t="shared" si="12"/>
        <v>0</v>
      </c>
      <c r="U552" s="22">
        <f t="shared" si="13"/>
        <v>100</v>
      </c>
      <c r="V552" s="22">
        <f t="shared" si="14"/>
        <v>848</v>
      </c>
      <c r="W552" s="22">
        <v>13.9</v>
      </c>
      <c r="X552" s="22">
        <f t="shared" si="15"/>
        <v>0</v>
      </c>
      <c r="Y552" s="22">
        <f t="shared" si="16"/>
        <v>13.9</v>
      </c>
      <c r="Z552" s="22">
        <v>0.39</v>
      </c>
      <c r="AA552" s="22">
        <f t="shared" si="17"/>
        <v>0</v>
      </c>
      <c r="AB552" s="22">
        <f t="shared" si="18"/>
        <v>0.39</v>
      </c>
      <c r="AC552" s="22">
        <v>68.87</v>
      </c>
      <c r="AD552" s="22">
        <f t="shared" si="19"/>
        <v>0</v>
      </c>
      <c r="AE552" s="22">
        <f t="shared" si="20"/>
        <v>68.87</v>
      </c>
      <c r="AF552" s="22">
        <v>1.37</v>
      </c>
      <c r="AG552" s="22">
        <f t="shared" si="21"/>
        <v>0</v>
      </c>
      <c r="AH552" s="22">
        <f t="shared" si="22"/>
        <v>1.37</v>
      </c>
      <c r="AI552" s="22">
        <v>60.86</v>
      </c>
      <c r="AJ552" s="22">
        <f t="shared" si="23"/>
        <v>0</v>
      </c>
      <c r="AK552" s="22">
        <f t="shared" si="24"/>
        <v>60.86</v>
      </c>
      <c r="AL552" s="22">
        <f t="shared" ref="AL552:AN552" si="2290">AF552+AI552</f>
        <v>62.23</v>
      </c>
      <c r="AM552" s="22">
        <f t="shared" si="2290"/>
        <v>0</v>
      </c>
      <c r="AN552" s="22">
        <f t="shared" si="2290"/>
        <v>62.23</v>
      </c>
      <c r="AO552" s="22">
        <f t="shared" ref="AO552:AQ552" si="2291">SUM(J552+M552+P552+S552+W552+Z552+AC552+AF552+AI552)</f>
        <v>255.39</v>
      </c>
      <c r="AP552" s="22">
        <f t="shared" si="2291"/>
        <v>0</v>
      </c>
      <c r="AQ552" s="22">
        <f t="shared" si="2291"/>
        <v>255.39</v>
      </c>
      <c r="AR552" s="22">
        <v>24.354840316874235</v>
      </c>
      <c r="AS552" s="22">
        <f t="shared" si="27"/>
        <v>279.7448403</v>
      </c>
      <c r="AT552" s="22">
        <f t="shared" si="28"/>
        <v>279.7448403</v>
      </c>
      <c r="AU552" s="22">
        <f t="shared" si="29"/>
        <v>678.2551597</v>
      </c>
      <c r="AV552" s="22">
        <f t="shared" si="2292"/>
        <v>4554</v>
      </c>
      <c r="AW552" s="22">
        <f t="shared" si="31"/>
        <v>3875.74484</v>
      </c>
      <c r="AX552" s="22">
        <f t="shared" si="32"/>
        <v>678.2551597</v>
      </c>
      <c r="AY552" s="22">
        <v>70.73</v>
      </c>
      <c r="AZ552" s="22">
        <f t="shared" si="33"/>
        <v>70.73</v>
      </c>
      <c r="BA552" s="22">
        <f t="shared" si="34"/>
        <v>0</v>
      </c>
      <c r="BB552" s="22">
        <f t="shared" si="35"/>
        <v>4624.73</v>
      </c>
      <c r="BC552" s="22">
        <f t="shared" ref="BC552:BD552" si="2293">SUM(AW552+AZ552)</f>
        <v>3946.47484</v>
      </c>
      <c r="BD552" s="22">
        <f t="shared" si="2293"/>
        <v>678.2551597</v>
      </c>
      <c r="BE552" s="22">
        <f t="shared" si="37"/>
        <v>0</v>
      </c>
      <c r="BF552" s="27">
        <v>0.0</v>
      </c>
      <c r="BG552" s="22">
        <f t="shared" si="38"/>
        <v>0</v>
      </c>
      <c r="BH552" s="22">
        <f t="shared" si="39"/>
        <v>0</v>
      </c>
      <c r="BI552" s="22">
        <v>260.71</v>
      </c>
      <c r="BJ552" s="22">
        <f t="shared" si="40"/>
        <v>260.71</v>
      </c>
      <c r="BK552" s="22">
        <f t="shared" si="41"/>
        <v>0</v>
      </c>
      <c r="BL552" s="22"/>
      <c r="BM552" s="22">
        <f t="shared" si="42"/>
        <v>0</v>
      </c>
      <c r="BN552" s="22" t="str">
        <f t="shared" si="43"/>
        <v/>
      </c>
      <c r="BO552" s="22">
        <f t="shared" ref="BO552:BQ552" si="2294">BF552+BI552+BL552</f>
        <v>260.71</v>
      </c>
      <c r="BP552" s="22">
        <f t="shared" si="2294"/>
        <v>260.71</v>
      </c>
      <c r="BQ552" s="22">
        <f t="shared" si="2294"/>
        <v>0</v>
      </c>
      <c r="BR552" s="22">
        <f t="shared" si="45"/>
        <v>0</v>
      </c>
      <c r="BS552" s="22">
        <v>0.0</v>
      </c>
      <c r="BT552" s="22">
        <f t="shared" si="46"/>
        <v>0</v>
      </c>
      <c r="BU552" s="22">
        <f t="shared" si="47"/>
        <v>0</v>
      </c>
      <c r="BV552" s="22">
        <f t="shared" si="48"/>
        <v>0</v>
      </c>
      <c r="BW552" s="27">
        <v>0.0</v>
      </c>
      <c r="BX552" s="22">
        <f t="shared" si="49"/>
        <v>0</v>
      </c>
      <c r="BY552" s="22">
        <f t="shared" si="50"/>
        <v>0</v>
      </c>
      <c r="BZ552" s="22">
        <f t="shared" si="51"/>
        <v>0</v>
      </c>
      <c r="CA552" s="22">
        <f t="shared" si="52"/>
        <v>0</v>
      </c>
    </row>
    <row r="553" ht="14.25" customHeight="1">
      <c r="A553" s="14" t="s">
        <v>2417</v>
      </c>
      <c r="B553" s="14" t="s">
        <v>2418</v>
      </c>
      <c r="C553" s="14" t="s">
        <v>2419</v>
      </c>
      <c r="D553" s="14">
        <v>9.45952813E8</v>
      </c>
      <c r="E553" s="14" t="s">
        <v>266</v>
      </c>
      <c r="F553" s="14" t="s">
        <v>267</v>
      </c>
      <c r="G553" s="14" t="s">
        <v>2420</v>
      </c>
      <c r="H553" s="25" t="s">
        <v>96</v>
      </c>
      <c r="I553" s="26">
        <v>1800.0</v>
      </c>
      <c r="J553" s="22">
        <v>0.0</v>
      </c>
      <c r="K553" s="22">
        <f t="shared" si="6"/>
        <v>0</v>
      </c>
      <c r="L553" s="22">
        <f t="shared" si="7"/>
        <v>0</v>
      </c>
      <c r="M553" s="22">
        <v>0.0</v>
      </c>
      <c r="N553" s="22">
        <f t="shared" si="8"/>
        <v>0</v>
      </c>
      <c r="O553" s="22">
        <f t="shared" si="9"/>
        <v>0</v>
      </c>
      <c r="P553" s="22">
        <v>22.0</v>
      </c>
      <c r="Q553" s="22">
        <f t="shared" si="10"/>
        <v>0</v>
      </c>
      <c r="R553" s="22">
        <f t="shared" si="11"/>
        <v>22</v>
      </c>
      <c r="S553" s="22">
        <v>100.0</v>
      </c>
      <c r="T553" s="22">
        <f t="shared" si="12"/>
        <v>0</v>
      </c>
      <c r="U553" s="22">
        <f t="shared" si="13"/>
        <v>100</v>
      </c>
      <c r="V553" s="22">
        <f t="shared" si="14"/>
        <v>1678</v>
      </c>
      <c r="W553" s="22">
        <v>13.9</v>
      </c>
      <c r="X553" s="22">
        <f t="shared" si="15"/>
        <v>0</v>
      </c>
      <c r="Y553" s="22">
        <f t="shared" si="16"/>
        <v>13.9</v>
      </c>
      <c r="Z553" s="22">
        <v>0.39</v>
      </c>
      <c r="AA553" s="22">
        <f t="shared" si="17"/>
        <v>0</v>
      </c>
      <c r="AB553" s="22">
        <f t="shared" si="18"/>
        <v>0.39</v>
      </c>
      <c r="AC553" s="22">
        <v>68.87</v>
      </c>
      <c r="AD553" s="22">
        <f t="shared" si="19"/>
        <v>0</v>
      </c>
      <c r="AE553" s="22">
        <f t="shared" si="20"/>
        <v>68.87</v>
      </c>
      <c r="AF553" s="22">
        <v>1.37</v>
      </c>
      <c r="AG553" s="22">
        <f t="shared" si="21"/>
        <v>0</v>
      </c>
      <c r="AH553" s="22">
        <f t="shared" si="22"/>
        <v>1.37</v>
      </c>
      <c r="AI553" s="22">
        <v>60.86</v>
      </c>
      <c r="AJ553" s="22">
        <f t="shared" si="23"/>
        <v>0</v>
      </c>
      <c r="AK553" s="22">
        <f t="shared" si="24"/>
        <v>60.86</v>
      </c>
      <c r="AL553" s="22">
        <f t="shared" ref="AL553:AN553" si="2295">AF553+AI553</f>
        <v>62.23</v>
      </c>
      <c r="AM553" s="22">
        <f t="shared" si="2295"/>
        <v>0</v>
      </c>
      <c r="AN553" s="22">
        <f t="shared" si="2295"/>
        <v>62.23</v>
      </c>
      <c r="AO553" s="22">
        <f t="shared" ref="AO553:AQ553" si="2296">SUM(J553+M553+P553+S553+W553+Z553+AC553+AF553+AI553)</f>
        <v>267.39</v>
      </c>
      <c r="AP553" s="22">
        <f t="shared" si="2296"/>
        <v>0</v>
      </c>
      <c r="AQ553" s="22">
        <f t="shared" si="2296"/>
        <v>267.39</v>
      </c>
      <c r="AR553" s="22">
        <v>53.12544913685349</v>
      </c>
      <c r="AS553" s="22">
        <f t="shared" si="27"/>
        <v>320.5154491</v>
      </c>
      <c r="AT553" s="22">
        <f t="shared" si="28"/>
        <v>320.5154491</v>
      </c>
      <c r="AU553" s="22">
        <f t="shared" si="29"/>
        <v>1479.484551</v>
      </c>
      <c r="AV553" s="22">
        <f t="shared" si="2292"/>
        <v>4554</v>
      </c>
      <c r="AW553" s="22">
        <f t="shared" si="31"/>
        <v>3074.515449</v>
      </c>
      <c r="AX553" s="22">
        <f t="shared" si="32"/>
        <v>1479.484551</v>
      </c>
      <c r="AY553" s="22">
        <v>70.73</v>
      </c>
      <c r="AZ553" s="22">
        <f t="shared" si="33"/>
        <v>70.73</v>
      </c>
      <c r="BA553" s="22">
        <f t="shared" si="34"/>
        <v>0</v>
      </c>
      <c r="BB553" s="22">
        <f t="shared" si="35"/>
        <v>4624.73</v>
      </c>
      <c r="BC553" s="22">
        <f t="shared" ref="BC553:BD553" si="2297">SUM(AW553+AZ553)</f>
        <v>3145.245449</v>
      </c>
      <c r="BD553" s="22">
        <f t="shared" si="2297"/>
        <v>1479.484551</v>
      </c>
      <c r="BE553" s="22">
        <f t="shared" si="37"/>
        <v>0</v>
      </c>
      <c r="BF553" s="27">
        <v>0.0</v>
      </c>
      <c r="BG553" s="22">
        <f t="shared" si="38"/>
        <v>0</v>
      </c>
      <c r="BH553" s="22">
        <f t="shared" si="39"/>
        <v>0</v>
      </c>
      <c r="BI553" s="22">
        <v>600.79</v>
      </c>
      <c r="BJ553" s="22">
        <f t="shared" si="40"/>
        <v>600.79</v>
      </c>
      <c r="BK553" s="22">
        <f t="shared" si="41"/>
        <v>0</v>
      </c>
      <c r="BL553" s="22"/>
      <c r="BM553" s="22">
        <f t="shared" si="42"/>
        <v>0</v>
      </c>
      <c r="BN553" s="22" t="str">
        <f t="shared" si="43"/>
        <v/>
      </c>
      <c r="BO553" s="22">
        <f t="shared" ref="BO553:BQ553" si="2298">BF553+BI553+BL553</f>
        <v>600.79</v>
      </c>
      <c r="BP553" s="22">
        <f t="shared" si="2298"/>
        <v>600.79</v>
      </c>
      <c r="BQ553" s="22">
        <f t="shared" si="2298"/>
        <v>0</v>
      </c>
      <c r="BR553" s="22">
        <f t="shared" si="45"/>
        <v>0</v>
      </c>
      <c r="BS553" s="22">
        <v>0.0</v>
      </c>
      <c r="BT553" s="22">
        <f t="shared" si="46"/>
        <v>0</v>
      </c>
      <c r="BU553" s="22">
        <f t="shared" si="47"/>
        <v>0</v>
      </c>
      <c r="BV553" s="22">
        <f t="shared" si="48"/>
        <v>0</v>
      </c>
      <c r="BW553" s="27">
        <v>1042.83</v>
      </c>
      <c r="BX553" s="22">
        <f t="shared" si="49"/>
        <v>1042.83</v>
      </c>
      <c r="BY553" s="22">
        <f t="shared" si="50"/>
        <v>0</v>
      </c>
      <c r="BZ553" s="22">
        <f t="shared" si="51"/>
        <v>0</v>
      </c>
      <c r="CA553" s="22">
        <f t="shared" si="52"/>
        <v>0</v>
      </c>
    </row>
    <row r="554" ht="14.25" customHeight="1">
      <c r="A554" s="14" t="s">
        <v>2421</v>
      </c>
      <c r="B554" s="14" t="s">
        <v>2422</v>
      </c>
      <c r="C554" s="14" t="s">
        <v>2423</v>
      </c>
      <c r="D554" s="14">
        <v>8.0498341E8</v>
      </c>
      <c r="E554" s="14" t="s">
        <v>758</v>
      </c>
      <c r="F554" s="14" t="s">
        <v>215</v>
      </c>
      <c r="G554" s="14" t="s">
        <v>2424</v>
      </c>
      <c r="H554" s="25" t="s">
        <v>96</v>
      </c>
      <c r="I554" s="26">
        <v>950.0</v>
      </c>
      <c r="J554" s="22">
        <v>0.0</v>
      </c>
      <c r="K554" s="22">
        <f t="shared" si="6"/>
        <v>0</v>
      </c>
      <c r="L554" s="22">
        <f t="shared" si="7"/>
        <v>0</v>
      </c>
      <c r="M554" s="22">
        <v>0.0</v>
      </c>
      <c r="N554" s="22">
        <f t="shared" si="8"/>
        <v>0</v>
      </c>
      <c r="O554" s="22">
        <f t="shared" si="9"/>
        <v>0</v>
      </c>
      <c r="P554" s="22">
        <v>10.0</v>
      </c>
      <c r="Q554" s="22">
        <f t="shared" si="10"/>
        <v>0</v>
      </c>
      <c r="R554" s="22">
        <f t="shared" si="11"/>
        <v>10</v>
      </c>
      <c r="S554" s="22">
        <v>100.0</v>
      </c>
      <c r="T554" s="22">
        <f t="shared" si="12"/>
        <v>0</v>
      </c>
      <c r="U554" s="22">
        <f t="shared" si="13"/>
        <v>100</v>
      </c>
      <c r="V554" s="22">
        <f t="shared" si="14"/>
        <v>840</v>
      </c>
      <c r="W554" s="22">
        <v>13.9</v>
      </c>
      <c r="X554" s="22">
        <f t="shared" si="15"/>
        <v>0</v>
      </c>
      <c r="Y554" s="22">
        <f t="shared" si="16"/>
        <v>13.9</v>
      </c>
      <c r="Z554" s="22">
        <v>0.39</v>
      </c>
      <c r="AA554" s="22">
        <f t="shared" si="17"/>
        <v>0</v>
      </c>
      <c r="AB554" s="22">
        <f t="shared" si="18"/>
        <v>0.39</v>
      </c>
      <c r="AC554" s="22">
        <v>68.87</v>
      </c>
      <c r="AD554" s="22">
        <f t="shared" si="19"/>
        <v>0</v>
      </c>
      <c r="AE554" s="22">
        <f t="shared" si="20"/>
        <v>68.87</v>
      </c>
      <c r="AF554" s="22">
        <v>1.37</v>
      </c>
      <c r="AG554" s="22">
        <f t="shared" si="21"/>
        <v>0</v>
      </c>
      <c r="AH554" s="22">
        <f t="shared" si="22"/>
        <v>1.37</v>
      </c>
      <c r="AI554" s="22">
        <v>60.86</v>
      </c>
      <c r="AJ554" s="22">
        <f t="shared" si="23"/>
        <v>0</v>
      </c>
      <c r="AK554" s="22">
        <f t="shared" si="24"/>
        <v>60.86</v>
      </c>
      <c r="AL554" s="22">
        <f t="shared" ref="AL554:AN554" si="2299">AF554+AI554</f>
        <v>62.23</v>
      </c>
      <c r="AM554" s="22">
        <f t="shared" si="2299"/>
        <v>0</v>
      </c>
      <c r="AN554" s="22">
        <f t="shared" si="2299"/>
        <v>62.23</v>
      </c>
      <c r="AO554" s="22">
        <f t="shared" ref="AO554:AQ554" si="2300">SUM(J554+M554+P554+S554+W554+Z554+AC554+AF554+AI554)</f>
        <v>255.39</v>
      </c>
      <c r="AP554" s="22">
        <f t="shared" si="2300"/>
        <v>0</v>
      </c>
      <c r="AQ554" s="22">
        <f t="shared" si="2300"/>
        <v>255.39</v>
      </c>
      <c r="AR554" s="22">
        <v>24.07753324391058</v>
      </c>
      <c r="AS554" s="22">
        <f t="shared" si="27"/>
        <v>279.4675332</v>
      </c>
      <c r="AT554" s="22">
        <f t="shared" si="28"/>
        <v>279.4675332</v>
      </c>
      <c r="AU554" s="22">
        <f t="shared" si="29"/>
        <v>670.5324668</v>
      </c>
      <c r="AV554" s="22">
        <f t="shared" si="2292"/>
        <v>4554</v>
      </c>
      <c r="AW554" s="22">
        <f t="shared" si="31"/>
        <v>3883.467533</v>
      </c>
      <c r="AX554" s="22">
        <f t="shared" si="32"/>
        <v>670.5324668</v>
      </c>
      <c r="AY554" s="22">
        <v>70.73</v>
      </c>
      <c r="AZ554" s="22">
        <f t="shared" si="33"/>
        <v>70.73</v>
      </c>
      <c r="BA554" s="22">
        <f t="shared" si="34"/>
        <v>0</v>
      </c>
      <c r="BB554" s="22">
        <f t="shared" si="35"/>
        <v>4624.73</v>
      </c>
      <c r="BC554" s="22">
        <f t="shared" ref="BC554:BD554" si="2301">SUM(AW554+AZ554)</f>
        <v>3954.197533</v>
      </c>
      <c r="BD554" s="22">
        <f t="shared" si="2301"/>
        <v>670.5324668</v>
      </c>
      <c r="BE554" s="22">
        <f t="shared" si="37"/>
        <v>0</v>
      </c>
      <c r="BF554" s="27">
        <v>0.0</v>
      </c>
      <c r="BG554" s="22">
        <f t="shared" si="38"/>
        <v>0</v>
      </c>
      <c r="BH554" s="22">
        <f t="shared" si="39"/>
        <v>0</v>
      </c>
      <c r="BI554" s="22">
        <v>458.77</v>
      </c>
      <c r="BJ554" s="22">
        <f t="shared" si="40"/>
        <v>458.77</v>
      </c>
      <c r="BK554" s="22">
        <f t="shared" si="41"/>
        <v>0</v>
      </c>
      <c r="BL554" s="22"/>
      <c r="BM554" s="22">
        <f t="shared" si="42"/>
        <v>0</v>
      </c>
      <c r="BN554" s="22" t="str">
        <f t="shared" si="43"/>
        <v/>
      </c>
      <c r="BO554" s="22">
        <f t="shared" ref="BO554:BQ554" si="2302">BF554+BI554+BL554</f>
        <v>458.77</v>
      </c>
      <c r="BP554" s="22">
        <f t="shared" si="2302"/>
        <v>458.77</v>
      </c>
      <c r="BQ554" s="22">
        <f t="shared" si="2302"/>
        <v>0</v>
      </c>
      <c r="BR554" s="22">
        <f t="shared" si="45"/>
        <v>0</v>
      </c>
      <c r="BS554" s="22">
        <v>0.0</v>
      </c>
      <c r="BT554" s="22">
        <f t="shared" si="46"/>
        <v>0</v>
      </c>
      <c r="BU554" s="22">
        <f t="shared" si="47"/>
        <v>0</v>
      </c>
      <c r="BV554" s="22">
        <f t="shared" si="48"/>
        <v>0</v>
      </c>
      <c r="BW554" s="27">
        <v>0.0</v>
      </c>
      <c r="BX554" s="22">
        <f t="shared" si="49"/>
        <v>0</v>
      </c>
      <c r="BY554" s="22">
        <f t="shared" si="50"/>
        <v>0</v>
      </c>
      <c r="BZ554" s="22">
        <f t="shared" si="51"/>
        <v>0</v>
      </c>
      <c r="CA554" s="22">
        <f t="shared" si="52"/>
        <v>0</v>
      </c>
    </row>
    <row r="555" ht="14.25" customHeight="1">
      <c r="A555" s="14" t="s">
        <v>2425</v>
      </c>
      <c r="B555" s="14" t="s">
        <v>2426</v>
      </c>
      <c r="C555" s="14" t="s">
        <v>2427</v>
      </c>
      <c r="D555" s="14">
        <v>9.34448566E8</v>
      </c>
      <c r="E555" s="14" t="s">
        <v>312</v>
      </c>
      <c r="F555" s="14" t="s">
        <v>508</v>
      </c>
      <c r="G555" s="14" t="s">
        <v>2428</v>
      </c>
      <c r="H555" s="25" t="s">
        <v>96</v>
      </c>
      <c r="I555" s="26">
        <v>747.0</v>
      </c>
      <c r="J555" s="22">
        <v>0.0</v>
      </c>
      <c r="K555" s="22">
        <f t="shared" si="6"/>
        <v>0</v>
      </c>
      <c r="L555" s="22">
        <f t="shared" si="7"/>
        <v>0</v>
      </c>
      <c r="M555" s="22">
        <v>0.0</v>
      </c>
      <c r="N555" s="22">
        <f t="shared" si="8"/>
        <v>0</v>
      </c>
      <c r="O555" s="22">
        <f t="shared" si="9"/>
        <v>0</v>
      </c>
      <c r="P555" s="22">
        <v>10.0</v>
      </c>
      <c r="Q555" s="22">
        <f t="shared" si="10"/>
        <v>0</v>
      </c>
      <c r="R555" s="22">
        <f t="shared" si="11"/>
        <v>10</v>
      </c>
      <c r="S555" s="22">
        <v>100.0</v>
      </c>
      <c r="T555" s="22">
        <f t="shared" si="12"/>
        <v>0</v>
      </c>
      <c r="U555" s="22">
        <f t="shared" si="13"/>
        <v>100</v>
      </c>
      <c r="V555" s="22">
        <f t="shared" si="14"/>
        <v>637</v>
      </c>
      <c r="W555" s="22">
        <v>13.9</v>
      </c>
      <c r="X555" s="22">
        <f t="shared" si="15"/>
        <v>0</v>
      </c>
      <c r="Y555" s="22">
        <f t="shared" si="16"/>
        <v>13.9</v>
      </c>
      <c r="Z555" s="22">
        <v>0.39</v>
      </c>
      <c r="AA555" s="22">
        <f t="shared" si="17"/>
        <v>0</v>
      </c>
      <c r="AB555" s="22">
        <f t="shared" si="18"/>
        <v>0.39</v>
      </c>
      <c r="AC555" s="22">
        <v>68.87</v>
      </c>
      <c r="AD555" s="22">
        <f t="shared" si="19"/>
        <v>0</v>
      </c>
      <c r="AE555" s="22">
        <f t="shared" si="20"/>
        <v>68.87</v>
      </c>
      <c r="AF555" s="22">
        <v>1.37</v>
      </c>
      <c r="AG555" s="22">
        <f t="shared" si="21"/>
        <v>0</v>
      </c>
      <c r="AH555" s="22">
        <f t="shared" si="22"/>
        <v>1.37</v>
      </c>
      <c r="AI555" s="22">
        <v>60.86</v>
      </c>
      <c r="AJ555" s="22">
        <f t="shared" si="23"/>
        <v>0</v>
      </c>
      <c r="AK555" s="22">
        <f t="shared" si="24"/>
        <v>60.86</v>
      </c>
      <c r="AL555" s="22">
        <f t="shared" ref="AL555:AN555" si="2303">AF555+AI555</f>
        <v>62.23</v>
      </c>
      <c r="AM555" s="22">
        <f t="shared" si="2303"/>
        <v>0</v>
      </c>
      <c r="AN555" s="22">
        <f t="shared" si="2303"/>
        <v>62.23</v>
      </c>
      <c r="AO555" s="22">
        <f t="shared" ref="AO555:AQ555" si="2304">SUM(J555+M555+P555+S555+W555+Z555+AC555+AF555+AI555)</f>
        <v>255.39</v>
      </c>
      <c r="AP555" s="22">
        <f t="shared" si="2304"/>
        <v>0</v>
      </c>
      <c r="AQ555" s="22">
        <f t="shared" si="2304"/>
        <v>255.39</v>
      </c>
      <c r="AR555" s="22">
        <v>17.040866267457826</v>
      </c>
      <c r="AS555" s="22">
        <f t="shared" si="27"/>
        <v>272.4308663</v>
      </c>
      <c r="AT555" s="22">
        <f t="shared" si="28"/>
        <v>272.4308663</v>
      </c>
      <c r="AU555" s="22">
        <f t="shared" si="29"/>
        <v>474.5691337</v>
      </c>
      <c r="AV555" s="22">
        <f t="shared" si="2292"/>
        <v>4554</v>
      </c>
      <c r="AW555" s="22">
        <f t="shared" si="31"/>
        <v>4079.430866</v>
      </c>
      <c r="AX555" s="22">
        <f t="shared" si="32"/>
        <v>474.5691337</v>
      </c>
      <c r="AY555" s="22">
        <v>70.73</v>
      </c>
      <c r="AZ555" s="22">
        <f t="shared" si="33"/>
        <v>70.73</v>
      </c>
      <c r="BA555" s="22">
        <f t="shared" si="34"/>
        <v>0</v>
      </c>
      <c r="BB555" s="22">
        <f t="shared" si="35"/>
        <v>4624.73</v>
      </c>
      <c r="BC555" s="22">
        <f t="shared" ref="BC555:BD555" si="2305">SUM(AW555+AZ555)</f>
        <v>4150.160866</v>
      </c>
      <c r="BD555" s="22">
        <f t="shared" si="2305"/>
        <v>474.5691337</v>
      </c>
      <c r="BE555" s="22">
        <f t="shared" si="37"/>
        <v>0</v>
      </c>
      <c r="BF555" s="27">
        <v>0.0</v>
      </c>
      <c r="BG555" s="22">
        <f t="shared" si="38"/>
        <v>0</v>
      </c>
      <c r="BH555" s="22">
        <f t="shared" si="39"/>
        <v>0</v>
      </c>
      <c r="BI555" s="22">
        <v>563.4399999999999</v>
      </c>
      <c r="BJ555" s="22">
        <f t="shared" si="40"/>
        <v>563.44</v>
      </c>
      <c r="BK555" s="22">
        <f t="shared" si="41"/>
        <v>0</v>
      </c>
      <c r="BL555" s="22"/>
      <c r="BM555" s="22">
        <f t="shared" si="42"/>
        <v>0</v>
      </c>
      <c r="BN555" s="22" t="str">
        <f t="shared" si="43"/>
        <v/>
      </c>
      <c r="BO555" s="22">
        <f t="shared" ref="BO555:BQ555" si="2306">BF555+BI555+BL555</f>
        <v>563.44</v>
      </c>
      <c r="BP555" s="22">
        <f t="shared" si="2306"/>
        <v>563.44</v>
      </c>
      <c r="BQ555" s="22">
        <f t="shared" si="2306"/>
        <v>0</v>
      </c>
      <c r="BR555" s="22">
        <f t="shared" si="45"/>
        <v>0</v>
      </c>
      <c r="BS555" s="22">
        <v>0.0</v>
      </c>
      <c r="BT555" s="22">
        <f t="shared" si="46"/>
        <v>0</v>
      </c>
      <c r="BU555" s="22">
        <f t="shared" si="47"/>
        <v>0</v>
      </c>
      <c r="BV555" s="22">
        <f t="shared" si="48"/>
        <v>0</v>
      </c>
      <c r="BW555" s="27">
        <v>0.0</v>
      </c>
      <c r="BX555" s="22">
        <f t="shared" si="49"/>
        <v>0</v>
      </c>
      <c r="BY555" s="22">
        <f t="shared" si="50"/>
        <v>0</v>
      </c>
      <c r="BZ555" s="22">
        <f t="shared" si="51"/>
        <v>0</v>
      </c>
      <c r="CA555" s="22">
        <f t="shared" si="52"/>
        <v>0</v>
      </c>
    </row>
    <row r="556" ht="14.25" customHeight="1">
      <c r="A556" s="14" t="s">
        <v>2429</v>
      </c>
      <c r="B556" s="14" t="s">
        <v>2430</v>
      </c>
      <c r="C556" s="14" t="s">
        <v>2431</v>
      </c>
      <c r="D556" s="14">
        <v>9.75345354E8</v>
      </c>
      <c r="E556" s="14" t="s">
        <v>312</v>
      </c>
      <c r="F556" s="14" t="s">
        <v>209</v>
      </c>
      <c r="G556" s="14" t="s">
        <v>2432</v>
      </c>
      <c r="H556" s="25" t="s">
        <v>96</v>
      </c>
      <c r="I556" s="26">
        <v>1027.0</v>
      </c>
      <c r="J556" s="22">
        <v>0.0</v>
      </c>
      <c r="K556" s="22">
        <f t="shared" si="6"/>
        <v>0</v>
      </c>
      <c r="L556" s="22">
        <f t="shared" si="7"/>
        <v>0</v>
      </c>
      <c r="M556" s="22">
        <v>0.0</v>
      </c>
      <c r="N556" s="22">
        <f t="shared" si="8"/>
        <v>0</v>
      </c>
      <c r="O556" s="22">
        <f t="shared" si="9"/>
        <v>0</v>
      </c>
      <c r="P556" s="22">
        <v>10.0</v>
      </c>
      <c r="Q556" s="22">
        <f t="shared" si="10"/>
        <v>0</v>
      </c>
      <c r="R556" s="22">
        <f t="shared" si="11"/>
        <v>10</v>
      </c>
      <c r="S556" s="22">
        <v>100.0</v>
      </c>
      <c r="T556" s="22">
        <f t="shared" si="12"/>
        <v>0</v>
      </c>
      <c r="U556" s="22">
        <f t="shared" si="13"/>
        <v>100</v>
      </c>
      <c r="V556" s="22">
        <f t="shared" si="14"/>
        <v>917</v>
      </c>
      <c r="W556" s="22">
        <v>13.9</v>
      </c>
      <c r="X556" s="22">
        <f t="shared" si="15"/>
        <v>0</v>
      </c>
      <c r="Y556" s="22">
        <f t="shared" si="16"/>
        <v>13.9</v>
      </c>
      <c r="Z556" s="22">
        <v>0.39</v>
      </c>
      <c r="AA556" s="22">
        <f t="shared" si="17"/>
        <v>0</v>
      </c>
      <c r="AB556" s="22">
        <f t="shared" si="18"/>
        <v>0.39</v>
      </c>
      <c r="AC556" s="22">
        <v>68.87</v>
      </c>
      <c r="AD556" s="22">
        <f t="shared" si="19"/>
        <v>0</v>
      </c>
      <c r="AE556" s="22">
        <f t="shared" si="20"/>
        <v>68.87</v>
      </c>
      <c r="AF556" s="22">
        <v>1.37</v>
      </c>
      <c r="AG556" s="22">
        <f t="shared" si="21"/>
        <v>0</v>
      </c>
      <c r="AH556" s="22">
        <f t="shared" si="22"/>
        <v>1.37</v>
      </c>
      <c r="AI556" s="22">
        <v>60.86</v>
      </c>
      <c r="AJ556" s="22">
        <f t="shared" si="23"/>
        <v>0</v>
      </c>
      <c r="AK556" s="22">
        <f t="shared" si="24"/>
        <v>60.86</v>
      </c>
      <c r="AL556" s="22">
        <f t="shared" ref="AL556:AN556" si="2307">AF556+AI556</f>
        <v>62.23</v>
      </c>
      <c r="AM556" s="22">
        <f t="shared" si="2307"/>
        <v>0</v>
      </c>
      <c r="AN556" s="22">
        <f t="shared" si="2307"/>
        <v>62.23</v>
      </c>
      <c r="AO556" s="22">
        <f t="shared" ref="AO556:AQ556" si="2308">SUM(J556+M556+P556+S556+W556+Z556+AC556+AF556+AI556)</f>
        <v>255.39</v>
      </c>
      <c r="AP556" s="22">
        <f t="shared" si="2308"/>
        <v>0</v>
      </c>
      <c r="AQ556" s="22">
        <f t="shared" si="2308"/>
        <v>255.39</v>
      </c>
      <c r="AR556" s="22">
        <v>26.74661382118576</v>
      </c>
      <c r="AS556" s="22">
        <f t="shared" si="27"/>
        <v>282.1366138</v>
      </c>
      <c r="AT556" s="22">
        <f t="shared" si="28"/>
        <v>282.1366138</v>
      </c>
      <c r="AU556" s="22">
        <f t="shared" si="29"/>
        <v>744.8633862</v>
      </c>
      <c r="AV556" s="22">
        <f t="shared" si="2292"/>
        <v>4554</v>
      </c>
      <c r="AW556" s="22">
        <f t="shared" si="31"/>
        <v>3809.136614</v>
      </c>
      <c r="AX556" s="22">
        <f t="shared" si="32"/>
        <v>744.8633862</v>
      </c>
      <c r="AY556" s="22">
        <v>70.73</v>
      </c>
      <c r="AZ556" s="22">
        <f t="shared" si="33"/>
        <v>70.73</v>
      </c>
      <c r="BA556" s="22">
        <f t="shared" si="34"/>
        <v>0</v>
      </c>
      <c r="BB556" s="22">
        <f t="shared" si="35"/>
        <v>4624.73</v>
      </c>
      <c r="BC556" s="22">
        <f t="shared" ref="BC556:BD556" si="2309">SUM(AW556+AZ556)</f>
        <v>3879.866614</v>
      </c>
      <c r="BD556" s="22">
        <f t="shared" si="2309"/>
        <v>744.8633862</v>
      </c>
      <c r="BE556" s="22">
        <f t="shared" si="37"/>
        <v>0</v>
      </c>
      <c r="BF556" s="27">
        <v>0.0</v>
      </c>
      <c r="BG556" s="22">
        <f t="shared" si="38"/>
        <v>0</v>
      </c>
      <c r="BH556" s="22">
        <f t="shared" si="39"/>
        <v>0</v>
      </c>
      <c r="BI556" s="22">
        <v>583.2</v>
      </c>
      <c r="BJ556" s="22">
        <f t="shared" si="40"/>
        <v>583.2</v>
      </c>
      <c r="BK556" s="22">
        <f t="shared" si="41"/>
        <v>0</v>
      </c>
      <c r="BL556" s="22"/>
      <c r="BM556" s="22">
        <f t="shared" si="42"/>
        <v>0</v>
      </c>
      <c r="BN556" s="22" t="str">
        <f t="shared" si="43"/>
        <v/>
      </c>
      <c r="BO556" s="22">
        <f t="shared" ref="BO556:BQ556" si="2310">BF556+BI556+BL556</f>
        <v>583.2</v>
      </c>
      <c r="BP556" s="22">
        <f t="shared" si="2310"/>
        <v>583.2</v>
      </c>
      <c r="BQ556" s="22">
        <f t="shared" si="2310"/>
        <v>0</v>
      </c>
      <c r="BR556" s="22">
        <f t="shared" si="45"/>
        <v>0</v>
      </c>
      <c r="BS556" s="22">
        <v>0.0</v>
      </c>
      <c r="BT556" s="22">
        <f t="shared" si="46"/>
        <v>0</v>
      </c>
      <c r="BU556" s="22">
        <f t="shared" si="47"/>
        <v>0</v>
      </c>
      <c r="BV556" s="22">
        <f t="shared" si="48"/>
        <v>0</v>
      </c>
      <c r="BW556" s="27">
        <v>574.62</v>
      </c>
      <c r="BX556" s="22">
        <f t="shared" si="49"/>
        <v>574.62</v>
      </c>
      <c r="BY556" s="22">
        <f t="shared" si="50"/>
        <v>0</v>
      </c>
      <c r="BZ556" s="22">
        <f t="shared" si="51"/>
        <v>0</v>
      </c>
      <c r="CA556" s="22">
        <f t="shared" si="52"/>
        <v>0</v>
      </c>
    </row>
    <row r="557" ht="14.25" customHeight="1">
      <c r="A557" s="14" t="s">
        <v>2433</v>
      </c>
      <c r="B557" s="14" t="s">
        <v>2434</v>
      </c>
      <c r="C557" s="14" t="s">
        <v>2435</v>
      </c>
      <c r="D557" s="14">
        <v>2.28004861E8</v>
      </c>
      <c r="E557" s="14" t="s">
        <v>2153</v>
      </c>
      <c r="F557" s="14" t="s">
        <v>113</v>
      </c>
      <c r="G557" s="14" t="s">
        <v>2436</v>
      </c>
      <c r="H557" s="25" t="s">
        <v>96</v>
      </c>
      <c r="I557" s="26">
        <v>422.0</v>
      </c>
      <c r="J557" s="22">
        <v>0.0</v>
      </c>
      <c r="K557" s="22">
        <f t="shared" si="6"/>
        <v>0</v>
      </c>
      <c r="L557" s="22">
        <f t="shared" si="7"/>
        <v>0</v>
      </c>
      <c r="M557" s="22">
        <v>0.0</v>
      </c>
      <c r="N557" s="22">
        <f t="shared" si="8"/>
        <v>0</v>
      </c>
      <c r="O557" s="22">
        <f t="shared" si="9"/>
        <v>0</v>
      </c>
      <c r="P557" s="22">
        <v>10.0</v>
      </c>
      <c r="Q557" s="22">
        <f t="shared" si="10"/>
        <v>0</v>
      </c>
      <c r="R557" s="22">
        <f t="shared" si="11"/>
        <v>10</v>
      </c>
      <c r="S557" s="22">
        <v>100.0</v>
      </c>
      <c r="T557" s="22">
        <f t="shared" si="12"/>
        <v>0</v>
      </c>
      <c r="U557" s="22">
        <f t="shared" si="13"/>
        <v>100</v>
      </c>
      <c r="V557" s="22">
        <f t="shared" si="14"/>
        <v>312</v>
      </c>
      <c r="W557" s="22">
        <v>13.9</v>
      </c>
      <c r="X557" s="22">
        <f t="shared" si="15"/>
        <v>0</v>
      </c>
      <c r="Y557" s="22">
        <f t="shared" si="16"/>
        <v>13.9</v>
      </c>
      <c r="Z557" s="22">
        <v>0.39</v>
      </c>
      <c r="AA557" s="22">
        <f t="shared" si="17"/>
        <v>0</v>
      </c>
      <c r="AB557" s="22">
        <f t="shared" si="18"/>
        <v>0.39</v>
      </c>
      <c r="AC557" s="22">
        <v>68.87</v>
      </c>
      <c r="AD557" s="22">
        <f t="shared" si="19"/>
        <v>0</v>
      </c>
      <c r="AE557" s="22">
        <f t="shared" si="20"/>
        <v>68.87</v>
      </c>
      <c r="AF557" s="22">
        <v>1.37</v>
      </c>
      <c r="AG557" s="22">
        <f t="shared" si="21"/>
        <v>0</v>
      </c>
      <c r="AH557" s="22">
        <f t="shared" si="22"/>
        <v>1.37</v>
      </c>
      <c r="AI557" s="22">
        <v>60.86</v>
      </c>
      <c r="AJ557" s="22">
        <f t="shared" si="23"/>
        <v>0</v>
      </c>
      <c r="AK557" s="22">
        <f t="shared" si="24"/>
        <v>60.86</v>
      </c>
      <c r="AL557" s="22">
        <f t="shared" ref="AL557:AN557" si="2311">AF557+AI557</f>
        <v>62.23</v>
      </c>
      <c r="AM557" s="22">
        <f t="shared" si="2311"/>
        <v>0</v>
      </c>
      <c r="AN557" s="22">
        <f t="shared" si="2311"/>
        <v>62.23</v>
      </c>
      <c r="AO557" s="22">
        <f t="shared" ref="AO557:AQ557" si="2312">SUM(J557+M557+P557+S557+W557+Z557+AC557+AF557+AI557)</f>
        <v>255.39</v>
      </c>
      <c r="AP557" s="22">
        <f t="shared" si="2312"/>
        <v>0</v>
      </c>
      <c r="AQ557" s="22">
        <f t="shared" si="2312"/>
        <v>255.39</v>
      </c>
      <c r="AR557" s="22">
        <v>5.775266428309326</v>
      </c>
      <c r="AS557" s="22">
        <f t="shared" si="27"/>
        <v>261.1652664</v>
      </c>
      <c r="AT557" s="22">
        <f t="shared" si="28"/>
        <v>261.1652664</v>
      </c>
      <c r="AU557" s="22">
        <f t="shared" si="29"/>
        <v>160.8347336</v>
      </c>
      <c r="AV557" s="22">
        <f t="shared" si="2292"/>
        <v>4554</v>
      </c>
      <c r="AW557" s="22">
        <f t="shared" si="31"/>
        <v>4393.165266</v>
      </c>
      <c r="AX557" s="22">
        <f t="shared" si="32"/>
        <v>160.8347336</v>
      </c>
      <c r="AY557" s="22">
        <v>70.73</v>
      </c>
      <c r="AZ557" s="22">
        <f t="shared" si="33"/>
        <v>70.73</v>
      </c>
      <c r="BA557" s="22">
        <f t="shared" si="34"/>
        <v>0</v>
      </c>
      <c r="BB557" s="22">
        <f t="shared" si="35"/>
        <v>4624.73</v>
      </c>
      <c r="BC557" s="22">
        <f t="shared" ref="BC557:BD557" si="2313">SUM(AW557+AZ557)</f>
        <v>4463.895266</v>
      </c>
      <c r="BD557" s="22">
        <f t="shared" si="2313"/>
        <v>160.8347336</v>
      </c>
      <c r="BE557" s="22">
        <f t="shared" si="37"/>
        <v>0</v>
      </c>
      <c r="BF557" s="27">
        <v>0.0</v>
      </c>
      <c r="BG557" s="22">
        <f t="shared" si="38"/>
        <v>0</v>
      </c>
      <c r="BH557" s="22">
        <f t="shared" si="39"/>
        <v>0</v>
      </c>
      <c r="BI557" s="22">
        <v>462.24</v>
      </c>
      <c r="BJ557" s="22">
        <f t="shared" si="40"/>
        <v>462.24</v>
      </c>
      <c r="BK557" s="22">
        <f t="shared" si="41"/>
        <v>0</v>
      </c>
      <c r="BL557" s="22"/>
      <c r="BM557" s="22">
        <f t="shared" si="42"/>
        <v>0</v>
      </c>
      <c r="BN557" s="22" t="str">
        <f t="shared" si="43"/>
        <v/>
      </c>
      <c r="BO557" s="22">
        <f t="shared" ref="BO557:BQ557" si="2314">BF557+BI557+BL557</f>
        <v>462.24</v>
      </c>
      <c r="BP557" s="22">
        <f t="shared" si="2314"/>
        <v>462.24</v>
      </c>
      <c r="BQ557" s="22">
        <f t="shared" si="2314"/>
        <v>0</v>
      </c>
      <c r="BR557" s="22">
        <f t="shared" si="45"/>
        <v>0</v>
      </c>
      <c r="BS557" s="22">
        <v>0.0</v>
      </c>
      <c r="BT557" s="22">
        <f t="shared" si="46"/>
        <v>0</v>
      </c>
      <c r="BU557" s="22">
        <f t="shared" si="47"/>
        <v>0</v>
      </c>
      <c r="BV557" s="22">
        <f t="shared" si="48"/>
        <v>0</v>
      </c>
      <c r="BW557" s="27">
        <v>194.54</v>
      </c>
      <c r="BX557" s="22">
        <f t="shared" si="49"/>
        <v>194.54</v>
      </c>
      <c r="BY557" s="22">
        <f t="shared" si="50"/>
        <v>0</v>
      </c>
      <c r="BZ557" s="22">
        <f t="shared" si="51"/>
        <v>0</v>
      </c>
      <c r="CA557" s="22">
        <f t="shared" si="52"/>
        <v>0</v>
      </c>
    </row>
    <row r="558" ht="14.25" customHeight="1">
      <c r="A558" s="14" t="s">
        <v>2437</v>
      </c>
      <c r="B558" s="14" t="s">
        <v>2438</v>
      </c>
      <c r="C558" s="14" t="s">
        <v>2439</v>
      </c>
      <c r="D558" s="14">
        <v>9.70360142E8</v>
      </c>
      <c r="E558" s="14" t="s">
        <v>312</v>
      </c>
      <c r="F558" s="14" t="s">
        <v>209</v>
      </c>
      <c r="G558" s="14" t="s">
        <v>2440</v>
      </c>
      <c r="H558" s="25" t="s">
        <v>96</v>
      </c>
      <c r="I558" s="26">
        <v>1058.0</v>
      </c>
      <c r="J558" s="22">
        <v>0.0</v>
      </c>
      <c r="K558" s="22">
        <f t="shared" si="6"/>
        <v>0</v>
      </c>
      <c r="L558" s="22">
        <f t="shared" si="7"/>
        <v>0</v>
      </c>
      <c r="M558" s="22">
        <v>0.0</v>
      </c>
      <c r="N558" s="22">
        <f t="shared" si="8"/>
        <v>0</v>
      </c>
      <c r="O558" s="22">
        <f t="shared" si="9"/>
        <v>0</v>
      </c>
      <c r="P558" s="22">
        <v>10.0</v>
      </c>
      <c r="Q558" s="22">
        <f t="shared" si="10"/>
        <v>0</v>
      </c>
      <c r="R558" s="22">
        <f t="shared" si="11"/>
        <v>10</v>
      </c>
      <c r="S558" s="22">
        <v>100.0</v>
      </c>
      <c r="T558" s="22">
        <f t="shared" si="12"/>
        <v>0</v>
      </c>
      <c r="U558" s="22">
        <f t="shared" si="13"/>
        <v>100</v>
      </c>
      <c r="V558" s="22">
        <f t="shared" si="14"/>
        <v>948</v>
      </c>
      <c r="W558" s="22">
        <v>13.9</v>
      </c>
      <c r="X558" s="22">
        <f t="shared" si="15"/>
        <v>0</v>
      </c>
      <c r="Y558" s="22">
        <f t="shared" si="16"/>
        <v>13.9</v>
      </c>
      <c r="Z558" s="22">
        <v>0.39</v>
      </c>
      <c r="AA558" s="22">
        <f t="shared" si="17"/>
        <v>0</v>
      </c>
      <c r="AB558" s="22">
        <f t="shared" si="18"/>
        <v>0.39</v>
      </c>
      <c r="AC558" s="22">
        <v>68.87</v>
      </c>
      <c r="AD558" s="22">
        <f t="shared" si="19"/>
        <v>0</v>
      </c>
      <c r="AE558" s="22">
        <f t="shared" si="20"/>
        <v>68.87</v>
      </c>
      <c r="AF558" s="22">
        <v>1.37</v>
      </c>
      <c r="AG558" s="22">
        <f t="shared" si="21"/>
        <v>0</v>
      </c>
      <c r="AH558" s="22">
        <f t="shared" si="22"/>
        <v>1.37</v>
      </c>
      <c r="AI558" s="22">
        <v>60.86</v>
      </c>
      <c r="AJ558" s="22">
        <f t="shared" si="23"/>
        <v>0</v>
      </c>
      <c r="AK558" s="22">
        <f t="shared" si="24"/>
        <v>60.86</v>
      </c>
      <c r="AL558" s="22">
        <f t="shared" ref="AL558:AN558" si="2315">AF558+AI558</f>
        <v>62.23</v>
      </c>
      <c r="AM558" s="22">
        <f t="shared" si="2315"/>
        <v>0</v>
      </c>
      <c r="AN558" s="22">
        <f t="shared" si="2315"/>
        <v>62.23</v>
      </c>
      <c r="AO558" s="22">
        <f t="shared" ref="AO558:AQ558" si="2316">SUM(J558+M558+P558+S558+W558+Z558+AC558+AF558+AI558)</f>
        <v>255.39</v>
      </c>
      <c r="AP558" s="22">
        <f t="shared" si="2316"/>
        <v>0</v>
      </c>
      <c r="AQ558" s="22">
        <f t="shared" si="2316"/>
        <v>255.39</v>
      </c>
      <c r="AR558" s="22">
        <v>27.821178728919925</v>
      </c>
      <c r="AS558" s="22">
        <f t="shared" si="27"/>
        <v>283.2111787</v>
      </c>
      <c r="AT558" s="22">
        <f t="shared" si="28"/>
        <v>283.2111787</v>
      </c>
      <c r="AU558" s="22">
        <f t="shared" si="29"/>
        <v>774.7888213</v>
      </c>
      <c r="AV558" s="22">
        <f t="shared" si="2292"/>
        <v>4554</v>
      </c>
      <c r="AW558" s="22">
        <f t="shared" si="31"/>
        <v>3779.211179</v>
      </c>
      <c r="AX558" s="22">
        <f t="shared" si="32"/>
        <v>774.7888213</v>
      </c>
      <c r="AY558" s="22">
        <v>70.73</v>
      </c>
      <c r="AZ558" s="22">
        <f t="shared" si="33"/>
        <v>70.73</v>
      </c>
      <c r="BA558" s="22">
        <f t="shared" si="34"/>
        <v>0</v>
      </c>
      <c r="BB558" s="22">
        <f t="shared" si="35"/>
        <v>4624.73</v>
      </c>
      <c r="BC558" s="22">
        <f t="shared" ref="BC558:BD558" si="2317">SUM(AW558+AZ558)</f>
        <v>3849.941179</v>
      </c>
      <c r="BD558" s="22">
        <f t="shared" si="2317"/>
        <v>774.7888213</v>
      </c>
      <c r="BE558" s="22">
        <f t="shared" si="37"/>
        <v>0</v>
      </c>
      <c r="BF558" s="27">
        <v>0.0</v>
      </c>
      <c r="BG558" s="22">
        <f t="shared" si="38"/>
        <v>0</v>
      </c>
      <c r="BH558" s="22">
        <f t="shared" si="39"/>
        <v>0</v>
      </c>
      <c r="BI558" s="22">
        <v>352.65000000000003</v>
      </c>
      <c r="BJ558" s="22">
        <f t="shared" si="40"/>
        <v>352.65</v>
      </c>
      <c r="BK558" s="22">
        <f t="shared" si="41"/>
        <v>0</v>
      </c>
      <c r="BL558" s="22"/>
      <c r="BM558" s="22">
        <f t="shared" si="42"/>
        <v>0</v>
      </c>
      <c r="BN558" s="22" t="str">
        <f t="shared" si="43"/>
        <v/>
      </c>
      <c r="BO558" s="22">
        <f t="shared" ref="BO558:BQ558" si="2318">BF558+BI558+BL558</f>
        <v>352.65</v>
      </c>
      <c r="BP558" s="22">
        <f t="shared" si="2318"/>
        <v>352.65</v>
      </c>
      <c r="BQ558" s="22">
        <f t="shared" si="2318"/>
        <v>0</v>
      </c>
      <c r="BR558" s="22">
        <f t="shared" si="45"/>
        <v>0</v>
      </c>
      <c r="BS558" s="22">
        <v>0.0</v>
      </c>
      <c r="BT558" s="22">
        <f t="shared" si="46"/>
        <v>0</v>
      </c>
      <c r="BU558" s="22">
        <f t="shared" si="47"/>
        <v>0</v>
      </c>
      <c r="BV558" s="22">
        <f t="shared" si="48"/>
        <v>0</v>
      </c>
      <c r="BW558" s="27">
        <v>191.54</v>
      </c>
      <c r="BX558" s="22">
        <f t="shared" si="49"/>
        <v>191.54</v>
      </c>
      <c r="BY558" s="22">
        <f t="shared" si="50"/>
        <v>0</v>
      </c>
      <c r="BZ558" s="22">
        <f t="shared" si="51"/>
        <v>0</v>
      </c>
      <c r="CA558" s="22">
        <f t="shared" si="52"/>
        <v>0</v>
      </c>
    </row>
    <row r="559" ht="14.25" customHeight="1">
      <c r="A559" s="14" t="s">
        <v>2441</v>
      </c>
      <c r="B559" s="14" t="s">
        <v>2442</v>
      </c>
      <c r="C559" s="14" t="s">
        <v>2443</v>
      </c>
      <c r="D559" s="14">
        <v>8.3135553E8</v>
      </c>
      <c r="E559" s="14" t="s">
        <v>235</v>
      </c>
      <c r="F559" s="14" t="s">
        <v>191</v>
      </c>
      <c r="G559" s="14" t="s">
        <v>2444</v>
      </c>
      <c r="H559" s="25" t="s">
        <v>96</v>
      </c>
      <c r="I559" s="26">
        <v>761.0</v>
      </c>
      <c r="J559" s="22">
        <v>0.0</v>
      </c>
      <c r="K559" s="22">
        <f t="shared" si="6"/>
        <v>0</v>
      </c>
      <c r="L559" s="22">
        <f t="shared" si="7"/>
        <v>0</v>
      </c>
      <c r="M559" s="22">
        <v>0.0</v>
      </c>
      <c r="N559" s="22">
        <f t="shared" si="8"/>
        <v>0</v>
      </c>
      <c r="O559" s="22">
        <f t="shared" si="9"/>
        <v>0</v>
      </c>
      <c r="P559" s="22">
        <v>22.0</v>
      </c>
      <c r="Q559" s="22">
        <f t="shared" si="10"/>
        <v>0</v>
      </c>
      <c r="R559" s="22">
        <f t="shared" si="11"/>
        <v>22</v>
      </c>
      <c r="S559" s="22">
        <v>100.0</v>
      </c>
      <c r="T559" s="22">
        <f t="shared" si="12"/>
        <v>0</v>
      </c>
      <c r="U559" s="22">
        <f t="shared" si="13"/>
        <v>100</v>
      </c>
      <c r="V559" s="22">
        <f t="shared" si="14"/>
        <v>639</v>
      </c>
      <c r="W559" s="22">
        <v>13.9</v>
      </c>
      <c r="X559" s="22">
        <f t="shared" si="15"/>
        <v>0</v>
      </c>
      <c r="Y559" s="22">
        <f t="shared" si="16"/>
        <v>13.9</v>
      </c>
      <c r="Z559" s="22">
        <v>0.39</v>
      </c>
      <c r="AA559" s="22">
        <f t="shared" si="17"/>
        <v>0</v>
      </c>
      <c r="AB559" s="22">
        <f t="shared" si="18"/>
        <v>0.39</v>
      </c>
      <c r="AC559" s="22">
        <v>68.87</v>
      </c>
      <c r="AD559" s="22">
        <f t="shared" si="19"/>
        <v>0</v>
      </c>
      <c r="AE559" s="22">
        <f t="shared" si="20"/>
        <v>68.87</v>
      </c>
      <c r="AF559" s="22">
        <v>1.37</v>
      </c>
      <c r="AG559" s="22">
        <f t="shared" si="21"/>
        <v>0</v>
      </c>
      <c r="AH559" s="22">
        <f t="shared" si="22"/>
        <v>1.37</v>
      </c>
      <c r="AI559" s="22">
        <v>60.86</v>
      </c>
      <c r="AJ559" s="22">
        <f t="shared" si="23"/>
        <v>0</v>
      </c>
      <c r="AK559" s="22">
        <f t="shared" si="24"/>
        <v>60.86</v>
      </c>
      <c r="AL559" s="22">
        <f t="shared" ref="AL559:AN559" si="2319">AF559+AI559</f>
        <v>62.23</v>
      </c>
      <c r="AM559" s="22">
        <f t="shared" si="2319"/>
        <v>0</v>
      </c>
      <c r="AN559" s="22">
        <f t="shared" si="2319"/>
        <v>62.23</v>
      </c>
      <c r="AO559" s="22">
        <f t="shared" ref="AO559:AQ559" si="2320">SUM(J559+M559+P559+S559+W559+Z559+AC559+AF559+AI559)</f>
        <v>267.39</v>
      </c>
      <c r="AP559" s="22">
        <f t="shared" si="2320"/>
        <v>0</v>
      </c>
      <c r="AQ559" s="22">
        <f t="shared" si="2320"/>
        <v>267.39</v>
      </c>
      <c r="AR559" s="22">
        <v>17.110193035698742</v>
      </c>
      <c r="AS559" s="22">
        <f t="shared" si="27"/>
        <v>284.500193</v>
      </c>
      <c r="AT559" s="22">
        <f t="shared" si="28"/>
        <v>284.500193</v>
      </c>
      <c r="AU559" s="22">
        <f t="shared" si="29"/>
        <v>476.499807</v>
      </c>
      <c r="AV559" s="22">
        <f t="shared" si="2292"/>
        <v>4554</v>
      </c>
      <c r="AW559" s="22">
        <f t="shared" si="31"/>
        <v>4077.500193</v>
      </c>
      <c r="AX559" s="22">
        <f t="shared" si="32"/>
        <v>476.499807</v>
      </c>
      <c r="AY559" s="22">
        <v>70.73</v>
      </c>
      <c r="AZ559" s="22">
        <f t="shared" si="33"/>
        <v>70.73</v>
      </c>
      <c r="BA559" s="22">
        <f t="shared" si="34"/>
        <v>0</v>
      </c>
      <c r="BB559" s="22">
        <f t="shared" si="35"/>
        <v>4624.73</v>
      </c>
      <c r="BC559" s="22">
        <f t="shared" ref="BC559:BD559" si="2321">SUM(AW559+AZ559)</f>
        <v>4148.230193</v>
      </c>
      <c r="BD559" s="22">
        <f t="shared" si="2321"/>
        <v>476.499807</v>
      </c>
      <c r="BE559" s="22">
        <f t="shared" si="37"/>
        <v>0</v>
      </c>
      <c r="BF559" s="27">
        <v>0.0</v>
      </c>
      <c r="BG559" s="22">
        <f t="shared" si="38"/>
        <v>0</v>
      </c>
      <c r="BH559" s="22">
        <f t="shared" si="39"/>
        <v>0</v>
      </c>
      <c r="BI559" s="22">
        <v>0.0</v>
      </c>
      <c r="BJ559" s="22">
        <f t="shared" si="40"/>
        <v>0</v>
      </c>
      <c r="BK559" s="22">
        <f t="shared" si="41"/>
        <v>0</v>
      </c>
      <c r="BL559" s="22"/>
      <c r="BM559" s="22">
        <f t="shared" si="42"/>
        <v>0</v>
      </c>
      <c r="BN559" s="22" t="str">
        <f t="shared" si="43"/>
        <v/>
      </c>
      <c r="BO559" s="22">
        <f t="shared" ref="BO559:BQ559" si="2322">BF559+BI559+BL559</f>
        <v>0</v>
      </c>
      <c r="BP559" s="22">
        <f t="shared" si="2322"/>
        <v>0</v>
      </c>
      <c r="BQ559" s="22">
        <f t="shared" si="2322"/>
        <v>0</v>
      </c>
      <c r="BR559" s="22">
        <f t="shared" si="45"/>
        <v>0</v>
      </c>
      <c r="BS559" s="22">
        <v>0.0</v>
      </c>
      <c r="BT559" s="22">
        <f t="shared" si="46"/>
        <v>0</v>
      </c>
      <c r="BU559" s="22">
        <f t="shared" si="47"/>
        <v>0</v>
      </c>
      <c r="BV559" s="22">
        <f t="shared" si="48"/>
        <v>0</v>
      </c>
      <c r="BW559" s="27">
        <v>53.2</v>
      </c>
      <c r="BX559" s="22">
        <f t="shared" si="49"/>
        <v>53.2</v>
      </c>
      <c r="BY559" s="22">
        <f t="shared" si="50"/>
        <v>0</v>
      </c>
      <c r="BZ559" s="22">
        <f t="shared" si="51"/>
        <v>0</v>
      </c>
      <c r="CA559" s="22">
        <f t="shared" si="52"/>
        <v>0</v>
      </c>
    </row>
    <row r="560" ht="14.25" customHeight="1">
      <c r="A560" s="14" t="s">
        <v>2445</v>
      </c>
      <c r="B560" s="14" t="s">
        <v>2446</v>
      </c>
      <c r="C560" s="14" t="s">
        <v>2447</v>
      </c>
      <c r="D560" s="14">
        <v>9.78952871E8</v>
      </c>
      <c r="E560" s="14" t="s">
        <v>351</v>
      </c>
      <c r="F560" s="14" t="s">
        <v>209</v>
      </c>
      <c r="G560" s="14" t="s">
        <v>2448</v>
      </c>
      <c r="H560" s="25" t="s">
        <v>96</v>
      </c>
      <c r="I560" s="26">
        <v>1400.0</v>
      </c>
      <c r="J560" s="22">
        <v>0.0</v>
      </c>
      <c r="K560" s="22">
        <f t="shared" si="6"/>
        <v>0</v>
      </c>
      <c r="L560" s="22">
        <f t="shared" si="7"/>
        <v>0</v>
      </c>
      <c r="M560" s="22">
        <v>0.0</v>
      </c>
      <c r="N560" s="22">
        <f t="shared" si="8"/>
        <v>0</v>
      </c>
      <c r="O560" s="22">
        <f t="shared" si="9"/>
        <v>0</v>
      </c>
      <c r="P560" s="22">
        <v>10.0</v>
      </c>
      <c r="Q560" s="22">
        <f t="shared" si="10"/>
        <v>0</v>
      </c>
      <c r="R560" s="22">
        <f t="shared" si="11"/>
        <v>10</v>
      </c>
      <c r="S560" s="22">
        <v>100.0</v>
      </c>
      <c r="T560" s="22">
        <f t="shared" si="12"/>
        <v>0</v>
      </c>
      <c r="U560" s="22">
        <f t="shared" si="13"/>
        <v>100</v>
      </c>
      <c r="V560" s="22">
        <f t="shared" si="14"/>
        <v>1290</v>
      </c>
      <c r="W560" s="22">
        <v>13.9</v>
      </c>
      <c r="X560" s="22">
        <f t="shared" si="15"/>
        <v>0</v>
      </c>
      <c r="Y560" s="22">
        <f t="shared" si="16"/>
        <v>13.9</v>
      </c>
      <c r="Z560" s="22">
        <v>0.39</v>
      </c>
      <c r="AA560" s="22">
        <f t="shared" si="17"/>
        <v>0</v>
      </c>
      <c r="AB560" s="22">
        <f t="shared" si="18"/>
        <v>0.39</v>
      </c>
      <c r="AC560" s="22">
        <v>68.87</v>
      </c>
      <c r="AD560" s="22">
        <f t="shared" si="19"/>
        <v>0</v>
      </c>
      <c r="AE560" s="22">
        <f t="shared" si="20"/>
        <v>68.87</v>
      </c>
      <c r="AF560" s="22">
        <v>1.37</v>
      </c>
      <c r="AG560" s="22">
        <f t="shared" si="21"/>
        <v>0</v>
      </c>
      <c r="AH560" s="22">
        <f t="shared" si="22"/>
        <v>1.37</v>
      </c>
      <c r="AI560" s="22">
        <v>60.86</v>
      </c>
      <c r="AJ560" s="22">
        <f t="shared" si="23"/>
        <v>0</v>
      </c>
      <c r="AK560" s="22">
        <f t="shared" si="24"/>
        <v>60.86</v>
      </c>
      <c r="AL560" s="22">
        <f t="shared" ref="AL560:AN560" si="2323">AF560+AI560</f>
        <v>62.23</v>
      </c>
      <c r="AM560" s="22">
        <f t="shared" si="2323"/>
        <v>0</v>
      </c>
      <c r="AN560" s="22">
        <f t="shared" si="2323"/>
        <v>62.23</v>
      </c>
      <c r="AO560" s="22">
        <f t="shared" ref="AO560:AQ560" si="2324">SUM(J560+M560+P560+S560+W560+Z560+AC560+AF560+AI560)</f>
        <v>255.39</v>
      </c>
      <c r="AP560" s="22">
        <f t="shared" si="2324"/>
        <v>0</v>
      </c>
      <c r="AQ560" s="22">
        <f t="shared" si="2324"/>
        <v>255.39</v>
      </c>
      <c r="AR560" s="22">
        <v>39.67605609811619</v>
      </c>
      <c r="AS560" s="22">
        <f t="shared" si="27"/>
        <v>295.0660561</v>
      </c>
      <c r="AT560" s="22">
        <f t="shared" si="28"/>
        <v>295.0660561</v>
      </c>
      <c r="AU560" s="22">
        <f t="shared" si="29"/>
        <v>1104.933944</v>
      </c>
      <c r="AV560" s="22">
        <f t="shared" si="2292"/>
        <v>4554</v>
      </c>
      <c r="AW560" s="22">
        <f t="shared" si="31"/>
        <v>3449.066056</v>
      </c>
      <c r="AX560" s="22">
        <f t="shared" si="32"/>
        <v>1104.933944</v>
      </c>
      <c r="AY560" s="22">
        <v>70.73</v>
      </c>
      <c r="AZ560" s="22">
        <f t="shared" si="33"/>
        <v>70.73</v>
      </c>
      <c r="BA560" s="22">
        <f t="shared" si="34"/>
        <v>0</v>
      </c>
      <c r="BB560" s="22">
        <f t="shared" si="35"/>
        <v>4624.73</v>
      </c>
      <c r="BC560" s="22">
        <f t="shared" ref="BC560:BD560" si="2325">SUM(AW560+AZ560)</f>
        <v>3519.796056</v>
      </c>
      <c r="BD560" s="22">
        <f t="shared" si="2325"/>
        <v>1104.933944</v>
      </c>
      <c r="BE560" s="22">
        <f t="shared" si="37"/>
        <v>0</v>
      </c>
      <c r="BF560" s="27">
        <v>0.0</v>
      </c>
      <c r="BG560" s="22">
        <f t="shared" si="38"/>
        <v>0</v>
      </c>
      <c r="BH560" s="22">
        <f t="shared" si="39"/>
        <v>0</v>
      </c>
      <c r="BI560" s="22">
        <v>651.29</v>
      </c>
      <c r="BJ560" s="22">
        <f t="shared" si="40"/>
        <v>651.29</v>
      </c>
      <c r="BK560" s="22">
        <f t="shared" si="41"/>
        <v>0</v>
      </c>
      <c r="BL560" s="22"/>
      <c r="BM560" s="22">
        <f t="shared" si="42"/>
        <v>0</v>
      </c>
      <c r="BN560" s="22" t="str">
        <f t="shared" si="43"/>
        <v/>
      </c>
      <c r="BO560" s="22">
        <f t="shared" ref="BO560:BQ560" si="2326">BF560+BI560+BL560</f>
        <v>651.29</v>
      </c>
      <c r="BP560" s="22">
        <f t="shared" si="2326"/>
        <v>651.29</v>
      </c>
      <c r="BQ560" s="22">
        <f t="shared" si="2326"/>
        <v>0</v>
      </c>
      <c r="BR560" s="22">
        <f t="shared" si="45"/>
        <v>0</v>
      </c>
      <c r="BS560" s="22">
        <v>0.0</v>
      </c>
      <c r="BT560" s="22">
        <f t="shared" si="46"/>
        <v>0</v>
      </c>
      <c r="BU560" s="22">
        <f t="shared" si="47"/>
        <v>0</v>
      </c>
      <c r="BV560" s="22">
        <f t="shared" si="48"/>
        <v>0</v>
      </c>
      <c r="BW560" s="27">
        <v>0.0</v>
      </c>
      <c r="BX560" s="22">
        <f t="shared" si="49"/>
        <v>0</v>
      </c>
      <c r="BY560" s="22">
        <f t="shared" si="50"/>
        <v>0</v>
      </c>
      <c r="BZ560" s="22">
        <f t="shared" si="51"/>
        <v>0</v>
      </c>
      <c r="CA560" s="22">
        <f t="shared" si="52"/>
        <v>0</v>
      </c>
    </row>
    <row r="561" ht="14.25" customHeight="1">
      <c r="A561" s="14" t="s">
        <v>2449</v>
      </c>
      <c r="B561" s="14" t="s">
        <v>2450</v>
      </c>
      <c r="C561" s="14" t="s">
        <v>2451</v>
      </c>
      <c r="D561" s="14">
        <v>9.1951846E8</v>
      </c>
      <c r="E561" s="14" t="s">
        <v>312</v>
      </c>
      <c r="F561" s="14" t="s">
        <v>508</v>
      </c>
      <c r="G561" s="14" t="s">
        <v>2452</v>
      </c>
      <c r="H561" s="25" t="s">
        <v>96</v>
      </c>
      <c r="I561" s="26">
        <v>465.0</v>
      </c>
      <c r="J561" s="22">
        <v>0.0</v>
      </c>
      <c r="K561" s="22">
        <f t="shared" si="6"/>
        <v>0</v>
      </c>
      <c r="L561" s="22">
        <f t="shared" si="7"/>
        <v>0</v>
      </c>
      <c r="M561" s="22">
        <v>0.0</v>
      </c>
      <c r="N561" s="22">
        <f t="shared" si="8"/>
        <v>0</v>
      </c>
      <c r="O561" s="22">
        <f t="shared" si="9"/>
        <v>0</v>
      </c>
      <c r="P561" s="22">
        <v>22.0</v>
      </c>
      <c r="Q561" s="22">
        <f t="shared" si="10"/>
        <v>0</v>
      </c>
      <c r="R561" s="22">
        <f t="shared" si="11"/>
        <v>22</v>
      </c>
      <c r="S561" s="22">
        <v>100.0</v>
      </c>
      <c r="T561" s="22">
        <f t="shared" si="12"/>
        <v>0</v>
      </c>
      <c r="U561" s="22">
        <f t="shared" si="13"/>
        <v>100</v>
      </c>
      <c r="V561" s="22">
        <f t="shared" si="14"/>
        <v>343</v>
      </c>
      <c r="W561" s="22">
        <v>13.9</v>
      </c>
      <c r="X561" s="22">
        <f t="shared" si="15"/>
        <v>0</v>
      </c>
      <c r="Y561" s="22">
        <f t="shared" si="16"/>
        <v>13.9</v>
      </c>
      <c r="Z561" s="22">
        <v>0.39</v>
      </c>
      <c r="AA561" s="22">
        <f t="shared" si="17"/>
        <v>0</v>
      </c>
      <c r="AB561" s="22">
        <f t="shared" si="18"/>
        <v>0.39</v>
      </c>
      <c r="AC561" s="22">
        <v>68.87</v>
      </c>
      <c r="AD561" s="22">
        <f t="shared" si="19"/>
        <v>0</v>
      </c>
      <c r="AE561" s="22">
        <f t="shared" si="20"/>
        <v>68.87</v>
      </c>
      <c r="AF561" s="22">
        <v>1.37</v>
      </c>
      <c r="AG561" s="22">
        <f t="shared" si="21"/>
        <v>0</v>
      </c>
      <c r="AH561" s="22">
        <f t="shared" si="22"/>
        <v>1.37</v>
      </c>
      <c r="AI561" s="22">
        <v>60.86</v>
      </c>
      <c r="AJ561" s="22">
        <f t="shared" si="23"/>
        <v>0</v>
      </c>
      <c r="AK561" s="22">
        <f t="shared" si="24"/>
        <v>60.86</v>
      </c>
      <c r="AL561" s="22">
        <f t="shared" ref="AL561:AN561" si="2327">AF561+AI561</f>
        <v>62.23</v>
      </c>
      <c r="AM561" s="22">
        <f t="shared" si="2327"/>
        <v>0</v>
      </c>
      <c r="AN561" s="22">
        <f t="shared" si="2327"/>
        <v>62.23</v>
      </c>
      <c r="AO561" s="22">
        <f t="shared" ref="AO561:AQ561" si="2328">SUM(J561+M561+P561+S561+W561+Z561+AC561+AF561+AI561)</f>
        <v>267.39</v>
      </c>
      <c r="AP561" s="22">
        <f t="shared" si="2328"/>
        <v>0</v>
      </c>
      <c r="AQ561" s="22">
        <f t="shared" si="2328"/>
        <v>267.39</v>
      </c>
      <c r="AR561" s="22">
        <v>6.849831336043493</v>
      </c>
      <c r="AS561" s="22">
        <f t="shared" si="27"/>
        <v>274.2398313</v>
      </c>
      <c r="AT561" s="22">
        <f t="shared" si="28"/>
        <v>274.2398313</v>
      </c>
      <c r="AU561" s="22">
        <f t="shared" si="29"/>
        <v>190.7601687</v>
      </c>
      <c r="AV561" s="22">
        <f t="shared" si="2292"/>
        <v>4554</v>
      </c>
      <c r="AW561" s="22">
        <f t="shared" si="31"/>
        <v>4363.239831</v>
      </c>
      <c r="AX561" s="22">
        <f t="shared" si="32"/>
        <v>190.7601687</v>
      </c>
      <c r="AY561" s="22">
        <v>70.73</v>
      </c>
      <c r="AZ561" s="22">
        <f t="shared" si="33"/>
        <v>70.73</v>
      </c>
      <c r="BA561" s="22">
        <f t="shared" si="34"/>
        <v>0</v>
      </c>
      <c r="BB561" s="22">
        <f t="shared" si="35"/>
        <v>4624.73</v>
      </c>
      <c r="BC561" s="22">
        <f t="shared" ref="BC561:BD561" si="2329">SUM(AW561+AZ561)</f>
        <v>4433.969831</v>
      </c>
      <c r="BD561" s="22">
        <f t="shared" si="2329"/>
        <v>190.7601687</v>
      </c>
      <c r="BE561" s="22">
        <f t="shared" si="37"/>
        <v>0</v>
      </c>
      <c r="BF561" s="27">
        <v>0.0</v>
      </c>
      <c r="BG561" s="22">
        <f t="shared" si="38"/>
        <v>0</v>
      </c>
      <c r="BH561" s="22">
        <f t="shared" si="39"/>
        <v>0</v>
      </c>
      <c r="BI561" s="22">
        <v>562.75</v>
      </c>
      <c r="BJ561" s="22">
        <f t="shared" si="40"/>
        <v>562.75</v>
      </c>
      <c r="BK561" s="22">
        <f t="shared" si="41"/>
        <v>0</v>
      </c>
      <c r="BL561" s="22"/>
      <c r="BM561" s="22">
        <f t="shared" si="42"/>
        <v>0</v>
      </c>
      <c r="BN561" s="22" t="str">
        <f t="shared" si="43"/>
        <v/>
      </c>
      <c r="BO561" s="22">
        <f t="shared" ref="BO561:BQ561" si="2330">BF561+BI561+BL561</f>
        <v>562.75</v>
      </c>
      <c r="BP561" s="22">
        <f t="shared" si="2330"/>
        <v>562.75</v>
      </c>
      <c r="BQ561" s="22">
        <f t="shared" si="2330"/>
        <v>0</v>
      </c>
      <c r="BR561" s="22">
        <f t="shared" si="45"/>
        <v>0</v>
      </c>
      <c r="BS561" s="22">
        <v>0.0</v>
      </c>
      <c r="BT561" s="22">
        <f t="shared" si="46"/>
        <v>0</v>
      </c>
      <c r="BU561" s="22">
        <f t="shared" si="47"/>
        <v>0</v>
      </c>
      <c r="BV561" s="22">
        <f t="shared" si="48"/>
        <v>0</v>
      </c>
      <c r="BW561" s="27">
        <v>244.74</v>
      </c>
      <c r="BX561" s="22">
        <f t="shared" si="49"/>
        <v>244.74</v>
      </c>
      <c r="BY561" s="22">
        <f t="shared" si="50"/>
        <v>0</v>
      </c>
      <c r="BZ561" s="22">
        <f t="shared" si="51"/>
        <v>0</v>
      </c>
      <c r="CA561" s="22">
        <f t="shared" si="52"/>
        <v>0</v>
      </c>
    </row>
    <row r="562" ht="14.25" customHeight="1">
      <c r="A562" s="14" t="s">
        <v>2453</v>
      </c>
      <c r="B562" s="14" t="s">
        <v>2454</v>
      </c>
      <c r="C562" s="14" t="s">
        <v>2455</v>
      </c>
      <c r="D562" s="14">
        <v>8.25737885E8</v>
      </c>
      <c r="E562" s="14" t="s">
        <v>758</v>
      </c>
      <c r="F562" s="14" t="s">
        <v>191</v>
      </c>
      <c r="G562" s="14" t="s">
        <v>2456</v>
      </c>
      <c r="H562" s="25" t="s">
        <v>96</v>
      </c>
      <c r="I562" s="26">
        <v>1100.0</v>
      </c>
      <c r="J562" s="22">
        <v>0.0</v>
      </c>
      <c r="K562" s="22">
        <f t="shared" si="6"/>
        <v>0</v>
      </c>
      <c r="L562" s="22">
        <f t="shared" si="7"/>
        <v>0</v>
      </c>
      <c r="M562" s="22">
        <v>0.0</v>
      </c>
      <c r="N562" s="22">
        <f t="shared" si="8"/>
        <v>0</v>
      </c>
      <c r="O562" s="22">
        <f t="shared" si="9"/>
        <v>0</v>
      </c>
      <c r="P562" s="22">
        <v>10.0</v>
      </c>
      <c r="Q562" s="22">
        <f t="shared" si="10"/>
        <v>0</v>
      </c>
      <c r="R562" s="22">
        <f t="shared" si="11"/>
        <v>10</v>
      </c>
      <c r="S562" s="22">
        <v>100.0</v>
      </c>
      <c r="T562" s="22">
        <f t="shared" si="12"/>
        <v>0</v>
      </c>
      <c r="U562" s="22">
        <f t="shared" si="13"/>
        <v>100</v>
      </c>
      <c r="V562" s="22">
        <f t="shared" si="14"/>
        <v>990</v>
      </c>
      <c r="W562" s="22">
        <v>13.9</v>
      </c>
      <c r="X562" s="22">
        <f t="shared" si="15"/>
        <v>0</v>
      </c>
      <c r="Y562" s="22">
        <f t="shared" si="16"/>
        <v>13.9</v>
      </c>
      <c r="Z562" s="22">
        <v>0.39</v>
      </c>
      <c r="AA562" s="22">
        <f t="shared" si="17"/>
        <v>0</v>
      </c>
      <c r="AB562" s="22">
        <f t="shared" si="18"/>
        <v>0.39</v>
      </c>
      <c r="AC562" s="22">
        <v>68.87</v>
      </c>
      <c r="AD562" s="22">
        <f t="shared" si="19"/>
        <v>0</v>
      </c>
      <c r="AE562" s="22">
        <f t="shared" si="20"/>
        <v>68.87</v>
      </c>
      <c r="AF562" s="22">
        <v>1.37</v>
      </c>
      <c r="AG562" s="22">
        <f t="shared" si="21"/>
        <v>0</v>
      </c>
      <c r="AH562" s="22">
        <f t="shared" si="22"/>
        <v>1.37</v>
      </c>
      <c r="AI562" s="22">
        <v>60.86</v>
      </c>
      <c r="AJ562" s="22">
        <f t="shared" si="23"/>
        <v>0</v>
      </c>
      <c r="AK562" s="22">
        <f t="shared" si="24"/>
        <v>60.86</v>
      </c>
      <c r="AL562" s="22">
        <f t="shared" ref="AL562:AN562" si="2331">AF562+AI562</f>
        <v>62.23</v>
      </c>
      <c r="AM562" s="22">
        <f t="shared" si="2331"/>
        <v>0</v>
      </c>
      <c r="AN562" s="22">
        <f t="shared" si="2331"/>
        <v>62.23</v>
      </c>
      <c r="AO562" s="22">
        <f t="shared" ref="AO562:AQ562" si="2332">SUM(J562+M562+P562+S562+W562+Z562+AC562+AF562+AI562)</f>
        <v>255.39</v>
      </c>
      <c r="AP562" s="22">
        <f t="shared" si="2332"/>
        <v>0</v>
      </c>
      <c r="AQ562" s="22">
        <f t="shared" si="2332"/>
        <v>255.39</v>
      </c>
      <c r="AR562" s="22">
        <v>29.277040861979117</v>
      </c>
      <c r="AS562" s="22">
        <f t="shared" si="27"/>
        <v>284.6670409</v>
      </c>
      <c r="AT562" s="22">
        <f t="shared" si="28"/>
        <v>284.6670409</v>
      </c>
      <c r="AU562" s="22">
        <f t="shared" si="29"/>
        <v>815.3329591</v>
      </c>
      <c r="AV562" s="22">
        <f t="shared" si="2292"/>
        <v>4554</v>
      </c>
      <c r="AW562" s="22">
        <f t="shared" si="31"/>
        <v>3738.667041</v>
      </c>
      <c r="AX562" s="22">
        <f t="shared" si="32"/>
        <v>815.3329591</v>
      </c>
      <c r="AY562" s="22">
        <v>70.73</v>
      </c>
      <c r="AZ562" s="22">
        <f t="shared" si="33"/>
        <v>70.73</v>
      </c>
      <c r="BA562" s="22">
        <f t="shared" si="34"/>
        <v>0</v>
      </c>
      <c r="BB562" s="22">
        <f t="shared" si="35"/>
        <v>4624.73</v>
      </c>
      <c r="BC562" s="22">
        <f t="shared" ref="BC562:BD562" si="2333">SUM(AW562+AZ562)</f>
        <v>3809.397041</v>
      </c>
      <c r="BD562" s="22">
        <f t="shared" si="2333"/>
        <v>815.3329591</v>
      </c>
      <c r="BE562" s="22">
        <f t="shared" si="37"/>
        <v>0</v>
      </c>
      <c r="BF562" s="27">
        <v>0.0</v>
      </c>
      <c r="BG562" s="22">
        <f t="shared" si="38"/>
        <v>0</v>
      </c>
      <c r="BH562" s="22">
        <f t="shared" si="39"/>
        <v>0</v>
      </c>
      <c r="BI562" s="22">
        <v>476.7</v>
      </c>
      <c r="BJ562" s="22">
        <f t="shared" si="40"/>
        <v>476.7</v>
      </c>
      <c r="BK562" s="22">
        <f t="shared" si="41"/>
        <v>0</v>
      </c>
      <c r="BL562" s="22"/>
      <c r="BM562" s="22">
        <f t="shared" si="42"/>
        <v>0</v>
      </c>
      <c r="BN562" s="22" t="str">
        <f t="shared" si="43"/>
        <v/>
      </c>
      <c r="BO562" s="22">
        <f t="shared" ref="BO562:BQ562" si="2334">BF562+BI562+BL562</f>
        <v>476.7</v>
      </c>
      <c r="BP562" s="22">
        <f t="shared" si="2334"/>
        <v>476.7</v>
      </c>
      <c r="BQ562" s="22">
        <f t="shared" si="2334"/>
        <v>0</v>
      </c>
      <c r="BR562" s="22">
        <f t="shared" si="45"/>
        <v>0</v>
      </c>
      <c r="BS562" s="22">
        <v>0.0</v>
      </c>
      <c r="BT562" s="22">
        <f t="shared" si="46"/>
        <v>0</v>
      </c>
      <c r="BU562" s="22">
        <f t="shared" si="47"/>
        <v>0</v>
      </c>
      <c r="BV562" s="22">
        <f t="shared" si="48"/>
        <v>0</v>
      </c>
      <c r="BW562" s="27">
        <v>0.0</v>
      </c>
      <c r="BX562" s="22">
        <f t="shared" si="49"/>
        <v>0</v>
      </c>
      <c r="BY562" s="22">
        <f t="shared" si="50"/>
        <v>0</v>
      </c>
      <c r="BZ562" s="22">
        <f t="shared" si="51"/>
        <v>0</v>
      </c>
      <c r="CA562" s="22">
        <f t="shared" si="52"/>
        <v>0</v>
      </c>
    </row>
    <row r="563" ht="14.25" customHeight="1">
      <c r="A563" s="14" t="s">
        <v>2457</v>
      </c>
      <c r="B563" s="14" t="s">
        <v>2458</v>
      </c>
      <c r="C563" s="14" t="s">
        <v>2459</v>
      </c>
      <c r="D563" s="14">
        <v>9.8588205E8</v>
      </c>
      <c r="E563" s="14" t="s">
        <v>298</v>
      </c>
      <c r="F563" s="14" t="s">
        <v>209</v>
      </c>
      <c r="G563" s="14" t="s">
        <v>2460</v>
      </c>
      <c r="H563" s="25" t="s">
        <v>96</v>
      </c>
      <c r="I563" s="26">
        <v>2890.0</v>
      </c>
      <c r="J563" s="22">
        <v>0.0</v>
      </c>
      <c r="K563" s="22">
        <f t="shared" si="6"/>
        <v>0</v>
      </c>
      <c r="L563" s="22">
        <f t="shared" si="7"/>
        <v>0</v>
      </c>
      <c r="M563" s="22">
        <v>0.0</v>
      </c>
      <c r="N563" s="22">
        <f t="shared" si="8"/>
        <v>0</v>
      </c>
      <c r="O563" s="22">
        <f t="shared" si="9"/>
        <v>0</v>
      </c>
      <c r="P563" s="22">
        <v>22.0</v>
      </c>
      <c r="Q563" s="22">
        <f t="shared" si="10"/>
        <v>0</v>
      </c>
      <c r="R563" s="22">
        <f t="shared" si="11"/>
        <v>22</v>
      </c>
      <c r="S563" s="22">
        <v>100.0</v>
      </c>
      <c r="T563" s="22">
        <f t="shared" si="12"/>
        <v>0</v>
      </c>
      <c r="U563" s="22">
        <f t="shared" si="13"/>
        <v>100</v>
      </c>
      <c r="V563" s="22">
        <f t="shared" si="14"/>
        <v>2768</v>
      </c>
      <c r="W563" s="22">
        <v>27.8</v>
      </c>
      <c r="X563" s="22">
        <f t="shared" si="15"/>
        <v>0</v>
      </c>
      <c r="Y563" s="22">
        <f t="shared" si="16"/>
        <v>27.8</v>
      </c>
      <c r="Z563" s="22">
        <v>0.39</v>
      </c>
      <c r="AA563" s="22">
        <f t="shared" si="17"/>
        <v>0</v>
      </c>
      <c r="AB563" s="22">
        <f t="shared" si="18"/>
        <v>0.39</v>
      </c>
      <c r="AC563" s="22">
        <v>68.87</v>
      </c>
      <c r="AD563" s="22">
        <f t="shared" si="19"/>
        <v>0</v>
      </c>
      <c r="AE563" s="22">
        <f t="shared" si="20"/>
        <v>68.87</v>
      </c>
      <c r="AF563" s="22">
        <v>1.37</v>
      </c>
      <c r="AG563" s="22">
        <f t="shared" si="21"/>
        <v>0</v>
      </c>
      <c r="AH563" s="22">
        <f t="shared" si="22"/>
        <v>1.37</v>
      </c>
      <c r="AI563" s="22">
        <v>60.86</v>
      </c>
      <c r="AJ563" s="22">
        <f t="shared" si="23"/>
        <v>0</v>
      </c>
      <c r="AK563" s="22">
        <f t="shared" si="24"/>
        <v>60.86</v>
      </c>
      <c r="AL563" s="22">
        <f t="shared" ref="AL563:AN563" si="2335">AF563+AI563</f>
        <v>62.23</v>
      </c>
      <c r="AM563" s="22">
        <f t="shared" si="2335"/>
        <v>0</v>
      </c>
      <c r="AN563" s="22">
        <f t="shared" si="2335"/>
        <v>62.23</v>
      </c>
      <c r="AO563" s="22">
        <f t="shared" ref="AO563:AQ563" si="2336">SUM(J563+M563+P563+S563+W563+Z563+AC563+AF563+AI563)</f>
        <v>281.29</v>
      </c>
      <c r="AP563" s="22">
        <f t="shared" si="2336"/>
        <v>0</v>
      </c>
      <c r="AQ563" s="22">
        <f t="shared" si="2336"/>
        <v>281.29</v>
      </c>
      <c r="AR563" s="22">
        <v>90.42671678887717</v>
      </c>
      <c r="AS563" s="22">
        <f t="shared" si="27"/>
        <v>371.7167168</v>
      </c>
      <c r="AT563" s="22">
        <f t="shared" si="28"/>
        <v>371.7167168</v>
      </c>
      <c r="AU563" s="22">
        <f t="shared" si="29"/>
        <v>2518.283283</v>
      </c>
      <c r="AV563" s="22">
        <f t="shared" si="2292"/>
        <v>4554</v>
      </c>
      <c r="AW563" s="22">
        <f t="shared" si="31"/>
        <v>2035.716717</v>
      </c>
      <c r="AX563" s="22">
        <f t="shared" si="32"/>
        <v>2518.283283</v>
      </c>
      <c r="AY563" s="22">
        <v>70.73</v>
      </c>
      <c r="AZ563" s="22">
        <f t="shared" si="33"/>
        <v>70.73</v>
      </c>
      <c r="BA563" s="22">
        <f t="shared" si="34"/>
        <v>0</v>
      </c>
      <c r="BB563" s="22">
        <f t="shared" si="35"/>
        <v>4624.73</v>
      </c>
      <c r="BC563" s="22">
        <f t="shared" ref="BC563:BD563" si="2337">SUM(AW563+AZ563)</f>
        <v>2106.446717</v>
      </c>
      <c r="BD563" s="22">
        <f t="shared" si="2337"/>
        <v>2518.283283</v>
      </c>
      <c r="BE563" s="22">
        <f t="shared" si="37"/>
        <v>0</v>
      </c>
      <c r="BF563" s="27">
        <v>0.0</v>
      </c>
      <c r="BG563" s="22">
        <f t="shared" si="38"/>
        <v>0</v>
      </c>
      <c r="BH563" s="22">
        <f t="shared" si="39"/>
        <v>0</v>
      </c>
      <c r="BI563" s="22">
        <v>951.21</v>
      </c>
      <c r="BJ563" s="22">
        <f t="shared" si="40"/>
        <v>951.21</v>
      </c>
      <c r="BK563" s="22">
        <f t="shared" si="41"/>
        <v>0</v>
      </c>
      <c r="BL563" s="22"/>
      <c r="BM563" s="22">
        <f t="shared" si="42"/>
        <v>0</v>
      </c>
      <c r="BN563" s="22" t="str">
        <f t="shared" si="43"/>
        <v/>
      </c>
      <c r="BO563" s="22">
        <f t="shared" ref="BO563:BQ563" si="2338">BF563+BI563+BL563</f>
        <v>951.21</v>
      </c>
      <c r="BP563" s="22">
        <f t="shared" si="2338"/>
        <v>951.21</v>
      </c>
      <c r="BQ563" s="22">
        <f t="shared" si="2338"/>
        <v>0</v>
      </c>
      <c r="BR563" s="22">
        <f t="shared" si="45"/>
        <v>0</v>
      </c>
      <c r="BS563" s="22">
        <v>0.0</v>
      </c>
      <c r="BT563" s="22">
        <f t="shared" si="46"/>
        <v>0</v>
      </c>
      <c r="BU563" s="22">
        <f t="shared" si="47"/>
        <v>0</v>
      </c>
      <c r="BV563" s="22">
        <f t="shared" si="48"/>
        <v>0</v>
      </c>
      <c r="BW563" s="27">
        <v>1255.65</v>
      </c>
      <c r="BX563" s="22">
        <f t="shared" si="49"/>
        <v>1255.65</v>
      </c>
      <c r="BY563" s="22">
        <f t="shared" si="50"/>
        <v>0</v>
      </c>
      <c r="BZ563" s="22">
        <f t="shared" si="51"/>
        <v>0</v>
      </c>
      <c r="CA563" s="22">
        <f t="shared" si="52"/>
        <v>0</v>
      </c>
    </row>
    <row r="564" ht="14.25" customHeight="1">
      <c r="A564" s="14" t="s">
        <v>2461</v>
      </c>
      <c r="B564" s="14" t="s">
        <v>2462</v>
      </c>
      <c r="C564" s="14" t="s">
        <v>2463</v>
      </c>
      <c r="D564" s="14">
        <v>1.82116808E8</v>
      </c>
      <c r="E564" s="14" t="s">
        <v>220</v>
      </c>
      <c r="F564" s="14" t="s">
        <v>113</v>
      </c>
      <c r="G564" s="14" t="s">
        <v>2464</v>
      </c>
      <c r="H564" s="25" t="s">
        <v>96</v>
      </c>
      <c r="I564" s="26">
        <v>1250.0</v>
      </c>
      <c r="J564" s="22">
        <v>0.0</v>
      </c>
      <c r="K564" s="22">
        <f t="shared" si="6"/>
        <v>0</v>
      </c>
      <c r="L564" s="22">
        <f t="shared" si="7"/>
        <v>0</v>
      </c>
      <c r="M564" s="22">
        <v>0.0</v>
      </c>
      <c r="N564" s="22">
        <f t="shared" si="8"/>
        <v>0</v>
      </c>
      <c r="O564" s="22">
        <f t="shared" si="9"/>
        <v>0</v>
      </c>
      <c r="P564" s="22">
        <v>10.0</v>
      </c>
      <c r="Q564" s="22">
        <f t="shared" si="10"/>
        <v>0</v>
      </c>
      <c r="R564" s="22">
        <f t="shared" si="11"/>
        <v>10</v>
      </c>
      <c r="S564" s="22">
        <v>100.0</v>
      </c>
      <c r="T564" s="22">
        <f t="shared" si="12"/>
        <v>0</v>
      </c>
      <c r="U564" s="22">
        <f t="shared" si="13"/>
        <v>100</v>
      </c>
      <c r="V564" s="22">
        <f t="shared" si="14"/>
        <v>1140</v>
      </c>
      <c r="W564" s="22">
        <v>13.9</v>
      </c>
      <c r="X564" s="22">
        <f t="shared" si="15"/>
        <v>0</v>
      </c>
      <c r="Y564" s="22">
        <f t="shared" si="16"/>
        <v>13.9</v>
      </c>
      <c r="Z564" s="22">
        <v>0.39</v>
      </c>
      <c r="AA564" s="22">
        <f t="shared" si="17"/>
        <v>0</v>
      </c>
      <c r="AB564" s="22">
        <f t="shared" si="18"/>
        <v>0.39</v>
      </c>
      <c r="AC564" s="22">
        <v>68.87</v>
      </c>
      <c r="AD564" s="22">
        <f t="shared" si="19"/>
        <v>0</v>
      </c>
      <c r="AE564" s="22">
        <f t="shared" si="20"/>
        <v>68.87</v>
      </c>
      <c r="AF564" s="22">
        <v>1.37</v>
      </c>
      <c r="AG564" s="22">
        <f t="shared" si="21"/>
        <v>0</v>
      </c>
      <c r="AH564" s="22">
        <f t="shared" si="22"/>
        <v>1.37</v>
      </c>
      <c r="AI564" s="22">
        <v>60.86</v>
      </c>
      <c r="AJ564" s="22">
        <f t="shared" si="23"/>
        <v>0</v>
      </c>
      <c r="AK564" s="22">
        <f t="shared" si="24"/>
        <v>60.86</v>
      </c>
      <c r="AL564" s="22">
        <f t="shared" ref="AL564:AN564" si="2339">AF564+AI564</f>
        <v>62.23</v>
      </c>
      <c r="AM564" s="22">
        <f t="shared" si="2339"/>
        <v>0</v>
      </c>
      <c r="AN564" s="22">
        <f t="shared" si="2339"/>
        <v>62.23</v>
      </c>
      <c r="AO564" s="22">
        <f t="shared" ref="AO564:AQ564" si="2340">SUM(J564+M564+P564+S564+W564+Z564+AC564+AF564+AI564)</f>
        <v>255.39</v>
      </c>
      <c r="AP564" s="22">
        <f t="shared" si="2340"/>
        <v>0</v>
      </c>
      <c r="AQ564" s="22">
        <f t="shared" si="2340"/>
        <v>255.39</v>
      </c>
      <c r="AR564" s="22">
        <v>34.476548480047654</v>
      </c>
      <c r="AS564" s="22">
        <f t="shared" si="27"/>
        <v>289.8665485</v>
      </c>
      <c r="AT564" s="22">
        <f t="shared" si="28"/>
        <v>289.8665485</v>
      </c>
      <c r="AU564" s="22">
        <f t="shared" si="29"/>
        <v>960.1334515</v>
      </c>
      <c r="AV564" s="22">
        <f t="shared" si="2292"/>
        <v>4554</v>
      </c>
      <c r="AW564" s="22">
        <f t="shared" si="31"/>
        <v>3593.866548</v>
      </c>
      <c r="AX564" s="22">
        <f t="shared" si="32"/>
        <v>960.1334515</v>
      </c>
      <c r="AY564" s="22">
        <v>0.0</v>
      </c>
      <c r="AZ564" s="22">
        <f t="shared" si="33"/>
        <v>0</v>
      </c>
      <c r="BA564" s="22">
        <f t="shared" si="34"/>
        <v>0</v>
      </c>
      <c r="BB564" s="22">
        <f t="shared" si="35"/>
        <v>4554</v>
      </c>
      <c r="BC564" s="22">
        <f t="shared" ref="BC564:BD564" si="2341">SUM(AW564+AZ564)</f>
        <v>3593.866548</v>
      </c>
      <c r="BD564" s="22">
        <f t="shared" si="2341"/>
        <v>960.1334515</v>
      </c>
      <c r="BE564" s="22">
        <f t="shared" si="37"/>
        <v>0</v>
      </c>
      <c r="BF564" s="27">
        <v>0.0</v>
      </c>
      <c r="BG564" s="22">
        <f t="shared" si="38"/>
        <v>0</v>
      </c>
      <c r="BH564" s="22">
        <f t="shared" si="39"/>
        <v>0</v>
      </c>
      <c r="BI564" s="22">
        <v>276.79</v>
      </c>
      <c r="BJ564" s="22">
        <f t="shared" si="40"/>
        <v>276.79</v>
      </c>
      <c r="BK564" s="22">
        <f t="shared" si="41"/>
        <v>0</v>
      </c>
      <c r="BL564" s="22"/>
      <c r="BM564" s="22">
        <f t="shared" si="42"/>
        <v>0</v>
      </c>
      <c r="BN564" s="22" t="str">
        <f t="shared" si="43"/>
        <v/>
      </c>
      <c r="BO564" s="22">
        <f t="shared" ref="BO564:BQ564" si="2342">BF564+BI564+BL564</f>
        <v>276.79</v>
      </c>
      <c r="BP564" s="22">
        <f t="shared" si="2342"/>
        <v>276.79</v>
      </c>
      <c r="BQ564" s="22">
        <f t="shared" si="2342"/>
        <v>0</v>
      </c>
      <c r="BR564" s="22">
        <f t="shared" si="45"/>
        <v>0</v>
      </c>
      <c r="BS564" s="22">
        <v>0.0</v>
      </c>
      <c r="BT564" s="22">
        <f t="shared" si="46"/>
        <v>0</v>
      </c>
      <c r="BU564" s="22">
        <f t="shared" si="47"/>
        <v>0</v>
      </c>
      <c r="BV564" s="22">
        <f t="shared" si="48"/>
        <v>0</v>
      </c>
      <c r="BW564" s="27">
        <v>191.54</v>
      </c>
      <c r="BX564" s="22">
        <f t="shared" si="49"/>
        <v>191.54</v>
      </c>
      <c r="BY564" s="22">
        <f t="shared" si="50"/>
        <v>0</v>
      </c>
      <c r="BZ564" s="22">
        <f t="shared" si="51"/>
        <v>0</v>
      </c>
      <c r="CA564" s="22">
        <f t="shared" si="52"/>
        <v>0</v>
      </c>
    </row>
    <row r="565" ht="14.25" customHeight="1">
      <c r="A565" s="14" t="s">
        <v>2465</v>
      </c>
      <c r="B565" s="14" t="s">
        <v>2466</v>
      </c>
      <c r="C565" s="14" t="s">
        <v>2467</v>
      </c>
      <c r="D565" s="14">
        <v>5.35213123E8</v>
      </c>
      <c r="E565" s="14" t="s">
        <v>2468</v>
      </c>
      <c r="F565" s="14" t="s">
        <v>124</v>
      </c>
      <c r="G565" s="14" t="s">
        <v>2469</v>
      </c>
      <c r="H565" s="25" t="s">
        <v>96</v>
      </c>
      <c r="I565" s="26">
        <v>750.0</v>
      </c>
      <c r="J565" s="22">
        <v>0.0</v>
      </c>
      <c r="K565" s="22">
        <f t="shared" si="6"/>
        <v>0</v>
      </c>
      <c r="L565" s="22">
        <f t="shared" si="7"/>
        <v>0</v>
      </c>
      <c r="M565" s="22">
        <v>0.0</v>
      </c>
      <c r="N565" s="22">
        <f t="shared" si="8"/>
        <v>0</v>
      </c>
      <c r="O565" s="22">
        <f t="shared" si="9"/>
        <v>0</v>
      </c>
      <c r="P565" s="22">
        <v>10.0</v>
      </c>
      <c r="Q565" s="22">
        <f t="shared" si="10"/>
        <v>0</v>
      </c>
      <c r="R565" s="22">
        <f t="shared" si="11"/>
        <v>10</v>
      </c>
      <c r="S565" s="22">
        <v>100.0</v>
      </c>
      <c r="T565" s="22">
        <f t="shared" si="12"/>
        <v>0</v>
      </c>
      <c r="U565" s="22">
        <f t="shared" si="13"/>
        <v>100</v>
      </c>
      <c r="V565" s="22">
        <f t="shared" si="14"/>
        <v>640</v>
      </c>
      <c r="W565" s="22">
        <v>13.9</v>
      </c>
      <c r="X565" s="22">
        <f t="shared" si="15"/>
        <v>0</v>
      </c>
      <c r="Y565" s="22">
        <f t="shared" si="16"/>
        <v>13.9</v>
      </c>
      <c r="Z565" s="22">
        <v>0.39</v>
      </c>
      <c r="AA565" s="22">
        <f t="shared" si="17"/>
        <v>0</v>
      </c>
      <c r="AB565" s="22">
        <f t="shared" si="18"/>
        <v>0.39</v>
      </c>
      <c r="AC565" s="22">
        <v>68.87</v>
      </c>
      <c r="AD565" s="22">
        <f t="shared" si="19"/>
        <v>0</v>
      </c>
      <c r="AE565" s="22">
        <f t="shared" si="20"/>
        <v>68.87</v>
      </c>
      <c r="AF565" s="22">
        <v>1.37</v>
      </c>
      <c r="AG565" s="22">
        <f t="shared" si="21"/>
        <v>0</v>
      </c>
      <c r="AH565" s="22">
        <f t="shared" si="22"/>
        <v>1.37</v>
      </c>
      <c r="AI565" s="22">
        <v>60.86</v>
      </c>
      <c r="AJ565" s="22">
        <f t="shared" si="23"/>
        <v>0</v>
      </c>
      <c r="AK565" s="22">
        <f t="shared" si="24"/>
        <v>60.86</v>
      </c>
      <c r="AL565" s="22">
        <f t="shared" ref="AL565:AN565" si="2343">AF565+AI565</f>
        <v>62.23</v>
      </c>
      <c r="AM565" s="22">
        <f t="shared" si="2343"/>
        <v>0</v>
      </c>
      <c r="AN565" s="22">
        <f t="shared" si="2343"/>
        <v>62.23</v>
      </c>
      <c r="AO565" s="22">
        <f t="shared" ref="AO565:AQ565" si="2344">SUM(J565+M565+P565+S565+W565+Z565+AC565+AF565+AI565)</f>
        <v>255.39</v>
      </c>
      <c r="AP565" s="22">
        <f t="shared" si="2344"/>
        <v>0</v>
      </c>
      <c r="AQ565" s="22">
        <f t="shared" si="2344"/>
        <v>255.39</v>
      </c>
      <c r="AR565" s="22">
        <v>17.144856419819195</v>
      </c>
      <c r="AS565" s="22">
        <f t="shared" si="27"/>
        <v>272.5348564</v>
      </c>
      <c r="AT565" s="22">
        <f t="shared" si="28"/>
        <v>272.5348564</v>
      </c>
      <c r="AU565" s="22">
        <f t="shared" si="29"/>
        <v>477.4651436</v>
      </c>
      <c r="AV565" s="22">
        <f t="shared" si="2292"/>
        <v>4554</v>
      </c>
      <c r="AW565" s="22">
        <f t="shared" si="31"/>
        <v>4076.534856</v>
      </c>
      <c r="AX565" s="22">
        <f t="shared" si="32"/>
        <v>477.4651436</v>
      </c>
      <c r="AY565" s="22">
        <v>70.73</v>
      </c>
      <c r="AZ565" s="22">
        <f t="shared" si="33"/>
        <v>70.73</v>
      </c>
      <c r="BA565" s="22">
        <f t="shared" si="34"/>
        <v>0</v>
      </c>
      <c r="BB565" s="22">
        <f t="shared" si="35"/>
        <v>4624.73</v>
      </c>
      <c r="BC565" s="22">
        <f t="shared" ref="BC565:BD565" si="2345">SUM(AW565+AZ565)</f>
        <v>4147.264856</v>
      </c>
      <c r="BD565" s="22">
        <f t="shared" si="2345"/>
        <v>477.4651436</v>
      </c>
      <c r="BE565" s="22">
        <f t="shared" si="37"/>
        <v>0</v>
      </c>
      <c r="BF565" s="27">
        <v>0.0</v>
      </c>
      <c r="BG565" s="22">
        <f t="shared" si="38"/>
        <v>0</v>
      </c>
      <c r="BH565" s="22">
        <f t="shared" si="39"/>
        <v>0</v>
      </c>
      <c r="BI565" s="22">
        <v>186.5</v>
      </c>
      <c r="BJ565" s="22">
        <f t="shared" si="40"/>
        <v>186.5</v>
      </c>
      <c r="BK565" s="22">
        <f t="shared" si="41"/>
        <v>0</v>
      </c>
      <c r="BL565" s="22"/>
      <c r="BM565" s="22">
        <f t="shared" si="42"/>
        <v>0</v>
      </c>
      <c r="BN565" s="22" t="str">
        <f t="shared" si="43"/>
        <v/>
      </c>
      <c r="BO565" s="22">
        <f t="shared" ref="BO565:BQ565" si="2346">BF565+BI565+BL565</f>
        <v>186.5</v>
      </c>
      <c r="BP565" s="22">
        <f t="shared" si="2346"/>
        <v>186.5</v>
      </c>
      <c r="BQ565" s="22">
        <f t="shared" si="2346"/>
        <v>0</v>
      </c>
      <c r="BR565" s="22">
        <f t="shared" si="45"/>
        <v>0</v>
      </c>
      <c r="BS565" s="22">
        <v>0.0</v>
      </c>
      <c r="BT565" s="22">
        <f t="shared" si="46"/>
        <v>0</v>
      </c>
      <c r="BU565" s="22">
        <f t="shared" si="47"/>
        <v>0</v>
      </c>
      <c r="BV565" s="22">
        <f t="shared" si="48"/>
        <v>0</v>
      </c>
      <c r="BW565" s="27">
        <v>0.0</v>
      </c>
      <c r="BX565" s="22">
        <f t="shared" si="49"/>
        <v>0</v>
      </c>
      <c r="BY565" s="22">
        <f t="shared" si="50"/>
        <v>0</v>
      </c>
      <c r="BZ565" s="22">
        <f t="shared" si="51"/>
        <v>0</v>
      </c>
      <c r="CA565" s="22">
        <f t="shared" si="52"/>
        <v>0</v>
      </c>
    </row>
    <row r="566" ht="14.25" customHeight="1">
      <c r="A566" s="14" t="s">
        <v>2470</v>
      </c>
      <c r="B566" s="14" t="s">
        <v>2471</v>
      </c>
      <c r="C566" s="14" t="s">
        <v>2472</v>
      </c>
      <c r="D566" s="14">
        <v>8.31683015E8</v>
      </c>
      <c r="E566" s="14" t="s">
        <v>341</v>
      </c>
      <c r="F566" s="14" t="s">
        <v>191</v>
      </c>
      <c r="G566" s="14" t="s">
        <v>2473</v>
      </c>
      <c r="H566" s="25" t="s">
        <v>96</v>
      </c>
      <c r="I566" s="26">
        <v>433.0</v>
      </c>
      <c r="J566" s="22">
        <v>0.0</v>
      </c>
      <c r="K566" s="22">
        <f t="shared" si="6"/>
        <v>0</v>
      </c>
      <c r="L566" s="22">
        <f t="shared" si="7"/>
        <v>0</v>
      </c>
      <c r="M566" s="22">
        <v>0.0</v>
      </c>
      <c r="N566" s="22">
        <f t="shared" si="8"/>
        <v>0</v>
      </c>
      <c r="O566" s="22">
        <f t="shared" si="9"/>
        <v>0</v>
      </c>
      <c r="P566" s="22">
        <v>22.0</v>
      </c>
      <c r="Q566" s="22">
        <f t="shared" si="10"/>
        <v>0</v>
      </c>
      <c r="R566" s="22">
        <f t="shared" si="11"/>
        <v>22</v>
      </c>
      <c r="S566" s="22">
        <v>100.0</v>
      </c>
      <c r="T566" s="22">
        <f t="shared" si="12"/>
        <v>0</v>
      </c>
      <c r="U566" s="22">
        <f t="shared" si="13"/>
        <v>100</v>
      </c>
      <c r="V566" s="22">
        <f t="shared" si="14"/>
        <v>311</v>
      </c>
      <c r="W566" s="22">
        <v>13.9</v>
      </c>
      <c r="X566" s="22">
        <f t="shared" si="15"/>
        <v>0</v>
      </c>
      <c r="Y566" s="22">
        <f t="shared" si="16"/>
        <v>13.9</v>
      </c>
      <c r="Z566" s="22">
        <v>0.39</v>
      </c>
      <c r="AA566" s="22">
        <f t="shared" si="17"/>
        <v>0</v>
      </c>
      <c r="AB566" s="22">
        <f t="shared" si="18"/>
        <v>0.39</v>
      </c>
      <c r="AC566" s="22">
        <v>68.87</v>
      </c>
      <c r="AD566" s="22">
        <f t="shared" si="19"/>
        <v>0</v>
      </c>
      <c r="AE566" s="22">
        <f t="shared" si="20"/>
        <v>68.87</v>
      </c>
      <c r="AF566" s="22">
        <v>1.37</v>
      </c>
      <c r="AG566" s="22">
        <f t="shared" si="21"/>
        <v>0</v>
      </c>
      <c r="AH566" s="22">
        <f t="shared" si="22"/>
        <v>1.37</v>
      </c>
      <c r="AI566" s="22">
        <v>60.86</v>
      </c>
      <c r="AJ566" s="22">
        <f t="shared" si="23"/>
        <v>0</v>
      </c>
      <c r="AK566" s="22">
        <f t="shared" si="24"/>
        <v>60.86</v>
      </c>
      <c r="AL566" s="22">
        <f t="shared" ref="AL566:AN566" si="2347">AF566+AI566</f>
        <v>62.23</v>
      </c>
      <c r="AM566" s="22">
        <f t="shared" si="2347"/>
        <v>0</v>
      </c>
      <c r="AN566" s="22">
        <f t="shared" si="2347"/>
        <v>62.23</v>
      </c>
      <c r="AO566" s="22">
        <f t="shared" ref="AO566:AQ566" si="2348">SUM(J566+M566+P566+S566+W566+Z566+AC566+AF566+AI566)</f>
        <v>267.39</v>
      </c>
      <c r="AP566" s="22">
        <f t="shared" si="2348"/>
        <v>0</v>
      </c>
      <c r="AQ566" s="22">
        <f t="shared" si="2348"/>
        <v>267.39</v>
      </c>
      <c r="AR566" s="22">
        <v>5.740603044188871</v>
      </c>
      <c r="AS566" s="22">
        <f t="shared" si="27"/>
        <v>273.130603</v>
      </c>
      <c r="AT566" s="22">
        <f t="shared" si="28"/>
        <v>273.130603</v>
      </c>
      <c r="AU566" s="22">
        <f t="shared" si="29"/>
        <v>159.869397</v>
      </c>
      <c r="AV566" s="22">
        <f t="shared" si="2292"/>
        <v>4554</v>
      </c>
      <c r="AW566" s="22">
        <f t="shared" si="31"/>
        <v>4394.130603</v>
      </c>
      <c r="AX566" s="22">
        <f t="shared" si="32"/>
        <v>159.869397</v>
      </c>
      <c r="AY566" s="22">
        <v>0.0</v>
      </c>
      <c r="AZ566" s="22">
        <f t="shared" si="33"/>
        <v>0</v>
      </c>
      <c r="BA566" s="22">
        <f t="shared" si="34"/>
        <v>0</v>
      </c>
      <c r="BB566" s="22">
        <f t="shared" si="35"/>
        <v>4554</v>
      </c>
      <c r="BC566" s="22">
        <f t="shared" ref="BC566:BD566" si="2349">SUM(AW566+AZ566)</f>
        <v>4394.130603</v>
      </c>
      <c r="BD566" s="22">
        <f t="shared" si="2349"/>
        <v>159.869397</v>
      </c>
      <c r="BE566" s="22">
        <f t="shared" si="37"/>
        <v>0</v>
      </c>
      <c r="BF566" s="27">
        <v>0.0</v>
      </c>
      <c r="BG566" s="22">
        <f t="shared" si="38"/>
        <v>0</v>
      </c>
      <c r="BH566" s="22">
        <f t="shared" si="39"/>
        <v>0</v>
      </c>
      <c r="BI566" s="22">
        <v>509.78</v>
      </c>
      <c r="BJ566" s="22">
        <f t="shared" si="40"/>
        <v>509.78</v>
      </c>
      <c r="BK566" s="22">
        <f t="shared" si="41"/>
        <v>0</v>
      </c>
      <c r="BL566" s="22"/>
      <c r="BM566" s="22">
        <f t="shared" si="42"/>
        <v>0</v>
      </c>
      <c r="BN566" s="22" t="str">
        <f t="shared" si="43"/>
        <v/>
      </c>
      <c r="BO566" s="22">
        <f t="shared" ref="BO566:BQ566" si="2350">BF566+BI566+BL566</f>
        <v>509.78</v>
      </c>
      <c r="BP566" s="22">
        <f t="shared" si="2350"/>
        <v>509.78</v>
      </c>
      <c r="BQ566" s="22">
        <f t="shared" si="2350"/>
        <v>0</v>
      </c>
      <c r="BR566" s="22">
        <f t="shared" si="45"/>
        <v>0</v>
      </c>
      <c r="BS566" s="22">
        <v>0.0</v>
      </c>
      <c r="BT566" s="22">
        <f t="shared" si="46"/>
        <v>0</v>
      </c>
      <c r="BU566" s="22">
        <f t="shared" si="47"/>
        <v>0</v>
      </c>
      <c r="BV566" s="22">
        <f t="shared" si="48"/>
        <v>0</v>
      </c>
      <c r="BW566" s="27">
        <v>0.0</v>
      </c>
      <c r="BX566" s="22">
        <f t="shared" si="49"/>
        <v>0</v>
      </c>
      <c r="BY566" s="22">
        <f t="shared" si="50"/>
        <v>0</v>
      </c>
      <c r="BZ566" s="22">
        <f t="shared" si="51"/>
        <v>0</v>
      </c>
      <c r="CA566" s="22">
        <f t="shared" si="52"/>
        <v>0</v>
      </c>
    </row>
    <row r="567" ht="14.25" customHeight="1">
      <c r="A567" s="14" t="s">
        <v>2474</v>
      </c>
      <c r="B567" s="14" t="s">
        <v>2475</v>
      </c>
      <c r="C567" s="14" t="s">
        <v>2476</v>
      </c>
      <c r="D567" s="14">
        <v>9.49550264E8</v>
      </c>
      <c r="E567" s="14" t="s">
        <v>170</v>
      </c>
      <c r="F567" s="14" t="s">
        <v>267</v>
      </c>
      <c r="G567" s="14" t="s">
        <v>2477</v>
      </c>
      <c r="H567" s="25" t="s">
        <v>96</v>
      </c>
      <c r="I567" s="26">
        <v>3300.0</v>
      </c>
      <c r="J567" s="22">
        <v>0.0</v>
      </c>
      <c r="K567" s="22">
        <f t="shared" si="6"/>
        <v>0</v>
      </c>
      <c r="L567" s="22">
        <f t="shared" si="7"/>
        <v>0</v>
      </c>
      <c r="M567" s="22">
        <v>0.0</v>
      </c>
      <c r="N567" s="22">
        <f t="shared" si="8"/>
        <v>0</v>
      </c>
      <c r="O567" s="22">
        <f t="shared" si="9"/>
        <v>0</v>
      </c>
      <c r="P567" s="22">
        <v>22.0</v>
      </c>
      <c r="Q567" s="22">
        <f t="shared" si="10"/>
        <v>0</v>
      </c>
      <c r="R567" s="22">
        <f t="shared" si="11"/>
        <v>22</v>
      </c>
      <c r="S567" s="22">
        <v>100.0</v>
      </c>
      <c r="T567" s="22">
        <f t="shared" si="12"/>
        <v>0</v>
      </c>
      <c r="U567" s="22">
        <f t="shared" si="13"/>
        <v>100</v>
      </c>
      <c r="V567" s="22">
        <f t="shared" si="14"/>
        <v>3178</v>
      </c>
      <c r="W567" s="22">
        <v>27.8</v>
      </c>
      <c r="X567" s="22">
        <f t="shared" si="15"/>
        <v>0</v>
      </c>
      <c r="Y567" s="22">
        <f t="shared" si="16"/>
        <v>27.8</v>
      </c>
      <c r="Z567" s="22">
        <v>0.39</v>
      </c>
      <c r="AA567" s="22">
        <f t="shared" si="17"/>
        <v>0</v>
      </c>
      <c r="AB567" s="22">
        <f t="shared" si="18"/>
        <v>0.39</v>
      </c>
      <c r="AC567" s="22">
        <v>68.87</v>
      </c>
      <c r="AD567" s="22">
        <f t="shared" si="19"/>
        <v>0</v>
      </c>
      <c r="AE567" s="22">
        <f t="shared" si="20"/>
        <v>68.87</v>
      </c>
      <c r="AF567" s="22">
        <v>1.37</v>
      </c>
      <c r="AG567" s="22">
        <f t="shared" si="21"/>
        <v>0</v>
      </c>
      <c r="AH567" s="22">
        <f t="shared" si="22"/>
        <v>1.37</v>
      </c>
      <c r="AI567" s="22">
        <v>60.86</v>
      </c>
      <c r="AJ567" s="22">
        <f t="shared" si="23"/>
        <v>0</v>
      </c>
      <c r="AK567" s="22">
        <f t="shared" si="24"/>
        <v>60.86</v>
      </c>
      <c r="AL567" s="22">
        <f t="shared" ref="AL567:AN567" si="2351">AF567+AI567</f>
        <v>62.23</v>
      </c>
      <c r="AM567" s="22">
        <f t="shared" si="2351"/>
        <v>0</v>
      </c>
      <c r="AN567" s="22">
        <f t="shared" si="2351"/>
        <v>62.23</v>
      </c>
      <c r="AO567" s="22">
        <f t="shared" ref="AO567:AQ567" si="2352">SUM(J567+M567+P567+S567+W567+Z567+AC567+AF567+AI567)</f>
        <v>281.29</v>
      </c>
      <c r="AP567" s="22">
        <f t="shared" si="2352"/>
        <v>0</v>
      </c>
      <c r="AQ567" s="22">
        <f t="shared" si="2352"/>
        <v>281.29</v>
      </c>
      <c r="AR567" s="22">
        <v>104.63870427826451</v>
      </c>
      <c r="AS567" s="22">
        <f t="shared" si="27"/>
        <v>385.9287043</v>
      </c>
      <c r="AT567" s="22">
        <f t="shared" si="28"/>
        <v>385.9287043</v>
      </c>
      <c r="AU567" s="22">
        <f t="shared" si="29"/>
        <v>2914.071296</v>
      </c>
      <c r="AV567" s="22">
        <f t="shared" si="2292"/>
        <v>4554</v>
      </c>
      <c r="AW567" s="22">
        <f t="shared" si="31"/>
        <v>1639.928704</v>
      </c>
      <c r="AX567" s="22">
        <f t="shared" si="32"/>
        <v>2914.071296</v>
      </c>
      <c r="AY567" s="22">
        <v>70.73</v>
      </c>
      <c r="AZ567" s="22">
        <f t="shared" si="33"/>
        <v>70.73</v>
      </c>
      <c r="BA567" s="22">
        <f t="shared" si="34"/>
        <v>0</v>
      </c>
      <c r="BB567" s="22">
        <f t="shared" si="35"/>
        <v>4624.73</v>
      </c>
      <c r="BC567" s="22">
        <f t="shared" ref="BC567:BD567" si="2353">SUM(AW567+AZ567)</f>
        <v>1710.658704</v>
      </c>
      <c r="BD567" s="22">
        <f t="shared" si="2353"/>
        <v>2914.071296</v>
      </c>
      <c r="BE567" s="22">
        <f t="shared" si="37"/>
        <v>0</v>
      </c>
      <c r="BF567" s="27">
        <v>0.0</v>
      </c>
      <c r="BG567" s="22">
        <f t="shared" si="38"/>
        <v>0</v>
      </c>
      <c r="BH567" s="22">
        <f t="shared" si="39"/>
        <v>0</v>
      </c>
      <c r="BI567" s="22">
        <v>676.3199999999999</v>
      </c>
      <c r="BJ567" s="22">
        <f t="shared" si="40"/>
        <v>676.32</v>
      </c>
      <c r="BK567" s="22">
        <f t="shared" si="41"/>
        <v>0</v>
      </c>
      <c r="BL567" s="22"/>
      <c r="BM567" s="22">
        <f t="shared" si="42"/>
        <v>0</v>
      </c>
      <c r="BN567" s="22" t="str">
        <f t="shared" si="43"/>
        <v/>
      </c>
      <c r="BO567" s="22">
        <f t="shared" ref="BO567:BQ567" si="2354">BF567+BI567+BL567</f>
        <v>676.32</v>
      </c>
      <c r="BP567" s="22">
        <f t="shared" si="2354"/>
        <v>676.32</v>
      </c>
      <c r="BQ567" s="22">
        <f t="shared" si="2354"/>
        <v>0</v>
      </c>
      <c r="BR567" s="22">
        <f t="shared" si="45"/>
        <v>0</v>
      </c>
      <c r="BS567" s="22">
        <v>0.0</v>
      </c>
      <c r="BT567" s="22">
        <f t="shared" si="46"/>
        <v>0</v>
      </c>
      <c r="BU567" s="22">
        <f t="shared" si="47"/>
        <v>0</v>
      </c>
      <c r="BV567" s="22">
        <f t="shared" si="48"/>
        <v>0</v>
      </c>
      <c r="BW567" s="27">
        <v>1010.9</v>
      </c>
      <c r="BX567" s="22">
        <f t="shared" si="49"/>
        <v>1010.9</v>
      </c>
      <c r="BY567" s="22">
        <f t="shared" si="50"/>
        <v>0</v>
      </c>
      <c r="BZ567" s="22">
        <f t="shared" si="51"/>
        <v>0</v>
      </c>
      <c r="CA567" s="22">
        <f t="shared" si="52"/>
        <v>0</v>
      </c>
    </row>
    <row r="568" ht="14.25" customHeight="1">
      <c r="A568" s="14" t="s">
        <v>2478</v>
      </c>
      <c r="B568" s="14" t="s">
        <v>244</v>
      </c>
      <c r="C568" s="14" t="s">
        <v>2479</v>
      </c>
      <c r="D568" s="14"/>
      <c r="E568" s="14" t="s">
        <v>2480</v>
      </c>
      <c r="F568" s="14" t="s">
        <v>236</v>
      </c>
      <c r="G568" s="14" t="s">
        <v>2481</v>
      </c>
      <c r="H568" s="25" t="s">
        <v>96</v>
      </c>
      <c r="I568" s="26">
        <v>435.0</v>
      </c>
      <c r="J568" s="22">
        <v>0.0</v>
      </c>
      <c r="K568" s="22">
        <f t="shared" si="6"/>
        <v>0</v>
      </c>
      <c r="L568" s="22">
        <f t="shared" si="7"/>
        <v>0</v>
      </c>
      <c r="M568" s="22">
        <v>0.0</v>
      </c>
      <c r="N568" s="22">
        <f t="shared" si="8"/>
        <v>0</v>
      </c>
      <c r="O568" s="22">
        <f t="shared" si="9"/>
        <v>0</v>
      </c>
      <c r="P568" s="22">
        <v>10.0</v>
      </c>
      <c r="Q568" s="22">
        <f t="shared" si="10"/>
        <v>0</v>
      </c>
      <c r="R568" s="22">
        <f t="shared" si="11"/>
        <v>10</v>
      </c>
      <c r="S568" s="22">
        <v>100.0</v>
      </c>
      <c r="T568" s="22">
        <f t="shared" si="12"/>
        <v>0</v>
      </c>
      <c r="U568" s="22">
        <f t="shared" si="13"/>
        <v>100</v>
      </c>
      <c r="V568" s="22">
        <f t="shared" si="14"/>
        <v>325</v>
      </c>
      <c r="W568" s="22">
        <v>13.9</v>
      </c>
      <c r="X568" s="22">
        <f t="shared" si="15"/>
        <v>0</v>
      </c>
      <c r="Y568" s="22">
        <f t="shared" si="16"/>
        <v>13.9</v>
      </c>
      <c r="Z568" s="22">
        <v>0.39</v>
      </c>
      <c r="AA568" s="22">
        <f t="shared" si="17"/>
        <v>0</v>
      </c>
      <c r="AB568" s="22">
        <f t="shared" si="18"/>
        <v>0.39</v>
      </c>
      <c r="AC568" s="22">
        <v>68.87</v>
      </c>
      <c r="AD568" s="22">
        <f t="shared" si="19"/>
        <v>0</v>
      </c>
      <c r="AE568" s="22">
        <f t="shared" si="20"/>
        <v>68.87</v>
      </c>
      <c r="AF568" s="22">
        <v>1.37</v>
      </c>
      <c r="AG568" s="22">
        <f t="shared" si="21"/>
        <v>0</v>
      </c>
      <c r="AH568" s="22">
        <f t="shared" si="22"/>
        <v>1.37</v>
      </c>
      <c r="AI568" s="22">
        <v>60.86</v>
      </c>
      <c r="AJ568" s="22">
        <f t="shared" si="23"/>
        <v>0</v>
      </c>
      <c r="AK568" s="22">
        <f t="shared" si="24"/>
        <v>60.86</v>
      </c>
      <c r="AL568" s="22">
        <f t="shared" ref="AL568:AN568" si="2355">AF568+AI568</f>
        <v>62.23</v>
      </c>
      <c r="AM568" s="22">
        <f t="shared" si="2355"/>
        <v>0</v>
      </c>
      <c r="AN568" s="22">
        <f t="shared" si="2355"/>
        <v>62.23</v>
      </c>
      <c r="AO568" s="22">
        <f t="shared" ref="AO568:AQ568" si="2356">SUM(J568+M568+P568+S568+W568+Z568+AC568+AF568+AI568)</f>
        <v>255.39</v>
      </c>
      <c r="AP568" s="22">
        <f t="shared" si="2356"/>
        <v>0</v>
      </c>
      <c r="AQ568" s="22">
        <f t="shared" si="2356"/>
        <v>255.39</v>
      </c>
      <c r="AR568" s="22">
        <v>6.225890421875266</v>
      </c>
      <c r="AS568" s="22">
        <f t="shared" si="27"/>
        <v>261.6158904</v>
      </c>
      <c r="AT568" s="22">
        <f t="shared" si="28"/>
        <v>261.6158904</v>
      </c>
      <c r="AU568" s="22">
        <f t="shared" si="29"/>
        <v>173.3841096</v>
      </c>
      <c r="AV568" s="22">
        <f t="shared" si="2292"/>
        <v>4554</v>
      </c>
      <c r="AW568" s="22">
        <f t="shared" si="31"/>
        <v>4380.61589</v>
      </c>
      <c r="AX568" s="22">
        <f t="shared" si="32"/>
        <v>173.3841096</v>
      </c>
      <c r="AY568" s="22">
        <v>70.73</v>
      </c>
      <c r="AZ568" s="22">
        <f t="shared" si="33"/>
        <v>70.73</v>
      </c>
      <c r="BA568" s="22">
        <f t="shared" si="34"/>
        <v>0</v>
      </c>
      <c r="BB568" s="22">
        <f t="shared" si="35"/>
        <v>4624.73</v>
      </c>
      <c r="BC568" s="22">
        <f t="shared" ref="BC568:BD568" si="2357">SUM(AW568+AZ568)</f>
        <v>4451.34589</v>
      </c>
      <c r="BD568" s="22">
        <f t="shared" si="2357"/>
        <v>173.3841096</v>
      </c>
      <c r="BE568" s="22">
        <f t="shared" si="37"/>
        <v>0</v>
      </c>
      <c r="BF568" s="27">
        <v>0.0</v>
      </c>
      <c r="BG568" s="22">
        <f t="shared" si="38"/>
        <v>0</v>
      </c>
      <c r="BH568" s="22">
        <f t="shared" si="39"/>
        <v>0</v>
      </c>
      <c r="BI568" s="22">
        <v>0.0</v>
      </c>
      <c r="BJ568" s="22">
        <f t="shared" si="40"/>
        <v>0</v>
      </c>
      <c r="BK568" s="22">
        <f t="shared" si="41"/>
        <v>0</v>
      </c>
      <c r="BL568" s="22"/>
      <c r="BM568" s="22">
        <f t="shared" si="42"/>
        <v>0</v>
      </c>
      <c r="BN568" s="22" t="str">
        <f t="shared" si="43"/>
        <v/>
      </c>
      <c r="BO568" s="22">
        <f t="shared" ref="BO568:BQ568" si="2358">BF568+BI568+BL568</f>
        <v>0</v>
      </c>
      <c r="BP568" s="22">
        <f t="shared" si="2358"/>
        <v>0</v>
      </c>
      <c r="BQ568" s="22">
        <f t="shared" si="2358"/>
        <v>0</v>
      </c>
      <c r="BR568" s="22">
        <f t="shared" si="45"/>
        <v>0</v>
      </c>
      <c r="BS568" s="22">
        <v>0.0</v>
      </c>
      <c r="BT568" s="22">
        <f t="shared" si="46"/>
        <v>0</v>
      </c>
      <c r="BU568" s="22">
        <f t="shared" si="47"/>
        <v>0</v>
      </c>
      <c r="BV568" s="22">
        <f t="shared" si="48"/>
        <v>0</v>
      </c>
      <c r="BW568" s="27">
        <v>0.0</v>
      </c>
      <c r="BX568" s="22">
        <f t="shared" si="49"/>
        <v>0</v>
      </c>
      <c r="BY568" s="22">
        <f t="shared" si="50"/>
        <v>0</v>
      </c>
      <c r="BZ568" s="22">
        <f t="shared" si="51"/>
        <v>0</v>
      </c>
      <c r="CA568" s="22">
        <f t="shared" si="52"/>
        <v>0</v>
      </c>
    </row>
    <row r="569" ht="14.25" customHeight="1">
      <c r="A569" s="14" t="s">
        <v>2482</v>
      </c>
      <c r="B569" s="14" t="s">
        <v>2483</v>
      </c>
      <c r="C569" s="14" t="s">
        <v>2484</v>
      </c>
      <c r="D569" s="14">
        <v>9.51788728E8</v>
      </c>
      <c r="E569" s="14" t="s">
        <v>235</v>
      </c>
      <c r="F569" s="14" t="s">
        <v>267</v>
      </c>
      <c r="G569" s="14" t="s">
        <v>2485</v>
      </c>
      <c r="H569" s="25" t="s">
        <v>96</v>
      </c>
      <c r="I569" s="26">
        <v>1590.0</v>
      </c>
      <c r="J569" s="22">
        <v>0.0</v>
      </c>
      <c r="K569" s="22">
        <f t="shared" si="6"/>
        <v>0</v>
      </c>
      <c r="L569" s="22">
        <f t="shared" si="7"/>
        <v>0</v>
      </c>
      <c r="M569" s="22">
        <v>0.0</v>
      </c>
      <c r="N569" s="22">
        <f t="shared" si="8"/>
        <v>0</v>
      </c>
      <c r="O569" s="22">
        <f t="shared" si="9"/>
        <v>0</v>
      </c>
      <c r="P569" s="22">
        <v>10.0</v>
      </c>
      <c r="Q569" s="22">
        <f t="shared" si="10"/>
        <v>0</v>
      </c>
      <c r="R569" s="22">
        <f t="shared" si="11"/>
        <v>10</v>
      </c>
      <c r="S569" s="22">
        <v>100.0</v>
      </c>
      <c r="T569" s="22">
        <f t="shared" si="12"/>
        <v>0</v>
      </c>
      <c r="U569" s="22">
        <f t="shared" si="13"/>
        <v>100</v>
      </c>
      <c r="V569" s="22">
        <f t="shared" si="14"/>
        <v>1480</v>
      </c>
      <c r="W569" s="22">
        <v>13.9</v>
      </c>
      <c r="X569" s="22">
        <f t="shared" si="15"/>
        <v>0</v>
      </c>
      <c r="Y569" s="22">
        <f t="shared" si="16"/>
        <v>13.9</v>
      </c>
      <c r="Z569" s="22">
        <v>0.39</v>
      </c>
      <c r="AA569" s="22">
        <f t="shared" si="17"/>
        <v>0</v>
      </c>
      <c r="AB569" s="22">
        <f t="shared" si="18"/>
        <v>0.39</v>
      </c>
      <c r="AC569" s="22">
        <v>68.87</v>
      </c>
      <c r="AD569" s="22">
        <f t="shared" si="19"/>
        <v>0</v>
      </c>
      <c r="AE569" s="22">
        <f t="shared" si="20"/>
        <v>68.87</v>
      </c>
      <c r="AF569" s="22">
        <v>1.37</v>
      </c>
      <c r="AG569" s="22">
        <f t="shared" si="21"/>
        <v>0</v>
      </c>
      <c r="AH569" s="22">
        <f t="shared" si="22"/>
        <v>1.37</v>
      </c>
      <c r="AI569" s="22">
        <v>60.86</v>
      </c>
      <c r="AJ569" s="22">
        <f t="shared" si="23"/>
        <v>0</v>
      </c>
      <c r="AK569" s="22">
        <f t="shared" si="24"/>
        <v>60.86</v>
      </c>
      <c r="AL569" s="22">
        <f t="shared" ref="AL569:AN569" si="2359">AF569+AI569</f>
        <v>62.23</v>
      </c>
      <c r="AM569" s="22">
        <f t="shared" si="2359"/>
        <v>0</v>
      </c>
      <c r="AN569" s="22">
        <f t="shared" si="2359"/>
        <v>62.23</v>
      </c>
      <c r="AO569" s="22">
        <f t="shared" ref="AO569:AQ569" si="2360">SUM(J569+M569+P569+S569+W569+Z569+AC569+AF569+AI569)</f>
        <v>255.39</v>
      </c>
      <c r="AP569" s="22">
        <f t="shared" si="2360"/>
        <v>0</v>
      </c>
      <c r="AQ569" s="22">
        <f t="shared" si="2360"/>
        <v>255.39</v>
      </c>
      <c r="AR569" s="22">
        <v>46.26209908100301</v>
      </c>
      <c r="AS569" s="22">
        <f t="shared" si="27"/>
        <v>301.6520991</v>
      </c>
      <c r="AT569" s="22">
        <f t="shared" si="28"/>
        <v>301.6520991</v>
      </c>
      <c r="AU569" s="22">
        <f t="shared" si="29"/>
        <v>1288.347901</v>
      </c>
      <c r="AV569" s="22">
        <f t="shared" si="2292"/>
        <v>4554</v>
      </c>
      <c r="AW569" s="22">
        <f t="shared" si="31"/>
        <v>3265.652099</v>
      </c>
      <c r="AX569" s="22">
        <f t="shared" si="32"/>
        <v>1288.347901</v>
      </c>
      <c r="AY569" s="22">
        <v>70.73</v>
      </c>
      <c r="AZ569" s="22">
        <f t="shared" si="33"/>
        <v>70.73</v>
      </c>
      <c r="BA569" s="22">
        <f t="shared" si="34"/>
        <v>0</v>
      </c>
      <c r="BB569" s="22">
        <f t="shared" si="35"/>
        <v>4624.73</v>
      </c>
      <c r="BC569" s="22">
        <f t="shared" ref="BC569:BD569" si="2361">SUM(AW569+AZ569)</f>
        <v>3336.382099</v>
      </c>
      <c r="BD569" s="22">
        <f t="shared" si="2361"/>
        <v>1288.347901</v>
      </c>
      <c r="BE569" s="22">
        <f t="shared" si="37"/>
        <v>0</v>
      </c>
      <c r="BF569" s="27">
        <v>0.0</v>
      </c>
      <c r="BG569" s="22">
        <f t="shared" si="38"/>
        <v>0</v>
      </c>
      <c r="BH569" s="22">
        <f t="shared" si="39"/>
        <v>0</v>
      </c>
      <c r="BI569" s="22">
        <v>0.0</v>
      </c>
      <c r="BJ569" s="22">
        <f t="shared" si="40"/>
        <v>0</v>
      </c>
      <c r="BK569" s="22">
        <f t="shared" si="41"/>
        <v>0</v>
      </c>
      <c r="BL569" s="22"/>
      <c r="BM569" s="22">
        <f t="shared" si="42"/>
        <v>0</v>
      </c>
      <c r="BN569" s="22" t="str">
        <f t="shared" si="43"/>
        <v/>
      </c>
      <c r="BO569" s="22">
        <f t="shared" ref="BO569:BQ569" si="2362">BF569+BI569+BL569</f>
        <v>0</v>
      </c>
      <c r="BP569" s="22">
        <f t="shared" si="2362"/>
        <v>0</v>
      </c>
      <c r="BQ569" s="22">
        <f t="shared" si="2362"/>
        <v>0</v>
      </c>
      <c r="BR569" s="22">
        <f t="shared" si="45"/>
        <v>0</v>
      </c>
      <c r="BS569" s="22">
        <v>0.0</v>
      </c>
      <c r="BT569" s="22">
        <f t="shared" si="46"/>
        <v>0</v>
      </c>
      <c r="BU569" s="22">
        <f t="shared" si="47"/>
        <v>0</v>
      </c>
      <c r="BV569" s="22">
        <f t="shared" si="48"/>
        <v>0</v>
      </c>
      <c r="BW569" s="27">
        <v>0.0</v>
      </c>
      <c r="BX569" s="22">
        <f t="shared" si="49"/>
        <v>0</v>
      </c>
      <c r="BY569" s="22">
        <f t="shared" si="50"/>
        <v>0</v>
      </c>
      <c r="BZ569" s="22">
        <f t="shared" si="51"/>
        <v>0</v>
      </c>
      <c r="CA569" s="22">
        <f t="shared" si="52"/>
        <v>0</v>
      </c>
    </row>
    <row r="570" ht="14.25" customHeight="1">
      <c r="A570" s="14" t="s">
        <v>2486</v>
      </c>
      <c r="B570" s="14" t="s">
        <v>2487</v>
      </c>
      <c r="C570" s="14" t="s">
        <v>2488</v>
      </c>
      <c r="D570" s="14">
        <v>8.57229958E8</v>
      </c>
      <c r="E570" s="14" t="s">
        <v>287</v>
      </c>
      <c r="F570" s="14" t="s">
        <v>293</v>
      </c>
      <c r="G570" s="14" t="s">
        <v>2489</v>
      </c>
      <c r="H570" s="25" t="s">
        <v>96</v>
      </c>
      <c r="I570" s="26">
        <v>1300.0</v>
      </c>
      <c r="J570" s="22">
        <v>0.0</v>
      </c>
      <c r="K570" s="22">
        <f t="shared" si="6"/>
        <v>0</v>
      </c>
      <c r="L570" s="22">
        <f t="shared" si="7"/>
        <v>0</v>
      </c>
      <c r="M570" s="22">
        <v>0.0</v>
      </c>
      <c r="N570" s="22">
        <f t="shared" si="8"/>
        <v>0</v>
      </c>
      <c r="O570" s="22">
        <f t="shared" si="9"/>
        <v>0</v>
      </c>
      <c r="P570" s="22">
        <v>10.0</v>
      </c>
      <c r="Q570" s="22">
        <f t="shared" si="10"/>
        <v>0</v>
      </c>
      <c r="R570" s="22">
        <f t="shared" si="11"/>
        <v>10</v>
      </c>
      <c r="S570" s="22">
        <v>100.0</v>
      </c>
      <c r="T570" s="22">
        <f t="shared" si="12"/>
        <v>0</v>
      </c>
      <c r="U570" s="22">
        <f t="shared" si="13"/>
        <v>100</v>
      </c>
      <c r="V570" s="22">
        <f t="shared" si="14"/>
        <v>1190</v>
      </c>
      <c r="W570" s="22">
        <v>13.9</v>
      </c>
      <c r="X570" s="22">
        <f t="shared" si="15"/>
        <v>0</v>
      </c>
      <c r="Y570" s="22">
        <f t="shared" si="16"/>
        <v>13.9</v>
      </c>
      <c r="Z570" s="22">
        <v>0.39</v>
      </c>
      <c r="AA570" s="22">
        <f t="shared" si="17"/>
        <v>0</v>
      </c>
      <c r="AB570" s="22">
        <f t="shared" si="18"/>
        <v>0.39</v>
      </c>
      <c r="AC570" s="22">
        <v>68.87</v>
      </c>
      <c r="AD570" s="22">
        <f t="shared" si="19"/>
        <v>0</v>
      </c>
      <c r="AE570" s="22">
        <f t="shared" si="20"/>
        <v>68.87</v>
      </c>
      <c r="AF570" s="22">
        <v>1.37</v>
      </c>
      <c r="AG570" s="22">
        <f t="shared" si="21"/>
        <v>0</v>
      </c>
      <c r="AH570" s="22">
        <f t="shared" si="22"/>
        <v>1.37</v>
      </c>
      <c r="AI570" s="22">
        <v>60.86</v>
      </c>
      <c r="AJ570" s="22">
        <f t="shared" si="23"/>
        <v>0</v>
      </c>
      <c r="AK570" s="22">
        <f t="shared" si="24"/>
        <v>60.86</v>
      </c>
      <c r="AL570" s="22">
        <f t="shared" ref="AL570:AN570" si="2363">AF570+AI570</f>
        <v>62.23</v>
      </c>
      <c r="AM570" s="22">
        <f t="shared" si="2363"/>
        <v>0</v>
      </c>
      <c r="AN570" s="22">
        <f t="shared" si="2363"/>
        <v>62.23</v>
      </c>
      <c r="AO570" s="22">
        <f t="shared" ref="AO570:AQ570" si="2364">SUM(J570+M570+P570+S570+W570+Z570+AC570+AF570+AI570)</f>
        <v>255.39</v>
      </c>
      <c r="AP570" s="22">
        <f t="shared" si="2364"/>
        <v>0</v>
      </c>
      <c r="AQ570" s="22">
        <f t="shared" si="2364"/>
        <v>255.39</v>
      </c>
      <c r="AR570" s="22">
        <v>36.209717686070505</v>
      </c>
      <c r="AS570" s="22">
        <f t="shared" si="27"/>
        <v>291.5997177</v>
      </c>
      <c r="AT570" s="22">
        <f t="shared" si="28"/>
        <v>291.5997177</v>
      </c>
      <c r="AU570" s="22">
        <f t="shared" si="29"/>
        <v>1008.400282</v>
      </c>
      <c r="AV570" s="22">
        <f t="shared" si="2292"/>
        <v>4554</v>
      </c>
      <c r="AW570" s="22">
        <f t="shared" si="31"/>
        <v>3545.599718</v>
      </c>
      <c r="AX570" s="22">
        <f t="shared" si="32"/>
        <v>1008.400282</v>
      </c>
      <c r="AY570" s="22">
        <v>70.73</v>
      </c>
      <c r="AZ570" s="22">
        <f t="shared" si="33"/>
        <v>70.73</v>
      </c>
      <c r="BA570" s="22">
        <f t="shared" si="34"/>
        <v>0</v>
      </c>
      <c r="BB570" s="22">
        <f t="shared" si="35"/>
        <v>4624.73</v>
      </c>
      <c r="BC570" s="22">
        <f t="shared" ref="BC570:BD570" si="2365">SUM(AW570+AZ570)</f>
        <v>3616.329718</v>
      </c>
      <c r="BD570" s="22">
        <f t="shared" si="2365"/>
        <v>1008.400282</v>
      </c>
      <c r="BE570" s="22">
        <f t="shared" si="37"/>
        <v>0</v>
      </c>
      <c r="BF570" s="27">
        <v>0.0</v>
      </c>
      <c r="BG570" s="22">
        <f t="shared" si="38"/>
        <v>0</v>
      </c>
      <c r="BH570" s="22">
        <f t="shared" si="39"/>
        <v>0</v>
      </c>
      <c r="BI570" s="22">
        <v>257.91</v>
      </c>
      <c r="BJ570" s="22">
        <f t="shared" si="40"/>
        <v>257.91</v>
      </c>
      <c r="BK570" s="22">
        <f t="shared" si="41"/>
        <v>0</v>
      </c>
      <c r="BL570" s="22"/>
      <c r="BM570" s="22">
        <f t="shared" si="42"/>
        <v>0</v>
      </c>
      <c r="BN570" s="22" t="str">
        <f t="shared" si="43"/>
        <v/>
      </c>
      <c r="BO570" s="22">
        <f t="shared" ref="BO570:BQ570" si="2366">BF570+BI570+BL570</f>
        <v>257.91</v>
      </c>
      <c r="BP570" s="22">
        <f t="shared" si="2366"/>
        <v>257.91</v>
      </c>
      <c r="BQ570" s="22">
        <f t="shared" si="2366"/>
        <v>0</v>
      </c>
      <c r="BR570" s="22">
        <f t="shared" si="45"/>
        <v>0</v>
      </c>
      <c r="BS570" s="22">
        <v>0.0</v>
      </c>
      <c r="BT570" s="22">
        <f t="shared" si="46"/>
        <v>0</v>
      </c>
      <c r="BU570" s="22">
        <f t="shared" si="47"/>
        <v>0</v>
      </c>
      <c r="BV570" s="22">
        <f t="shared" si="48"/>
        <v>0</v>
      </c>
      <c r="BW570" s="27">
        <v>1021.54</v>
      </c>
      <c r="BX570" s="22">
        <f t="shared" si="49"/>
        <v>1021.54</v>
      </c>
      <c r="BY570" s="22">
        <f t="shared" si="50"/>
        <v>0</v>
      </c>
      <c r="BZ570" s="22">
        <f t="shared" si="51"/>
        <v>0</v>
      </c>
      <c r="CA570" s="22">
        <f t="shared" si="52"/>
        <v>0</v>
      </c>
    </row>
    <row r="571" ht="14.25" customHeight="1">
      <c r="A571" s="14" t="s">
        <v>2490</v>
      </c>
      <c r="B571" s="14" t="s">
        <v>244</v>
      </c>
      <c r="C571" s="14" t="s">
        <v>2491</v>
      </c>
      <c r="D571" s="14"/>
      <c r="E571" s="14" t="s">
        <v>422</v>
      </c>
      <c r="F571" s="14" t="s">
        <v>241</v>
      </c>
      <c r="G571" s="14" t="s">
        <v>2492</v>
      </c>
      <c r="H571" s="25" t="s">
        <v>96</v>
      </c>
      <c r="I571" s="26">
        <v>1050.0</v>
      </c>
      <c r="J571" s="22">
        <v>0.0</v>
      </c>
      <c r="K571" s="22">
        <f t="shared" si="6"/>
        <v>0</v>
      </c>
      <c r="L571" s="22">
        <f t="shared" si="7"/>
        <v>0</v>
      </c>
      <c r="M571" s="22">
        <v>0.0</v>
      </c>
      <c r="N571" s="22">
        <f t="shared" si="8"/>
        <v>0</v>
      </c>
      <c r="O571" s="22">
        <f t="shared" si="9"/>
        <v>0</v>
      </c>
      <c r="P571" s="22">
        <v>10.0</v>
      </c>
      <c r="Q571" s="22">
        <f t="shared" si="10"/>
        <v>0</v>
      </c>
      <c r="R571" s="22">
        <f t="shared" si="11"/>
        <v>10</v>
      </c>
      <c r="S571" s="22">
        <v>100.0</v>
      </c>
      <c r="T571" s="22">
        <f t="shared" si="12"/>
        <v>0</v>
      </c>
      <c r="U571" s="22">
        <f t="shared" si="13"/>
        <v>100</v>
      </c>
      <c r="V571" s="22">
        <f t="shared" si="14"/>
        <v>940</v>
      </c>
      <c r="W571" s="22">
        <v>13.9</v>
      </c>
      <c r="X571" s="22">
        <f t="shared" si="15"/>
        <v>0</v>
      </c>
      <c r="Y571" s="22">
        <f t="shared" si="16"/>
        <v>13.9</v>
      </c>
      <c r="Z571" s="22">
        <v>0.39</v>
      </c>
      <c r="AA571" s="22">
        <f t="shared" si="17"/>
        <v>0</v>
      </c>
      <c r="AB571" s="22">
        <f t="shared" si="18"/>
        <v>0.39</v>
      </c>
      <c r="AC571" s="22">
        <v>68.87</v>
      </c>
      <c r="AD571" s="22">
        <f t="shared" si="19"/>
        <v>0</v>
      </c>
      <c r="AE571" s="22">
        <f t="shared" si="20"/>
        <v>68.87</v>
      </c>
      <c r="AF571" s="22">
        <v>1.37</v>
      </c>
      <c r="AG571" s="22">
        <f t="shared" si="21"/>
        <v>0</v>
      </c>
      <c r="AH571" s="22">
        <f t="shared" si="22"/>
        <v>1.37</v>
      </c>
      <c r="AI571" s="22">
        <v>60.86</v>
      </c>
      <c r="AJ571" s="22">
        <f t="shared" si="23"/>
        <v>0</v>
      </c>
      <c r="AK571" s="22">
        <f t="shared" si="24"/>
        <v>60.86</v>
      </c>
      <c r="AL571" s="22">
        <f t="shared" ref="AL571:AN571" si="2367">AF571+AI571</f>
        <v>62.23</v>
      </c>
      <c r="AM571" s="22">
        <f t="shared" si="2367"/>
        <v>0</v>
      </c>
      <c r="AN571" s="22">
        <f t="shared" si="2367"/>
        <v>62.23</v>
      </c>
      <c r="AO571" s="22">
        <f t="shared" ref="AO571:AQ571" si="2368">SUM(J571+M571+P571+S571+W571+Z571+AC571+AF571+AI571)</f>
        <v>255.39</v>
      </c>
      <c r="AP571" s="22">
        <f t="shared" si="2368"/>
        <v>0</v>
      </c>
      <c r="AQ571" s="22">
        <f t="shared" si="2368"/>
        <v>255.39</v>
      </c>
      <c r="AR571" s="22">
        <v>27.54387165595627</v>
      </c>
      <c r="AS571" s="22">
        <f t="shared" si="27"/>
        <v>282.9338717</v>
      </c>
      <c r="AT571" s="22">
        <f t="shared" si="28"/>
        <v>282.9338717</v>
      </c>
      <c r="AU571" s="22">
        <f t="shared" si="29"/>
        <v>767.0661283</v>
      </c>
      <c r="AV571" s="22">
        <f t="shared" si="2292"/>
        <v>4554</v>
      </c>
      <c r="AW571" s="22">
        <f t="shared" si="31"/>
        <v>3786.933872</v>
      </c>
      <c r="AX571" s="22">
        <f t="shared" si="32"/>
        <v>767.0661283</v>
      </c>
      <c r="AY571" s="22">
        <v>70.73</v>
      </c>
      <c r="AZ571" s="22">
        <f t="shared" si="33"/>
        <v>70.73</v>
      </c>
      <c r="BA571" s="22">
        <f t="shared" si="34"/>
        <v>0</v>
      </c>
      <c r="BB571" s="22">
        <f t="shared" si="35"/>
        <v>4624.73</v>
      </c>
      <c r="BC571" s="22">
        <f t="shared" ref="BC571:BD571" si="2369">SUM(AW571+AZ571)</f>
        <v>3857.663872</v>
      </c>
      <c r="BD571" s="22">
        <f t="shared" si="2369"/>
        <v>767.0661283</v>
      </c>
      <c r="BE571" s="22">
        <f t="shared" si="37"/>
        <v>0</v>
      </c>
      <c r="BF571" s="27">
        <v>0.0</v>
      </c>
      <c r="BG571" s="22">
        <f t="shared" si="38"/>
        <v>0</v>
      </c>
      <c r="BH571" s="22">
        <f t="shared" si="39"/>
        <v>0</v>
      </c>
      <c r="BI571" s="22">
        <v>0.0</v>
      </c>
      <c r="BJ571" s="22">
        <f t="shared" si="40"/>
        <v>0</v>
      </c>
      <c r="BK571" s="22">
        <f t="shared" si="41"/>
        <v>0</v>
      </c>
      <c r="BL571" s="22"/>
      <c r="BM571" s="22">
        <f t="shared" si="42"/>
        <v>0</v>
      </c>
      <c r="BN571" s="22" t="str">
        <f t="shared" si="43"/>
        <v/>
      </c>
      <c r="BO571" s="22">
        <f t="shared" ref="BO571:BQ571" si="2370">BF571+BI571+BL571</f>
        <v>0</v>
      </c>
      <c r="BP571" s="22">
        <f t="shared" si="2370"/>
        <v>0</v>
      </c>
      <c r="BQ571" s="22">
        <f t="shared" si="2370"/>
        <v>0</v>
      </c>
      <c r="BR571" s="22">
        <f t="shared" si="45"/>
        <v>0</v>
      </c>
      <c r="BS571" s="22">
        <v>0.0</v>
      </c>
      <c r="BT571" s="22">
        <f t="shared" si="46"/>
        <v>0</v>
      </c>
      <c r="BU571" s="22">
        <f t="shared" si="47"/>
        <v>0</v>
      </c>
      <c r="BV571" s="22">
        <f t="shared" si="48"/>
        <v>0</v>
      </c>
      <c r="BW571" s="27">
        <v>0.0</v>
      </c>
      <c r="BX571" s="22">
        <f t="shared" si="49"/>
        <v>0</v>
      </c>
      <c r="BY571" s="22">
        <f t="shared" si="50"/>
        <v>0</v>
      </c>
      <c r="BZ571" s="22">
        <f t="shared" si="51"/>
        <v>0</v>
      </c>
      <c r="CA571" s="22">
        <f t="shared" si="52"/>
        <v>0</v>
      </c>
    </row>
    <row r="572" ht="14.25" customHeight="1">
      <c r="A572" s="14" t="s">
        <v>2493</v>
      </c>
      <c r="B572" s="14" t="s">
        <v>2494</v>
      </c>
      <c r="C572" s="14" t="s">
        <v>2495</v>
      </c>
      <c r="D572" s="14">
        <v>2.44317305E8</v>
      </c>
      <c r="E572" s="14" t="s">
        <v>455</v>
      </c>
      <c r="F572" s="14" t="s">
        <v>282</v>
      </c>
      <c r="G572" s="14" t="s">
        <v>2496</v>
      </c>
      <c r="H572" s="25" t="s">
        <v>96</v>
      </c>
      <c r="I572" s="26">
        <v>600.0</v>
      </c>
      <c r="J572" s="22">
        <v>0.0</v>
      </c>
      <c r="K572" s="22">
        <f t="shared" si="6"/>
        <v>0</v>
      </c>
      <c r="L572" s="22">
        <f t="shared" si="7"/>
        <v>0</v>
      </c>
      <c r="M572" s="22">
        <v>0.0</v>
      </c>
      <c r="N572" s="22">
        <f t="shared" si="8"/>
        <v>0</v>
      </c>
      <c r="O572" s="22">
        <f t="shared" si="9"/>
        <v>0</v>
      </c>
      <c r="P572" s="22">
        <v>10.0</v>
      </c>
      <c r="Q572" s="22">
        <f t="shared" si="10"/>
        <v>0</v>
      </c>
      <c r="R572" s="22">
        <f t="shared" si="11"/>
        <v>10</v>
      </c>
      <c r="S572" s="22">
        <v>100.0</v>
      </c>
      <c r="T572" s="22">
        <f t="shared" si="12"/>
        <v>0</v>
      </c>
      <c r="U572" s="22">
        <f t="shared" si="13"/>
        <v>100</v>
      </c>
      <c r="V572" s="22">
        <f t="shared" si="14"/>
        <v>490</v>
      </c>
      <c r="W572" s="22">
        <v>13.9</v>
      </c>
      <c r="X572" s="22">
        <f t="shared" si="15"/>
        <v>0</v>
      </c>
      <c r="Y572" s="22">
        <f t="shared" si="16"/>
        <v>13.9</v>
      </c>
      <c r="Z572" s="22">
        <v>0.39</v>
      </c>
      <c r="AA572" s="22">
        <f t="shared" si="17"/>
        <v>0</v>
      </c>
      <c r="AB572" s="22">
        <f t="shared" si="18"/>
        <v>0.39</v>
      </c>
      <c r="AC572" s="22">
        <v>68.87</v>
      </c>
      <c r="AD572" s="22">
        <f t="shared" si="19"/>
        <v>0</v>
      </c>
      <c r="AE572" s="22">
        <f t="shared" si="20"/>
        <v>68.87</v>
      </c>
      <c r="AF572" s="22">
        <v>1.37</v>
      </c>
      <c r="AG572" s="22">
        <f t="shared" si="21"/>
        <v>0</v>
      </c>
      <c r="AH572" s="22">
        <f t="shared" si="22"/>
        <v>1.37</v>
      </c>
      <c r="AI572" s="22">
        <v>60.86</v>
      </c>
      <c r="AJ572" s="22">
        <f t="shared" si="23"/>
        <v>0</v>
      </c>
      <c r="AK572" s="22">
        <f t="shared" si="24"/>
        <v>60.86</v>
      </c>
      <c r="AL572" s="22">
        <f t="shared" ref="AL572:AN572" si="2371">AF572+AI572</f>
        <v>62.23</v>
      </c>
      <c r="AM572" s="22">
        <f t="shared" si="2371"/>
        <v>0</v>
      </c>
      <c r="AN572" s="22">
        <f t="shared" si="2371"/>
        <v>62.23</v>
      </c>
      <c r="AO572" s="22">
        <f t="shared" ref="AO572:AQ572" si="2372">SUM(J572+M572+P572+S572+W572+Z572+AC572+AF572+AI572)</f>
        <v>255.39</v>
      </c>
      <c r="AP572" s="22">
        <f t="shared" si="2372"/>
        <v>0</v>
      </c>
      <c r="AQ572" s="22">
        <f t="shared" si="2372"/>
        <v>255.39</v>
      </c>
      <c r="AR572" s="22">
        <v>11.945348801750658</v>
      </c>
      <c r="AS572" s="22">
        <f t="shared" si="27"/>
        <v>267.3353488</v>
      </c>
      <c r="AT572" s="22">
        <f t="shared" si="28"/>
        <v>267.3353488</v>
      </c>
      <c r="AU572" s="22">
        <f t="shared" si="29"/>
        <v>332.6646512</v>
      </c>
      <c r="AV572" s="22">
        <f t="shared" si="2292"/>
        <v>4554</v>
      </c>
      <c r="AW572" s="22">
        <f t="shared" si="31"/>
        <v>4221.335349</v>
      </c>
      <c r="AX572" s="22">
        <f t="shared" si="32"/>
        <v>332.6646512</v>
      </c>
      <c r="AY572" s="22">
        <v>0.0</v>
      </c>
      <c r="AZ572" s="22">
        <f t="shared" si="33"/>
        <v>0</v>
      </c>
      <c r="BA572" s="22">
        <f t="shared" si="34"/>
        <v>0</v>
      </c>
      <c r="BB572" s="22">
        <f t="shared" si="35"/>
        <v>4554</v>
      </c>
      <c r="BC572" s="22">
        <f t="shared" ref="BC572:BD572" si="2373">SUM(AW572+AZ572)</f>
        <v>4221.335349</v>
      </c>
      <c r="BD572" s="22">
        <f t="shared" si="2373"/>
        <v>332.6646512</v>
      </c>
      <c r="BE572" s="22">
        <f t="shared" si="37"/>
        <v>0</v>
      </c>
      <c r="BF572" s="27">
        <v>0.0</v>
      </c>
      <c r="BG572" s="22">
        <f t="shared" si="38"/>
        <v>0</v>
      </c>
      <c r="BH572" s="22">
        <f t="shared" si="39"/>
        <v>0</v>
      </c>
      <c r="BI572" s="22">
        <v>252.62</v>
      </c>
      <c r="BJ572" s="22">
        <f t="shared" si="40"/>
        <v>252.62</v>
      </c>
      <c r="BK572" s="22">
        <f t="shared" si="41"/>
        <v>0</v>
      </c>
      <c r="BL572" s="22"/>
      <c r="BM572" s="22">
        <f t="shared" si="42"/>
        <v>0</v>
      </c>
      <c r="BN572" s="22" t="str">
        <f t="shared" si="43"/>
        <v/>
      </c>
      <c r="BO572" s="22">
        <f t="shared" ref="BO572:BQ572" si="2374">BF572+BI572+BL572</f>
        <v>252.62</v>
      </c>
      <c r="BP572" s="22">
        <f t="shared" si="2374"/>
        <v>252.62</v>
      </c>
      <c r="BQ572" s="22">
        <f t="shared" si="2374"/>
        <v>0</v>
      </c>
      <c r="BR572" s="22">
        <f t="shared" si="45"/>
        <v>0</v>
      </c>
      <c r="BS572" s="22">
        <v>0.0</v>
      </c>
      <c r="BT572" s="22">
        <f t="shared" si="46"/>
        <v>0</v>
      </c>
      <c r="BU572" s="22">
        <f t="shared" si="47"/>
        <v>0</v>
      </c>
      <c r="BV572" s="22">
        <f t="shared" si="48"/>
        <v>0</v>
      </c>
      <c r="BW572" s="27">
        <v>0.0</v>
      </c>
      <c r="BX572" s="22">
        <f t="shared" si="49"/>
        <v>0</v>
      </c>
      <c r="BY572" s="22">
        <f t="shared" si="50"/>
        <v>0</v>
      </c>
      <c r="BZ572" s="22">
        <f t="shared" si="51"/>
        <v>0</v>
      </c>
      <c r="CA572" s="22">
        <f t="shared" si="52"/>
        <v>0</v>
      </c>
    </row>
    <row r="573" ht="14.25" customHeight="1">
      <c r="A573" s="14" t="s">
        <v>2497</v>
      </c>
      <c r="B573" s="14" t="s">
        <v>2498</v>
      </c>
      <c r="C573" s="14" t="s">
        <v>2499</v>
      </c>
      <c r="D573" s="14">
        <v>4.03355591E8</v>
      </c>
      <c r="E573" s="14" t="s">
        <v>145</v>
      </c>
      <c r="F573" s="14" t="s">
        <v>124</v>
      </c>
      <c r="G573" s="14" t="s">
        <v>2500</v>
      </c>
      <c r="H573" s="25" t="s">
        <v>96</v>
      </c>
      <c r="I573" s="26">
        <v>5850.0</v>
      </c>
      <c r="J573" s="22">
        <v>0.0</v>
      </c>
      <c r="K573" s="22">
        <f t="shared" si="6"/>
        <v>0</v>
      </c>
      <c r="L573" s="22">
        <f t="shared" si="7"/>
        <v>0</v>
      </c>
      <c r="M573" s="22">
        <v>0.0</v>
      </c>
      <c r="N573" s="22">
        <f t="shared" si="8"/>
        <v>0</v>
      </c>
      <c r="O573" s="22">
        <f t="shared" si="9"/>
        <v>0</v>
      </c>
      <c r="P573" s="22">
        <v>10.0</v>
      </c>
      <c r="Q573" s="22">
        <f t="shared" si="10"/>
        <v>0</v>
      </c>
      <c r="R573" s="22">
        <f t="shared" si="11"/>
        <v>10</v>
      </c>
      <c r="S573" s="22">
        <v>100.0</v>
      </c>
      <c r="T573" s="22">
        <f t="shared" si="12"/>
        <v>0</v>
      </c>
      <c r="U573" s="22">
        <f t="shared" si="13"/>
        <v>100</v>
      </c>
      <c r="V573" s="22">
        <f t="shared" si="14"/>
        <v>5740</v>
      </c>
      <c r="W573" s="22">
        <v>13.9</v>
      </c>
      <c r="X573" s="22">
        <f t="shared" si="15"/>
        <v>0</v>
      </c>
      <c r="Y573" s="22">
        <f t="shared" si="16"/>
        <v>13.9</v>
      </c>
      <c r="Z573" s="22">
        <v>0.39</v>
      </c>
      <c r="AA573" s="22">
        <f t="shared" si="17"/>
        <v>0</v>
      </c>
      <c r="AB573" s="22">
        <f t="shared" si="18"/>
        <v>0.39</v>
      </c>
      <c r="AC573" s="22">
        <v>68.87</v>
      </c>
      <c r="AD573" s="22">
        <f t="shared" si="19"/>
        <v>0</v>
      </c>
      <c r="AE573" s="22">
        <f t="shared" si="20"/>
        <v>68.87</v>
      </c>
      <c r="AF573" s="22">
        <v>1.37</v>
      </c>
      <c r="AG573" s="22">
        <f t="shared" si="21"/>
        <v>0</v>
      </c>
      <c r="AH573" s="22">
        <f t="shared" si="22"/>
        <v>1.37</v>
      </c>
      <c r="AI573" s="22">
        <v>60.86</v>
      </c>
      <c r="AJ573" s="22">
        <f t="shared" si="23"/>
        <v>0</v>
      </c>
      <c r="AK573" s="22">
        <f t="shared" si="24"/>
        <v>60.86</v>
      </c>
      <c r="AL573" s="22">
        <f t="shared" ref="AL573:AN573" si="2375">AF573+AI573</f>
        <v>62.23</v>
      </c>
      <c r="AM573" s="22">
        <f t="shared" si="2375"/>
        <v>0</v>
      </c>
      <c r="AN573" s="22">
        <f t="shared" si="2375"/>
        <v>62.23</v>
      </c>
      <c r="AO573" s="22">
        <f t="shared" ref="AO573:AQ573" si="2376">SUM(J573+M573+P573+S573+W573+Z573+AC573+AF573+AI573)</f>
        <v>255.39</v>
      </c>
      <c r="AP573" s="22">
        <f t="shared" si="2376"/>
        <v>0</v>
      </c>
      <c r="AQ573" s="22">
        <f t="shared" si="2376"/>
        <v>255.39</v>
      </c>
      <c r="AR573" s="22">
        <v>193.9281154341495</v>
      </c>
      <c r="AS573" s="22">
        <f t="shared" si="27"/>
        <v>449.3181154</v>
      </c>
      <c r="AT573" s="22">
        <f t="shared" si="28"/>
        <v>449.3181154</v>
      </c>
      <c r="AU573" s="22">
        <f t="shared" si="29"/>
        <v>5400.681885</v>
      </c>
      <c r="AV573" s="22">
        <f t="shared" si="2292"/>
        <v>4554</v>
      </c>
      <c r="AW573" s="22">
        <f t="shared" si="31"/>
        <v>0</v>
      </c>
      <c r="AX573" s="22">
        <f t="shared" si="32"/>
        <v>4554</v>
      </c>
      <c r="AY573" s="22">
        <v>70.73</v>
      </c>
      <c r="AZ573" s="22">
        <f t="shared" si="33"/>
        <v>0</v>
      </c>
      <c r="BA573" s="22">
        <f t="shared" si="34"/>
        <v>70.73</v>
      </c>
      <c r="BB573" s="22">
        <f t="shared" si="35"/>
        <v>4624.73</v>
      </c>
      <c r="BC573" s="22">
        <f t="shared" ref="BC573:BD573" si="2377">SUM(AW573+AZ573)</f>
        <v>0</v>
      </c>
      <c r="BD573" s="22">
        <f t="shared" si="2377"/>
        <v>4624.73</v>
      </c>
      <c r="BE573" s="22">
        <f t="shared" si="37"/>
        <v>775.9518846</v>
      </c>
      <c r="BF573" s="27">
        <v>0.0</v>
      </c>
      <c r="BG573" s="22">
        <f t="shared" si="38"/>
        <v>0</v>
      </c>
      <c r="BH573" s="22">
        <f t="shared" si="39"/>
        <v>0</v>
      </c>
      <c r="BI573" s="22">
        <v>1006.1800000000001</v>
      </c>
      <c r="BJ573" s="22">
        <f t="shared" si="40"/>
        <v>230.2281154</v>
      </c>
      <c r="BK573" s="22">
        <f t="shared" si="41"/>
        <v>775.9518846</v>
      </c>
      <c r="BL573" s="22"/>
      <c r="BM573" s="22">
        <f t="shared" si="42"/>
        <v>0</v>
      </c>
      <c r="BN573" s="22" t="str">
        <f t="shared" si="43"/>
        <v/>
      </c>
      <c r="BO573" s="22">
        <f t="shared" ref="BO573:BQ573" si="2378">BF573+BI573+BL573</f>
        <v>1006.18</v>
      </c>
      <c r="BP573" s="22">
        <f t="shared" si="2378"/>
        <v>230.2281154</v>
      </c>
      <c r="BQ573" s="22">
        <f t="shared" si="2378"/>
        <v>775.9518846</v>
      </c>
      <c r="BR573" s="22">
        <f t="shared" si="45"/>
        <v>0</v>
      </c>
      <c r="BS573" s="22">
        <v>0.0</v>
      </c>
      <c r="BT573" s="22">
        <f t="shared" si="46"/>
        <v>0</v>
      </c>
      <c r="BU573" s="22">
        <f t="shared" si="47"/>
        <v>0</v>
      </c>
      <c r="BV573" s="22">
        <f t="shared" si="48"/>
        <v>0</v>
      </c>
      <c r="BW573" s="27">
        <v>638.47</v>
      </c>
      <c r="BX573" s="22">
        <f t="shared" si="49"/>
        <v>638.47</v>
      </c>
      <c r="BY573" s="22">
        <f t="shared" si="50"/>
        <v>0</v>
      </c>
      <c r="BZ573" s="22">
        <f t="shared" si="51"/>
        <v>0</v>
      </c>
      <c r="CA573" s="22">
        <f t="shared" si="52"/>
        <v>0</v>
      </c>
    </row>
    <row r="574" ht="14.25" customHeight="1">
      <c r="A574" s="14" t="s">
        <v>2501</v>
      </c>
      <c r="B574" s="14" t="s">
        <v>2502</v>
      </c>
      <c r="C574" s="14" t="s">
        <v>2503</v>
      </c>
      <c r="D574" s="14">
        <v>5.66451689E8</v>
      </c>
      <c r="E574" s="14" t="s">
        <v>220</v>
      </c>
      <c r="F574" s="14" t="s">
        <v>119</v>
      </c>
      <c r="G574" s="14" t="s">
        <v>2504</v>
      </c>
      <c r="H574" s="25" t="s">
        <v>96</v>
      </c>
      <c r="I574" s="26">
        <v>1600.0</v>
      </c>
      <c r="J574" s="22">
        <v>0.0</v>
      </c>
      <c r="K574" s="22">
        <f t="shared" si="6"/>
        <v>0</v>
      </c>
      <c r="L574" s="22">
        <f t="shared" si="7"/>
        <v>0</v>
      </c>
      <c r="M574" s="22">
        <v>0.0</v>
      </c>
      <c r="N574" s="22">
        <f t="shared" si="8"/>
        <v>0</v>
      </c>
      <c r="O574" s="22">
        <f t="shared" si="9"/>
        <v>0</v>
      </c>
      <c r="P574" s="22">
        <v>10.0</v>
      </c>
      <c r="Q574" s="22">
        <f t="shared" si="10"/>
        <v>0</v>
      </c>
      <c r="R574" s="22">
        <f t="shared" si="11"/>
        <v>10</v>
      </c>
      <c r="S574" s="22">
        <v>100.0</v>
      </c>
      <c r="T574" s="22">
        <f t="shared" si="12"/>
        <v>0</v>
      </c>
      <c r="U574" s="22">
        <f t="shared" si="13"/>
        <v>100</v>
      </c>
      <c r="V574" s="22">
        <f t="shared" si="14"/>
        <v>1490</v>
      </c>
      <c r="W574" s="22">
        <v>13.9</v>
      </c>
      <c r="X574" s="22">
        <f t="shared" si="15"/>
        <v>0</v>
      </c>
      <c r="Y574" s="22">
        <f t="shared" si="16"/>
        <v>13.9</v>
      </c>
      <c r="Z574" s="22">
        <v>0.39</v>
      </c>
      <c r="AA574" s="22">
        <f t="shared" si="17"/>
        <v>0</v>
      </c>
      <c r="AB574" s="22">
        <f t="shared" si="18"/>
        <v>0.39</v>
      </c>
      <c r="AC574" s="22">
        <v>68.87</v>
      </c>
      <c r="AD574" s="22">
        <f t="shared" si="19"/>
        <v>0</v>
      </c>
      <c r="AE574" s="22">
        <f t="shared" si="20"/>
        <v>68.87</v>
      </c>
      <c r="AF574" s="22">
        <v>1.37</v>
      </c>
      <c r="AG574" s="22">
        <f t="shared" si="21"/>
        <v>0</v>
      </c>
      <c r="AH574" s="22">
        <f t="shared" si="22"/>
        <v>1.37</v>
      </c>
      <c r="AI574" s="22">
        <v>60.86</v>
      </c>
      <c r="AJ574" s="22">
        <f t="shared" si="23"/>
        <v>0</v>
      </c>
      <c r="AK574" s="22">
        <f t="shared" si="24"/>
        <v>60.86</v>
      </c>
      <c r="AL574" s="22">
        <f t="shared" ref="AL574:AN574" si="2379">AF574+AI574</f>
        <v>62.23</v>
      </c>
      <c r="AM574" s="22">
        <f t="shared" si="2379"/>
        <v>0</v>
      </c>
      <c r="AN574" s="22">
        <f t="shared" si="2379"/>
        <v>62.23</v>
      </c>
      <c r="AO574" s="22">
        <f t="shared" ref="AO574:AQ574" si="2380">SUM(J574+M574+P574+S574+W574+Z574+AC574+AF574+AI574)</f>
        <v>255.39</v>
      </c>
      <c r="AP574" s="22">
        <f t="shared" si="2380"/>
        <v>0</v>
      </c>
      <c r="AQ574" s="22">
        <f t="shared" si="2380"/>
        <v>255.39</v>
      </c>
      <c r="AR574" s="22">
        <v>46.60873292220757</v>
      </c>
      <c r="AS574" s="22">
        <f t="shared" si="27"/>
        <v>301.9987329</v>
      </c>
      <c r="AT574" s="22">
        <f t="shared" si="28"/>
        <v>301.9987329</v>
      </c>
      <c r="AU574" s="22">
        <f t="shared" si="29"/>
        <v>1298.001267</v>
      </c>
      <c r="AV574" s="22">
        <f t="shared" si="2292"/>
        <v>4554</v>
      </c>
      <c r="AW574" s="22">
        <f t="shared" si="31"/>
        <v>3255.998733</v>
      </c>
      <c r="AX574" s="22">
        <f t="shared" si="32"/>
        <v>1298.001267</v>
      </c>
      <c r="AY574" s="22">
        <v>70.73</v>
      </c>
      <c r="AZ574" s="22">
        <f t="shared" si="33"/>
        <v>70.73</v>
      </c>
      <c r="BA574" s="22">
        <f t="shared" si="34"/>
        <v>0</v>
      </c>
      <c r="BB574" s="22">
        <f t="shared" si="35"/>
        <v>4624.73</v>
      </c>
      <c r="BC574" s="22">
        <f t="shared" ref="BC574:BD574" si="2381">SUM(AW574+AZ574)</f>
        <v>3326.728733</v>
      </c>
      <c r="BD574" s="22">
        <f t="shared" si="2381"/>
        <v>1298.001267</v>
      </c>
      <c r="BE574" s="22">
        <f t="shared" si="37"/>
        <v>0</v>
      </c>
      <c r="BF574" s="27">
        <v>0.0</v>
      </c>
      <c r="BG574" s="22">
        <f t="shared" si="38"/>
        <v>0</v>
      </c>
      <c r="BH574" s="22">
        <f t="shared" si="39"/>
        <v>0</v>
      </c>
      <c r="BI574" s="22">
        <v>182.31</v>
      </c>
      <c r="BJ574" s="22">
        <f t="shared" si="40"/>
        <v>182.31</v>
      </c>
      <c r="BK574" s="22">
        <f t="shared" si="41"/>
        <v>0</v>
      </c>
      <c r="BL574" s="22"/>
      <c r="BM574" s="22">
        <f t="shared" si="42"/>
        <v>0</v>
      </c>
      <c r="BN574" s="22" t="str">
        <f t="shared" si="43"/>
        <v/>
      </c>
      <c r="BO574" s="22">
        <f t="shared" ref="BO574:BQ574" si="2382">BF574+BI574+BL574</f>
        <v>182.31</v>
      </c>
      <c r="BP574" s="22">
        <f t="shared" si="2382"/>
        <v>182.31</v>
      </c>
      <c r="BQ574" s="22">
        <f t="shared" si="2382"/>
        <v>0</v>
      </c>
      <c r="BR574" s="22">
        <f t="shared" si="45"/>
        <v>0</v>
      </c>
      <c r="BS574" s="22">
        <v>0.0</v>
      </c>
      <c r="BT574" s="22">
        <f t="shared" si="46"/>
        <v>0</v>
      </c>
      <c r="BU574" s="22">
        <f t="shared" si="47"/>
        <v>0</v>
      </c>
      <c r="BV574" s="22">
        <f t="shared" si="48"/>
        <v>0</v>
      </c>
      <c r="BW574" s="27">
        <v>0.0</v>
      </c>
      <c r="BX574" s="22">
        <f t="shared" si="49"/>
        <v>0</v>
      </c>
      <c r="BY574" s="22">
        <f t="shared" si="50"/>
        <v>0</v>
      </c>
      <c r="BZ574" s="22">
        <f t="shared" si="51"/>
        <v>0</v>
      </c>
      <c r="CA574" s="22">
        <f t="shared" si="52"/>
        <v>0</v>
      </c>
    </row>
    <row r="575" ht="14.25" customHeight="1">
      <c r="A575" s="14" t="s">
        <v>2505</v>
      </c>
      <c r="B575" s="14" t="s">
        <v>244</v>
      </c>
      <c r="C575" s="14" t="s">
        <v>2506</v>
      </c>
      <c r="D575" s="14"/>
      <c r="E575" s="14" t="s">
        <v>422</v>
      </c>
      <c r="F575" s="14" t="s">
        <v>94</v>
      </c>
      <c r="G575" s="14" t="s">
        <v>2507</v>
      </c>
      <c r="H575" s="25" t="s">
        <v>96</v>
      </c>
      <c r="I575" s="26">
        <v>1290.0</v>
      </c>
      <c r="J575" s="22">
        <v>0.0</v>
      </c>
      <c r="K575" s="22">
        <f t="shared" si="6"/>
        <v>0</v>
      </c>
      <c r="L575" s="22">
        <f t="shared" si="7"/>
        <v>0</v>
      </c>
      <c r="M575" s="22">
        <v>0.0</v>
      </c>
      <c r="N575" s="22">
        <f t="shared" si="8"/>
        <v>0</v>
      </c>
      <c r="O575" s="22">
        <f t="shared" si="9"/>
        <v>0</v>
      </c>
      <c r="P575" s="22">
        <v>10.0</v>
      </c>
      <c r="Q575" s="22">
        <f t="shared" si="10"/>
        <v>0</v>
      </c>
      <c r="R575" s="22">
        <f t="shared" si="11"/>
        <v>10</v>
      </c>
      <c r="S575" s="22">
        <v>100.0</v>
      </c>
      <c r="T575" s="22">
        <f t="shared" si="12"/>
        <v>0</v>
      </c>
      <c r="U575" s="22">
        <f t="shared" si="13"/>
        <v>100</v>
      </c>
      <c r="V575" s="22">
        <f t="shared" si="14"/>
        <v>1180</v>
      </c>
      <c r="W575" s="22">
        <v>13.9</v>
      </c>
      <c r="X575" s="22">
        <f t="shared" si="15"/>
        <v>0</v>
      </c>
      <c r="Y575" s="22">
        <f t="shared" si="16"/>
        <v>13.9</v>
      </c>
      <c r="Z575" s="22">
        <v>0.39</v>
      </c>
      <c r="AA575" s="22">
        <f t="shared" si="17"/>
        <v>0</v>
      </c>
      <c r="AB575" s="22">
        <f t="shared" si="18"/>
        <v>0.39</v>
      </c>
      <c r="AC575" s="22">
        <v>68.87</v>
      </c>
      <c r="AD575" s="22">
        <f t="shared" si="19"/>
        <v>0</v>
      </c>
      <c r="AE575" s="22">
        <f t="shared" si="20"/>
        <v>68.87</v>
      </c>
      <c r="AF575" s="22">
        <v>1.37</v>
      </c>
      <c r="AG575" s="22">
        <f t="shared" si="21"/>
        <v>0</v>
      </c>
      <c r="AH575" s="22">
        <f t="shared" si="22"/>
        <v>1.37</v>
      </c>
      <c r="AI575" s="22">
        <v>60.86</v>
      </c>
      <c r="AJ575" s="22">
        <f t="shared" si="23"/>
        <v>0</v>
      </c>
      <c r="AK575" s="22">
        <f t="shared" si="24"/>
        <v>60.86</v>
      </c>
      <c r="AL575" s="22">
        <f t="shared" ref="AL575:AN575" si="2383">AF575+AI575</f>
        <v>62.23</v>
      </c>
      <c r="AM575" s="22">
        <f t="shared" si="2383"/>
        <v>0</v>
      </c>
      <c r="AN575" s="22">
        <f t="shared" si="2383"/>
        <v>62.23</v>
      </c>
      <c r="AO575" s="22">
        <f t="shared" ref="AO575:AQ575" si="2384">SUM(J575+M575+P575+S575+W575+Z575+AC575+AF575+AI575)</f>
        <v>255.39</v>
      </c>
      <c r="AP575" s="22">
        <f t="shared" si="2384"/>
        <v>0</v>
      </c>
      <c r="AQ575" s="22">
        <f t="shared" si="2384"/>
        <v>255.39</v>
      </c>
      <c r="AR575" s="22">
        <v>35.86308384486593</v>
      </c>
      <c r="AS575" s="22">
        <f t="shared" si="27"/>
        <v>291.2530838</v>
      </c>
      <c r="AT575" s="22">
        <f t="shared" si="28"/>
        <v>291.2530838</v>
      </c>
      <c r="AU575" s="22">
        <f t="shared" si="29"/>
        <v>998.7469162</v>
      </c>
      <c r="AV575" s="22">
        <f t="shared" si="2292"/>
        <v>4554</v>
      </c>
      <c r="AW575" s="22">
        <f t="shared" si="31"/>
        <v>3555.253084</v>
      </c>
      <c r="AX575" s="22">
        <f t="shared" si="32"/>
        <v>998.7469162</v>
      </c>
      <c r="AY575" s="22">
        <v>70.73</v>
      </c>
      <c r="AZ575" s="22">
        <f t="shared" si="33"/>
        <v>70.73</v>
      </c>
      <c r="BA575" s="22">
        <f t="shared" si="34"/>
        <v>0</v>
      </c>
      <c r="BB575" s="22">
        <f t="shared" si="35"/>
        <v>4624.73</v>
      </c>
      <c r="BC575" s="22">
        <f t="shared" ref="BC575:BD575" si="2385">SUM(AW575+AZ575)</f>
        <v>3625.983084</v>
      </c>
      <c r="BD575" s="22">
        <f t="shared" si="2385"/>
        <v>998.7469162</v>
      </c>
      <c r="BE575" s="22">
        <f t="shared" si="37"/>
        <v>0</v>
      </c>
      <c r="BF575" s="27">
        <v>0.0</v>
      </c>
      <c r="BG575" s="22">
        <f t="shared" si="38"/>
        <v>0</v>
      </c>
      <c r="BH575" s="22">
        <f t="shared" si="39"/>
        <v>0</v>
      </c>
      <c r="BI575" s="22">
        <v>0.0</v>
      </c>
      <c r="BJ575" s="22">
        <f t="shared" si="40"/>
        <v>0</v>
      </c>
      <c r="BK575" s="22">
        <f t="shared" si="41"/>
        <v>0</v>
      </c>
      <c r="BL575" s="22"/>
      <c r="BM575" s="22">
        <f t="shared" si="42"/>
        <v>0</v>
      </c>
      <c r="BN575" s="22" t="str">
        <f t="shared" si="43"/>
        <v/>
      </c>
      <c r="BO575" s="22">
        <f t="shared" ref="BO575:BQ575" si="2386">BF575+BI575+BL575</f>
        <v>0</v>
      </c>
      <c r="BP575" s="22">
        <f t="shared" si="2386"/>
        <v>0</v>
      </c>
      <c r="BQ575" s="22">
        <f t="shared" si="2386"/>
        <v>0</v>
      </c>
      <c r="BR575" s="22">
        <f t="shared" si="45"/>
        <v>0</v>
      </c>
      <c r="BS575" s="22">
        <v>0.0</v>
      </c>
      <c r="BT575" s="22">
        <f t="shared" si="46"/>
        <v>0</v>
      </c>
      <c r="BU575" s="22">
        <f t="shared" si="47"/>
        <v>0</v>
      </c>
      <c r="BV575" s="22">
        <f t="shared" si="48"/>
        <v>0</v>
      </c>
      <c r="BW575" s="27">
        <v>0.0</v>
      </c>
      <c r="BX575" s="22">
        <f t="shared" si="49"/>
        <v>0</v>
      </c>
      <c r="BY575" s="22">
        <f t="shared" si="50"/>
        <v>0</v>
      </c>
      <c r="BZ575" s="22">
        <f t="shared" si="51"/>
        <v>0</v>
      </c>
      <c r="CA575" s="22">
        <f t="shared" si="52"/>
        <v>0</v>
      </c>
    </row>
    <row r="576" ht="14.25" customHeight="1">
      <c r="A576" s="14" t="s">
        <v>2508</v>
      </c>
      <c r="B576" s="14" t="s">
        <v>2509</v>
      </c>
      <c r="C576" s="14" t="s">
        <v>2510</v>
      </c>
      <c r="D576" s="14">
        <v>8.56736856E8</v>
      </c>
      <c r="E576" s="14" t="s">
        <v>298</v>
      </c>
      <c r="F576" s="14" t="s">
        <v>293</v>
      </c>
      <c r="G576" s="14" t="s">
        <v>2511</v>
      </c>
      <c r="H576" s="25" t="s">
        <v>96</v>
      </c>
      <c r="I576" s="26">
        <v>1600.0</v>
      </c>
      <c r="J576" s="22">
        <v>0.0</v>
      </c>
      <c r="K576" s="22">
        <f t="shared" si="6"/>
        <v>0</v>
      </c>
      <c r="L576" s="22">
        <f t="shared" si="7"/>
        <v>0</v>
      </c>
      <c r="M576" s="22">
        <v>0.0</v>
      </c>
      <c r="N576" s="22">
        <f t="shared" si="8"/>
        <v>0</v>
      </c>
      <c r="O576" s="22">
        <f t="shared" si="9"/>
        <v>0</v>
      </c>
      <c r="P576" s="22">
        <v>22.0</v>
      </c>
      <c r="Q576" s="22">
        <f t="shared" si="10"/>
        <v>0</v>
      </c>
      <c r="R576" s="22">
        <f t="shared" si="11"/>
        <v>22</v>
      </c>
      <c r="S576" s="22">
        <v>100.0</v>
      </c>
      <c r="T576" s="22">
        <f t="shared" si="12"/>
        <v>0</v>
      </c>
      <c r="U576" s="22">
        <f t="shared" si="13"/>
        <v>100</v>
      </c>
      <c r="V576" s="22">
        <f t="shared" si="14"/>
        <v>1478</v>
      </c>
      <c r="W576" s="22">
        <v>13.9</v>
      </c>
      <c r="X576" s="22">
        <f t="shared" si="15"/>
        <v>0</v>
      </c>
      <c r="Y576" s="22">
        <f t="shared" si="16"/>
        <v>13.9</v>
      </c>
      <c r="Z576" s="22">
        <v>0.39</v>
      </c>
      <c r="AA576" s="22">
        <f t="shared" si="17"/>
        <v>0</v>
      </c>
      <c r="AB576" s="22">
        <f t="shared" si="18"/>
        <v>0.39</v>
      </c>
      <c r="AC576" s="22">
        <v>68.87</v>
      </c>
      <c r="AD576" s="22">
        <f t="shared" si="19"/>
        <v>0</v>
      </c>
      <c r="AE576" s="22">
        <f t="shared" si="20"/>
        <v>68.87</v>
      </c>
      <c r="AF576" s="22">
        <v>1.37</v>
      </c>
      <c r="AG576" s="22">
        <f t="shared" si="21"/>
        <v>0</v>
      </c>
      <c r="AH576" s="22">
        <f t="shared" si="22"/>
        <v>1.37</v>
      </c>
      <c r="AI576" s="22">
        <v>60.86</v>
      </c>
      <c r="AJ576" s="22">
        <f t="shared" si="23"/>
        <v>0</v>
      </c>
      <c r="AK576" s="22">
        <f t="shared" si="24"/>
        <v>60.86</v>
      </c>
      <c r="AL576" s="22">
        <f t="shared" ref="AL576:AN576" si="2387">AF576+AI576</f>
        <v>62.23</v>
      </c>
      <c r="AM576" s="22">
        <f t="shared" si="2387"/>
        <v>0</v>
      </c>
      <c r="AN576" s="22">
        <f t="shared" si="2387"/>
        <v>62.23</v>
      </c>
      <c r="AO576" s="22">
        <f t="shared" ref="AO576:AQ576" si="2388">SUM(J576+M576+P576+S576+W576+Z576+AC576+AF576+AI576)</f>
        <v>267.39</v>
      </c>
      <c r="AP576" s="22">
        <f t="shared" si="2388"/>
        <v>0</v>
      </c>
      <c r="AQ576" s="22">
        <f t="shared" si="2388"/>
        <v>267.39</v>
      </c>
      <c r="AR576" s="22">
        <v>46.1927723127621</v>
      </c>
      <c r="AS576" s="22">
        <f t="shared" si="27"/>
        <v>313.5827723</v>
      </c>
      <c r="AT576" s="22">
        <f t="shared" si="28"/>
        <v>313.5827723</v>
      </c>
      <c r="AU576" s="22">
        <f t="shared" si="29"/>
        <v>1286.417228</v>
      </c>
      <c r="AV576" s="22">
        <f t="shared" si="2292"/>
        <v>4554</v>
      </c>
      <c r="AW576" s="22">
        <f t="shared" si="31"/>
        <v>3267.582772</v>
      </c>
      <c r="AX576" s="22">
        <f t="shared" si="32"/>
        <v>1286.417228</v>
      </c>
      <c r="AY576" s="22">
        <v>70.73</v>
      </c>
      <c r="AZ576" s="22">
        <f t="shared" si="33"/>
        <v>70.73</v>
      </c>
      <c r="BA576" s="22">
        <f t="shared" si="34"/>
        <v>0</v>
      </c>
      <c r="BB576" s="22">
        <f t="shared" si="35"/>
        <v>4624.73</v>
      </c>
      <c r="BC576" s="22">
        <f t="shared" ref="BC576:BD576" si="2389">SUM(AW576+AZ576)</f>
        <v>3338.312772</v>
      </c>
      <c r="BD576" s="22">
        <f t="shared" si="2389"/>
        <v>1286.417228</v>
      </c>
      <c r="BE576" s="22">
        <f t="shared" si="37"/>
        <v>0</v>
      </c>
      <c r="BF576" s="27">
        <v>0.0</v>
      </c>
      <c r="BG576" s="22">
        <f t="shared" si="38"/>
        <v>0</v>
      </c>
      <c r="BH576" s="22">
        <f t="shared" si="39"/>
        <v>0</v>
      </c>
      <c r="BI576" s="22">
        <v>0.0</v>
      </c>
      <c r="BJ576" s="22">
        <f t="shared" si="40"/>
        <v>0</v>
      </c>
      <c r="BK576" s="22">
        <f t="shared" si="41"/>
        <v>0</v>
      </c>
      <c r="BL576" s="22"/>
      <c r="BM576" s="22">
        <f t="shared" si="42"/>
        <v>0</v>
      </c>
      <c r="BN576" s="22" t="str">
        <f t="shared" si="43"/>
        <v/>
      </c>
      <c r="BO576" s="22">
        <f t="shared" ref="BO576:BQ576" si="2390">BF576+BI576+BL576</f>
        <v>0</v>
      </c>
      <c r="BP576" s="22">
        <f t="shared" si="2390"/>
        <v>0</v>
      </c>
      <c r="BQ576" s="22">
        <f t="shared" si="2390"/>
        <v>0</v>
      </c>
      <c r="BR576" s="22">
        <f t="shared" si="45"/>
        <v>0</v>
      </c>
      <c r="BS576" s="22">
        <v>0.0</v>
      </c>
      <c r="BT576" s="22">
        <f t="shared" si="46"/>
        <v>0</v>
      </c>
      <c r="BU576" s="22">
        <f t="shared" si="47"/>
        <v>0</v>
      </c>
      <c r="BV576" s="22">
        <f t="shared" si="48"/>
        <v>0</v>
      </c>
      <c r="BW576" s="27">
        <v>191.54</v>
      </c>
      <c r="BX576" s="22">
        <f t="shared" si="49"/>
        <v>191.54</v>
      </c>
      <c r="BY576" s="22">
        <f t="shared" si="50"/>
        <v>0</v>
      </c>
      <c r="BZ576" s="22">
        <f t="shared" si="51"/>
        <v>0</v>
      </c>
      <c r="CA576" s="22">
        <f t="shared" si="52"/>
        <v>0</v>
      </c>
    </row>
    <row r="577" ht="14.25" customHeight="1">
      <c r="A577" s="14" t="s">
        <v>2512</v>
      </c>
      <c r="B577" s="14" t="s">
        <v>2513</v>
      </c>
      <c r="C577" s="14" t="s">
        <v>2514</v>
      </c>
      <c r="D577" s="14">
        <v>9.57823339E8</v>
      </c>
      <c r="E577" s="14" t="s">
        <v>312</v>
      </c>
      <c r="F577" s="14" t="s">
        <v>209</v>
      </c>
      <c r="G577" s="14" t="s">
        <v>2515</v>
      </c>
      <c r="H577" s="25" t="s">
        <v>96</v>
      </c>
      <c r="I577" s="26">
        <v>1475.0</v>
      </c>
      <c r="J577" s="22">
        <v>0.0</v>
      </c>
      <c r="K577" s="22">
        <f t="shared" si="6"/>
        <v>0</v>
      </c>
      <c r="L577" s="22">
        <f t="shared" si="7"/>
        <v>0</v>
      </c>
      <c r="M577" s="22">
        <v>0.0</v>
      </c>
      <c r="N577" s="22">
        <f t="shared" si="8"/>
        <v>0</v>
      </c>
      <c r="O577" s="22">
        <f t="shared" si="9"/>
        <v>0</v>
      </c>
      <c r="P577" s="22">
        <v>10.0</v>
      </c>
      <c r="Q577" s="22">
        <f t="shared" si="10"/>
        <v>0</v>
      </c>
      <c r="R577" s="22">
        <f t="shared" si="11"/>
        <v>10</v>
      </c>
      <c r="S577" s="22">
        <v>100.0</v>
      </c>
      <c r="T577" s="22">
        <f t="shared" si="12"/>
        <v>0</v>
      </c>
      <c r="U577" s="22">
        <f t="shared" si="13"/>
        <v>100</v>
      </c>
      <c r="V577" s="22">
        <f t="shared" si="14"/>
        <v>1365</v>
      </c>
      <c r="W577" s="22">
        <v>13.9</v>
      </c>
      <c r="X577" s="22">
        <f t="shared" si="15"/>
        <v>0</v>
      </c>
      <c r="Y577" s="22">
        <f t="shared" si="16"/>
        <v>13.9</v>
      </c>
      <c r="Z577" s="22">
        <v>0.39</v>
      </c>
      <c r="AA577" s="22">
        <f t="shared" si="17"/>
        <v>0</v>
      </c>
      <c r="AB577" s="22">
        <f t="shared" si="18"/>
        <v>0.39</v>
      </c>
      <c r="AC577" s="22">
        <v>68.87</v>
      </c>
      <c r="AD577" s="22">
        <f t="shared" si="19"/>
        <v>0</v>
      </c>
      <c r="AE577" s="22">
        <f t="shared" si="20"/>
        <v>68.87</v>
      </c>
      <c r="AF577" s="22">
        <v>1.37</v>
      </c>
      <c r="AG577" s="22">
        <f t="shared" si="21"/>
        <v>0</v>
      </c>
      <c r="AH577" s="22">
        <f t="shared" si="22"/>
        <v>1.37</v>
      </c>
      <c r="AI577" s="22">
        <v>60.86</v>
      </c>
      <c r="AJ577" s="22">
        <f t="shared" si="23"/>
        <v>0</v>
      </c>
      <c r="AK577" s="22">
        <f t="shared" si="24"/>
        <v>60.86</v>
      </c>
      <c r="AL577" s="22">
        <f t="shared" ref="AL577:AN577" si="2391">AF577+AI577</f>
        <v>62.23</v>
      </c>
      <c r="AM577" s="22">
        <f t="shared" si="2391"/>
        <v>0</v>
      </c>
      <c r="AN577" s="22">
        <f t="shared" si="2391"/>
        <v>62.23</v>
      </c>
      <c r="AO577" s="22">
        <f t="shared" ref="AO577:AQ577" si="2392">SUM(J577+M577+P577+S577+W577+Z577+AC577+AF577+AI577)</f>
        <v>255.39</v>
      </c>
      <c r="AP577" s="22">
        <f t="shared" si="2392"/>
        <v>0</v>
      </c>
      <c r="AQ577" s="22">
        <f t="shared" si="2392"/>
        <v>255.39</v>
      </c>
      <c r="AR577" s="22">
        <v>42.27580990715047</v>
      </c>
      <c r="AS577" s="22">
        <f t="shared" si="27"/>
        <v>297.6658099</v>
      </c>
      <c r="AT577" s="22">
        <f t="shared" si="28"/>
        <v>297.6658099</v>
      </c>
      <c r="AU577" s="22">
        <f t="shared" si="29"/>
        <v>1177.33419</v>
      </c>
      <c r="AV577" s="22">
        <f t="shared" si="2292"/>
        <v>4554</v>
      </c>
      <c r="AW577" s="22">
        <f t="shared" si="31"/>
        <v>3376.66581</v>
      </c>
      <c r="AX577" s="22">
        <f t="shared" si="32"/>
        <v>1177.33419</v>
      </c>
      <c r="AY577" s="22">
        <v>70.73</v>
      </c>
      <c r="AZ577" s="22">
        <f t="shared" si="33"/>
        <v>70.73</v>
      </c>
      <c r="BA577" s="22">
        <f t="shared" si="34"/>
        <v>0</v>
      </c>
      <c r="BB577" s="22">
        <f t="shared" si="35"/>
        <v>4624.73</v>
      </c>
      <c r="BC577" s="22">
        <f t="shared" ref="BC577:BD577" si="2393">SUM(AW577+AZ577)</f>
        <v>3447.39581</v>
      </c>
      <c r="BD577" s="22">
        <f t="shared" si="2393"/>
        <v>1177.33419</v>
      </c>
      <c r="BE577" s="22">
        <f t="shared" si="37"/>
        <v>0</v>
      </c>
      <c r="BF577" s="27">
        <v>0.0</v>
      </c>
      <c r="BG577" s="22">
        <f t="shared" si="38"/>
        <v>0</v>
      </c>
      <c r="BH577" s="22">
        <f t="shared" si="39"/>
        <v>0</v>
      </c>
      <c r="BI577" s="22">
        <v>583.84</v>
      </c>
      <c r="BJ577" s="22">
        <f t="shared" si="40"/>
        <v>583.84</v>
      </c>
      <c r="BK577" s="22">
        <f t="shared" si="41"/>
        <v>0</v>
      </c>
      <c r="BL577" s="22"/>
      <c r="BM577" s="22">
        <f t="shared" si="42"/>
        <v>0</v>
      </c>
      <c r="BN577" s="22" t="str">
        <f t="shared" si="43"/>
        <v/>
      </c>
      <c r="BO577" s="22">
        <f t="shared" ref="BO577:BQ577" si="2394">BF577+BI577+BL577</f>
        <v>583.84</v>
      </c>
      <c r="BP577" s="22">
        <f t="shared" si="2394"/>
        <v>583.84</v>
      </c>
      <c r="BQ577" s="22">
        <f t="shared" si="2394"/>
        <v>0</v>
      </c>
      <c r="BR577" s="22">
        <f t="shared" si="45"/>
        <v>0</v>
      </c>
      <c r="BS577" s="22">
        <v>0.0</v>
      </c>
      <c r="BT577" s="22">
        <f t="shared" si="46"/>
        <v>0</v>
      </c>
      <c r="BU577" s="22">
        <f t="shared" si="47"/>
        <v>0</v>
      </c>
      <c r="BV577" s="22">
        <f t="shared" si="48"/>
        <v>0</v>
      </c>
      <c r="BW577" s="27">
        <v>6129.3</v>
      </c>
      <c r="BX577" s="22">
        <f t="shared" si="49"/>
        <v>6129.3</v>
      </c>
      <c r="BY577" s="22">
        <f t="shared" si="50"/>
        <v>0</v>
      </c>
      <c r="BZ577" s="22">
        <f t="shared" si="51"/>
        <v>0</v>
      </c>
      <c r="CA577" s="22">
        <f t="shared" si="52"/>
        <v>0</v>
      </c>
    </row>
    <row r="578" ht="14.25" customHeight="1">
      <c r="A578" s="14" t="s">
        <v>2516</v>
      </c>
      <c r="B578" s="14" t="s">
        <v>2517</v>
      </c>
      <c r="C578" s="14" t="s">
        <v>2518</v>
      </c>
      <c r="D578" s="14">
        <v>2.34868422E8</v>
      </c>
      <c r="E578" s="14" t="s">
        <v>546</v>
      </c>
      <c r="F578" s="14" t="s">
        <v>282</v>
      </c>
      <c r="G578" s="14" t="s">
        <v>2519</v>
      </c>
      <c r="H578" s="25" t="s">
        <v>96</v>
      </c>
      <c r="I578" s="26">
        <v>1631.0</v>
      </c>
      <c r="J578" s="22">
        <v>0.0</v>
      </c>
      <c r="K578" s="22">
        <f t="shared" si="6"/>
        <v>0</v>
      </c>
      <c r="L578" s="22">
        <f t="shared" si="7"/>
        <v>0</v>
      </c>
      <c r="M578" s="22">
        <v>0.0</v>
      </c>
      <c r="N578" s="22">
        <f t="shared" si="8"/>
        <v>0</v>
      </c>
      <c r="O578" s="22">
        <f t="shared" si="9"/>
        <v>0</v>
      </c>
      <c r="P578" s="22">
        <v>10.0</v>
      </c>
      <c r="Q578" s="22">
        <f t="shared" si="10"/>
        <v>0</v>
      </c>
      <c r="R578" s="22">
        <f t="shared" si="11"/>
        <v>10</v>
      </c>
      <c r="S578" s="22">
        <v>100.0</v>
      </c>
      <c r="T578" s="22">
        <f t="shared" si="12"/>
        <v>0</v>
      </c>
      <c r="U578" s="22">
        <f t="shared" si="13"/>
        <v>100</v>
      </c>
      <c r="V578" s="22">
        <f t="shared" si="14"/>
        <v>1521</v>
      </c>
      <c r="W578" s="22">
        <v>27.8</v>
      </c>
      <c r="X578" s="22">
        <f t="shared" si="15"/>
        <v>0</v>
      </c>
      <c r="Y578" s="22">
        <f t="shared" si="16"/>
        <v>27.8</v>
      </c>
      <c r="Z578" s="22">
        <v>0.39</v>
      </c>
      <c r="AA578" s="22">
        <f t="shared" si="17"/>
        <v>0</v>
      </c>
      <c r="AB578" s="22">
        <f t="shared" si="18"/>
        <v>0.39</v>
      </c>
      <c r="AC578" s="22">
        <v>68.87</v>
      </c>
      <c r="AD578" s="22">
        <f t="shared" si="19"/>
        <v>0</v>
      </c>
      <c r="AE578" s="22">
        <f t="shared" si="20"/>
        <v>68.87</v>
      </c>
      <c r="AF578" s="22">
        <v>1.37</v>
      </c>
      <c r="AG578" s="22">
        <f t="shared" si="21"/>
        <v>0</v>
      </c>
      <c r="AH578" s="22">
        <f t="shared" si="22"/>
        <v>1.37</v>
      </c>
      <c r="AI578" s="22">
        <v>60.86</v>
      </c>
      <c r="AJ578" s="22">
        <f t="shared" si="23"/>
        <v>0</v>
      </c>
      <c r="AK578" s="22">
        <f t="shared" si="24"/>
        <v>60.86</v>
      </c>
      <c r="AL578" s="22">
        <f t="shared" ref="AL578:AN578" si="2395">AF578+AI578</f>
        <v>62.23</v>
      </c>
      <c r="AM578" s="22">
        <f t="shared" si="2395"/>
        <v>0</v>
      </c>
      <c r="AN578" s="22">
        <f t="shared" si="2395"/>
        <v>62.23</v>
      </c>
      <c r="AO578" s="22">
        <f t="shared" ref="AO578:AQ578" si="2396">SUM(J578+M578+P578+S578+W578+Z578+AC578+AF578+AI578)</f>
        <v>269.29</v>
      </c>
      <c r="AP578" s="22">
        <f t="shared" si="2396"/>
        <v>0</v>
      </c>
      <c r="AQ578" s="22">
        <f t="shared" si="2396"/>
        <v>269.29</v>
      </c>
      <c r="AR578" s="22">
        <v>47.20147679066739</v>
      </c>
      <c r="AS578" s="22">
        <f t="shared" si="27"/>
        <v>316.4914768</v>
      </c>
      <c r="AT578" s="22">
        <f t="shared" si="28"/>
        <v>316.4914768</v>
      </c>
      <c r="AU578" s="22">
        <f t="shared" si="29"/>
        <v>1314.508523</v>
      </c>
      <c r="AV578" s="22">
        <f t="shared" si="2292"/>
        <v>4554</v>
      </c>
      <c r="AW578" s="22">
        <f t="shared" si="31"/>
        <v>3239.491477</v>
      </c>
      <c r="AX578" s="22">
        <f t="shared" si="32"/>
        <v>1314.508523</v>
      </c>
      <c r="AY578" s="22">
        <v>70.73</v>
      </c>
      <c r="AZ578" s="22">
        <f t="shared" si="33"/>
        <v>70.73</v>
      </c>
      <c r="BA578" s="22">
        <f t="shared" si="34"/>
        <v>0</v>
      </c>
      <c r="BB578" s="22">
        <f t="shared" si="35"/>
        <v>4624.73</v>
      </c>
      <c r="BC578" s="22">
        <f t="shared" ref="BC578:BD578" si="2397">SUM(AW578+AZ578)</f>
        <v>3310.221477</v>
      </c>
      <c r="BD578" s="22">
        <f t="shared" si="2397"/>
        <v>1314.508523</v>
      </c>
      <c r="BE578" s="22">
        <f t="shared" si="37"/>
        <v>0</v>
      </c>
      <c r="BF578" s="27">
        <v>0.0</v>
      </c>
      <c r="BG578" s="22">
        <f t="shared" si="38"/>
        <v>0</v>
      </c>
      <c r="BH578" s="22">
        <f t="shared" si="39"/>
        <v>0</v>
      </c>
      <c r="BI578" s="22">
        <v>215.64</v>
      </c>
      <c r="BJ578" s="22">
        <f t="shared" si="40"/>
        <v>215.64</v>
      </c>
      <c r="BK578" s="22">
        <f t="shared" si="41"/>
        <v>0</v>
      </c>
      <c r="BL578" s="22"/>
      <c r="BM578" s="22">
        <f t="shared" si="42"/>
        <v>0</v>
      </c>
      <c r="BN578" s="22" t="str">
        <f t="shared" si="43"/>
        <v/>
      </c>
      <c r="BO578" s="22">
        <f t="shared" ref="BO578:BQ578" si="2398">BF578+BI578+BL578</f>
        <v>215.64</v>
      </c>
      <c r="BP578" s="22">
        <f t="shared" si="2398"/>
        <v>215.64</v>
      </c>
      <c r="BQ578" s="22">
        <f t="shared" si="2398"/>
        <v>0</v>
      </c>
      <c r="BR578" s="22">
        <f t="shared" si="45"/>
        <v>0</v>
      </c>
      <c r="BS578" s="22">
        <v>0.0</v>
      </c>
      <c r="BT578" s="22">
        <f t="shared" si="46"/>
        <v>0</v>
      </c>
      <c r="BU578" s="22">
        <f t="shared" si="47"/>
        <v>0</v>
      </c>
      <c r="BV578" s="22">
        <f t="shared" si="48"/>
        <v>0</v>
      </c>
      <c r="BW578" s="27">
        <v>0.0</v>
      </c>
      <c r="BX578" s="22">
        <f t="shared" si="49"/>
        <v>0</v>
      </c>
      <c r="BY578" s="22">
        <f t="shared" si="50"/>
        <v>0</v>
      </c>
      <c r="BZ578" s="22">
        <f t="shared" si="51"/>
        <v>0</v>
      </c>
      <c r="CA578" s="22">
        <f t="shared" si="52"/>
        <v>0</v>
      </c>
    </row>
    <row r="579" ht="14.25" customHeight="1">
      <c r="A579" s="14" t="s">
        <v>2520</v>
      </c>
      <c r="B579" s="14" t="s">
        <v>2521</v>
      </c>
      <c r="C579" s="14" t="s">
        <v>2522</v>
      </c>
      <c r="D579" s="14">
        <v>9.48185929E8</v>
      </c>
      <c r="E579" s="14" t="s">
        <v>551</v>
      </c>
      <c r="F579" s="14" t="s">
        <v>267</v>
      </c>
      <c r="G579" s="14" t="s">
        <v>2523</v>
      </c>
      <c r="H579" s="25" t="s">
        <v>96</v>
      </c>
      <c r="I579" s="26">
        <v>1492.0</v>
      </c>
      <c r="J579" s="22">
        <v>0.0</v>
      </c>
      <c r="K579" s="22">
        <f t="shared" si="6"/>
        <v>0</v>
      </c>
      <c r="L579" s="22">
        <f t="shared" si="7"/>
        <v>0</v>
      </c>
      <c r="M579" s="22">
        <v>0.0</v>
      </c>
      <c r="N579" s="22">
        <f t="shared" si="8"/>
        <v>0</v>
      </c>
      <c r="O579" s="22">
        <f t="shared" si="9"/>
        <v>0</v>
      </c>
      <c r="P579" s="22">
        <v>22.0</v>
      </c>
      <c r="Q579" s="22">
        <f t="shared" si="10"/>
        <v>0</v>
      </c>
      <c r="R579" s="22">
        <f t="shared" si="11"/>
        <v>22</v>
      </c>
      <c r="S579" s="22">
        <v>100.0</v>
      </c>
      <c r="T579" s="22">
        <f t="shared" si="12"/>
        <v>0</v>
      </c>
      <c r="U579" s="22">
        <f t="shared" si="13"/>
        <v>100</v>
      </c>
      <c r="V579" s="22">
        <f t="shared" si="14"/>
        <v>1370</v>
      </c>
      <c r="W579" s="22">
        <v>13.9</v>
      </c>
      <c r="X579" s="22">
        <f t="shared" si="15"/>
        <v>0</v>
      </c>
      <c r="Y579" s="22">
        <f t="shared" si="16"/>
        <v>13.9</v>
      </c>
      <c r="Z579" s="22">
        <v>0.39</v>
      </c>
      <c r="AA579" s="22">
        <f t="shared" si="17"/>
        <v>0</v>
      </c>
      <c r="AB579" s="22">
        <f t="shared" si="18"/>
        <v>0.39</v>
      </c>
      <c r="AC579" s="22">
        <v>68.87</v>
      </c>
      <c r="AD579" s="22">
        <f t="shared" si="19"/>
        <v>0</v>
      </c>
      <c r="AE579" s="22">
        <f t="shared" si="20"/>
        <v>68.87</v>
      </c>
      <c r="AF579" s="22">
        <v>1.37</v>
      </c>
      <c r="AG579" s="22">
        <f t="shared" si="21"/>
        <v>0</v>
      </c>
      <c r="AH579" s="22">
        <f t="shared" si="22"/>
        <v>1.37</v>
      </c>
      <c r="AI579" s="22">
        <v>60.86</v>
      </c>
      <c r="AJ579" s="22">
        <f t="shared" si="23"/>
        <v>0</v>
      </c>
      <c r="AK579" s="22">
        <f t="shared" si="24"/>
        <v>60.86</v>
      </c>
      <c r="AL579" s="22">
        <f t="shared" ref="AL579:AN579" si="2399">AF579+AI579</f>
        <v>62.23</v>
      </c>
      <c r="AM579" s="22">
        <f t="shared" si="2399"/>
        <v>0</v>
      </c>
      <c r="AN579" s="22">
        <f t="shared" si="2399"/>
        <v>62.23</v>
      </c>
      <c r="AO579" s="22">
        <f t="shared" ref="AO579:AQ579" si="2400">SUM(J579+M579+P579+S579+W579+Z579+AC579+AF579+AI579)</f>
        <v>267.39</v>
      </c>
      <c r="AP579" s="22">
        <f t="shared" si="2400"/>
        <v>0</v>
      </c>
      <c r="AQ579" s="22">
        <f t="shared" si="2400"/>
        <v>267.39</v>
      </c>
      <c r="AR579" s="22">
        <v>42.44912682775276</v>
      </c>
      <c r="AS579" s="22">
        <f t="shared" si="27"/>
        <v>309.8391268</v>
      </c>
      <c r="AT579" s="22">
        <f t="shared" si="28"/>
        <v>309.8391268</v>
      </c>
      <c r="AU579" s="22">
        <f t="shared" si="29"/>
        <v>1182.160873</v>
      </c>
      <c r="AV579" s="22">
        <f t="shared" si="2292"/>
        <v>4554</v>
      </c>
      <c r="AW579" s="22">
        <f t="shared" si="31"/>
        <v>3371.839127</v>
      </c>
      <c r="AX579" s="22">
        <f t="shared" si="32"/>
        <v>1182.160873</v>
      </c>
      <c r="AY579" s="22">
        <v>70.73</v>
      </c>
      <c r="AZ579" s="22">
        <f t="shared" si="33"/>
        <v>70.73</v>
      </c>
      <c r="BA579" s="22">
        <f t="shared" si="34"/>
        <v>0</v>
      </c>
      <c r="BB579" s="22">
        <f t="shared" si="35"/>
        <v>4624.73</v>
      </c>
      <c r="BC579" s="22">
        <f t="shared" ref="BC579:BD579" si="2401">SUM(AW579+AZ579)</f>
        <v>3442.569127</v>
      </c>
      <c r="BD579" s="22">
        <f t="shared" si="2401"/>
        <v>1182.160873</v>
      </c>
      <c r="BE579" s="22">
        <f t="shared" si="37"/>
        <v>0</v>
      </c>
      <c r="BF579" s="27">
        <v>0.0</v>
      </c>
      <c r="BG579" s="22">
        <f t="shared" si="38"/>
        <v>0</v>
      </c>
      <c r="BH579" s="22">
        <f t="shared" si="39"/>
        <v>0</v>
      </c>
      <c r="BI579" s="22">
        <v>254.68</v>
      </c>
      <c r="BJ579" s="22">
        <f t="shared" si="40"/>
        <v>254.68</v>
      </c>
      <c r="BK579" s="22">
        <f t="shared" si="41"/>
        <v>0</v>
      </c>
      <c r="BL579" s="22"/>
      <c r="BM579" s="22">
        <f t="shared" si="42"/>
        <v>0</v>
      </c>
      <c r="BN579" s="22" t="str">
        <f t="shared" si="43"/>
        <v/>
      </c>
      <c r="BO579" s="22">
        <f t="shared" ref="BO579:BQ579" si="2402">BF579+BI579+BL579</f>
        <v>254.68</v>
      </c>
      <c r="BP579" s="22">
        <f t="shared" si="2402"/>
        <v>254.68</v>
      </c>
      <c r="BQ579" s="22">
        <f t="shared" si="2402"/>
        <v>0</v>
      </c>
      <c r="BR579" s="22">
        <f t="shared" si="45"/>
        <v>0</v>
      </c>
      <c r="BS579" s="22">
        <v>0.0</v>
      </c>
      <c r="BT579" s="22">
        <f t="shared" si="46"/>
        <v>0</v>
      </c>
      <c r="BU579" s="22">
        <f t="shared" si="47"/>
        <v>0</v>
      </c>
      <c r="BV579" s="22">
        <f t="shared" si="48"/>
        <v>0</v>
      </c>
      <c r="BW579" s="27">
        <v>2873.09</v>
      </c>
      <c r="BX579" s="22">
        <f t="shared" si="49"/>
        <v>2873.09</v>
      </c>
      <c r="BY579" s="22">
        <f t="shared" si="50"/>
        <v>0</v>
      </c>
      <c r="BZ579" s="22">
        <f t="shared" si="51"/>
        <v>0</v>
      </c>
      <c r="CA579" s="22">
        <f t="shared" si="52"/>
        <v>0</v>
      </c>
    </row>
    <row r="580" ht="14.25" customHeight="1">
      <c r="A580" s="14" t="s">
        <v>2524</v>
      </c>
      <c r="B580" s="14" t="s">
        <v>2525</v>
      </c>
      <c r="C580" s="14" t="s">
        <v>2526</v>
      </c>
      <c r="D580" s="14">
        <v>9.58321159E8</v>
      </c>
      <c r="E580" s="14" t="s">
        <v>235</v>
      </c>
      <c r="F580" s="14" t="s">
        <v>267</v>
      </c>
      <c r="G580" s="14" t="s">
        <v>2527</v>
      </c>
      <c r="H580" s="25" t="s">
        <v>96</v>
      </c>
      <c r="I580" s="26">
        <v>1584.0</v>
      </c>
      <c r="J580" s="22">
        <v>0.0</v>
      </c>
      <c r="K580" s="22">
        <f t="shared" si="6"/>
        <v>0</v>
      </c>
      <c r="L580" s="22">
        <f t="shared" si="7"/>
        <v>0</v>
      </c>
      <c r="M580" s="22">
        <v>0.0</v>
      </c>
      <c r="N580" s="22">
        <f t="shared" si="8"/>
        <v>0</v>
      </c>
      <c r="O580" s="22">
        <f t="shared" si="9"/>
        <v>0</v>
      </c>
      <c r="P580" s="22">
        <v>10.0</v>
      </c>
      <c r="Q580" s="22">
        <f t="shared" si="10"/>
        <v>0</v>
      </c>
      <c r="R580" s="22">
        <f t="shared" si="11"/>
        <v>10</v>
      </c>
      <c r="S580" s="22">
        <v>100.0</v>
      </c>
      <c r="T580" s="22">
        <f t="shared" si="12"/>
        <v>0</v>
      </c>
      <c r="U580" s="22">
        <f t="shared" si="13"/>
        <v>100</v>
      </c>
      <c r="V580" s="22">
        <f t="shared" si="14"/>
        <v>1474</v>
      </c>
      <c r="W580" s="22">
        <v>13.9</v>
      </c>
      <c r="X580" s="22">
        <f t="shared" si="15"/>
        <v>0</v>
      </c>
      <c r="Y580" s="22">
        <f t="shared" si="16"/>
        <v>13.9</v>
      </c>
      <c r="Z580" s="22">
        <v>0.39</v>
      </c>
      <c r="AA580" s="22">
        <f t="shared" si="17"/>
        <v>0</v>
      </c>
      <c r="AB580" s="22">
        <f t="shared" si="18"/>
        <v>0.39</v>
      </c>
      <c r="AC580" s="22">
        <v>68.87</v>
      </c>
      <c r="AD580" s="22">
        <f t="shared" si="19"/>
        <v>0</v>
      </c>
      <c r="AE580" s="22">
        <f t="shared" si="20"/>
        <v>68.87</v>
      </c>
      <c r="AF580" s="22">
        <v>1.37</v>
      </c>
      <c r="AG580" s="22">
        <f t="shared" si="21"/>
        <v>0</v>
      </c>
      <c r="AH580" s="22">
        <f t="shared" si="22"/>
        <v>1.37</v>
      </c>
      <c r="AI580" s="22">
        <v>60.86</v>
      </c>
      <c r="AJ580" s="22">
        <f t="shared" si="23"/>
        <v>0</v>
      </c>
      <c r="AK580" s="22">
        <f t="shared" si="24"/>
        <v>60.86</v>
      </c>
      <c r="AL580" s="22">
        <f t="shared" ref="AL580:AN580" si="2403">AF580+AI580</f>
        <v>62.23</v>
      </c>
      <c r="AM580" s="22">
        <f t="shared" si="2403"/>
        <v>0</v>
      </c>
      <c r="AN580" s="22">
        <f t="shared" si="2403"/>
        <v>62.23</v>
      </c>
      <c r="AO580" s="22">
        <f t="shared" ref="AO580:AQ580" si="2404">SUM(J580+M580+P580+S580+W580+Z580+AC580+AF580+AI580)</f>
        <v>255.39</v>
      </c>
      <c r="AP580" s="22">
        <f t="shared" si="2404"/>
        <v>0</v>
      </c>
      <c r="AQ580" s="22">
        <f t="shared" si="2404"/>
        <v>255.39</v>
      </c>
      <c r="AR580" s="22">
        <v>46.05411877628026</v>
      </c>
      <c r="AS580" s="22">
        <f t="shared" si="27"/>
        <v>301.4441188</v>
      </c>
      <c r="AT580" s="22">
        <f t="shared" si="28"/>
        <v>301.4441188</v>
      </c>
      <c r="AU580" s="22">
        <f t="shared" si="29"/>
        <v>1282.555881</v>
      </c>
      <c r="AV580" s="22">
        <f t="shared" si="2292"/>
        <v>4554</v>
      </c>
      <c r="AW580" s="22">
        <f t="shared" si="31"/>
        <v>3271.444119</v>
      </c>
      <c r="AX580" s="22">
        <f t="shared" si="32"/>
        <v>1282.555881</v>
      </c>
      <c r="AY580" s="22">
        <v>70.73</v>
      </c>
      <c r="AZ580" s="22">
        <f t="shared" si="33"/>
        <v>70.73</v>
      </c>
      <c r="BA580" s="22">
        <f t="shared" si="34"/>
        <v>0</v>
      </c>
      <c r="BB580" s="22">
        <f t="shared" si="35"/>
        <v>4624.73</v>
      </c>
      <c r="BC580" s="22">
        <f t="shared" ref="BC580:BD580" si="2405">SUM(AW580+AZ580)</f>
        <v>3342.174119</v>
      </c>
      <c r="BD580" s="22">
        <f t="shared" si="2405"/>
        <v>1282.555881</v>
      </c>
      <c r="BE580" s="22">
        <f t="shared" si="37"/>
        <v>0</v>
      </c>
      <c r="BF580" s="27">
        <v>0.0</v>
      </c>
      <c r="BG580" s="22">
        <f t="shared" si="38"/>
        <v>0</v>
      </c>
      <c r="BH580" s="22">
        <f t="shared" si="39"/>
        <v>0</v>
      </c>
      <c r="BI580" s="22">
        <v>674.72</v>
      </c>
      <c r="BJ580" s="22">
        <f t="shared" si="40"/>
        <v>674.72</v>
      </c>
      <c r="BK580" s="22">
        <f t="shared" si="41"/>
        <v>0</v>
      </c>
      <c r="BL580" s="22"/>
      <c r="BM580" s="22">
        <f t="shared" si="42"/>
        <v>0</v>
      </c>
      <c r="BN580" s="22" t="str">
        <f t="shared" si="43"/>
        <v/>
      </c>
      <c r="BO580" s="22">
        <f t="shared" ref="BO580:BQ580" si="2406">BF580+BI580+BL580</f>
        <v>674.72</v>
      </c>
      <c r="BP580" s="22">
        <f t="shared" si="2406"/>
        <v>674.72</v>
      </c>
      <c r="BQ580" s="22">
        <f t="shared" si="2406"/>
        <v>0</v>
      </c>
      <c r="BR580" s="22">
        <f t="shared" si="45"/>
        <v>0</v>
      </c>
      <c r="BS580" s="22">
        <v>0.0</v>
      </c>
      <c r="BT580" s="22">
        <f t="shared" si="46"/>
        <v>0</v>
      </c>
      <c r="BU580" s="22">
        <f t="shared" si="47"/>
        <v>0</v>
      </c>
      <c r="BV580" s="22">
        <f t="shared" si="48"/>
        <v>0</v>
      </c>
      <c r="BW580" s="27">
        <v>659.75</v>
      </c>
      <c r="BX580" s="22">
        <f t="shared" si="49"/>
        <v>659.75</v>
      </c>
      <c r="BY580" s="22">
        <f t="shared" si="50"/>
        <v>0</v>
      </c>
      <c r="BZ580" s="22">
        <f t="shared" si="51"/>
        <v>0</v>
      </c>
      <c r="CA580" s="22">
        <f t="shared" si="52"/>
        <v>0</v>
      </c>
    </row>
    <row r="581" ht="14.25" customHeight="1">
      <c r="A581" s="14" t="s">
        <v>2528</v>
      </c>
      <c r="B581" s="14" t="s">
        <v>2529</v>
      </c>
      <c r="C581" s="14" t="s">
        <v>2530</v>
      </c>
      <c r="D581" s="14">
        <v>9.01091502E8</v>
      </c>
      <c r="E581" s="14" t="s">
        <v>312</v>
      </c>
      <c r="F581" s="14" t="s">
        <v>176</v>
      </c>
      <c r="G581" s="14" t="s">
        <v>2531</v>
      </c>
      <c r="H581" s="25" t="s">
        <v>96</v>
      </c>
      <c r="I581" s="26">
        <v>900.0</v>
      </c>
      <c r="J581" s="22">
        <v>0.0</v>
      </c>
      <c r="K581" s="22">
        <f t="shared" si="6"/>
        <v>0</v>
      </c>
      <c r="L581" s="22">
        <f t="shared" si="7"/>
        <v>0</v>
      </c>
      <c r="M581" s="22">
        <v>0.0</v>
      </c>
      <c r="N581" s="22">
        <f t="shared" si="8"/>
        <v>0</v>
      </c>
      <c r="O581" s="22">
        <f t="shared" si="9"/>
        <v>0</v>
      </c>
      <c r="P581" s="22">
        <v>10.0</v>
      </c>
      <c r="Q581" s="22">
        <f t="shared" si="10"/>
        <v>0</v>
      </c>
      <c r="R581" s="22">
        <f t="shared" si="11"/>
        <v>10</v>
      </c>
      <c r="S581" s="22">
        <v>100.0</v>
      </c>
      <c r="T581" s="22">
        <f t="shared" si="12"/>
        <v>0</v>
      </c>
      <c r="U581" s="22">
        <f t="shared" si="13"/>
        <v>100</v>
      </c>
      <c r="V581" s="22">
        <f t="shared" si="14"/>
        <v>790</v>
      </c>
      <c r="W581" s="22">
        <v>13.9</v>
      </c>
      <c r="X581" s="22">
        <f t="shared" si="15"/>
        <v>0</v>
      </c>
      <c r="Y581" s="22">
        <f t="shared" si="16"/>
        <v>13.9</v>
      </c>
      <c r="Z581" s="22">
        <v>0.39</v>
      </c>
      <c r="AA581" s="22">
        <f t="shared" si="17"/>
        <v>0</v>
      </c>
      <c r="AB581" s="22">
        <f t="shared" si="18"/>
        <v>0.39</v>
      </c>
      <c r="AC581" s="22">
        <v>68.87</v>
      </c>
      <c r="AD581" s="22">
        <f t="shared" si="19"/>
        <v>0</v>
      </c>
      <c r="AE581" s="22">
        <f t="shared" si="20"/>
        <v>68.87</v>
      </c>
      <c r="AF581" s="22">
        <v>1.37</v>
      </c>
      <c r="AG581" s="22">
        <f t="shared" si="21"/>
        <v>0</v>
      </c>
      <c r="AH581" s="22">
        <f t="shared" si="22"/>
        <v>1.37</v>
      </c>
      <c r="AI581" s="22">
        <v>60.86</v>
      </c>
      <c r="AJ581" s="22">
        <f t="shared" si="23"/>
        <v>0</v>
      </c>
      <c r="AK581" s="22">
        <f t="shared" si="24"/>
        <v>60.86</v>
      </c>
      <c r="AL581" s="22">
        <f t="shared" ref="AL581:AN581" si="2407">AF581+AI581</f>
        <v>62.23</v>
      </c>
      <c r="AM581" s="22">
        <f t="shared" si="2407"/>
        <v>0</v>
      </c>
      <c r="AN581" s="22">
        <f t="shared" si="2407"/>
        <v>62.23</v>
      </c>
      <c r="AO581" s="22">
        <f t="shared" ref="AO581:AQ581" si="2408">SUM(J581+M581+P581+S581+W581+Z581+AC581+AF581+AI581)</f>
        <v>255.39</v>
      </c>
      <c r="AP581" s="22">
        <f t="shared" si="2408"/>
        <v>0</v>
      </c>
      <c r="AQ581" s="22">
        <f t="shared" si="2408"/>
        <v>255.39</v>
      </c>
      <c r="AR581" s="22">
        <v>22.344364037887733</v>
      </c>
      <c r="AS581" s="22">
        <f t="shared" si="27"/>
        <v>277.734364</v>
      </c>
      <c r="AT581" s="22">
        <f t="shared" si="28"/>
        <v>277.734364</v>
      </c>
      <c r="AU581" s="22">
        <f t="shared" si="29"/>
        <v>622.265636</v>
      </c>
      <c r="AV581" s="22">
        <f t="shared" si="2292"/>
        <v>4554</v>
      </c>
      <c r="AW581" s="22">
        <f t="shared" si="31"/>
        <v>3931.734364</v>
      </c>
      <c r="AX581" s="22">
        <f t="shared" si="32"/>
        <v>622.265636</v>
      </c>
      <c r="AY581" s="22">
        <v>0.0</v>
      </c>
      <c r="AZ581" s="22">
        <f t="shared" si="33"/>
        <v>0</v>
      </c>
      <c r="BA581" s="22">
        <f t="shared" si="34"/>
        <v>0</v>
      </c>
      <c r="BB581" s="22">
        <f t="shared" si="35"/>
        <v>4554</v>
      </c>
      <c r="BC581" s="22">
        <f t="shared" ref="BC581:BD581" si="2409">SUM(AW581+AZ581)</f>
        <v>3931.734364</v>
      </c>
      <c r="BD581" s="22">
        <f t="shared" si="2409"/>
        <v>622.265636</v>
      </c>
      <c r="BE581" s="22">
        <f t="shared" si="37"/>
        <v>0</v>
      </c>
      <c r="BF581" s="27">
        <v>0.0</v>
      </c>
      <c r="BG581" s="22">
        <f t="shared" si="38"/>
        <v>0</v>
      </c>
      <c r="BH581" s="22">
        <f t="shared" si="39"/>
        <v>0</v>
      </c>
      <c r="BI581" s="22">
        <v>530.0899999999999</v>
      </c>
      <c r="BJ581" s="22">
        <f t="shared" si="40"/>
        <v>530.09</v>
      </c>
      <c r="BK581" s="22">
        <f t="shared" si="41"/>
        <v>0</v>
      </c>
      <c r="BL581" s="22"/>
      <c r="BM581" s="22">
        <f t="shared" si="42"/>
        <v>0</v>
      </c>
      <c r="BN581" s="22" t="str">
        <f t="shared" si="43"/>
        <v/>
      </c>
      <c r="BO581" s="22">
        <f t="shared" ref="BO581:BQ581" si="2410">BF581+BI581+BL581</f>
        <v>530.09</v>
      </c>
      <c r="BP581" s="22">
        <f t="shared" si="2410"/>
        <v>530.09</v>
      </c>
      <c r="BQ581" s="22">
        <f t="shared" si="2410"/>
        <v>0</v>
      </c>
      <c r="BR581" s="22">
        <f t="shared" si="45"/>
        <v>0</v>
      </c>
      <c r="BS581" s="22">
        <v>0.0</v>
      </c>
      <c r="BT581" s="22">
        <f t="shared" si="46"/>
        <v>0</v>
      </c>
      <c r="BU581" s="22">
        <f t="shared" si="47"/>
        <v>0</v>
      </c>
      <c r="BV581" s="22">
        <f t="shared" si="48"/>
        <v>0</v>
      </c>
      <c r="BW581" s="27">
        <v>191.54</v>
      </c>
      <c r="BX581" s="22">
        <f t="shared" si="49"/>
        <v>191.54</v>
      </c>
      <c r="BY581" s="22">
        <f t="shared" si="50"/>
        <v>0</v>
      </c>
      <c r="BZ581" s="22">
        <f t="shared" si="51"/>
        <v>0</v>
      </c>
      <c r="CA581" s="22">
        <f t="shared" si="52"/>
        <v>0</v>
      </c>
    </row>
    <row r="582" ht="14.25" customHeight="1">
      <c r="A582" s="14" t="s">
        <v>2532</v>
      </c>
      <c r="B582" s="14" t="s">
        <v>2533</v>
      </c>
      <c r="C582" s="14" t="s">
        <v>2534</v>
      </c>
      <c r="D582" s="14">
        <v>8.27652615E8</v>
      </c>
      <c r="E582" s="14" t="s">
        <v>287</v>
      </c>
      <c r="F582" s="14" t="s">
        <v>191</v>
      </c>
      <c r="G582" s="14" t="s">
        <v>2535</v>
      </c>
      <c r="H582" s="25" t="s">
        <v>96</v>
      </c>
      <c r="I582" s="26">
        <v>970.0</v>
      </c>
      <c r="J582" s="22">
        <v>0.0</v>
      </c>
      <c r="K582" s="22">
        <f t="shared" si="6"/>
        <v>0</v>
      </c>
      <c r="L582" s="22">
        <f t="shared" si="7"/>
        <v>0</v>
      </c>
      <c r="M582" s="22">
        <v>0.0</v>
      </c>
      <c r="N582" s="22">
        <f t="shared" si="8"/>
        <v>0</v>
      </c>
      <c r="O582" s="22">
        <f t="shared" si="9"/>
        <v>0</v>
      </c>
      <c r="P582" s="22">
        <v>10.0</v>
      </c>
      <c r="Q582" s="22">
        <f t="shared" si="10"/>
        <v>0</v>
      </c>
      <c r="R582" s="22">
        <f t="shared" si="11"/>
        <v>10</v>
      </c>
      <c r="S582" s="22">
        <v>100.0</v>
      </c>
      <c r="T582" s="22">
        <f t="shared" si="12"/>
        <v>0</v>
      </c>
      <c r="U582" s="22">
        <f t="shared" si="13"/>
        <v>100</v>
      </c>
      <c r="V582" s="22">
        <f t="shared" si="14"/>
        <v>860</v>
      </c>
      <c r="W582" s="22">
        <v>13.9</v>
      </c>
      <c r="X582" s="22">
        <f t="shared" si="15"/>
        <v>0</v>
      </c>
      <c r="Y582" s="22">
        <f t="shared" si="16"/>
        <v>13.9</v>
      </c>
      <c r="Z582" s="22">
        <v>0.39</v>
      </c>
      <c r="AA582" s="22">
        <f t="shared" si="17"/>
        <v>0</v>
      </c>
      <c r="AB582" s="22">
        <f t="shared" si="18"/>
        <v>0.39</v>
      </c>
      <c r="AC582" s="22">
        <v>68.87</v>
      </c>
      <c r="AD582" s="22">
        <f t="shared" si="19"/>
        <v>0</v>
      </c>
      <c r="AE582" s="22">
        <f t="shared" si="20"/>
        <v>68.87</v>
      </c>
      <c r="AF582" s="22">
        <v>1.37</v>
      </c>
      <c r="AG582" s="22">
        <f t="shared" si="21"/>
        <v>0</v>
      </c>
      <c r="AH582" s="22">
        <f t="shared" si="22"/>
        <v>1.37</v>
      </c>
      <c r="AI582" s="22">
        <v>60.86</v>
      </c>
      <c r="AJ582" s="22">
        <f t="shared" si="23"/>
        <v>0</v>
      </c>
      <c r="AK582" s="22">
        <f t="shared" si="24"/>
        <v>60.86</v>
      </c>
      <c r="AL582" s="22">
        <f t="shared" ref="AL582:AN582" si="2411">AF582+AI582</f>
        <v>62.23</v>
      </c>
      <c r="AM582" s="22">
        <f t="shared" si="2411"/>
        <v>0</v>
      </c>
      <c r="AN582" s="22">
        <f t="shared" si="2411"/>
        <v>62.23</v>
      </c>
      <c r="AO582" s="22">
        <f t="shared" ref="AO582:AQ582" si="2412">SUM(J582+M582+P582+S582+W582+Z582+AC582+AF582+AI582)</f>
        <v>255.39</v>
      </c>
      <c r="AP582" s="22">
        <f t="shared" si="2412"/>
        <v>0</v>
      </c>
      <c r="AQ582" s="22">
        <f t="shared" si="2412"/>
        <v>255.39</v>
      </c>
      <c r="AR582" s="22">
        <v>24.770800926319716</v>
      </c>
      <c r="AS582" s="22">
        <f t="shared" si="27"/>
        <v>280.1608009</v>
      </c>
      <c r="AT582" s="22">
        <f t="shared" si="28"/>
        <v>280.1608009</v>
      </c>
      <c r="AU582" s="22">
        <f t="shared" si="29"/>
        <v>689.8391991</v>
      </c>
      <c r="AV582" s="22">
        <f t="shared" si="2292"/>
        <v>4554</v>
      </c>
      <c r="AW582" s="22">
        <f t="shared" si="31"/>
        <v>3864.160801</v>
      </c>
      <c r="AX582" s="22">
        <f t="shared" si="32"/>
        <v>689.8391991</v>
      </c>
      <c r="AY582" s="22">
        <v>70.73</v>
      </c>
      <c r="AZ582" s="22">
        <f t="shared" si="33"/>
        <v>70.73</v>
      </c>
      <c r="BA582" s="22">
        <f t="shared" si="34"/>
        <v>0</v>
      </c>
      <c r="BB582" s="22">
        <f t="shared" si="35"/>
        <v>4624.73</v>
      </c>
      <c r="BC582" s="22">
        <f t="shared" ref="BC582:BD582" si="2413">SUM(AW582+AZ582)</f>
        <v>3934.890801</v>
      </c>
      <c r="BD582" s="22">
        <f t="shared" si="2413"/>
        <v>689.8391991</v>
      </c>
      <c r="BE582" s="22">
        <f t="shared" si="37"/>
        <v>0</v>
      </c>
      <c r="BF582" s="27">
        <v>0.0</v>
      </c>
      <c r="BG582" s="22">
        <f t="shared" si="38"/>
        <v>0</v>
      </c>
      <c r="BH582" s="22">
        <f t="shared" si="39"/>
        <v>0</v>
      </c>
      <c r="BI582" s="22">
        <v>555.21</v>
      </c>
      <c r="BJ582" s="22">
        <f t="shared" si="40"/>
        <v>555.21</v>
      </c>
      <c r="BK582" s="22">
        <f t="shared" si="41"/>
        <v>0</v>
      </c>
      <c r="BL582" s="22"/>
      <c r="BM582" s="22">
        <f t="shared" si="42"/>
        <v>0</v>
      </c>
      <c r="BN582" s="22" t="str">
        <f t="shared" si="43"/>
        <v/>
      </c>
      <c r="BO582" s="22">
        <f t="shared" ref="BO582:BQ582" si="2414">BF582+BI582+BL582</f>
        <v>555.21</v>
      </c>
      <c r="BP582" s="22">
        <f t="shared" si="2414"/>
        <v>555.21</v>
      </c>
      <c r="BQ582" s="22">
        <f t="shared" si="2414"/>
        <v>0</v>
      </c>
      <c r="BR582" s="22">
        <f t="shared" si="45"/>
        <v>0</v>
      </c>
      <c r="BS582" s="22">
        <v>0.0</v>
      </c>
      <c r="BT582" s="22">
        <f t="shared" si="46"/>
        <v>0</v>
      </c>
      <c r="BU582" s="22">
        <f t="shared" si="47"/>
        <v>0</v>
      </c>
      <c r="BV582" s="22">
        <f t="shared" si="48"/>
        <v>0</v>
      </c>
      <c r="BW582" s="27">
        <v>468.21</v>
      </c>
      <c r="BX582" s="22">
        <f t="shared" si="49"/>
        <v>468.21</v>
      </c>
      <c r="BY582" s="22">
        <f t="shared" si="50"/>
        <v>0</v>
      </c>
      <c r="BZ582" s="22">
        <f t="shared" si="51"/>
        <v>0</v>
      </c>
      <c r="CA582" s="22">
        <f t="shared" si="52"/>
        <v>0</v>
      </c>
    </row>
    <row r="583" ht="14.25" customHeight="1">
      <c r="A583" s="14" t="s">
        <v>2536</v>
      </c>
      <c r="B583" s="14" t="s">
        <v>2537</v>
      </c>
      <c r="C583" s="14" t="s">
        <v>2538</v>
      </c>
      <c r="D583" s="14">
        <v>9.34303886E8</v>
      </c>
      <c r="E583" s="14" t="s">
        <v>287</v>
      </c>
      <c r="F583" s="14" t="s">
        <v>267</v>
      </c>
      <c r="G583" s="14" t="s">
        <v>2539</v>
      </c>
      <c r="H583" s="25" t="s">
        <v>96</v>
      </c>
      <c r="I583" s="26">
        <v>1300.0</v>
      </c>
      <c r="J583" s="22">
        <v>0.0</v>
      </c>
      <c r="K583" s="22">
        <f t="shared" si="6"/>
        <v>0</v>
      </c>
      <c r="L583" s="22">
        <f t="shared" si="7"/>
        <v>0</v>
      </c>
      <c r="M583" s="22">
        <v>0.0</v>
      </c>
      <c r="N583" s="22">
        <f t="shared" si="8"/>
        <v>0</v>
      </c>
      <c r="O583" s="22">
        <f t="shared" si="9"/>
        <v>0</v>
      </c>
      <c r="P583" s="22">
        <v>10.0</v>
      </c>
      <c r="Q583" s="22">
        <f t="shared" si="10"/>
        <v>0</v>
      </c>
      <c r="R583" s="22">
        <f t="shared" si="11"/>
        <v>10</v>
      </c>
      <c r="S583" s="22">
        <v>100.0</v>
      </c>
      <c r="T583" s="22">
        <f t="shared" si="12"/>
        <v>0</v>
      </c>
      <c r="U583" s="22">
        <f t="shared" si="13"/>
        <v>100</v>
      </c>
      <c r="V583" s="22">
        <f t="shared" si="14"/>
        <v>1190</v>
      </c>
      <c r="W583" s="22">
        <v>13.9</v>
      </c>
      <c r="X583" s="22">
        <f t="shared" si="15"/>
        <v>0</v>
      </c>
      <c r="Y583" s="22">
        <f t="shared" si="16"/>
        <v>13.9</v>
      </c>
      <c r="Z583" s="22">
        <v>0.39</v>
      </c>
      <c r="AA583" s="22">
        <f t="shared" si="17"/>
        <v>0</v>
      </c>
      <c r="AB583" s="22">
        <f t="shared" si="18"/>
        <v>0.39</v>
      </c>
      <c r="AC583" s="22">
        <v>68.87</v>
      </c>
      <c r="AD583" s="22">
        <f t="shared" si="19"/>
        <v>0</v>
      </c>
      <c r="AE583" s="22">
        <f t="shared" si="20"/>
        <v>68.87</v>
      </c>
      <c r="AF583" s="22">
        <v>1.37</v>
      </c>
      <c r="AG583" s="22">
        <f t="shared" si="21"/>
        <v>0</v>
      </c>
      <c r="AH583" s="22">
        <f t="shared" si="22"/>
        <v>1.37</v>
      </c>
      <c r="AI583" s="22">
        <v>60.86</v>
      </c>
      <c r="AJ583" s="22">
        <f t="shared" si="23"/>
        <v>0</v>
      </c>
      <c r="AK583" s="22">
        <f t="shared" si="24"/>
        <v>60.86</v>
      </c>
      <c r="AL583" s="22">
        <f t="shared" ref="AL583:AN583" si="2415">AF583+AI583</f>
        <v>62.23</v>
      </c>
      <c r="AM583" s="22">
        <f t="shared" si="2415"/>
        <v>0</v>
      </c>
      <c r="AN583" s="22">
        <f t="shared" si="2415"/>
        <v>62.23</v>
      </c>
      <c r="AO583" s="22">
        <f t="shared" ref="AO583:AQ583" si="2416">SUM(J583+M583+P583+S583+W583+Z583+AC583+AF583+AI583)</f>
        <v>255.39</v>
      </c>
      <c r="AP583" s="22">
        <f t="shared" si="2416"/>
        <v>0</v>
      </c>
      <c r="AQ583" s="22">
        <f t="shared" si="2416"/>
        <v>255.39</v>
      </c>
      <c r="AR583" s="22">
        <v>36.209717686070505</v>
      </c>
      <c r="AS583" s="22">
        <f t="shared" si="27"/>
        <v>291.5997177</v>
      </c>
      <c r="AT583" s="22">
        <f t="shared" si="28"/>
        <v>291.5997177</v>
      </c>
      <c r="AU583" s="22">
        <f t="shared" si="29"/>
        <v>1008.400282</v>
      </c>
      <c r="AV583" s="22">
        <f t="shared" si="2292"/>
        <v>4554</v>
      </c>
      <c r="AW583" s="22">
        <f t="shared" si="31"/>
        <v>3545.599718</v>
      </c>
      <c r="AX583" s="22">
        <f t="shared" si="32"/>
        <v>1008.400282</v>
      </c>
      <c r="AY583" s="22">
        <v>70.73</v>
      </c>
      <c r="AZ583" s="22">
        <f t="shared" si="33"/>
        <v>70.73</v>
      </c>
      <c r="BA583" s="22">
        <f t="shared" si="34"/>
        <v>0</v>
      </c>
      <c r="BB583" s="22">
        <f t="shared" si="35"/>
        <v>4624.73</v>
      </c>
      <c r="BC583" s="22">
        <f t="shared" ref="BC583:BD583" si="2417">SUM(AW583+AZ583)</f>
        <v>3616.329718</v>
      </c>
      <c r="BD583" s="22">
        <f t="shared" si="2417"/>
        <v>1008.400282</v>
      </c>
      <c r="BE583" s="22">
        <f t="shared" si="37"/>
        <v>0</v>
      </c>
      <c r="BF583" s="27">
        <v>0.0</v>
      </c>
      <c r="BG583" s="22">
        <f t="shared" si="38"/>
        <v>0</v>
      </c>
      <c r="BH583" s="22">
        <f t="shared" si="39"/>
        <v>0</v>
      </c>
      <c r="BI583" s="22">
        <v>632.48</v>
      </c>
      <c r="BJ583" s="22">
        <f t="shared" si="40"/>
        <v>632.48</v>
      </c>
      <c r="BK583" s="22">
        <f t="shared" si="41"/>
        <v>0</v>
      </c>
      <c r="BL583" s="22"/>
      <c r="BM583" s="22">
        <f t="shared" si="42"/>
        <v>0</v>
      </c>
      <c r="BN583" s="22" t="str">
        <f t="shared" si="43"/>
        <v/>
      </c>
      <c r="BO583" s="22">
        <f t="shared" ref="BO583:BQ583" si="2418">BF583+BI583+BL583</f>
        <v>632.48</v>
      </c>
      <c r="BP583" s="22">
        <f t="shared" si="2418"/>
        <v>632.48</v>
      </c>
      <c r="BQ583" s="22">
        <f t="shared" si="2418"/>
        <v>0</v>
      </c>
      <c r="BR583" s="22">
        <f t="shared" si="45"/>
        <v>0</v>
      </c>
      <c r="BS583" s="22">
        <v>0.0</v>
      </c>
      <c r="BT583" s="22">
        <f t="shared" si="46"/>
        <v>0</v>
      </c>
      <c r="BU583" s="22">
        <f t="shared" si="47"/>
        <v>0</v>
      </c>
      <c r="BV583" s="22">
        <f t="shared" si="48"/>
        <v>0</v>
      </c>
      <c r="BW583" s="27">
        <v>0.0</v>
      </c>
      <c r="BX583" s="22">
        <f t="shared" si="49"/>
        <v>0</v>
      </c>
      <c r="BY583" s="22">
        <f t="shared" si="50"/>
        <v>0</v>
      </c>
      <c r="BZ583" s="22">
        <f t="shared" si="51"/>
        <v>0</v>
      </c>
      <c r="CA583" s="22">
        <f t="shared" si="52"/>
        <v>0</v>
      </c>
    </row>
    <row r="584" ht="14.25" customHeight="1">
      <c r="A584" s="14" t="s">
        <v>2540</v>
      </c>
      <c r="B584" s="14" t="s">
        <v>2541</v>
      </c>
      <c r="C584" s="14" t="s">
        <v>2542</v>
      </c>
      <c r="D584" s="14">
        <v>9.52477165E8</v>
      </c>
      <c r="E584" s="14" t="s">
        <v>170</v>
      </c>
      <c r="F584" s="14" t="s">
        <v>267</v>
      </c>
      <c r="G584" s="14" t="s">
        <v>2543</v>
      </c>
      <c r="H584" s="25" t="s">
        <v>96</v>
      </c>
      <c r="I584" s="26">
        <v>2620.0</v>
      </c>
      <c r="J584" s="22">
        <v>0.0</v>
      </c>
      <c r="K584" s="22">
        <f t="shared" si="6"/>
        <v>0</v>
      </c>
      <c r="L584" s="22">
        <f t="shared" si="7"/>
        <v>0</v>
      </c>
      <c r="M584" s="22">
        <v>0.0</v>
      </c>
      <c r="N584" s="22">
        <f t="shared" si="8"/>
        <v>0</v>
      </c>
      <c r="O584" s="22">
        <f t="shared" si="9"/>
        <v>0</v>
      </c>
      <c r="P584" s="22">
        <v>10.0</v>
      </c>
      <c r="Q584" s="22">
        <f t="shared" si="10"/>
        <v>0</v>
      </c>
      <c r="R584" s="22">
        <f t="shared" si="11"/>
        <v>10</v>
      </c>
      <c r="S584" s="22">
        <v>100.0</v>
      </c>
      <c r="T584" s="22">
        <f t="shared" si="12"/>
        <v>0</v>
      </c>
      <c r="U584" s="22">
        <f t="shared" si="13"/>
        <v>100</v>
      </c>
      <c r="V584" s="22">
        <f t="shared" si="14"/>
        <v>2510</v>
      </c>
      <c r="W584" s="22">
        <v>13.9</v>
      </c>
      <c r="X584" s="22">
        <f t="shared" si="15"/>
        <v>0</v>
      </c>
      <c r="Y584" s="22">
        <f t="shared" si="16"/>
        <v>13.9</v>
      </c>
      <c r="Z584" s="22">
        <v>0.39</v>
      </c>
      <c r="AA584" s="22">
        <f t="shared" si="17"/>
        <v>0</v>
      </c>
      <c r="AB584" s="22">
        <f t="shared" si="18"/>
        <v>0.39</v>
      </c>
      <c r="AC584" s="22">
        <v>68.87</v>
      </c>
      <c r="AD584" s="22">
        <f t="shared" si="19"/>
        <v>0</v>
      </c>
      <c r="AE584" s="22">
        <f t="shared" si="20"/>
        <v>68.87</v>
      </c>
      <c r="AF584" s="22">
        <v>1.37</v>
      </c>
      <c r="AG584" s="22">
        <f t="shared" si="21"/>
        <v>0</v>
      </c>
      <c r="AH584" s="22">
        <f t="shared" si="22"/>
        <v>1.37</v>
      </c>
      <c r="AI584" s="22">
        <v>60.86</v>
      </c>
      <c r="AJ584" s="22">
        <f t="shared" si="23"/>
        <v>0</v>
      </c>
      <c r="AK584" s="22">
        <f t="shared" si="24"/>
        <v>60.86</v>
      </c>
      <c r="AL584" s="22">
        <f t="shared" ref="AL584:AN584" si="2419">AF584+AI584</f>
        <v>62.23</v>
      </c>
      <c r="AM584" s="22">
        <f t="shared" si="2419"/>
        <v>0</v>
      </c>
      <c r="AN584" s="22">
        <f t="shared" si="2419"/>
        <v>62.23</v>
      </c>
      <c r="AO584" s="22">
        <f t="shared" ref="AO584:AQ584" si="2420">SUM(J584+M584+P584+S584+W584+Z584+AC584+AF584+AI584)</f>
        <v>255.39</v>
      </c>
      <c r="AP584" s="22">
        <f t="shared" si="2420"/>
        <v>0</v>
      </c>
      <c r="AQ584" s="22">
        <f t="shared" si="2420"/>
        <v>255.39</v>
      </c>
      <c r="AR584" s="22">
        <v>81.96538472507365</v>
      </c>
      <c r="AS584" s="22">
        <f t="shared" si="27"/>
        <v>337.3553847</v>
      </c>
      <c r="AT584" s="22">
        <f t="shared" si="28"/>
        <v>337.3553847</v>
      </c>
      <c r="AU584" s="22">
        <f t="shared" si="29"/>
        <v>2282.644615</v>
      </c>
      <c r="AV584" s="22">
        <f t="shared" si="2292"/>
        <v>4554</v>
      </c>
      <c r="AW584" s="22">
        <f t="shared" si="31"/>
        <v>2271.355385</v>
      </c>
      <c r="AX584" s="22">
        <f t="shared" si="32"/>
        <v>2282.644615</v>
      </c>
      <c r="AY584" s="22">
        <v>70.73</v>
      </c>
      <c r="AZ584" s="22">
        <f t="shared" si="33"/>
        <v>70.73</v>
      </c>
      <c r="BA584" s="22">
        <f t="shared" si="34"/>
        <v>0</v>
      </c>
      <c r="BB584" s="22">
        <f t="shared" si="35"/>
        <v>4624.73</v>
      </c>
      <c r="BC584" s="22">
        <f t="shared" ref="BC584:BD584" si="2421">SUM(AW584+AZ584)</f>
        <v>2342.085385</v>
      </c>
      <c r="BD584" s="22">
        <f t="shared" si="2421"/>
        <v>2282.644615</v>
      </c>
      <c r="BE584" s="22">
        <f t="shared" si="37"/>
        <v>0</v>
      </c>
      <c r="BF584" s="27">
        <v>0.0</v>
      </c>
      <c r="BG584" s="22">
        <f t="shared" si="38"/>
        <v>0</v>
      </c>
      <c r="BH584" s="22">
        <f t="shared" si="39"/>
        <v>0</v>
      </c>
      <c r="BI584" s="22">
        <v>676.3199999999999</v>
      </c>
      <c r="BJ584" s="22">
        <f t="shared" si="40"/>
        <v>676.32</v>
      </c>
      <c r="BK584" s="22">
        <f t="shared" si="41"/>
        <v>0</v>
      </c>
      <c r="BL584" s="22"/>
      <c r="BM584" s="22">
        <f t="shared" si="42"/>
        <v>0</v>
      </c>
      <c r="BN584" s="22" t="str">
        <f t="shared" si="43"/>
        <v/>
      </c>
      <c r="BO584" s="22">
        <f t="shared" ref="BO584:BQ584" si="2422">BF584+BI584+BL584</f>
        <v>676.32</v>
      </c>
      <c r="BP584" s="22">
        <f t="shared" si="2422"/>
        <v>676.32</v>
      </c>
      <c r="BQ584" s="22">
        <f t="shared" si="2422"/>
        <v>0</v>
      </c>
      <c r="BR584" s="22">
        <f t="shared" si="45"/>
        <v>0</v>
      </c>
      <c r="BS584" s="22">
        <v>0.0</v>
      </c>
      <c r="BT584" s="22">
        <f t="shared" si="46"/>
        <v>0</v>
      </c>
      <c r="BU584" s="22">
        <f t="shared" si="47"/>
        <v>0</v>
      </c>
      <c r="BV584" s="22">
        <f t="shared" si="48"/>
        <v>0</v>
      </c>
      <c r="BW584" s="27">
        <v>0.0</v>
      </c>
      <c r="BX584" s="22">
        <f t="shared" si="49"/>
        <v>0</v>
      </c>
      <c r="BY584" s="22">
        <f t="shared" si="50"/>
        <v>0</v>
      </c>
      <c r="BZ584" s="22">
        <f t="shared" si="51"/>
        <v>0</v>
      </c>
      <c r="CA584" s="22">
        <f t="shared" si="52"/>
        <v>0</v>
      </c>
    </row>
    <row r="585" ht="14.25" customHeight="1">
      <c r="A585" s="14" t="s">
        <v>2544</v>
      </c>
      <c r="B585" s="14" t="s">
        <v>2545</v>
      </c>
      <c r="C585" s="14" t="s">
        <v>2546</v>
      </c>
      <c r="D585" s="14">
        <v>9.68355293E8</v>
      </c>
      <c r="E585" s="14" t="s">
        <v>2547</v>
      </c>
      <c r="F585" s="14" t="s">
        <v>209</v>
      </c>
      <c r="G585" s="14" t="s">
        <v>2548</v>
      </c>
      <c r="H585" s="25" t="s">
        <v>96</v>
      </c>
      <c r="I585" s="26">
        <v>730.0</v>
      </c>
      <c r="J585" s="22">
        <v>0.0</v>
      </c>
      <c r="K585" s="22">
        <f t="shared" si="6"/>
        <v>0</v>
      </c>
      <c r="L585" s="22">
        <f t="shared" si="7"/>
        <v>0</v>
      </c>
      <c r="M585" s="22">
        <v>0.0</v>
      </c>
      <c r="N585" s="22">
        <f t="shared" si="8"/>
        <v>0</v>
      </c>
      <c r="O585" s="22">
        <f t="shared" si="9"/>
        <v>0</v>
      </c>
      <c r="P585" s="22">
        <v>22.0</v>
      </c>
      <c r="Q585" s="22">
        <f t="shared" si="10"/>
        <v>0</v>
      </c>
      <c r="R585" s="22">
        <f t="shared" si="11"/>
        <v>22</v>
      </c>
      <c r="S585" s="22">
        <v>100.0</v>
      </c>
      <c r="T585" s="22">
        <f t="shared" si="12"/>
        <v>0</v>
      </c>
      <c r="U585" s="22">
        <f t="shared" si="13"/>
        <v>100</v>
      </c>
      <c r="V585" s="22">
        <f t="shared" si="14"/>
        <v>608</v>
      </c>
      <c r="W585" s="22">
        <v>13.9</v>
      </c>
      <c r="X585" s="22">
        <f t="shared" si="15"/>
        <v>0</v>
      </c>
      <c r="Y585" s="22">
        <f t="shared" si="16"/>
        <v>13.9</v>
      </c>
      <c r="Z585" s="22">
        <v>0.39</v>
      </c>
      <c r="AA585" s="22">
        <f t="shared" si="17"/>
        <v>0</v>
      </c>
      <c r="AB585" s="22">
        <f t="shared" si="18"/>
        <v>0.39</v>
      </c>
      <c r="AC585" s="22">
        <v>68.87</v>
      </c>
      <c r="AD585" s="22">
        <f t="shared" si="19"/>
        <v>0</v>
      </c>
      <c r="AE585" s="22">
        <f t="shared" si="20"/>
        <v>68.87</v>
      </c>
      <c r="AF585" s="22">
        <v>1.37</v>
      </c>
      <c r="AG585" s="22">
        <f t="shared" si="21"/>
        <v>0</v>
      </c>
      <c r="AH585" s="22">
        <f t="shared" si="22"/>
        <v>1.37</v>
      </c>
      <c r="AI585" s="22">
        <v>60.86</v>
      </c>
      <c r="AJ585" s="22">
        <f t="shared" si="23"/>
        <v>0</v>
      </c>
      <c r="AK585" s="22">
        <f t="shared" si="24"/>
        <v>60.86</v>
      </c>
      <c r="AL585" s="22">
        <f t="shared" ref="AL585:AN585" si="2423">AF585+AI585</f>
        <v>62.23</v>
      </c>
      <c r="AM585" s="22">
        <f t="shared" si="2423"/>
        <v>0</v>
      </c>
      <c r="AN585" s="22">
        <f t="shared" si="2423"/>
        <v>62.23</v>
      </c>
      <c r="AO585" s="22">
        <f t="shared" ref="AO585:AQ585" si="2424">SUM(J585+M585+P585+S585+W585+Z585+AC585+AF585+AI585)</f>
        <v>267.39</v>
      </c>
      <c r="AP585" s="22">
        <f t="shared" si="2424"/>
        <v>0</v>
      </c>
      <c r="AQ585" s="22">
        <f t="shared" si="2424"/>
        <v>267.39</v>
      </c>
      <c r="AR585" s="22">
        <v>16.035628127964575</v>
      </c>
      <c r="AS585" s="22">
        <f t="shared" si="27"/>
        <v>283.4256281</v>
      </c>
      <c r="AT585" s="22">
        <f t="shared" si="28"/>
        <v>283.4256281</v>
      </c>
      <c r="AU585" s="22">
        <f t="shared" si="29"/>
        <v>446.5743719</v>
      </c>
      <c r="AV585" s="22">
        <f t="shared" si="2292"/>
        <v>4554</v>
      </c>
      <c r="AW585" s="22">
        <f t="shared" si="31"/>
        <v>4107.425628</v>
      </c>
      <c r="AX585" s="22">
        <f t="shared" si="32"/>
        <v>446.5743719</v>
      </c>
      <c r="AY585" s="22">
        <v>70.73</v>
      </c>
      <c r="AZ585" s="22">
        <f t="shared" si="33"/>
        <v>70.73</v>
      </c>
      <c r="BA585" s="22">
        <f t="shared" si="34"/>
        <v>0</v>
      </c>
      <c r="BB585" s="22">
        <f t="shared" si="35"/>
        <v>4624.73</v>
      </c>
      <c r="BC585" s="22">
        <f t="shared" ref="BC585:BD585" si="2425">SUM(AW585+AZ585)</f>
        <v>4178.155628</v>
      </c>
      <c r="BD585" s="22">
        <f t="shared" si="2425"/>
        <v>446.5743719</v>
      </c>
      <c r="BE585" s="22">
        <f t="shared" si="37"/>
        <v>0</v>
      </c>
      <c r="BF585" s="27">
        <v>0.0</v>
      </c>
      <c r="BG585" s="22">
        <f t="shared" si="38"/>
        <v>0</v>
      </c>
      <c r="BH585" s="22">
        <f t="shared" si="39"/>
        <v>0</v>
      </c>
      <c r="BI585" s="22">
        <v>486.51</v>
      </c>
      <c r="BJ585" s="22">
        <f t="shared" si="40"/>
        <v>486.51</v>
      </c>
      <c r="BK585" s="22">
        <f t="shared" si="41"/>
        <v>0</v>
      </c>
      <c r="BL585" s="22"/>
      <c r="BM585" s="22">
        <f t="shared" si="42"/>
        <v>0</v>
      </c>
      <c r="BN585" s="22" t="str">
        <f t="shared" si="43"/>
        <v/>
      </c>
      <c r="BO585" s="22">
        <f t="shared" ref="BO585:BQ585" si="2426">BF585+BI585+BL585</f>
        <v>486.51</v>
      </c>
      <c r="BP585" s="22">
        <f t="shared" si="2426"/>
        <v>486.51</v>
      </c>
      <c r="BQ585" s="22">
        <f t="shared" si="2426"/>
        <v>0</v>
      </c>
      <c r="BR585" s="22">
        <f t="shared" si="45"/>
        <v>0</v>
      </c>
      <c r="BS585" s="22">
        <v>0.0</v>
      </c>
      <c r="BT585" s="22">
        <f t="shared" si="46"/>
        <v>0</v>
      </c>
      <c r="BU585" s="22">
        <f t="shared" si="47"/>
        <v>0</v>
      </c>
      <c r="BV585" s="22">
        <f t="shared" si="48"/>
        <v>0</v>
      </c>
      <c r="BW585" s="27">
        <v>893.85</v>
      </c>
      <c r="BX585" s="22">
        <f t="shared" si="49"/>
        <v>893.85</v>
      </c>
      <c r="BY585" s="22">
        <f t="shared" si="50"/>
        <v>0</v>
      </c>
      <c r="BZ585" s="22">
        <f t="shared" si="51"/>
        <v>0</v>
      </c>
      <c r="CA585" s="22">
        <f t="shared" si="52"/>
        <v>0</v>
      </c>
    </row>
    <row r="586" ht="14.25" customHeight="1">
      <c r="A586" s="14" t="s">
        <v>2549</v>
      </c>
      <c r="B586" s="14" t="s">
        <v>2550</v>
      </c>
      <c r="C586" s="14" t="s">
        <v>2551</v>
      </c>
      <c r="D586" s="14">
        <v>8.91923047E8</v>
      </c>
      <c r="E586" s="14" t="s">
        <v>266</v>
      </c>
      <c r="F586" s="14" t="s">
        <v>322</v>
      </c>
      <c r="G586" s="14" t="s">
        <v>2552</v>
      </c>
      <c r="H586" s="25" t="s">
        <v>96</v>
      </c>
      <c r="I586" s="26">
        <v>698.0</v>
      </c>
      <c r="J586" s="22">
        <v>0.0</v>
      </c>
      <c r="K586" s="22">
        <f t="shared" si="6"/>
        <v>0</v>
      </c>
      <c r="L586" s="22">
        <f t="shared" si="7"/>
        <v>0</v>
      </c>
      <c r="M586" s="22">
        <v>0.0</v>
      </c>
      <c r="N586" s="22">
        <f t="shared" si="8"/>
        <v>0</v>
      </c>
      <c r="O586" s="22">
        <f t="shared" si="9"/>
        <v>0</v>
      </c>
      <c r="P586" s="22">
        <v>10.0</v>
      </c>
      <c r="Q586" s="22">
        <f t="shared" si="10"/>
        <v>0</v>
      </c>
      <c r="R586" s="22">
        <f t="shared" si="11"/>
        <v>10</v>
      </c>
      <c r="S586" s="22">
        <v>100.0</v>
      </c>
      <c r="T586" s="22">
        <f t="shared" si="12"/>
        <v>0</v>
      </c>
      <c r="U586" s="22">
        <f t="shared" si="13"/>
        <v>100</v>
      </c>
      <c r="V586" s="22">
        <f t="shared" si="14"/>
        <v>588</v>
      </c>
      <c r="W586" s="22">
        <v>13.9</v>
      </c>
      <c r="X586" s="22">
        <f t="shared" si="15"/>
        <v>0</v>
      </c>
      <c r="Y586" s="22">
        <f t="shared" si="16"/>
        <v>13.9</v>
      </c>
      <c r="Z586" s="22">
        <v>0.39</v>
      </c>
      <c r="AA586" s="22">
        <f t="shared" si="17"/>
        <v>0</v>
      </c>
      <c r="AB586" s="22">
        <f t="shared" si="18"/>
        <v>0.39</v>
      </c>
      <c r="AC586" s="22">
        <v>68.87</v>
      </c>
      <c r="AD586" s="22">
        <f t="shared" si="19"/>
        <v>0</v>
      </c>
      <c r="AE586" s="22">
        <f t="shared" si="20"/>
        <v>68.87</v>
      </c>
      <c r="AF586" s="22">
        <v>1.37</v>
      </c>
      <c r="AG586" s="22">
        <f t="shared" si="21"/>
        <v>0</v>
      </c>
      <c r="AH586" s="22">
        <f t="shared" si="22"/>
        <v>1.37</v>
      </c>
      <c r="AI586" s="22">
        <v>60.86</v>
      </c>
      <c r="AJ586" s="22">
        <f t="shared" si="23"/>
        <v>0</v>
      </c>
      <c r="AK586" s="22">
        <f t="shared" si="24"/>
        <v>60.86</v>
      </c>
      <c r="AL586" s="22">
        <f t="shared" ref="AL586:AN586" si="2427">AF586+AI586</f>
        <v>62.23</v>
      </c>
      <c r="AM586" s="22">
        <f t="shared" si="2427"/>
        <v>0</v>
      </c>
      <c r="AN586" s="22">
        <f t="shared" si="2427"/>
        <v>62.23</v>
      </c>
      <c r="AO586" s="22">
        <f t="shared" ref="AO586:AQ586" si="2428">SUM(J586+M586+P586+S586+W586+Z586+AC586+AF586+AI586)</f>
        <v>255.39</v>
      </c>
      <c r="AP586" s="22">
        <f t="shared" si="2428"/>
        <v>0</v>
      </c>
      <c r="AQ586" s="22">
        <f t="shared" si="2428"/>
        <v>255.39</v>
      </c>
      <c r="AR586" s="22">
        <v>15.342360445555435</v>
      </c>
      <c r="AS586" s="22">
        <f t="shared" si="27"/>
        <v>270.7323604</v>
      </c>
      <c r="AT586" s="22">
        <f t="shared" si="28"/>
        <v>270.7323604</v>
      </c>
      <c r="AU586" s="22">
        <f t="shared" si="29"/>
        <v>427.2676396</v>
      </c>
      <c r="AV586" s="22">
        <f t="shared" si="2292"/>
        <v>4554</v>
      </c>
      <c r="AW586" s="22">
        <f t="shared" si="31"/>
        <v>4126.73236</v>
      </c>
      <c r="AX586" s="22">
        <f t="shared" si="32"/>
        <v>427.2676396</v>
      </c>
      <c r="AY586" s="22">
        <v>70.73</v>
      </c>
      <c r="AZ586" s="22">
        <f t="shared" si="33"/>
        <v>70.73</v>
      </c>
      <c r="BA586" s="22">
        <f t="shared" si="34"/>
        <v>0</v>
      </c>
      <c r="BB586" s="22">
        <f t="shared" si="35"/>
        <v>4624.73</v>
      </c>
      <c r="BC586" s="22">
        <f t="shared" ref="BC586:BD586" si="2429">SUM(AW586+AZ586)</f>
        <v>4197.46236</v>
      </c>
      <c r="BD586" s="22">
        <f t="shared" si="2429"/>
        <v>427.2676396</v>
      </c>
      <c r="BE586" s="22">
        <f t="shared" si="37"/>
        <v>0</v>
      </c>
      <c r="BF586" s="27">
        <v>0.0</v>
      </c>
      <c r="BG586" s="22">
        <f t="shared" si="38"/>
        <v>0</v>
      </c>
      <c r="BH586" s="22">
        <f t="shared" si="39"/>
        <v>0</v>
      </c>
      <c r="BI586" s="22">
        <v>257.57</v>
      </c>
      <c r="BJ586" s="22">
        <f t="shared" si="40"/>
        <v>257.57</v>
      </c>
      <c r="BK586" s="22">
        <f t="shared" si="41"/>
        <v>0</v>
      </c>
      <c r="BL586" s="22"/>
      <c r="BM586" s="22">
        <f t="shared" si="42"/>
        <v>0</v>
      </c>
      <c r="BN586" s="22" t="str">
        <f t="shared" si="43"/>
        <v/>
      </c>
      <c r="BO586" s="22">
        <f t="shared" ref="BO586:BQ586" si="2430">BF586+BI586+BL586</f>
        <v>257.57</v>
      </c>
      <c r="BP586" s="22">
        <f t="shared" si="2430"/>
        <v>257.57</v>
      </c>
      <c r="BQ586" s="22">
        <f t="shared" si="2430"/>
        <v>0</v>
      </c>
      <c r="BR586" s="22">
        <f t="shared" si="45"/>
        <v>0</v>
      </c>
      <c r="BS586" s="22">
        <v>0.0</v>
      </c>
      <c r="BT586" s="22">
        <f t="shared" si="46"/>
        <v>0</v>
      </c>
      <c r="BU586" s="22">
        <f t="shared" si="47"/>
        <v>0</v>
      </c>
      <c r="BV586" s="22">
        <f t="shared" si="48"/>
        <v>0</v>
      </c>
      <c r="BW586" s="27">
        <v>191.54</v>
      </c>
      <c r="BX586" s="22">
        <f t="shared" si="49"/>
        <v>191.54</v>
      </c>
      <c r="BY586" s="22">
        <f t="shared" si="50"/>
        <v>0</v>
      </c>
      <c r="BZ586" s="22">
        <f t="shared" si="51"/>
        <v>0</v>
      </c>
      <c r="CA586" s="22">
        <f t="shared" si="52"/>
        <v>0</v>
      </c>
    </row>
    <row r="587" ht="14.25" customHeight="1">
      <c r="A587" s="14" t="s">
        <v>2553</v>
      </c>
      <c r="B587" s="14" t="s">
        <v>2554</v>
      </c>
      <c r="C587" s="14" t="s">
        <v>2555</v>
      </c>
      <c r="D587" s="14">
        <v>9.51133799E8</v>
      </c>
      <c r="E587" s="14" t="s">
        <v>266</v>
      </c>
      <c r="F587" s="14" t="s">
        <v>267</v>
      </c>
      <c r="G587" s="14" t="s">
        <v>2556</v>
      </c>
      <c r="H587" s="25" t="s">
        <v>96</v>
      </c>
      <c r="I587" s="26">
        <v>1150.0</v>
      </c>
      <c r="J587" s="22">
        <v>0.0</v>
      </c>
      <c r="K587" s="22">
        <f t="shared" si="6"/>
        <v>0</v>
      </c>
      <c r="L587" s="22">
        <f t="shared" si="7"/>
        <v>0</v>
      </c>
      <c r="M587" s="22">
        <v>0.0</v>
      </c>
      <c r="N587" s="22">
        <f t="shared" si="8"/>
        <v>0</v>
      </c>
      <c r="O587" s="22">
        <f t="shared" si="9"/>
        <v>0</v>
      </c>
      <c r="P587" s="22">
        <v>22.0</v>
      </c>
      <c r="Q587" s="22">
        <f t="shared" si="10"/>
        <v>0</v>
      </c>
      <c r="R587" s="22">
        <f t="shared" si="11"/>
        <v>22</v>
      </c>
      <c r="S587" s="22">
        <v>100.0</v>
      </c>
      <c r="T587" s="22">
        <f t="shared" si="12"/>
        <v>0</v>
      </c>
      <c r="U587" s="22">
        <f t="shared" si="13"/>
        <v>100</v>
      </c>
      <c r="V587" s="22">
        <f t="shared" si="14"/>
        <v>1028</v>
      </c>
      <c r="W587" s="22">
        <v>13.9</v>
      </c>
      <c r="X587" s="22">
        <f t="shared" si="15"/>
        <v>0</v>
      </c>
      <c r="Y587" s="22">
        <f t="shared" si="16"/>
        <v>13.9</v>
      </c>
      <c r="Z587" s="22">
        <v>0.39</v>
      </c>
      <c r="AA587" s="22">
        <f t="shared" si="17"/>
        <v>0</v>
      </c>
      <c r="AB587" s="22">
        <f t="shared" si="18"/>
        <v>0.39</v>
      </c>
      <c r="AC587" s="22">
        <v>68.87</v>
      </c>
      <c r="AD587" s="22">
        <f t="shared" si="19"/>
        <v>0</v>
      </c>
      <c r="AE587" s="22">
        <f t="shared" si="20"/>
        <v>68.87</v>
      </c>
      <c r="AF587" s="22">
        <v>1.37</v>
      </c>
      <c r="AG587" s="22">
        <f t="shared" si="21"/>
        <v>0</v>
      </c>
      <c r="AH587" s="22">
        <f t="shared" si="22"/>
        <v>1.37</v>
      </c>
      <c r="AI587" s="22">
        <v>60.86</v>
      </c>
      <c r="AJ587" s="22">
        <f t="shared" si="23"/>
        <v>0</v>
      </c>
      <c r="AK587" s="22">
        <f t="shared" si="24"/>
        <v>60.86</v>
      </c>
      <c r="AL587" s="22">
        <f t="shared" ref="AL587:AN587" si="2431">AF587+AI587</f>
        <v>62.23</v>
      </c>
      <c r="AM587" s="22">
        <f t="shared" si="2431"/>
        <v>0</v>
      </c>
      <c r="AN587" s="22">
        <f t="shared" si="2431"/>
        <v>62.23</v>
      </c>
      <c r="AO587" s="22">
        <f t="shared" ref="AO587:AQ587" si="2432">SUM(J587+M587+P587+S587+W587+Z587+AC587+AF587+AI587)</f>
        <v>267.39</v>
      </c>
      <c r="AP587" s="22">
        <f t="shared" si="2432"/>
        <v>0</v>
      </c>
      <c r="AQ587" s="22">
        <f t="shared" si="2432"/>
        <v>267.39</v>
      </c>
      <c r="AR587" s="22">
        <v>30.594249458556483</v>
      </c>
      <c r="AS587" s="22">
        <f t="shared" si="27"/>
        <v>297.9842495</v>
      </c>
      <c r="AT587" s="22">
        <f t="shared" si="28"/>
        <v>297.9842495</v>
      </c>
      <c r="AU587" s="22">
        <f t="shared" si="29"/>
        <v>852.0157505</v>
      </c>
      <c r="AV587" s="22">
        <f t="shared" si="2292"/>
        <v>4554</v>
      </c>
      <c r="AW587" s="22">
        <f t="shared" si="31"/>
        <v>3701.984249</v>
      </c>
      <c r="AX587" s="22">
        <f t="shared" si="32"/>
        <v>852.0157505</v>
      </c>
      <c r="AY587" s="22">
        <v>70.73</v>
      </c>
      <c r="AZ587" s="22">
        <f t="shared" si="33"/>
        <v>70.73</v>
      </c>
      <c r="BA587" s="22">
        <f t="shared" si="34"/>
        <v>0</v>
      </c>
      <c r="BB587" s="22">
        <f t="shared" si="35"/>
        <v>4624.73</v>
      </c>
      <c r="BC587" s="22">
        <f t="shared" ref="BC587:BD587" si="2433">SUM(AW587+AZ587)</f>
        <v>3772.714249</v>
      </c>
      <c r="BD587" s="22">
        <f t="shared" si="2433"/>
        <v>852.0157505</v>
      </c>
      <c r="BE587" s="22">
        <f t="shared" si="37"/>
        <v>0</v>
      </c>
      <c r="BF587" s="27">
        <v>0.0</v>
      </c>
      <c r="BG587" s="22">
        <f t="shared" si="38"/>
        <v>0</v>
      </c>
      <c r="BH587" s="22">
        <f t="shared" si="39"/>
        <v>0</v>
      </c>
      <c r="BI587" s="22">
        <v>357.41999999999996</v>
      </c>
      <c r="BJ587" s="22">
        <f t="shared" si="40"/>
        <v>357.42</v>
      </c>
      <c r="BK587" s="22">
        <f t="shared" si="41"/>
        <v>0</v>
      </c>
      <c r="BL587" s="22"/>
      <c r="BM587" s="22">
        <f t="shared" si="42"/>
        <v>0</v>
      </c>
      <c r="BN587" s="22" t="str">
        <f t="shared" si="43"/>
        <v/>
      </c>
      <c r="BO587" s="22">
        <f t="shared" ref="BO587:BQ587" si="2434">BF587+BI587+BL587</f>
        <v>357.42</v>
      </c>
      <c r="BP587" s="22">
        <f t="shared" si="2434"/>
        <v>357.42</v>
      </c>
      <c r="BQ587" s="22">
        <f t="shared" si="2434"/>
        <v>0</v>
      </c>
      <c r="BR587" s="22">
        <f t="shared" si="45"/>
        <v>0</v>
      </c>
      <c r="BS587" s="22">
        <v>0.0</v>
      </c>
      <c r="BT587" s="22">
        <f t="shared" si="46"/>
        <v>0</v>
      </c>
      <c r="BU587" s="22">
        <f t="shared" si="47"/>
        <v>0</v>
      </c>
      <c r="BV587" s="22">
        <f t="shared" si="48"/>
        <v>0</v>
      </c>
      <c r="BW587" s="27">
        <v>2681.56</v>
      </c>
      <c r="BX587" s="22">
        <f t="shared" si="49"/>
        <v>2681.56</v>
      </c>
      <c r="BY587" s="22">
        <f t="shared" si="50"/>
        <v>0</v>
      </c>
      <c r="BZ587" s="22">
        <f t="shared" si="51"/>
        <v>0</v>
      </c>
      <c r="CA587" s="22">
        <f t="shared" si="52"/>
        <v>0</v>
      </c>
    </row>
    <row r="588" ht="14.25" customHeight="1">
      <c r="A588" s="14" t="s">
        <v>2557</v>
      </c>
      <c r="B588" s="14" t="s">
        <v>2558</v>
      </c>
      <c r="C588" s="14" t="s">
        <v>2559</v>
      </c>
      <c r="D588" s="14">
        <v>3.40267909E8</v>
      </c>
      <c r="E588" s="14" t="s">
        <v>235</v>
      </c>
      <c r="F588" s="14" t="s">
        <v>204</v>
      </c>
      <c r="G588" s="14" t="s">
        <v>2560</v>
      </c>
      <c r="H588" s="25" t="s">
        <v>96</v>
      </c>
      <c r="I588" s="26">
        <v>2895.0</v>
      </c>
      <c r="J588" s="22">
        <v>0.0</v>
      </c>
      <c r="K588" s="22">
        <f t="shared" si="6"/>
        <v>0</v>
      </c>
      <c r="L588" s="22">
        <f t="shared" si="7"/>
        <v>0</v>
      </c>
      <c r="M588" s="22">
        <v>0.0</v>
      </c>
      <c r="N588" s="22">
        <f t="shared" si="8"/>
        <v>0</v>
      </c>
      <c r="O588" s="22">
        <f t="shared" si="9"/>
        <v>0</v>
      </c>
      <c r="P588" s="22">
        <v>10.0</v>
      </c>
      <c r="Q588" s="22">
        <f t="shared" si="10"/>
        <v>0</v>
      </c>
      <c r="R588" s="22">
        <f t="shared" si="11"/>
        <v>10</v>
      </c>
      <c r="S588" s="22">
        <v>100.0</v>
      </c>
      <c r="T588" s="22">
        <f t="shared" si="12"/>
        <v>0</v>
      </c>
      <c r="U588" s="22">
        <f t="shared" si="13"/>
        <v>100</v>
      </c>
      <c r="V588" s="22">
        <f t="shared" si="14"/>
        <v>2785</v>
      </c>
      <c r="W588" s="22">
        <v>13.9</v>
      </c>
      <c r="X588" s="22">
        <f t="shared" si="15"/>
        <v>0</v>
      </c>
      <c r="Y588" s="22">
        <f t="shared" si="16"/>
        <v>13.9</v>
      </c>
      <c r="Z588" s="22">
        <v>0.39</v>
      </c>
      <c r="AA588" s="22">
        <f t="shared" si="17"/>
        <v>0</v>
      </c>
      <c r="AB588" s="22">
        <f t="shared" si="18"/>
        <v>0.39</v>
      </c>
      <c r="AC588" s="22">
        <v>68.87</v>
      </c>
      <c r="AD588" s="22">
        <f t="shared" si="19"/>
        <v>0</v>
      </c>
      <c r="AE588" s="22">
        <f t="shared" si="20"/>
        <v>68.87</v>
      </c>
      <c r="AF588" s="22">
        <v>1.37</v>
      </c>
      <c r="AG588" s="22">
        <f t="shared" si="21"/>
        <v>0</v>
      </c>
      <c r="AH588" s="22">
        <f t="shared" si="22"/>
        <v>1.37</v>
      </c>
      <c r="AI588" s="22">
        <v>60.86</v>
      </c>
      <c r="AJ588" s="22">
        <f t="shared" si="23"/>
        <v>0</v>
      </c>
      <c r="AK588" s="22">
        <f t="shared" si="24"/>
        <v>60.86</v>
      </c>
      <c r="AL588" s="22">
        <f t="shared" ref="AL588:AN588" si="2435">AF588+AI588</f>
        <v>62.23</v>
      </c>
      <c r="AM588" s="22">
        <f t="shared" si="2435"/>
        <v>0</v>
      </c>
      <c r="AN588" s="22">
        <f t="shared" si="2435"/>
        <v>62.23</v>
      </c>
      <c r="AO588" s="22">
        <f t="shared" ref="AO588:AQ588" si="2436">SUM(J588+M588+P588+S588+W588+Z588+AC588+AF588+AI588)</f>
        <v>255.39</v>
      </c>
      <c r="AP588" s="22">
        <f t="shared" si="2436"/>
        <v>0</v>
      </c>
      <c r="AQ588" s="22">
        <f t="shared" si="2436"/>
        <v>255.39</v>
      </c>
      <c r="AR588" s="22">
        <v>91.49781535819929</v>
      </c>
      <c r="AS588" s="22">
        <f t="shared" si="27"/>
        <v>346.8878154</v>
      </c>
      <c r="AT588" s="22">
        <f t="shared" si="28"/>
        <v>346.8878154</v>
      </c>
      <c r="AU588" s="22">
        <f t="shared" si="29"/>
        <v>2548.112185</v>
      </c>
      <c r="AV588" s="22">
        <f t="shared" si="2292"/>
        <v>4554</v>
      </c>
      <c r="AW588" s="22">
        <f t="shared" si="31"/>
        <v>2005.887815</v>
      </c>
      <c r="AX588" s="22">
        <f t="shared" si="32"/>
        <v>2548.112185</v>
      </c>
      <c r="AY588" s="22">
        <v>70.73</v>
      </c>
      <c r="AZ588" s="22">
        <f t="shared" si="33"/>
        <v>70.73</v>
      </c>
      <c r="BA588" s="22">
        <f t="shared" si="34"/>
        <v>0</v>
      </c>
      <c r="BB588" s="22">
        <f t="shared" si="35"/>
        <v>4624.73</v>
      </c>
      <c r="BC588" s="22">
        <f t="shared" ref="BC588:BD588" si="2437">SUM(AW588+AZ588)</f>
        <v>2076.617815</v>
      </c>
      <c r="BD588" s="22">
        <f t="shared" si="2437"/>
        <v>2548.112185</v>
      </c>
      <c r="BE588" s="22">
        <f t="shared" si="37"/>
        <v>0</v>
      </c>
      <c r="BF588" s="27">
        <v>0.0</v>
      </c>
      <c r="BG588" s="22">
        <f t="shared" si="38"/>
        <v>0</v>
      </c>
      <c r="BH588" s="22">
        <f t="shared" si="39"/>
        <v>0</v>
      </c>
      <c r="BI588" s="22">
        <v>0.0</v>
      </c>
      <c r="BJ588" s="22">
        <f t="shared" si="40"/>
        <v>0</v>
      </c>
      <c r="BK588" s="22">
        <f t="shared" si="41"/>
        <v>0</v>
      </c>
      <c r="BL588" s="22"/>
      <c r="BM588" s="22">
        <f t="shared" si="42"/>
        <v>0</v>
      </c>
      <c r="BN588" s="22" t="str">
        <f t="shared" si="43"/>
        <v/>
      </c>
      <c r="BO588" s="22">
        <f t="shared" ref="BO588:BQ588" si="2438">BF588+BI588+BL588</f>
        <v>0</v>
      </c>
      <c r="BP588" s="22">
        <f t="shared" si="2438"/>
        <v>0</v>
      </c>
      <c r="BQ588" s="22">
        <f t="shared" si="2438"/>
        <v>0</v>
      </c>
      <c r="BR588" s="22">
        <f t="shared" si="45"/>
        <v>0</v>
      </c>
      <c r="BS588" s="22">
        <v>0.0</v>
      </c>
      <c r="BT588" s="22">
        <f t="shared" si="46"/>
        <v>0</v>
      </c>
      <c r="BU588" s="22">
        <f t="shared" si="47"/>
        <v>0</v>
      </c>
      <c r="BV588" s="22">
        <f t="shared" si="48"/>
        <v>0</v>
      </c>
      <c r="BW588" s="27">
        <v>574.62</v>
      </c>
      <c r="BX588" s="22">
        <f t="shared" si="49"/>
        <v>574.62</v>
      </c>
      <c r="BY588" s="22">
        <f t="shared" si="50"/>
        <v>0</v>
      </c>
      <c r="BZ588" s="22">
        <f t="shared" si="51"/>
        <v>0</v>
      </c>
      <c r="CA588" s="22">
        <f t="shared" si="52"/>
        <v>0</v>
      </c>
    </row>
    <row r="589" ht="14.25" customHeight="1">
      <c r="A589" s="14" t="s">
        <v>2561</v>
      </c>
      <c r="B589" s="14" t="s">
        <v>244</v>
      </c>
      <c r="C589" s="14" t="s">
        <v>2562</v>
      </c>
      <c r="D589" s="14"/>
      <c r="E589" s="14" t="s">
        <v>422</v>
      </c>
      <c r="F589" s="14" t="s">
        <v>94</v>
      </c>
      <c r="G589" s="14" t="s">
        <v>2563</v>
      </c>
      <c r="H589" s="25" t="s">
        <v>96</v>
      </c>
      <c r="I589" s="26">
        <v>1200.0</v>
      </c>
      <c r="J589" s="22">
        <v>0.0</v>
      </c>
      <c r="K589" s="22">
        <f t="shared" si="6"/>
        <v>0</v>
      </c>
      <c r="L589" s="22">
        <f t="shared" si="7"/>
        <v>0</v>
      </c>
      <c r="M589" s="22">
        <v>0.0</v>
      </c>
      <c r="N589" s="22">
        <f t="shared" si="8"/>
        <v>0</v>
      </c>
      <c r="O589" s="22">
        <f t="shared" si="9"/>
        <v>0</v>
      </c>
      <c r="P589" s="22">
        <v>10.0</v>
      </c>
      <c r="Q589" s="22">
        <f t="shared" si="10"/>
        <v>0</v>
      </c>
      <c r="R589" s="22">
        <f t="shared" si="11"/>
        <v>10</v>
      </c>
      <c r="S589" s="22">
        <v>100.0</v>
      </c>
      <c r="T589" s="22">
        <f t="shared" si="12"/>
        <v>0</v>
      </c>
      <c r="U589" s="22">
        <f t="shared" si="13"/>
        <v>100</v>
      </c>
      <c r="V589" s="22">
        <f t="shared" si="14"/>
        <v>1090</v>
      </c>
      <c r="W589" s="22">
        <v>13.9</v>
      </c>
      <c r="X589" s="22">
        <f t="shared" si="15"/>
        <v>0</v>
      </c>
      <c r="Y589" s="22">
        <f t="shared" si="16"/>
        <v>13.9</v>
      </c>
      <c r="Z589" s="22">
        <v>0.39</v>
      </c>
      <c r="AA589" s="22">
        <f t="shared" si="17"/>
        <v>0</v>
      </c>
      <c r="AB589" s="22">
        <f t="shared" si="18"/>
        <v>0.39</v>
      </c>
      <c r="AC589" s="22">
        <v>68.87</v>
      </c>
      <c r="AD589" s="22">
        <f t="shared" si="19"/>
        <v>0</v>
      </c>
      <c r="AE589" s="22">
        <f t="shared" si="20"/>
        <v>68.87</v>
      </c>
      <c r="AF589" s="22">
        <v>1.37</v>
      </c>
      <c r="AG589" s="22">
        <f t="shared" si="21"/>
        <v>0</v>
      </c>
      <c r="AH589" s="22">
        <f t="shared" si="22"/>
        <v>1.37</v>
      </c>
      <c r="AI589" s="22">
        <v>60.86</v>
      </c>
      <c r="AJ589" s="22">
        <f t="shared" si="23"/>
        <v>0</v>
      </c>
      <c r="AK589" s="22">
        <f t="shared" si="24"/>
        <v>60.86</v>
      </c>
      <c r="AL589" s="22">
        <f t="shared" ref="AL589:AN589" si="2439">AF589+AI589</f>
        <v>62.23</v>
      </c>
      <c r="AM589" s="22">
        <f t="shared" si="2439"/>
        <v>0</v>
      </c>
      <c r="AN589" s="22">
        <f t="shared" si="2439"/>
        <v>62.23</v>
      </c>
      <c r="AO589" s="22">
        <f t="shared" ref="AO589:AQ589" si="2440">SUM(J589+M589+P589+S589+W589+Z589+AC589+AF589+AI589)</f>
        <v>255.39</v>
      </c>
      <c r="AP589" s="22">
        <f t="shared" si="2440"/>
        <v>0</v>
      </c>
      <c r="AQ589" s="22">
        <f t="shared" si="2440"/>
        <v>255.39</v>
      </c>
      <c r="AR589" s="22">
        <v>32.74337927402481</v>
      </c>
      <c r="AS589" s="22">
        <f t="shared" si="27"/>
        <v>288.1333793</v>
      </c>
      <c r="AT589" s="22">
        <f t="shared" si="28"/>
        <v>288.1333793</v>
      </c>
      <c r="AU589" s="22">
        <f t="shared" si="29"/>
        <v>911.8666207</v>
      </c>
      <c r="AV589" s="22">
        <f t="shared" si="2292"/>
        <v>4554</v>
      </c>
      <c r="AW589" s="22">
        <f t="shared" si="31"/>
        <v>3642.133379</v>
      </c>
      <c r="AX589" s="22">
        <f t="shared" si="32"/>
        <v>911.8666207</v>
      </c>
      <c r="AY589" s="22">
        <v>70.73</v>
      </c>
      <c r="AZ589" s="22">
        <f t="shared" si="33"/>
        <v>70.73</v>
      </c>
      <c r="BA589" s="22">
        <f t="shared" si="34"/>
        <v>0</v>
      </c>
      <c r="BB589" s="22">
        <f t="shared" si="35"/>
        <v>4624.73</v>
      </c>
      <c r="BC589" s="22">
        <f t="shared" ref="BC589:BD589" si="2441">SUM(AW589+AZ589)</f>
        <v>3712.863379</v>
      </c>
      <c r="BD589" s="22">
        <f t="shared" si="2441"/>
        <v>911.8666207</v>
      </c>
      <c r="BE589" s="22">
        <f t="shared" si="37"/>
        <v>0</v>
      </c>
      <c r="BF589" s="27">
        <v>0.0</v>
      </c>
      <c r="BG589" s="22">
        <f t="shared" si="38"/>
        <v>0</v>
      </c>
      <c r="BH589" s="22">
        <f t="shared" si="39"/>
        <v>0</v>
      </c>
      <c r="BI589" s="22">
        <v>0.0</v>
      </c>
      <c r="BJ589" s="22">
        <f t="shared" si="40"/>
        <v>0</v>
      </c>
      <c r="BK589" s="22">
        <f t="shared" si="41"/>
        <v>0</v>
      </c>
      <c r="BL589" s="22"/>
      <c r="BM589" s="22">
        <f t="shared" si="42"/>
        <v>0</v>
      </c>
      <c r="BN589" s="22" t="str">
        <f t="shared" si="43"/>
        <v/>
      </c>
      <c r="BO589" s="22">
        <f t="shared" ref="BO589:BQ589" si="2442">BF589+BI589+BL589</f>
        <v>0</v>
      </c>
      <c r="BP589" s="22">
        <f t="shared" si="2442"/>
        <v>0</v>
      </c>
      <c r="BQ589" s="22">
        <f t="shared" si="2442"/>
        <v>0</v>
      </c>
      <c r="BR589" s="22">
        <f t="shared" si="45"/>
        <v>0</v>
      </c>
      <c r="BS589" s="22">
        <v>0.0</v>
      </c>
      <c r="BT589" s="22">
        <f t="shared" si="46"/>
        <v>0</v>
      </c>
      <c r="BU589" s="22">
        <f t="shared" si="47"/>
        <v>0</v>
      </c>
      <c r="BV589" s="22">
        <f t="shared" si="48"/>
        <v>0</v>
      </c>
      <c r="BW589" s="27">
        <v>0.0</v>
      </c>
      <c r="BX589" s="22">
        <f t="shared" si="49"/>
        <v>0</v>
      </c>
      <c r="BY589" s="22">
        <f t="shared" si="50"/>
        <v>0</v>
      </c>
      <c r="BZ589" s="22">
        <f t="shared" si="51"/>
        <v>0</v>
      </c>
      <c r="CA589" s="22">
        <f t="shared" si="52"/>
        <v>0</v>
      </c>
    </row>
    <row r="590" ht="14.25" customHeight="1">
      <c r="A590" s="14" t="s">
        <v>2564</v>
      </c>
      <c r="B590" s="14" t="s">
        <v>2565</v>
      </c>
      <c r="C590" s="14" t="s">
        <v>2566</v>
      </c>
      <c r="D590" s="14">
        <v>9.21274912E8</v>
      </c>
      <c r="E590" s="14" t="s">
        <v>312</v>
      </c>
      <c r="F590" s="14" t="s">
        <v>508</v>
      </c>
      <c r="G590" s="14" t="s">
        <v>2567</v>
      </c>
      <c r="H590" s="25" t="s">
        <v>2568</v>
      </c>
      <c r="I590" s="26">
        <v>537.0</v>
      </c>
      <c r="J590" s="22">
        <v>0.0</v>
      </c>
      <c r="K590" s="22">
        <f t="shared" si="6"/>
        <v>0</v>
      </c>
      <c r="L590" s="22">
        <f t="shared" si="7"/>
        <v>0</v>
      </c>
      <c r="M590" s="22">
        <v>0.0</v>
      </c>
      <c r="N590" s="22">
        <f t="shared" si="8"/>
        <v>0</v>
      </c>
      <c r="O590" s="22">
        <f t="shared" si="9"/>
        <v>0</v>
      </c>
      <c r="P590" s="22">
        <v>22.0</v>
      </c>
      <c r="Q590" s="22">
        <f t="shared" si="10"/>
        <v>0</v>
      </c>
      <c r="R590" s="22">
        <f t="shared" si="11"/>
        <v>22</v>
      </c>
      <c r="S590" s="22">
        <v>100.0</v>
      </c>
      <c r="T590" s="22">
        <f t="shared" si="12"/>
        <v>0</v>
      </c>
      <c r="U590" s="22">
        <f t="shared" si="13"/>
        <v>100</v>
      </c>
      <c r="V590" s="22">
        <f t="shared" si="14"/>
        <v>415</v>
      </c>
      <c r="W590" s="22">
        <v>13.9</v>
      </c>
      <c r="X590" s="22">
        <f t="shared" si="15"/>
        <v>0</v>
      </c>
      <c r="Y590" s="22">
        <f t="shared" si="16"/>
        <v>13.9</v>
      </c>
      <c r="Z590" s="22">
        <v>0.39</v>
      </c>
      <c r="AA590" s="22">
        <f t="shared" si="17"/>
        <v>0</v>
      </c>
      <c r="AB590" s="22">
        <f t="shared" si="18"/>
        <v>0.39</v>
      </c>
      <c r="AC590" s="22">
        <v>68.87</v>
      </c>
      <c r="AD590" s="22">
        <f t="shared" si="19"/>
        <v>0</v>
      </c>
      <c r="AE590" s="22">
        <f t="shared" si="20"/>
        <v>68.87</v>
      </c>
      <c r="AF590" s="22">
        <v>1.37</v>
      </c>
      <c r="AG590" s="22">
        <f t="shared" si="21"/>
        <v>0</v>
      </c>
      <c r="AH590" s="22">
        <f t="shared" si="22"/>
        <v>1.37</v>
      </c>
      <c r="AI590" s="22">
        <v>60.86</v>
      </c>
      <c r="AJ590" s="22">
        <f t="shared" si="23"/>
        <v>0</v>
      </c>
      <c r="AK590" s="22">
        <f t="shared" si="24"/>
        <v>60.86</v>
      </c>
      <c r="AL590" s="22">
        <f t="shared" ref="AL590:AN590" si="2443">AF590+AI590</f>
        <v>62.23</v>
      </c>
      <c r="AM590" s="22">
        <f t="shared" si="2443"/>
        <v>0</v>
      </c>
      <c r="AN590" s="22">
        <f t="shared" si="2443"/>
        <v>62.23</v>
      </c>
      <c r="AO590" s="22">
        <f t="shared" ref="AO590:AQ590" si="2444">SUM(J590+M590+P590+S590+W590+Z590+AC590+AF590+AI590)</f>
        <v>267.39</v>
      </c>
      <c r="AP590" s="22">
        <f t="shared" si="2444"/>
        <v>0</v>
      </c>
      <c r="AQ590" s="22">
        <f t="shared" si="2444"/>
        <v>267.39</v>
      </c>
      <c r="AR590" s="22">
        <v>9.345594992716391</v>
      </c>
      <c r="AS590" s="22">
        <f t="shared" si="27"/>
        <v>276.735595</v>
      </c>
      <c r="AT590" s="22">
        <f t="shared" si="28"/>
        <v>276.735595</v>
      </c>
      <c r="AU590" s="22">
        <f t="shared" si="29"/>
        <v>260.264405</v>
      </c>
      <c r="AV590" s="22">
        <f t="shared" si="2292"/>
        <v>4554</v>
      </c>
      <c r="AW590" s="22">
        <f t="shared" si="31"/>
        <v>4293.735595</v>
      </c>
      <c r="AX590" s="22">
        <f t="shared" si="32"/>
        <v>260.264405</v>
      </c>
      <c r="AY590" s="22">
        <v>70.73</v>
      </c>
      <c r="AZ590" s="22">
        <f t="shared" si="33"/>
        <v>70.73</v>
      </c>
      <c r="BA590" s="22">
        <f t="shared" si="34"/>
        <v>0</v>
      </c>
      <c r="BB590" s="22">
        <f t="shared" si="35"/>
        <v>4624.73</v>
      </c>
      <c r="BC590" s="22">
        <f t="shared" ref="BC590:BD590" si="2445">SUM(AW590+AZ590)</f>
        <v>4364.465595</v>
      </c>
      <c r="BD590" s="22">
        <f t="shared" si="2445"/>
        <v>260.264405</v>
      </c>
      <c r="BE590" s="22">
        <f t="shared" si="37"/>
        <v>0</v>
      </c>
      <c r="BF590" s="27">
        <v>0.0</v>
      </c>
      <c r="BG590" s="22">
        <f t="shared" si="38"/>
        <v>0</v>
      </c>
      <c r="BH590" s="22">
        <f t="shared" si="39"/>
        <v>0</v>
      </c>
      <c r="BI590" s="22">
        <v>574.6</v>
      </c>
      <c r="BJ590" s="22">
        <f t="shared" si="40"/>
        <v>574.6</v>
      </c>
      <c r="BK590" s="22">
        <f t="shared" si="41"/>
        <v>0</v>
      </c>
      <c r="BL590" s="22"/>
      <c r="BM590" s="22">
        <f t="shared" si="42"/>
        <v>0</v>
      </c>
      <c r="BN590" s="22" t="str">
        <f t="shared" si="43"/>
        <v/>
      </c>
      <c r="BO590" s="22">
        <f t="shared" ref="BO590:BQ590" si="2446">BF590+BI590+BL590</f>
        <v>574.6</v>
      </c>
      <c r="BP590" s="22">
        <f t="shared" si="2446"/>
        <v>574.6</v>
      </c>
      <c r="BQ590" s="22">
        <f t="shared" si="2446"/>
        <v>0</v>
      </c>
      <c r="BR590" s="22">
        <f t="shared" si="45"/>
        <v>0</v>
      </c>
      <c r="BS590" s="22">
        <v>0.0</v>
      </c>
      <c r="BT590" s="22">
        <f t="shared" si="46"/>
        <v>0</v>
      </c>
      <c r="BU590" s="22">
        <f t="shared" si="47"/>
        <v>0</v>
      </c>
      <c r="BV590" s="22">
        <f t="shared" si="48"/>
        <v>0</v>
      </c>
      <c r="BW590" s="27">
        <v>0.0</v>
      </c>
      <c r="BX590" s="22">
        <f t="shared" si="49"/>
        <v>0</v>
      </c>
      <c r="BY590" s="22">
        <f t="shared" si="50"/>
        <v>0</v>
      </c>
      <c r="BZ590" s="22">
        <f t="shared" si="51"/>
        <v>0</v>
      </c>
      <c r="CA590" s="22">
        <f t="shared" si="52"/>
        <v>0</v>
      </c>
    </row>
    <row r="591" ht="14.25" customHeight="1">
      <c r="A591" s="14" t="s">
        <v>2569</v>
      </c>
      <c r="B591" s="14" t="s">
        <v>2570</v>
      </c>
      <c r="C591" s="14" t="s">
        <v>2571</v>
      </c>
      <c r="D591" s="14">
        <v>4.81184953E8</v>
      </c>
      <c r="E591" s="14" t="s">
        <v>230</v>
      </c>
      <c r="F591" s="14" t="s">
        <v>113</v>
      </c>
      <c r="G591" s="14" t="s">
        <v>2572</v>
      </c>
      <c r="H591" s="25" t="s">
        <v>96</v>
      </c>
      <c r="I591" s="26">
        <v>2430.0</v>
      </c>
      <c r="J591" s="22">
        <v>0.0</v>
      </c>
      <c r="K591" s="22">
        <f t="shared" si="6"/>
        <v>0</v>
      </c>
      <c r="L591" s="22">
        <f t="shared" si="7"/>
        <v>0</v>
      </c>
      <c r="M591" s="22">
        <v>0.0</v>
      </c>
      <c r="N591" s="22">
        <f t="shared" si="8"/>
        <v>0</v>
      </c>
      <c r="O591" s="22">
        <f t="shared" si="9"/>
        <v>0</v>
      </c>
      <c r="P591" s="22">
        <v>10.0</v>
      </c>
      <c r="Q591" s="22">
        <f t="shared" si="10"/>
        <v>0</v>
      </c>
      <c r="R591" s="22">
        <f t="shared" si="11"/>
        <v>10</v>
      </c>
      <c r="S591" s="22">
        <v>100.0</v>
      </c>
      <c r="T591" s="22">
        <f t="shared" si="12"/>
        <v>0</v>
      </c>
      <c r="U591" s="22">
        <f t="shared" si="13"/>
        <v>100</v>
      </c>
      <c r="V591" s="22">
        <f t="shared" si="14"/>
        <v>2320</v>
      </c>
      <c r="W591" s="22">
        <v>13.9</v>
      </c>
      <c r="X591" s="22">
        <f t="shared" si="15"/>
        <v>0</v>
      </c>
      <c r="Y591" s="22">
        <f t="shared" si="16"/>
        <v>13.9</v>
      </c>
      <c r="Z591" s="22">
        <v>0.39</v>
      </c>
      <c r="AA591" s="22">
        <f t="shared" si="17"/>
        <v>0</v>
      </c>
      <c r="AB591" s="22">
        <f t="shared" si="18"/>
        <v>0.39</v>
      </c>
      <c r="AC591" s="22">
        <v>68.87</v>
      </c>
      <c r="AD591" s="22">
        <f t="shared" si="19"/>
        <v>0</v>
      </c>
      <c r="AE591" s="22">
        <f t="shared" si="20"/>
        <v>68.87</v>
      </c>
      <c r="AF591" s="22">
        <v>1.37</v>
      </c>
      <c r="AG591" s="22">
        <f t="shared" si="21"/>
        <v>0</v>
      </c>
      <c r="AH591" s="22">
        <f t="shared" si="22"/>
        <v>1.37</v>
      </c>
      <c r="AI591" s="22">
        <v>60.86</v>
      </c>
      <c r="AJ591" s="22">
        <f t="shared" si="23"/>
        <v>0</v>
      </c>
      <c r="AK591" s="22">
        <f t="shared" si="24"/>
        <v>60.86</v>
      </c>
      <c r="AL591" s="22">
        <f t="shared" ref="AL591:AN591" si="2447">AF591+AI591</f>
        <v>62.23</v>
      </c>
      <c r="AM591" s="22">
        <f t="shared" si="2447"/>
        <v>0</v>
      </c>
      <c r="AN591" s="22">
        <f t="shared" si="2447"/>
        <v>62.23</v>
      </c>
      <c r="AO591" s="22">
        <f t="shared" ref="AO591:AQ591" si="2448">SUM(J591+M591+P591+S591+W591+Z591+AC591+AF591+AI591)</f>
        <v>255.39</v>
      </c>
      <c r="AP591" s="22">
        <f t="shared" si="2448"/>
        <v>0</v>
      </c>
      <c r="AQ591" s="22">
        <f t="shared" si="2448"/>
        <v>255.39</v>
      </c>
      <c r="AR591" s="22">
        <v>75.37934174218684</v>
      </c>
      <c r="AS591" s="22">
        <f t="shared" si="27"/>
        <v>330.7693417</v>
      </c>
      <c r="AT591" s="22">
        <f t="shared" si="28"/>
        <v>330.7693417</v>
      </c>
      <c r="AU591" s="22">
        <f t="shared" si="29"/>
        <v>2099.230658</v>
      </c>
      <c r="AV591" s="22">
        <f t="shared" si="2292"/>
        <v>4554</v>
      </c>
      <c r="AW591" s="22">
        <f t="shared" si="31"/>
        <v>2454.769342</v>
      </c>
      <c r="AX591" s="22">
        <f t="shared" si="32"/>
        <v>2099.230658</v>
      </c>
      <c r="AY591" s="22">
        <v>70.73</v>
      </c>
      <c r="AZ591" s="22">
        <f t="shared" si="33"/>
        <v>70.73</v>
      </c>
      <c r="BA591" s="22">
        <f t="shared" si="34"/>
        <v>0</v>
      </c>
      <c r="BB591" s="22">
        <f t="shared" si="35"/>
        <v>4624.73</v>
      </c>
      <c r="BC591" s="22">
        <f t="shared" ref="BC591:BD591" si="2449">SUM(AW591+AZ591)</f>
        <v>2525.499342</v>
      </c>
      <c r="BD591" s="22">
        <f t="shared" si="2449"/>
        <v>2099.230658</v>
      </c>
      <c r="BE591" s="22">
        <f t="shared" si="37"/>
        <v>0</v>
      </c>
      <c r="BF591" s="27">
        <v>0.0</v>
      </c>
      <c r="BG591" s="22">
        <f t="shared" si="38"/>
        <v>0</v>
      </c>
      <c r="BH591" s="22">
        <f t="shared" si="39"/>
        <v>0</v>
      </c>
      <c r="BI591" s="22">
        <v>710.8</v>
      </c>
      <c r="BJ591" s="22">
        <f t="shared" si="40"/>
        <v>710.8</v>
      </c>
      <c r="BK591" s="22">
        <f t="shared" si="41"/>
        <v>0</v>
      </c>
      <c r="BL591" s="22"/>
      <c r="BM591" s="22">
        <f t="shared" si="42"/>
        <v>0</v>
      </c>
      <c r="BN591" s="22" t="str">
        <f t="shared" si="43"/>
        <v/>
      </c>
      <c r="BO591" s="22">
        <f t="shared" ref="BO591:BQ591" si="2450">BF591+BI591+BL591</f>
        <v>710.8</v>
      </c>
      <c r="BP591" s="22">
        <f t="shared" si="2450"/>
        <v>710.8</v>
      </c>
      <c r="BQ591" s="22">
        <f t="shared" si="2450"/>
        <v>0</v>
      </c>
      <c r="BR591" s="22">
        <f t="shared" si="45"/>
        <v>0</v>
      </c>
      <c r="BS591" s="22">
        <v>0.0</v>
      </c>
      <c r="BT591" s="22">
        <f t="shared" si="46"/>
        <v>0</v>
      </c>
      <c r="BU591" s="22">
        <f t="shared" si="47"/>
        <v>0</v>
      </c>
      <c r="BV591" s="22">
        <f t="shared" si="48"/>
        <v>0</v>
      </c>
      <c r="BW591" s="27">
        <v>53.2</v>
      </c>
      <c r="BX591" s="22">
        <f t="shared" si="49"/>
        <v>53.2</v>
      </c>
      <c r="BY591" s="22">
        <f t="shared" si="50"/>
        <v>0</v>
      </c>
      <c r="BZ591" s="22">
        <f t="shared" si="51"/>
        <v>0</v>
      </c>
      <c r="CA591" s="22">
        <f t="shared" si="52"/>
        <v>0</v>
      </c>
    </row>
    <row r="592" ht="14.25" customHeight="1">
      <c r="A592" s="14" t="s">
        <v>2573</v>
      </c>
      <c r="B592" s="14" t="s">
        <v>2574</v>
      </c>
      <c r="C592" s="14" t="s">
        <v>2575</v>
      </c>
      <c r="D592" s="14">
        <v>1.40552294E8</v>
      </c>
      <c r="E592" s="14" t="s">
        <v>266</v>
      </c>
      <c r="F592" s="14" t="s">
        <v>236</v>
      </c>
      <c r="G592" s="14" t="s">
        <v>2576</v>
      </c>
      <c r="H592" s="25" t="s">
        <v>96</v>
      </c>
      <c r="I592" s="26">
        <v>2000.0</v>
      </c>
      <c r="J592" s="22">
        <v>0.0</v>
      </c>
      <c r="K592" s="22">
        <f t="shared" si="6"/>
        <v>0</v>
      </c>
      <c r="L592" s="22">
        <f t="shared" si="7"/>
        <v>0</v>
      </c>
      <c r="M592" s="22">
        <v>0.0</v>
      </c>
      <c r="N592" s="22">
        <f t="shared" si="8"/>
        <v>0</v>
      </c>
      <c r="O592" s="22">
        <f t="shared" si="9"/>
        <v>0</v>
      </c>
      <c r="P592" s="22">
        <v>22.0</v>
      </c>
      <c r="Q592" s="22">
        <f t="shared" si="10"/>
        <v>0</v>
      </c>
      <c r="R592" s="22">
        <f t="shared" si="11"/>
        <v>22</v>
      </c>
      <c r="S592" s="22">
        <v>100.0</v>
      </c>
      <c r="T592" s="22">
        <f t="shared" si="12"/>
        <v>0</v>
      </c>
      <c r="U592" s="22">
        <f t="shared" si="13"/>
        <v>100</v>
      </c>
      <c r="V592" s="22">
        <f t="shared" si="14"/>
        <v>1878</v>
      </c>
      <c r="W592" s="22">
        <v>27.8</v>
      </c>
      <c r="X592" s="22">
        <f t="shared" si="15"/>
        <v>0</v>
      </c>
      <c r="Y592" s="22">
        <f t="shared" si="16"/>
        <v>27.8</v>
      </c>
      <c r="Z592" s="22">
        <v>0.39</v>
      </c>
      <c r="AA592" s="22">
        <f t="shared" si="17"/>
        <v>0</v>
      </c>
      <c r="AB592" s="22">
        <f t="shared" si="18"/>
        <v>0.39</v>
      </c>
      <c r="AC592" s="22">
        <v>68.87</v>
      </c>
      <c r="AD592" s="22">
        <f t="shared" si="19"/>
        <v>0</v>
      </c>
      <c r="AE592" s="22">
        <f t="shared" si="20"/>
        <v>68.87</v>
      </c>
      <c r="AF592" s="22">
        <v>1.37</v>
      </c>
      <c r="AG592" s="22">
        <f t="shared" si="21"/>
        <v>0</v>
      </c>
      <c r="AH592" s="22">
        <f t="shared" si="22"/>
        <v>1.37</v>
      </c>
      <c r="AI592" s="22">
        <v>60.86</v>
      </c>
      <c r="AJ592" s="22">
        <f t="shared" si="23"/>
        <v>0</v>
      </c>
      <c r="AK592" s="22">
        <f t="shared" si="24"/>
        <v>60.86</v>
      </c>
      <c r="AL592" s="22">
        <f t="shared" ref="AL592:AN592" si="2451">AF592+AI592</f>
        <v>62.23</v>
      </c>
      <c r="AM592" s="22">
        <f t="shared" si="2451"/>
        <v>0</v>
      </c>
      <c r="AN592" s="22">
        <f t="shared" si="2451"/>
        <v>62.23</v>
      </c>
      <c r="AO592" s="22">
        <f t="shared" ref="AO592:AQ592" si="2452">SUM(J592+M592+P592+S592+W592+Z592+AC592+AF592+AI592)</f>
        <v>281.29</v>
      </c>
      <c r="AP592" s="22">
        <f t="shared" si="2452"/>
        <v>0</v>
      </c>
      <c r="AQ592" s="22">
        <f t="shared" si="2452"/>
        <v>281.29</v>
      </c>
      <c r="AR592" s="22">
        <v>59.57630492167052</v>
      </c>
      <c r="AS592" s="22">
        <f t="shared" si="27"/>
        <v>340.8663049</v>
      </c>
      <c r="AT592" s="22">
        <f t="shared" si="28"/>
        <v>340.8663049</v>
      </c>
      <c r="AU592" s="22">
        <f t="shared" si="29"/>
        <v>1659.133695</v>
      </c>
      <c r="AV592" s="22">
        <f t="shared" si="2292"/>
        <v>4554</v>
      </c>
      <c r="AW592" s="22">
        <f t="shared" si="31"/>
        <v>2894.866305</v>
      </c>
      <c r="AX592" s="22">
        <f t="shared" si="32"/>
        <v>1659.133695</v>
      </c>
      <c r="AY592" s="22">
        <v>0.0</v>
      </c>
      <c r="AZ592" s="22">
        <f t="shared" si="33"/>
        <v>0</v>
      </c>
      <c r="BA592" s="22">
        <f t="shared" si="34"/>
        <v>0</v>
      </c>
      <c r="BB592" s="22">
        <f t="shared" si="35"/>
        <v>4554</v>
      </c>
      <c r="BC592" s="22">
        <f t="shared" ref="BC592:BD592" si="2453">SUM(AW592+AZ592)</f>
        <v>2894.866305</v>
      </c>
      <c r="BD592" s="22">
        <f t="shared" si="2453"/>
        <v>1659.133695</v>
      </c>
      <c r="BE592" s="22">
        <f t="shared" si="37"/>
        <v>0</v>
      </c>
      <c r="BF592" s="27">
        <v>0.0</v>
      </c>
      <c r="BG592" s="22">
        <f t="shared" si="38"/>
        <v>0</v>
      </c>
      <c r="BH592" s="22">
        <f t="shared" si="39"/>
        <v>0</v>
      </c>
      <c r="BI592" s="22">
        <v>404.38</v>
      </c>
      <c r="BJ592" s="22">
        <f t="shared" si="40"/>
        <v>404.38</v>
      </c>
      <c r="BK592" s="22">
        <f t="shared" si="41"/>
        <v>0</v>
      </c>
      <c r="BL592" s="22"/>
      <c r="BM592" s="22">
        <f t="shared" si="42"/>
        <v>0</v>
      </c>
      <c r="BN592" s="22" t="str">
        <f t="shared" si="43"/>
        <v/>
      </c>
      <c r="BO592" s="22">
        <f t="shared" ref="BO592:BQ592" si="2454">BF592+BI592+BL592</f>
        <v>404.38</v>
      </c>
      <c r="BP592" s="22">
        <f t="shared" si="2454"/>
        <v>404.38</v>
      </c>
      <c r="BQ592" s="22">
        <f t="shared" si="2454"/>
        <v>0</v>
      </c>
      <c r="BR592" s="22">
        <f t="shared" si="45"/>
        <v>0</v>
      </c>
      <c r="BS592" s="22">
        <v>0.0</v>
      </c>
      <c r="BT592" s="22">
        <f t="shared" si="46"/>
        <v>0</v>
      </c>
      <c r="BU592" s="22">
        <f t="shared" si="47"/>
        <v>0</v>
      </c>
      <c r="BV592" s="22">
        <f t="shared" si="48"/>
        <v>0</v>
      </c>
      <c r="BW592" s="27">
        <v>1021.55</v>
      </c>
      <c r="BX592" s="22">
        <f t="shared" si="49"/>
        <v>1021.55</v>
      </c>
      <c r="BY592" s="22">
        <f t="shared" si="50"/>
        <v>0</v>
      </c>
      <c r="BZ592" s="22">
        <f t="shared" si="51"/>
        <v>0</v>
      </c>
      <c r="CA592" s="22">
        <f t="shared" si="52"/>
        <v>0</v>
      </c>
    </row>
    <row r="593" ht="14.25" customHeight="1">
      <c r="A593" s="14" t="s">
        <v>2577</v>
      </c>
      <c r="B593" s="14" t="s">
        <v>2578</v>
      </c>
      <c r="C593" s="14" t="s">
        <v>2579</v>
      </c>
      <c r="D593" s="14">
        <v>8.77807388E8</v>
      </c>
      <c r="E593" s="14" t="s">
        <v>312</v>
      </c>
      <c r="F593" s="14" t="s">
        <v>198</v>
      </c>
      <c r="G593" s="14" t="s">
        <v>2580</v>
      </c>
      <c r="H593" s="25" t="s">
        <v>96</v>
      </c>
      <c r="I593" s="26">
        <v>796.0</v>
      </c>
      <c r="J593" s="22">
        <v>0.0</v>
      </c>
      <c r="K593" s="22">
        <f t="shared" si="6"/>
        <v>0</v>
      </c>
      <c r="L593" s="22">
        <f t="shared" si="7"/>
        <v>0</v>
      </c>
      <c r="M593" s="22">
        <v>0.0</v>
      </c>
      <c r="N593" s="22">
        <f t="shared" si="8"/>
        <v>0</v>
      </c>
      <c r="O593" s="22">
        <f t="shared" si="9"/>
        <v>0</v>
      </c>
      <c r="P593" s="22">
        <v>10.0</v>
      </c>
      <c r="Q593" s="22">
        <f t="shared" si="10"/>
        <v>0</v>
      </c>
      <c r="R593" s="22">
        <f t="shared" si="11"/>
        <v>10</v>
      </c>
      <c r="S593" s="22">
        <v>100.0</v>
      </c>
      <c r="T593" s="22">
        <f t="shared" si="12"/>
        <v>0</v>
      </c>
      <c r="U593" s="22">
        <f t="shared" si="13"/>
        <v>100</v>
      </c>
      <c r="V593" s="22">
        <f t="shared" si="14"/>
        <v>686</v>
      </c>
      <c r="W593" s="22">
        <v>13.9</v>
      </c>
      <c r="X593" s="22">
        <f t="shared" si="15"/>
        <v>0</v>
      </c>
      <c r="Y593" s="22">
        <f t="shared" si="16"/>
        <v>13.9</v>
      </c>
      <c r="Z593" s="22">
        <v>0.39</v>
      </c>
      <c r="AA593" s="22">
        <f t="shared" si="17"/>
        <v>0</v>
      </c>
      <c r="AB593" s="22">
        <f t="shared" si="18"/>
        <v>0.39</v>
      </c>
      <c r="AC593" s="22">
        <v>68.87</v>
      </c>
      <c r="AD593" s="22">
        <f t="shared" si="19"/>
        <v>0</v>
      </c>
      <c r="AE593" s="22">
        <f t="shared" si="20"/>
        <v>68.87</v>
      </c>
      <c r="AF593" s="22">
        <v>1.37</v>
      </c>
      <c r="AG593" s="22">
        <f t="shared" si="21"/>
        <v>0</v>
      </c>
      <c r="AH593" s="22">
        <f t="shared" si="22"/>
        <v>1.37</v>
      </c>
      <c r="AI593" s="22">
        <v>60.86</v>
      </c>
      <c r="AJ593" s="22">
        <f t="shared" si="23"/>
        <v>0</v>
      </c>
      <c r="AK593" s="22">
        <f t="shared" si="24"/>
        <v>60.86</v>
      </c>
      <c r="AL593" s="22">
        <f t="shared" ref="AL593:AN593" si="2455">AF593+AI593</f>
        <v>62.23</v>
      </c>
      <c r="AM593" s="22">
        <f t="shared" si="2455"/>
        <v>0</v>
      </c>
      <c r="AN593" s="22">
        <f t="shared" si="2455"/>
        <v>62.23</v>
      </c>
      <c r="AO593" s="22">
        <f t="shared" ref="AO593:AQ593" si="2456">SUM(J593+M593+P593+S593+W593+Z593+AC593+AF593+AI593)</f>
        <v>255.39</v>
      </c>
      <c r="AP593" s="22">
        <f t="shared" si="2456"/>
        <v>0</v>
      </c>
      <c r="AQ593" s="22">
        <f t="shared" si="2456"/>
        <v>255.39</v>
      </c>
      <c r="AR593" s="22">
        <v>18.739372089360213</v>
      </c>
      <c r="AS593" s="22">
        <f t="shared" si="27"/>
        <v>274.1293721</v>
      </c>
      <c r="AT593" s="22">
        <f t="shared" si="28"/>
        <v>274.1293721</v>
      </c>
      <c r="AU593" s="22">
        <f t="shared" si="29"/>
        <v>521.8706279</v>
      </c>
      <c r="AV593" s="22">
        <f t="shared" si="2292"/>
        <v>4554</v>
      </c>
      <c r="AW593" s="22">
        <f t="shared" si="31"/>
        <v>4032.129372</v>
      </c>
      <c r="AX593" s="22">
        <f t="shared" si="32"/>
        <v>521.8706279</v>
      </c>
      <c r="AY593" s="22">
        <v>70.73</v>
      </c>
      <c r="AZ593" s="22">
        <f t="shared" si="33"/>
        <v>70.73</v>
      </c>
      <c r="BA593" s="22">
        <f t="shared" si="34"/>
        <v>0</v>
      </c>
      <c r="BB593" s="22">
        <f t="shared" si="35"/>
        <v>4624.73</v>
      </c>
      <c r="BC593" s="22">
        <f t="shared" ref="BC593:BD593" si="2457">SUM(AW593+AZ593)</f>
        <v>4102.859372</v>
      </c>
      <c r="BD593" s="22">
        <f t="shared" si="2457"/>
        <v>521.8706279</v>
      </c>
      <c r="BE593" s="22">
        <f t="shared" si="37"/>
        <v>0</v>
      </c>
      <c r="BF593" s="27">
        <v>0.0</v>
      </c>
      <c r="BG593" s="22">
        <f t="shared" si="38"/>
        <v>0</v>
      </c>
      <c r="BH593" s="22">
        <f t="shared" si="39"/>
        <v>0</v>
      </c>
      <c r="BI593" s="22">
        <v>408.01</v>
      </c>
      <c r="BJ593" s="22">
        <f t="shared" si="40"/>
        <v>408.01</v>
      </c>
      <c r="BK593" s="22">
        <f t="shared" si="41"/>
        <v>0</v>
      </c>
      <c r="BL593" s="22"/>
      <c r="BM593" s="22">
        <f t="shared" si="42"/>
        <v>0</v>
      </c>
      <c r="BN593" s="22" t="str">
        <f t="shared" si="43"/>
        <v/>
      </c>
      <c r="BO593" s="22">
        <f t="shared" ref="BO593:BQ593" si="2458">BF593+BI593+BL593</f>
        <v>408.01</v>
      </c>
      <c r="BP593" s="22">
        <f t="shared" si="2458"/>
        <v>408.01</v>
      </c>
      <c r="BQ593" s="22">
        <f t="shared" si="2458"/>
        <v>0</v>
      </c>
      <c r="BR593" s="22">
        <f t="shared" si="45"/>
        <v>0</v>
      </c>
      <c r="BS593" s="22">
        <v>0.0</v>
      </c>
      <c r="BT593" s="22">
        <f t="shared" si="46"/>
        <v>0</v>
      </c>
      <c r="BU593" s="22">
        <f t="shared" si="47"/>
        <v>0</v>
      </c>
      <c r="BV593" s="22">
        <f t="shared" si="48"/>
        <v>0</v>
      </c>
      <c r="BW593" s="27">
        <v>329.87</v>
      </c>
      <c r="BX593" s="22">
        <f t="shared" si="49"/>
        <v>329.87</v>
      </c>
      <c r="BY593" s="22">
        <f t="shared" si="50"/>
        <v>0</v>
      </c>
      <c r="BZ593" s="22">
        <f t="shared" si="51"/>
        <v>0</v>
      </c>
      <c r="CA593" s="22">
        <f t="shared" si="52"/>
        <v>0</v>
      </c>
    </row>
    <row r="594" ht="14.25" customHeight="1">
      <c r="A594" s="14" t="s">
        <v>2581</v>
      </c>
      <c r="B594" s="14" t="s">
        <v>2582</v>
      </c>
      <c r="C594" s="14" t="s">
        <v>2583</v>
      </c>
      <c r="D594" s="14">
        <v>1.73206395E8</v>
      </c>
      <c r="E594" s="14" t="s">
        <v>317</v>
      </c>
      <c r="F594" s="14" t="s">
        <v>113</v>
      </c>
      <c r="G594" s="14" t="s">
        <v>2584</v>
      </c>
      <c r="H594" s="25" t="s">
        <v>96</v>
      </c>
      <c r="I594" s="26">
        <v>1747.0</v>
      </c>
      <c r="J594" s="22">
        <v>0.0</v>
      </c>
      <c r="K594" s="22">
        <f t="shared" si="6"/>
        <v>0</v>
      </c>
      <c r="L594" s="22">
        <f t="shared" si="7"/>
        <v>0</v>
      </c>
      <c r="M594" s="22">
        <v>0.0</v>
      </c>
      <c r="N594" s="22">
        <f t="shared" si="8"/>
        <v>0</v>
      </c>
      <c r="O594" s="22">
        <f t="shared" si="9"/>
        <v>0</v>
      </c>
      <c r="P594" s="22">
        <v>10.0</v>
      </c>
      <c r="Q594" s="22">
        <f t="shared" si="10"/>
        <v>0</v>
      </c>
      <c r="R594" s="22">
        <f t="shared" si="11"/>
        <v>10</v>
      </c>
      <c r="S594" s="22">
        <v>100.0</v>
      </c>
      <c r="T594" s="22">
        <f t="shared" si="12"/>
        <v>0</v>
      </c>
      <c r="U594" s="22">
        <f t="shared" si="13"/>
        <v>100</v>
      </c>
      <c r="V594" s="22">
        <f t="shared" si="14"/>
        <v>1637</v>
      </c>
      <c r="W594" s="22">
        <v>13.9</v>
      </c>
      <c r="X594" s="22">
        <f t="shared" si="15"/>
        <v>0</v>
      </c>
      <c r="Y594" s="22">
        <f t="shared" si="16"/>
        <v>13.9</v>
      </c>
      <c r="Z594" s="22">
        <v>0.39</v>
      </c>
      <c r="AA594" s="22">
        <f t="shared" si="17"/>
        <v>0</v>
      </c>
      <c r="AB594" s="22">
        <f t="shared" si="18"/>
        <v>0.39</v>
      </c>
      <c r="AC594" s="22">
        <v>68.87</v>
      </c>
      <c r="AD594" s="22">
        <f t="shared" si="19"/>
        <v>0</v>
      </c>
      <c r="AE594" s="22">
        <f t="shared" si="20"/>
        <v>68.87</v>
      </c>
      <c r="AF594" s="22">
        <v>1.37</v>
      </c>
      <c r="AG594" s="22">
        <f t="shared" si="21"/>
        <v>0</v>
      </c>
      <c r="AH594" s="22">
        <f t="shared" si="22"/>
        <v>1.37</v>
      </c>
      <c r="AI594" s="22">
        <v>60.86</v>
      </c>
      <c r="AJ594" s="22">
        <f t="shared" si="23"/>
        <v>0</v>
      </c>
      <c r="AK594" s="22">
        <f t="shared" si="24"/>
        <v>60.86</v>
      </c>
      <c r="AL594" s="22">
        <f t="shared" ref="AL594:AN594" si="2459">AF594+AI594</f>
        <v>62.23</v>
      </c>
      <c r="AM594" s="22">
        <f t="shared" si="2459"/>
        <v>0</v>
      </c>
      <c r="AN594" s="22">
        <f t="shared" si="2459"/>
        <v>62.23</v>
      </c>
      <c r="AO594" s="22">
        <f t="shared" ref="AO594:AQ594" si="2460">SUM(J594+M594+P594+S594+W594+Z594+AC594+AF594+AI594)</f>
        <v>255.39</v>
      </c>
      <c r="AP594" s="22">
        <f t="shared" si="2460"/>
        <v>0</v>
      </c>
      <c r="AQ594" s="22">
        <f t="shared" si="2460"/>
        <v>255.39</v>
      </c>
      <c r="AR594" s="22">
        <v>51.70425038791475</v>
      </c>
      <c r="AS594" s="22">
        <f t="shared" si="27"/>
        <v>307.0942504</v>
      </c>
      <c r="AT594" s="22">
        <f t="shared" si="28"/>
        <v>307.0942504</v>
      </c>
      <c r="AU594" s="22">
        <f t="shared" si="29"/>
        <v>1439.90575</v>
      </c>
      <c r="AV594" s="22">
        <f t="shared" si="2292"/>
        <v>4554</v>
      </c>
      <c r="AW594" s="22">
        <f t="shared" si="31"/>
        <v>3114.09425</v>
      </c>
      <c r="AX594" s="22">
        <f t="shared" si="32"/>
        <v>1439.90575</v>
      </c>
      <c r="AY594" s="22">
        <v>70.73</v>
      </c>
      <c r="AZ594" s="22">
        <f t="shared" si="33"/>
        <v>70.73</v>
      </c>
      <c r="BA594" s="22">
        <f t="shared" si="34"/>
        <v>0</v>
      </c>
      <c r="BB594" s="22">
        <f t="shared" si="35"/>
        <v>4624.73</v>
      </c>
      <c r="BC594" s="22">
        <f t="shared" ref="BC594:BD594" si="2461">SUM(AW594+AZ594)</f>
        <v>3184.82425</v>
      </c>
      <c r="BD594" s="22">
        <f t="shared" si="2461"/>
        <v>1439.90575</v>
      </c>
      <c r="BE594" s="22">
        <f t="shared" si="37"/>
        <v>0</v>
      </c>
      <c r="BF594" s="27">
        <v>0.0</v>
      </c>
      <c r="BG594" s="22">
        <f t="shared" si="38"/>
        <v>0</v>
      </c>
      <c r="BH594" s="22">
        <f t="shared" si="39"/>
        <v>0</v>
      </c>
      <c r="BI594" s="22">
        <v>0.0</v>
      </c>
      <c r="BJ594" s="22">
        <f t="shared" si="40"/>
        <v>0</v>
      </c>
      <c r="BK594" s="22">
        <f t="shared" si="41"/>
        <v>0</v>
      </c>
      <c r="BL594" s="22"/>
      <c r="BM594" s="22">
        <f t="shared" si="42"/>
        <v>0</v>
      </c>
      <c r="BN594" s="22" t="str">
        <f t="shared" si="43"/>
        <v/>
      </c>
      <c r="BO594" s="22">
        <f t="shared" ref="BO594:BQ594" si="2462">BF594+BI594+BL594</f>
        <v>0</v>
      </c>
      <c r="BP594" s="22">
        <f t="shared" si="2462"/>
        <v>0</v>
      </c>
      <c r="BQ594" s="22">
        <f t="shared" si="2462"/>
        <v>0</v>
      </c>
      <c r="BR594" s="22">
        <f t="shared" si="45"/>
        <v>0</v>
      </c>
      <c r="BS594" s="22">
        <v>0.0</v>
      </c>
      <c r="BT594" s="22">
        <f t="shared" si="46"/>
        <v>0</v>
      </c>
      <c r="BU594" s="22">
        <f t="shared" si="47"/>
        <v>0</v>
      </c>
      <c r="BV594" s="22">
        <f t="shared" si="48"/>
        <v>0</v>
      </c>
      <c r="BW594" s="27">
        <v>53.2</v>
      </c>
      <c r="BX594" s="22">
        <f t="shared" si="49"/>
        <v>53.2</v>
      </c>
      <c r="BY594" s="22">
        <f t="shared" si="50"/>
        <v>0</v>
      </c>
      <c r="BZ594" s="22">
        <f t="shared" si="51"/>
        <v>0</v>
      </c>
      <c r="CA594" s="22">
        <f t="shared" si="52"/>
        <v>0</v>
      </c>
    </row>
    <row r="595" ht="14.25" customHeight="1">
      <c r="A595" s="14" t="s">
        <v>2585</v>
      </c>
      <c r="B595" s="14" t="s">
        <v>2586</v>
      </c>
      <c r="C595" s="14" t="s">
        <v>2587</v>
      </c>
      <c r="D595" s="14">
        <v>9.79281172E8</v>
      </c>
      <c r="E595" s="14" t="s">
        <v>266</v>
      </c>
      <c r="F595" s="14" t="s">
        <v>209</v>
      </c>
      <c r="G595" s="14" t="s">
        <v>2588</v>
      </c>
      <c r="H595" s="25" t="s">
        <v>96</v>
      </c>
      <c r="I595" s="26">
        <v>1550.0</v>
      </c>
      <c r="J595" s="22">
        <v>0.0</v>
      </c>
      <c r="K595" s="22">
        <f t="shared" si="6"/>
        <v>0</v>
      </c>
      <c r="L595" s="22">
        <f t="shared" si="7"/>
        <v>0</v>
      </c>
      <c r="M595" s="22">
        <v>0.0</v>
      </c>
      <c r="N595" s="22">
        <f t="shared" si="8"/>
        <v>0</v>
      </c>
      <c r="O595" s="22">
        <f t="shared" si="9"/>
        <v>0</v>
      </c>
      <c r="P595" s="22">
        <v>10.0</v>
      </c>
      <c r="Q595" s="22">
        <f t="shared" si="10"/>
        <v>0</v>
      </c>
      <c r="R595" s="22">
        <f t="shared" si="11"/>
        <v>10</v>
      </c>
      <c r="S595" s="22">
        <v>100.0</v>
      </c>
      <c r="T595" s="22">
        <f t="shared" si="12"/>
        <v>0</v>
      </c>
      <c r="U595" s="22">
        <f t="shared" si="13"/>
        <v>100</v>
      </c>
      <c r="V595" s="22">
        <f t="shared" si="14"/>
        <v>1440</v>
      </c>
      <c r="W595" s="22">
        <v>27.8</v>
      </c>
      <c r="X595" s="22">
        <f t="shared" si="15"/>
        <v>0</v>
      </c>
      <c r="Y595" s="22">
        <f t="shared" si="16"/>
        <v>27.8</v>
      </c>
      <c r="Z595" s="22">
        <v>0.39</v>
      </c>
      <c r="AA595" s="22">
        <f t="shared" si="17"/>
        <v>0</v>
      </c>
      <c r="AB595" s="22">
        <f t="shared" si="18"/>
        <v>0.39</v>
      </c>
      <c r="AC595" s="22">
        <v>68.87</v>
      </c>
      <c r="AD595" s="22">
        <f t="shared" si="19"/>
        <v>0</v>
      </c>
      <c r="AE595" s="22">
        <f t="shared" si="20"/>
        <v>68.87</v>
      </c>
      <c r="AF595" s="22">
        <v>1.37</v>
      </c>
      <c r="AG595" s="22">
        <f t="shared" si="21"/>
        <v>0</v>
      </c>
      <c r="AH595" s="22">
        <f t="shared" si="22"/>
        <v>1.37</v>
      </c>
      <c r="AI595" s="22">
        <v>60.86</v>
      </c>
      <c r="AJ595" s="22">
        <f t="shared" si="23"/>
        <v>0</v>
      </c>
      <c r="AK595" s="22">
        <f t="shared" si="24"/>
        <v>60.86</v>
      </c>
      <c r="AL595" s="22">
        <f t="shared" ref="AL595:AN595" si="2463">AF595+AI595</f>
        <v>62.23</v>
      </c>
      <c r="AM595" s="22">
        <f t="shared" si="2463"/>
        <v>0</v>
      </c>
      <c r="AN595" s="22">
        <f t="shared" si="2463"/>
        <v>62.23</v>
      </c>
      <c r="AO595" s="22">
        <f t="shared" ref="AO595:AQ595" si="2464">SUM(J595+M595+P595+S595+W595+Z595+AC595+AF595+AI595)</f>
        <v>269.29</v>
      </c>
      <c r="AP595" s="22">
        <f t="shared" si="2464"/>
        <v>0</v>
      </c>
      <c r="AQ595" s="22">
        <f t="shared" si="2464"/>
        <v>269.29</v>
      </c>
      <c r="AR595" s="22">
        <v>44.393742676910385</v>
      </c>
      <c r="AS595" s="22">
        <f t="shared" si="27"/>
        <v>313.6837427</v>
      </c>
      <c r="AT595" s="22">
        <f t="shared" si="28"/>
        <v>313.6837427</v>
      </c>
      <c r="AU595" s="22">
        <f t="shared" si="29"/>
        <v>1236.316257</v>
      </c>
      <c r="AV595" s="22">
        <f t="shared" si="2292"/>
        <v>4554</v>
      </c>
      <c r="AW595" s="22">
        <f t="shared" si="31"/>
        <v>3317.683743</v>
      </c>
      <c r="AX595" s="22">
        <f t="shared" si="32"/>
        <v>1236.316257</v>
      </c>
      <c r="AY595" s="22">
        <v>70.73</v>
      </c>
      <c r="AZ595" s="22">
        <f t="shared" si="33"/>
        <v>70.73</v>
      </c>
      <c r="BA595" s="22">
        <f t="shared" si="34"/>
        <v>0</v>
      </c>
      <c r="BB595" s="22">
        <f t="shared" si="35"/>
        <v>4624.73</v>
      </c>
      <c r="BC595" s="22">
        <f t="shared" ref="BC595:BD595" si="2465">SUM(AW595+AZ595)</f>
        <v>3388.413743</v>
      </c>
      <c r="BD595" s="22">
        <f t="shared" si="2465"/>
        <v>1236.316257</v>
      </c>
      <c r="BE595" s="22">
        <f t="shared" si="37"/>
        <v>0</v>
      </c>
      <c r="BF595" s="27">
        <v>0.0</v>
      </c>
      <c r="BG595" s="22">
        <f t="shared" si="38"/>
        <v>0</v>
      </c>
      <c r="BH595" s="22">
        <f t="shared" si="39"/>
        <v>0</v>
      </c>
      <c r="BI595" s="22">
        <v>634.79</v>
      </c>
      <c r="BJ595" s="22">
        <f t="shared" si="40"/>
        <v>634.79</v>
      </c>
      <c r="BK595" s="22">
        <f t="shared" si="41"/>
        <v>0</v>
      </c>
      <c r="BL595" s="22"/>
      <c r="BM595" s="22">
        <f t="shared" si="42"/>
        <v>0</v>
      </c>
      <c r="BN595" s="22" t="str">
        <f t="shared" si="43"/>
        <v/>
      </c>
      <c r="BO595" s="22">
        <f t="shared" ref="BO595:BQ595" si="2466">BF595+BI595+BL595</f>
        <v>634.79</v>
      </c>
      <c r="BP595" s="22">
        <f t="shared" si="2466"/>
        <v>634.79</v>
      </c>
      <c r="BQ595" s="22">
        <f t="shared" si="2466"/>
        <v>0</v>
      </c>
      <c r="BR595" s="22">
        <f t="shared" si="45"/>
        <v>0</v>
      </c>
      <c r="BS595" s="22">
        <v>0.0</v>
      </c>
      <c r="BT595" s="22">
        <f t="shared" si="46"/>
        <v>0</v>
      </c>
      <c r="BU595" s="22">
        <f t="shared" si="47"/>
        <v>0</v>
      </c>
      <c r="BV595" s="22">
        <f t="shared" si="48"/>
        <v>0</v>
      </c>
      <c r="BW595" s="27">
        <v>0.0</v>
      </c>
      <c r="BX595" s="22">
        <f t="shared" si="49"/>
        <v>0</v>
      </c>
      <c r="BY595" s="22">
        <f t="shared" si="50"/>
        <v>0</v>
      </c>
      <c r="BZ595" s="22">
        <f t="shared" si="51"/>
        <v>0</v>
      </c>
      <c r="CA595" s="22">
        <f t="shared" si="52"/>
        <v>0</v>
      </c>
    </row>
    <row r="596" ht="14.25" customHeight="1">
      <c r="A596" s="14" t="s">
        <v>2589</v>
      </c>
      <c r="B596" s="14" t="s">
        <v>2590</v>
      </c>
      <c r="C596" s="14" t="s">
        <v>2591</v>
      </c>
      <c r="D596" s="14">
        <v>1.5904264E8</v>
      </c>
      <c r="E596" s="14" t="s">
        <v>220</v>
      </c>
      <c r="F596" s="14" t="s">
        <v>236</v>
      </c>
      <c r="G596" s="14" t="s">
        <v>2592</v>
      </c>
      <c r="H596" s="25" t="s">
        <v>96</v>
      </c>
      <c r="I596" s="26">
        <v>997.0</v>
      </c>
      <c r="J596" s="22">
        <v>0.0</v>
      </c>
      <c r="K596" s="22">
        <f t="shared" si="6"/>
        <v>0</v>
      </c>
      <c r="L596" s="22">
        <f t="shared" si="7"/>
        <v>0</v>
      </c>
      <c r="M596" s="22">
        <v>0.0</v>
      </c>
      <c r="N596" s="22">
        <f t="shared" si="8"/>
        <v>0</v>
      </c>
      <c r="O596" s="22">
        <f t="shared" si="9"/>
        <v>0</v>
      </c>
      <c r="P596" s="22">
        <v>10.0</v>
      </c>
      <c r="Q596" s="22">
        <f t="shared" si="10"/>
        <v>0</v>
      </c>
      <c r="R596" s="22">
        <f t="shared" si="11"/>
        <v>10</v>
      </c>
      <c r="S596" s="22">
        <v>100.0</v>
      </c>
      <c r="T596" s="22">
        <f t="shared" si="12"/>
        <v>0</v>
      </c>
      <c r="U596" s="22">
        <f t="shared" si="13"/>
        <v>100</v>
      </c>
      <c r="V596" s="22">
        <f t="shared" si="14"/>
        <v>887</v>
      </c>
      <c r="W596" s="22">
        <v>13.9</v>
      </c>
      <c r="X596" s="22">
        <f t="shared" si="15"/>
        <v>0</v>
      </c>
      <c r="Y596" s="22">
        <f t="shared" si="16"/>
        <v>13.9</v>
      </c>
      <c r="Z596" s="22">
        <v>0.39</v>
      </c>
      <c r="AA596" s="22">
        <f t="shared" si="17"/>
        <v>0</v>
      </c>
      <c r="AB596" s="22">
        <f t="shared" si="18"/>
        <v>0.39</v>
      </c>
      <c r="AC596" s="22">
        <v>68.87</v>
      </c>
      <c r="AD596" s="22">
        <f t="shared" si="19"/>
        <v>0</v>
      </c>
      <c r="AE596" s="22">
        <f t="shared" si="20"/>
        <v>68.87</v>
      </c>
      <c r="AF596" s="22">
        <v>1.37</v>
      </c>
      <c r="AG596" s="22">
        <f t="shared" si="21"/>
        <v>0</v>
      </c>
      <c r="AH596" s="22">
        <f t="shared" si="22"/>
        <v>1.37</v>
      </c>
      <c r="AI596" s="22">
        <v>60.86</v>
      </c>
      <c r="AJ596" s="22">
        <f t="shared" si="23"/>
        <v>0</v>
      </c>
      <c r="AK596" s="22">
        <f t="shared" si="24"/>
        <v>60.86</v>
      </c>
      <c r="AL596" s="22">
        <f t="shared" ref="AL596:AN596" si="2467">AF596+AI596</f>
        <v>62.23</v>
      </c>
      <c r="AM596" s="22">
        <f t="shared" si="2467"/>
        <v>0</v>
      </c>
      <c r="AN596" s="22">
        <f t="shared" si="2467"/>
        <v>62.23</v>
      </c>
      <c r="AO596" s="22">
        <f t="shared" ref="AO596:AQ596" si="2468">SUM(J596+M596+P596+S596+W596+Z596+AC596+AF596+AI596)</f>
        <v>255.39</v>
      </c>
      <c r="AP596" s="22">
        <f t="shared" si="2468"/>
        <v>0</v>
      </c>
      <c r="AQ596" s="22">
        <f t="shared" si="2468"/>
        <v>255.39</v>
      </c>
      <c r="AR596" s="22">
        <v>25.706712297572054</v>
      </c>
      <c r="AS596" s="22">
        <f t="shared" si="27"/>
        <v>281.0967123</v>
      </c>
      <c r="AT596" s="22">
        <f t="shared" si="28"/>
        <v>281.0967123</v>
      </c>
      <c r="AU596" s="22">
        <f t="shared" si="29"/>
        <v>715.9032877</v>
      </c>
      <c r="AV596" s="22">
        <f t="shared" si="2292"/>
        <v>4554</v>
      </c>
      <c r="AW596" s="22">
        <f t="shared" si="31"/>
        <v>3838.096712</v>
      </c>
      <c r="AX596" s="22">
        <f t="shared" si="32"/>
        <v>715.9032877</v>
      </c>
      <c r="AY596" s="22">
        <v>70.73</v>
      </c>
      <c r="AZ596" s="22">
        <f t="shared" si="33"/>
        <v>70.73</v>
      </c>
      <c r="BA596" s="22">
        <f t="shared" si="34"/>
        <v>0</v>
      </c>
      <c r="BB596" s="22">
        <f t="shared" si="35"/>
        <v>4624.73</v>
      </c>
      <c r="BC596" s="22">
        <f t="shared" ref="BC596:BD596" si="2469">SUM(AW596+AZ596)</f>
        <v>3908.826712</v>
      </c>
      <c r="BD596" s="22">
        <f t="shared" si="2469"/>
        <v>715.9032877</v>
      </c>
      <c r="BE596" s="22">
        <f t="shared" si="37"/>
        <v>0</v>
      </c>
      <c r="BF596" s="27">
        <v>0.0</v>
      </c>
      <c r="BG596" s="22">
        <f t="shared" si="38"/>
        <v>0</v>
      </c>
      <c r="BH596" s="22">
        <f t="shared" si="39"/>
        <v>0</v>
      </c>
      <c r="BI596" s="22">
        <v>276.79</v>
      </c>
      <c r="BJ596" s="22">
        <f t="shared" si="40"/>
        <v>276.79</v>
      </c>
      <c r="BK596" s="22">
        <f t="shared" si="41"/>
        <v>0</v>
      </c>
      <c r="BL596" s="22"/>
      <c r="BM596" s="22">
        <f t="shared" si="42"/>
        <v>0</v>
      </c>
      <c r="BN596" s="22" t="str">
        <f t="shared" si="43"/>
        <v/>
      </c>
      <c r="BO596" s="22">
        <f t="shared" ref="BO596:BQ596" si="2470">BF596+BI596+BL596</f>
        <v>276.79</v>
      </c>
      <c r="BP596" s="22">
        <f t="shared" si="2470"/>
        <v>276.79</v>
      </c>
      <c r="BQ596" s="22">
        <f t="shared" si="2470"/>
        <v>0</v>
      </c>
      <c r="BR596" s="22">
        <f t="shared" si="45"/>
        <v>0</v>
      </c>
      <c r="BS596" s="22">
        <v>0.0</v>
      </c>
      <c r="BT596" s="22">
        <f t="shared" si="46"/>
        <v>0</v>
      </c>
      <c r="BU596" s="22">
        <f t="shared" si="47"/>
        <v>0</v>
      </c>
      <c r="BV596" s="22">
        <f t="shared" si="48"/>
        <v>0</v>
      </c>
      <c r="BW596" s="27">
        <v>627.82</v>
      </c>
      <c r="BX596" s="22">
        <f t="shared" si="49"/>
        <v>627.82</v>
      </c>
      <c r="BY596" s="22">
        <f t="shared" si="50"/>
        <v>0</v>
      </c>
      <c r="BZ596" s="22">
        <f t="shared" si="51"/>
        <v>0</v>
      </c>
      <c r="CA596" s="22">
        <f t="shared" si="52"/>
        <v>0</v>
      </c>
    </row>
    <row r="597" ht="14.25" customHeight="1">
      <c r="A597" s="14" t="s">
        <v>2593</v>
      </c>
      <c r="B597" s="14" t="s">
        <v>2594</v>
      </c>
      <c r="C597" s="14" t="s">
        <v>2595</v>
      </c>
      <c r="D597" s="14">
        <v>9.79912105E8</v>
      </c>
      <c r="E597" s="14" t="s">
        <v>312</v>
      </c>
      <c r="F597" s="14" t="s">
        <v>176</v>
      </c>
      <c r="G597" s="14" t="s">
        <v>2596</v>
      </c>
      <c r="H597" s="25" t="s">
        <v>96</v>
      </c>
      <c r="I597" s="26">
        <v>1138.0</v>
      </c>
      <c r="J597" s="22">
        <v>0.0</v>
      </c>
      <c r="K597" s="22">
        <f t="shared" si="6"/>
        <v>0</v>
      </c>
      <c r="L597" s="22">
        <f t="shared" si="7"/>
        <v>0</v>
      </c>
      <c r="M597" s="22">
        <v>0.0</v>
      </c>
      <c r="N597" s="22">
        <f t="shared" si="8"/>
        <v>0</v>
      </c>
      <c r="O597" s="22">
        <f t="shared" si="9"/>
        <v>0</v>
      </c>
      <c r="P597" s="22">
        <v>10.0</v>
      </c>
      <c r="Q597" s="22">
        <f t="shared" si="10"/>
        <v>0</v>
      </c>
      <c r="R597" s="22">
        <f t="shared" si="11"/>
        <v>10</v>
      </c>
      <c r="S597" s="22">
        <v>100.0</v>
      </c>
      <c r="T597" s="22">
        <f t="shared" si="12"/>
        <v>0</v>
      </c>
      <c r="U597" s="22">
        <f t="shared" si="13"/>
        <v>100</v>
      </c>
      <c r="V597" s="22">
        <f t="shared" si="14"/>
        <v>1028</v>
      </c>
      <c r="W597" s="22">
        <v>13.9</v>
      </c>
      <c r="X597" s="22">
        <f t="shared" si="15"/>
        <v>0</v>
      </c>
      <c r="Y597" s="22">
        <f t="shared" si="16"/>
        <v>13.9</v>
      </c>
      <c r="Z597" s="22">
        <v>0.39</v>
      </c>
      <c r="AA597" s="22">
        <f t="shared" si="17"/>
        <v>0</v>
      </c>
      <c r="AB597" s="22">
        <f t="shared" si="18"/>
        <v>0.39</v>
      </c>
      <c r="AC597" s="22">
        <v>68.87</v>
      </c>
      <c r="AD597" s="22">
        <f t="shared" si="19"/>
        <v>0</v>
      </c>
      <c r="AE597" s="22">
        <f t="shared" si="20"/>
        <v>68.87</v>
      </c>
      <c r="AF597" s="22">
        <v>1.37</v>
      </c>
      <c r="AG597" s="22">
        <f t="shared" si="21"/>
        <v>0</v>
      </c>
      <c r="AH597" s="22">
        <f t="shared" si="22"/>
        <v>1.37</v>
      </c>
      <c r="AI597" s="22">
        <v>60.86</v>
      </c>
      <c r="AJ597" s="22">
        <f t="shared" si="23"/>
        <v>0</v>
      </c>
      <c r="AK597" s="22">
        <f t="shared" si="24"/>
        <v>60.86</v>
      </c>
      <c r="AL597" s="22">
        <f t="shared" ref="AL597:AN597" si="2471">AF597+AI597</f>
        <v>62.23</v>
      </c>
      <c r="AM597" s="22">
        <f t="shared" si="2471"/>
        <v>0</v>
      </c>
      <c r="AN597" s="22">
        <f t="shared" si="2471"/>
        <v>62.23</v>
      </c>
      <c r="AO597" s="22">
        <f t="shared" ref="AO597:AQ597" si="2472">SUM(J597+M597+P597+S597+W597+Z597+AC597+AF597+AI597)</f>
        <v>255.39</v>
      </c>
      <c r="AP597" s="22">
        <f t="shared" si="2472"/>
        <v>0</v>
      </c>
      <c r="AQ597" s="22">
        <f t="shared" si="2472"/>
        <v>255.39</v>
      </c>
      <c r="AR597" s="22">
        <v>30.59424945855648</v>
      </c>
      <c r="AS597" s="22">
        <f t="shared" si="27"/>
        <v>285.9842495</v>
      </c>
      <c r="AT597" s="22">
        <f t="shared" si="28"/>
        <v>285.9842495</v>
      </c>
      <c r="AU597" s="22">
        <f t="shared" si="29"/>
        <v>852.0157505</v>
      </c>
      <c r="AV597" s="22">
        <f t="shared" si="2292"/>
        <v>4554</v>
      </c>
      <c r="AW597" s="22">
        <f t="shared" si="31"/>
        <v>3701.984249</v>
      </c>
      <c r="AX597" s="22">
        <f t="shared" si="32"/>
        <v>852.0157505</v>
      </c>
      <c r="AY597" s="22">
        <v>70.73</v>
      </c>
      <c r="AZ597" s="22">
        <f t="shared" si="33"/>
        <v>70.73</v>
      </c>
      <c r="BA597" s="22">
        <f t="shared" si="34"/>
        <v>0</v>
      </c>
      <c r="BB597" s="22">
        <f t="shared" si="35"/>
        <v>4624.73</v>
      </c>
      <c r="BC597" s="22">
        <f t="shared" ref="BC597:BD597" si="2473">SUM(AW597+AZ597)</f>
        <v>3772.714249</v>
      </c>
      <c r="BD597" s="22">
        <f t="shared" si="2473"/>
        <v>852.0157505</v>
      </c>
      <c r="BE597" s="22">
        <f t="shared" si="37"/>
        <v>0</v>
      </c>
      <c r="BF597" s="27">
        <v>0.0</v>
      </c>
      <c r="BG597" s="22">
        <f t="shared" si="38"/>
        <v>0</v>
      </c>
      <c r="BH597" s="22">
        <f t="shared" si="39"/>
        <v>0</v>
      </c>
      <c r="BI597" s="22">
        <v>529.54</v>
      </c>
      <c r="BJ597" s="22">
        <f t="shared" si="40"/>
        <v>529.54</v>
      </c>
      <c r="BK597" s="22">
        <f t="shared" si="41"/>
        <v>0</v>
      </c>
      <c r="BL597" s="22"/>
      <c r="BM597" s="22">
        <f t="shared" si="42"/>
        <v>0</v>
      </c>
      <c r="BN597" s="22" t="str">
        <f t="shared" si="43"/>
        <v/>
      </c>
      <c r="BO597" s="22">
        <f t="shared" ref="BO597:BQ597" si="2474">BF597+BI597+BL597</f>
        <v>529.54</v>
      </c>
      <c r="BP597" s="22">
        <f t="shared" si="2474"/>
        <v>529.54</v>
      </c>
      <c r="BQ597" s="22">
        <f t="shared" si="2474"/>
        <v>0</v>
      </c>
      <c r="BR597" s="22">
        <f t="shared" si="45"/>
        <v>0</v>
      </c>
      <c r="BS597" s="22">
        <v>0.0</v>
      </c>
      <c r="BT597" s="22">
        <f t="shared" si="46"/>
        <v>0</v>
      </c>
      <c r="BU597" s="22">
        <f t="shared" si="47"/>
        <v>0</v>
      </c>
      <c r="BV597" s="22">
        <f t="shared" si="48"/>
        <v>0</v>
      </c>
      <c r="BW597" s="27">
        <v>106.4</v>
      </c>
      <c r="BX597" s="22">
        <f t="shared" si="49"/>
        <v>106.4</v>
      </c>
      <c r="BY597" s="22">
        <f t="shared" si="50"/>
        <v>0</v>
      </c>
      <c r="BZ597" s="22">
        <f t="shared" si="51"/>
        <v>0</v>
      </c>
      <c r="CA597" s="22">
        <f t="shared" si="52"/>
        <v>0</v>
      </c>
    </row>
    <row r="598" ht="14.25" customHeight="1">
      <c r="A598" s="14" t="s">
        <v>2597</v>
      </c>
      <c r="B598" s="14" t="s">
        <v>2598</v>
      </c>
      <c r="C598" s="14" t="s">
        <v>2599</v>
      </c>
      <c r="D598" s="14">
        <v>3.44101177E8</v>
      </c>
      <c r="E598" s="14" t="s">
        <v>220</v>
      </c>
      <c r="F598" s="14" t="s">
        <v>204</v>
      </c>
      <c r="G598" s="14" t="s">
        <v>2600</v>
      </c>
      <c r="H598" s="25" t="s">
        <v>96</v>
      </c>
      <c r="I598" s="26">
        <v>1900.0</v>
      </c>
      <c r="J598" s="22">
        <v>0.0</v>
      </c>
      <c r="K598" s="22">
        <f t="shared" si="6"/>
        <v>0</v>
      </c>
      <c r="L598" s="22">
        <f t="shared" si="7"/>
        <v>0</v>
      </c>
      <c r="M598" s="22">
        <v>0.0</v>
      </c>
      <c r="N598" s="22">
        <f t="shared" si="8"/>
        <v>0</v>
      </c>
      <c r="O598" s="22">
        <f t="shared" si="9"/>
        <v>0</v>
      </c>
      <c r="P598" s="22">
        <v>10.0</v>
      </c>
      <c r="Q598" s="22">
        <f t="shared" si="10"/>
        <v>0</v>
      </c>
      <c r="R598" s="22">
        <f t="shared" si="11"/>
        <v>10</v>
      </c>
      <c r="S598" s="22">
        <v>100.0</v>
      </c>
      <c r="T598" s="22">
        <f t="shared" si="12"/>
        <v>0</v>
      </c>
      <c r="U598" s="22">
        <f t="shared" si="13"/>
        <v>100</v>
      </c>
      <c r="V598" s="22">
        <f t="shared" si="14"/>
        <v>1790</v>
      </c>
      <c r="W598" s="22">
        <v>27.8</v>
      </c>
      <c r="X598" s="22">
        <f t="shared" si="15"/>
        <v>0</v>
      </c>
      <c r="Y598" s="22">
        <f t="shared" si="16"/>
        <v>27.8</v>
      </c>
      <c r="Z598" s="22">
        <v>0.39</v>
      </c>
      <c r="AA598" s="22">
        <f t="shared" si="17"/>
        <v>0</v>
      </c>
      <c r="AB598" s="22">
        <f t="shared" si="18"/>
        <v>0.39</v>
      </c>
      <c r="AC598" s="22">
        <v>68.87</v>
      </c>
      <c r="AD598" s="22">
        <f t="shared" si="19"/>
        <v>0</v>
      </c>
      <c r="AE598" s="22">
        <f t="shared" si="20"/>
        <v>68.87</v>
      </c>
      <c r="AF598" s="22">
        <v>1.37</v>
      </c>
      <c r="AG598" s="22">
        <f t="shared" si="21"/>
        <v>0</v>
      </c>
      <c r="AH598" s="22">
        <f t="shared" si="22"/>
        <v>1.37</v>
      </c>
      <c r="AI598" s="22">
        <v>60.86</v>
      </c>
      <c r="AJ598" s="22">
        <f t="shared" si="23"/>
        <v>0</v>
      </c>
      <c r="AK598" s="22">
        <f t="shared" si="24"/>
        <v>60.86</v>
      </c>
      <c r="AL598" s="22">
        <f t="shared" ref="AL598:AN598" si="2475">AF598+AI598</f>
        <v>62.23</v>
      </c>
      <c r="AM598" s="22">
        <f t="shared" si="2475"/>
        <v>0</v>
      </c>
      <c r="AN598" s="22">
        <f t="shared" si="2475"/>
        <v>62.23</v>
      </c>
      <c r="AO598" s="22">
        <f t="shared" ref="AO598:AQ598" si="2476">SUM(J598+M598+P598+S598+W598+Z598+AC598+AF598+AI598)</f>
        <v>269.29</v>
      </c>
      <c r="AP598" s="22">
        <f t="shared" si="2476"/>
        <v>0</v>
      </c>
      <c r="AQ598" s="22">
        <f t="shared" si="2476"/>
        <v>269.29</v>
      </c>
      <c r="AR598" s="22">
        <v>56.52592711907031</v>
      </c>
      <c r="AS598" s="22">
        <f t="shared" si="27"/>
        <v>325.8159271</v>
      </c>
      <c r="AT598" s="22">
        <f t="shared" si="28"/>
        <v>325.8159271</v>
      </c>
      <c r="AU598" s="22">
        <f t="shared" si="29"/>
        <v>1574.184073</v>
      </c>
      <c r="AV598" s="22">
        <f t="shared" si="2292"/>
        <v>4554</v>
      </c>
      <c r="AW598" s="22">
        <f t="shared" si="31"/>
        <v>2979.815927</v>
      </c>
      <c r="AX598" s="22">
        <f t="shared" si="32"/>
        <v>1574.184073</v>
      </c>
      <c r="AY598" s="22">
        <v>70.73</v>
      </c>
      <c r="AZ598" s="22">
        <f t="shared" si="33"/>
        <v>70.73</v>
      </c>
      <c r="BA598" s="22">
        <f t="shared" si="34"/>
        <v>0</v>
      </c>
      <c r="BB598" s="22">
        <f t="shared" si="35"/>
        <v>4624.73</v>
      </c>
      <c r="BC598" s="22">
        <f t="shared" ref="BC598:BD598" si="2477">SUM(AW598+AZ598)</f>
        <v>3050.545927</v>
      </c>
      <c r="BD598" s="22">
        <f t="shared" si="2477"/>
        <v>1574.184073</v>
      </c>
      <c r="BE598" s="22">
        <f t="shared" si="37"/>
        <v>0</v>
      </c>
      <c r="BF598" s="27">
        <v>0.0</v>
      </c>
      <c r="BG598" s="22">
        <f t="shared" si="38"/>
        <v>0</v>
      </c>
      <c r="BH598" s="22">
        <f t="shared" si="39"/>
        <v>0</v>
      </c>
      <c r="BI598" s="22">
        <v>438.32</v>
      </c>
      <c r="BJ598" s="22">
        <f t="shared" si="40"/>
        <v>438.32</v>
      </c>
      <c r="BK598" s="22">
        <f t="shared" si="41"/>
        <v>0</v>
      </c>
      <c r="BL598" s="22"/>
      <c r="BM598" s="22">
        <f t="shared" si="42"/>
        <v>0</v>
      </c>
      <c r="BN598" s="22" t="str">
        <f t="shared" si="43"/>
        <v/>
      </c>
      <c r="BO598" s="22">
        <f t="shared" ref="BO598:BQ598" si="2478">BF598+BI598+BL598</f>
        <v>438.32</v>
      </c>
      <c r="BP598" s="22">
        <f t="shared" si="2478"/>
        <v>438.32</v>
      </c>
      <c r="BQ598" s="22">
        <f t="shared" si="2478"/>
        <v>0</v>
      </c>
      <c r="BR598" s="22">
        <f t="shared" si="45"/>
        <v>0</v>
      </c>
      <c r="BS598" s="22">
        <v>0.0</v>
      </c>
      <c r="BT598" s="22">
        <f t="shared" si="46"/>
        <v>0</v>
      </c>
      <c r="BU598" s="22">
        <f t="shared" si="47"/>
        <v>0</v>
      </c>
      <c r="BV598" s="22">
        <f t="shared" si="48"/>
        <v>0</v>
      </c>
      <c r="BW598" s="27">
        <v>85.13</v>
      </c>
      <c r="BX598" s="22">
        <f t="shared" si="49"/>
        <v>85.13</v>
      </c>
      <c r="BY598" s="22">
        <f t="shared" si="50"/>
        <v>0</v>
      </c>
      <c r="BZ598" s="22">
        <f t="shared" si="51"/>
        <v>0</v>
      </c>
      <c r="CA598" s="22">
        <f t="shared" si="52"/>
        <v>0</v>
      </c>
    </row>
    <row r="599" ht="14.25" customHeight="1">
      <c r="A599" s="14" t="s">
        <v>2601</v>
      </c>
      <c r="B599" s="14" t="s">
        <v>2602</v>
      </c>
      <c r="C599" s="14" t="s">
        <v>2603</v>
      </c>
      <c r="D599" s="14">
        <v>4.75564545E8</v>
      </c>
      <c r="E599" s="14" t="s">
        <v>220</v>
      </c>
      <c r="F599" s="14" t="s">
        <v>124</v>
      </c>
      <c r="G599" s="14" t="s">
        <v>2604</v>
      </c>
      <c r="H599" s="25" t="s">
        <v>96</v>
      </c>
      <c r="I599" s="26">
        <v>2000.0</v>
      </c>
      <c r="J599" s="22">
        <v>0.0</v>
      </c>
      <c r="K599" s="22">
        <f t="shared" si="6"/>
        <v>0</v>
      </c>
      <c r="L599" s="22">
        <f t="shared" si="7"/>
        <v>0</v>
      </c>
      <c r="M599" s="22">
        <v>0.0</v>
      </c>
      <c r="N599" s="22">
        <f t="shared" si="8"/>
        <v>0</v>
      </c>
      <c r="O599" s="22">
        <f t="shared" si="9"/>
        <v>0</v>
      </c>
      <c r="P599" s="22">
        <v>10.0</v>
      </c>
      <c r="Q599" s="22">
        <f t="shared" si="10"/>
        <v>0</v>
      </c>
      <c r="R599" s="22">
        <f t="shared" si="11"/>
        <v>10</v>
      </c>
      <c r="S599" s="22">
        <v>100.0</v>
      </c>
      <c r="T599" s="22">
        <f t="shared" si="12"/>
        <v>0</v>
      </c>
      <c r="U599" s="22">
        <f t="shared" si="13"/>
        <v>100</v>
      </c>
      <c r="V599" s="22">
        <f t="shared" si="14"/>
        <v>1890</v>
      </c>
      <c r="W599" s="22">
        <v>27.8</v>
      </c>
      <c r="X599" s="22">
        <f t="shared" si="15"/>
        <v>0</v>
      </c>
      <c r="Y599" s="22">
        <f t="shared" si="16"/>
        <v>27.8</v>
      </c>
      <c r="Z599" s="22">
        <v>0.39</v>
      </c>
      <c r="AA599" s="22">
        <f t="shared" si="17"/>
        <v>0</v>
      </c>
      <c r="AB599" s="22">
        <f t="shared" si="18"/>
        <v>0.39</v>
      </c>
      <c r="AC599" s="22">
        <v>68.87</v>
      </c>
      <c r="AD599" s="22">
        <f t="shared" si="19"/>
        <v>0</v>
      </c>
      <c r="AE599" s="22">
        <f t="shared" si="20"/>
        <v>68.87</v>
      </c>
      <c r="AF599" s="22">
        <v>1.37</v>
      </c>
      <c r="AG599" s="22">
        <f t="shared" si="21"/>
        <v>0</v>
      </c>
      <c r="AH599" s="22">
        <f t="shared" si="22"/>
        <v>1.37</v>
      </c>
      <c r="AI599" s="22">
        <v>60.86</v>
      </c>
      <c r="AJ599" s="22">
        <f t="shared" si="23"/>
        <v>0</v>
      </c>
      <c r="AK599" s="22">
        <f t="shared" si="24"/>
        <v>60.86</v>
      </c>
      <c r="AL599" s="22">
        <f t="shared" ref="AL599:AN599" si="2479">AF599+AI599</f>
        <v>62.23</v>
      </c>
      <c r="AM599" s="22">
        <f t="shared" si="2479"/>
        <v>0</v>
      </c>
      <c r="AN599" s="22">
        <f t="shared" si="2479"/>
        <v>62.23</v>
      </c>
      <c r="AO599" s="22">
        <f t="shared" ref="AO599:AQ599" si="2480">SUM(J599+M599+P599+S599+W599+Z599+AC599+AF599+AI599)</f>
        <v>269.29</v>
      </c>
      <c r="AP599" s="22">
        <f t="shared" si="2480"/>
        <v>0</v>
      </c>
      <c r="AQ599" s="22">
        <f t="shared" si="2480"/>
        <v>269.29</v>
      </c>
      <c r="AR599" s="22">
        <v>59.992265531116004</v>
      </c>
      <c r="AS599" s="22">
        <f t="shared" si="27"/>
        <v>329.2822655</v>
      </c>
      <c r="AT599" s="22">
        <f t="shared" si="28"/>
        <v>329.2822655</v>
      </c>
      <c r="AU599" s="22">
        <f t="shared" si="29"/>
        <v>1670.717734</v>
      </c>
      <c r="AV599" s="22">
        <f t="shared" si="2292"/>
        <v>4554</v>
      </c>
      <c r="AW599" s="22">
        <f t="shared" si="31"/>
        <v>2883.282266</v>
      </c>
      <c r="AX599" s="22">
        <f t="shared" si="32"/>
        <v>1670.717734</v>
      </c>
      <c r="AY599" s="22">
        <v>70.73</v>
      </c>
      <c r="AZ599" s="22">
        <f t="shared" si="33"/>
        <v>70.73</v>
      </c>
      <c r="BA599" s="22">
        <f t="shared" si="34"/>
        <v>0</v>
      </c>
      <c r="BB599" s="22">
        <f t="shared" si="35"/>
        <v>4624.73</v>
      </c>
      <c r="BC599" s="22">
        <f t="shared" ref="BC599:BD599" si="2481">SUM(AW599+AZ599)</f>
        <v>2954.012266</v>
      </c>
      <c r="BD599" s="22">
        <f t="shared" si="2481"/>
        <v>1670.717734</v>
      </c>
      <c r="BE599" s="22">
        <f t="shared" si="37"/>
        <v>0</v>
      </c>
      <c r="BF599" s="27">
        <v>0.0</v>
      </c>
      <c r="BG599" s="22">
        <f t="shared" si="38"/>
        <v>0</v>
      </c>
      <c r="BH599" s="22">
        <f t="shared" si="39"/>
        <v>0</v>
      </c>
      <c r="BI599" s="22">
        <v>790.53</v>
      </c>
      <c r="BJ599" s="22">
        <f t="shared" si="40"/>
        <v>790.53</v>
      </c>
      <c r="BK599" s="22">
        <f t="shared" si="41"/>
        <v>0</v>
      </c>
      <c r="BL599" s="22"/>
      <c r="BM599" s="22">
        <f t="shared" si="42"/>
        <v>0</v>
      </c>
      <c r="BN599" s="22" t="str">
        <f t="shared" si="43"/>
        <v/>
      </c>
      <c r="BO599" s="22">
        <f t="shared" ref="BO599:BQ599" si="2482">BF599+BI599+BL599</f>
        <v>790.53</v>
      </c>
      <c r="BP599" s="22">
        <f t="shared" si="2482"/>
        <v>790.53</v>
      </c>
      <c r="BQ599" s="22">
        <f t="shared" si="2482"/>
        <v>0</v>
      </c>
      <c r="BR599" s="22">
        <f t="shared" si="45"/>
        <v>0</v>
      </c>
      <c r="BS599" s="22">
        <v>0.0</v>
      </c>
      <c r="BT599" s="22">
        <f t="shared" si="46"/>
        <v>0</v>
      </c>
      <c r="BU599" s="22">
        <f t="shared" si="47"/>
        <v>0</v>
      </c>
      <c r="BV599" s="22">
        <f t="shared" si="48"/>
        <v>0</v>
      </c>
      <c r="BW599" s="27">
        <v>574.62</v>
      </c>
      <c r="BX599" s="22">
        <f t="shared" si="49"/>
        <v>574.62</v>
      </c>
      <c r="BY599" s="22">
        <f t="shared" si="50"/>
        <v>0</v>
      </c>
      <c r="BZ599" s="22">
        <f t="shared" si="51"/>
        <v>0</v>
      </c>
      <c r="CA599" s="22">
        <f t="shared" si="52"/>
        <v>0</v>
      </c>
    </row>
    <row r="600" ht="14.25" customHeight="1">
      <c r="A600" s="14" t="s">
        <v>2605</v>
      </c>
      <c r="B600" s="14" t="s">
        <v>2606</v>
      </c>
      <c r="C600" s="14" t="s">
        <v>2607</v>
      </c>
      <c r="D600" s="14">
        <v>9.6110443E8</v>
      </c>
      <c r="E600" s="14" t="s">
        <v>252</v>
      </c>
      <c r="F600" s="14" t="s">
        <v>267</v>
      </c>
      <c r="G600" s="14" t="s">
        <v>2608</v>
      </c>
      <c r="H600" s="25" t="s">
        <v>96</v>
      </c>
      <c r="I600" s="26">
        <v>1450.0</v>
      </c>
      <c r="J600" s="22">
        <v>0.0</v>
      </c>
      <c r="K600" s="22">
        <f t="shared" si="6"/>
        <v>0</v>
      </c>
      <c r="L600" s="22">
        <f t="shared" si="7"/>
        <v>0</v>
      </c>
      <c r="M600" s="22">
        <v>0.0</v>
      </c>
      <c r="N600" s="22">
        <f t="shared" si="8"/>
        <v>0</v>
      </c>
      <c r="O600" s="22">
        <f t="shared" si="9"/>
        <v>0</v>
      </c>
      <c r="P600" s="22">
        <v>10.0</v>
      </c>
      <c r="Q600" s="22">
        <f t="shared" si="10"/>
        <v>0</v>
      </c>
      <c r="R600" s="22">
        <f t="shared" si="11"/>
        <v>10</v>
      </c>
      <c r="S600" s="22">
        <v>100.0</v>
      </c>
      <c r="T600" s="22">
        <f t="shared" si="12"/>
        <v>0</v>
      </c>
      <c r="U600" s="22">
        <f t="shared" si="13"/>
        <v>100</v>
      </c>
      <c r="V600" s="22">
        <f t="shared" si="14"/>
        <v>1340</v>
      </c>
      <c r="W600" s="22">
        <v>27.8</v>
      </c>
      <c r="X600" s="22">
        <f t="shared" si="15"/>
        <v>0</v>
      </c>
      <c r="Y600" s="22">
        <f t="shared" si="16"/>
        <v>27.8</v>
      </c>
      <c r="Z600" s="22">
        <v>0.39</v>
      </c>
      <c r="AA600" s="22">
        <f t="shared" si="17"/>
        <v>0</v>
      </c>
      <c r="AB600" s="22">
        <f t="shared" si="18"/>
        <v>0.39</v>
      </c>
      <c r="AC600" s="22">
        <v>68.87</v>
      </c>
      <c r="AD600" s="22">
        <f t="shared" si="19"/>
        <v>0</v>
      </c>
      <c r="AE600" s="22">
        <f t="shared" si="20"/>
        <v>68.87</v>
      </c>
      <c r="AF600" s="22">
        <v>1.37</v>
      </c>
      <c r="AG600" s="22">
        <f t="shared" si="21"/>
        <v>0</v>
      </c>
      <c r="AH600" s="22">
        <f t="shared" si="22"/>
        <v>1.37</v>
      </c>
      <c r="AI600" s="22">
        <v>60.86</v>
      </c>
      <c r="AJ600" s="22">
        <f t="shared" si="23"/>
        <v>0</v>
      </c>
      <c r="AK600" s="22">
        <f t="shared" si="24"/>
        <v>60.86</v>
      </c>
      <c r="AL600" s="22">
        <f t="shared" ref="AL600:AN600" si="2483">AF600+AI600</f>
        <v>62.23</v>
      </c>
      <c r="AM600" s="22">
        <f t="shared" si="2483"/>
        <v>0</v>
      </c>
      <c r="AN600" s="22">
        <f t="shared" si="2483"/>
        <v>62.23</v>
      </c>
      <c r="AO600" s="22">
        <f t="shared" ref="AO600:AQ600" si="2484">SUM(J600+M600+P600+S600+W600+Z600+AC600+AF600+AI600)</f>
        <v>269.29</v>
      </c>
      <c r="AP600" s="22">
        <f t="shared" si="2484"/>
        <v>0</v>
      </c>
      <c r="AQ600" s="22">
        <f t="shared" si="2484"/>
        <v>269.29</v>
      </c>
      <c r="AR600" s="22">
        <v>40.92740426486469</v>
      </c>
      <c r="AS600" s="22">
        <f t="shared" si="27"/>
        <v>310.2174043</v>
      </c>
      <c r="AT600" s="22">
        <f t="shared" si="28"/>
        <v>310.2174043</v>
      </c>
      <c r="AU600" s="22">
        <f t="shared" si="29"/>
        <v>1139.782596</v>
      </c>
      <c r="AV600" s="22">
        <f t="shared" si="2292"/>
        <v>4554</v>
      </c>
      <c r="AW600" s="22">
        <f t="shared" si="31"/>
        <v>3414.217404</v>
      </c>
      <c r="AX600" s="22">
        <f t="shared" si="32"/>
        <v>1139.782596</v>
      </c>
      <c r="AY600" s="22">
        <v>70.73</v>
      </c>
      <c r="AZ600" s="22">
        <f t="shared" si="33"/>
        <v>70.73</v>
      </c>
      <c r="BA600" s="22">
        <f t="shared" si="34"/>
        <v>0</v>
      </c>
      <c r="BB600" s="22">
        <f t="shared" si="35"/>
        <v>4624.73</v>
      </c>
      <c r="BC600" s="22">
        <f t="shared" ref="BC600:BD600" si="2485">SUM(AW600+AZ600)</f>
        <v>3484.947404</v>
      </c>
      <c r="BD600" s="22">
        <f t="shared" si="2485"/>
        <v>1139.782596</v>
      </c>
      <c r="BE600" s="22">
        <f t="shared" si="37"/>
        <v>0</v>
      </c>
      <c r="BF600" s="27">
        <v>0.0</v>
      </c>
      <c r="BG600" s="22">
        <f t="shared" si="38"/>
        <v>0</v>
      </c>
      <c r="BH600" s="22">
        <f t="shared" si="39"/>
        <v>0</v>
      </c>
      <c r="BI600" s="22">
        <v>659.53</v>
      </c>
      <c r="BJ600" s="22">
        <f t="shared" si="40"/>
        <v>659.53</v>
      </c>
      <c r="BK600" s="22">
        <f t="shared" si="41"/>
        <v>0</v>
      </c>
      <c r="BL600" s="22"/>
      <c r="BM600" s="22">
        <f t="shared" si="42"/>
        <v>0</v>
      </c>
      <c r="BN600" s="22" t="str">
        <f t="shared" si="43"/>
        <v/>
      </c>
      <c r="BO600" s="22">
        <f t="shared" ref="BO600:BQ600" si="2486">BF600+BI600+BL600</f>
        <v>659.53</v>
      </c>
      <c r="BP600" s="22">
        <f t="shared" si="2486"/>
        <v>659.53</v>
      </c>
      <c r="BQ600" s="22">
        <f t="shared" si="2486"/>
        <v>0</v>
      </c>
      <c r="BR600" s="22">
        <f t="shared" si="45"/>
        <v>0</v>
      </c>
      <c r="BS600" s="22">
        <v>0.0</v>
      </c>
      <c r="BT600" s="22">
        <f t="shared" si="46"/>
        <v>0</v>
      </c>
      <c r="BU600" s="22">
        <f t="shared" si="47"/>
        <v>0</v>
      </c>
      <c r="BV600" s="22">
        <f t="shared" si="48"/>
        <v>0</v>
      </c>
      <c r="BW600" s="27">
        <v>191.54</v>
      </c>
      <c r="BX600" s="22">
        <f t="shared" si="49"/>
        <v>191.54</v>
      </c>
      <c r="BY600" s="22">
        <f t="shared" si="50"/>
        <v>0</v>
      </c>
      <c r="BZ600" s="22">
        <f t="shared" si="51"/>
        <v>0</v>
      </c>
      <c r="CA600" s="22">
        <f t="shared" si="52"/>
        <v>0</v>
      </c>
    </row>
    <row r="601" ht="14.25" customHeight="1">
      <c r="A601" s="14" t="s">
        <v>2609</v>
      </c>
      <c r="B601" s="14" t="s">
        <v>2610</v>
      </c>
      <c r="C601" s="14" t="s">
        <v>2611</v>
      </c>
      <c r="D601" s="14">
        <v>9.51084844E8</v>
      </c>
      <c r="E601" s="14" t="s">
        <v>327</v>
      </c>
      <c r="F601" s="14" t="s">
        <v>267</v>
      </c>
      <c r="G601" s="14" t="s">
        <v>2612</v>
      </c>
      <c r="H601" s="25" t="s">
        <v>96</v>
      </c>
      <c r="I601" s="26">
        <v>1282.0</v>
      </c>
      <c r="J601" s="22">
        <v>0.0</v>
      </c>
      <c r="K601" s="22">
        <f t="shared" si="6"/>
        <v>0</v>
      </c>
      <c r="L601" s="22">
        <f t="shared" si="7"/>
        <v>0</v>
      </c>
      <c r="M601" s="22">
        <v>0.0</v>
      </c>
      <c r="N601" s="22">
        <f t="shared" si="8"/>
        <v>0</v>
      </c>
      <c r="O601" s="22">
        <f t="shared" si="9"/>
        <v>0</v>
      </c>
      <c r="P601" s="22">
        <v>10.0</v>
      </c>
      <c r="Q601" s="22">
        <f t="shared" si="10"/>
        <v>0</v>
      </c>
      <c r="R601" s="22">
        <f t="shared" si="11"/>
        <v>10</v>
      </c>
      <c r="S601" s="22">
        <v>100.0</v>
      </c>
      <c r="T601" s="22">
        <f t="shared" si="12"/>
        <v>0</v>
      </c>
      <c r="U601" s="22">
        <f t="shared" si="13"/>
        <v>100</v>
      </c>
      <c r="V601" s="22">
        <f t="shared" si="14"/>
        <v>1172</v>
      </c>
      <c r="W601" s="22">
        <v>13.9</v>
      </c>
      <c r="X601" s="22">
        <f t="shared" si="15"/>
        <v>0</v>
      </c>
      <c r="Y601" s="22">
        <f t="shared" si="16"/>
        <v>13.9</v>
      </c>
      <c r="Z601" s="22">
        <v>0.39</v>
      </c>
      <c r="AA601" s="22">
        <f t="shared" si="17"/>
        <v>0</v>
      </c>
      <c r="AB601" s="22">
        <f t="shared" si="18"/>
        <v>0.39</v>
      </c>
      <c r="AC601" s="22">
        <v>68.87</v>
      </c>
      <c r="AD601" s="22">
        <f t="shared" si="19"/>
        <v>0</v>
      </c>
      <c r="AE601" s="22">
        <f t="shared" si="20"/>
        <v>68.87</v>
      </c>
      <c r="AF601" s="22">
        <v>1.37</v>
      </c>
      <c r="AG601" s="22">
        <f t="shared" si="21"/>
        <v>0</v>
      </c>
      <c r="AH601" s="22">
        <f t="shared" si="22"/>
        <v>1.37</v>
      </c>
      <c r="AI601" s="22">
        <v>60.86</v>
      </c>
      <c r="AJ601" s="22">
        <f t="shared" si="23"/>
        <v>0</v>
      </c>
      <c r="AK601" s="22">
        <f t="shared" si="24"/>
        <v>60.86</v>
      </c>
      <c r="AL601" s="22">
        <f t="shared" ref="AL601:AN601" si="2487">AF601+AI601</f>
        <v>62.23</v>
      </c>
      <c r="AM601" s="22">
        <f t="shared" si="2487"/>
        <v>0</v>
      </c>
      <c r="AN601" s="22">
        <f t="shared" si="2487"/>
        <v>62.23</v>
      </c>
      <c r="AO601" s="22">
        <f t="shared" ref="AO601:AQ601" si="2488">SUM(J601+M601+P601+S601+W601+Z601+AC601+AF601+AI601)</f>
        <v>255.39</v>
      </c>
      <c r="AP601" s="22">
        <f t="shared" si="2488"/>
        <v>0</v>
      </c>
      <c r="AQ601" s="22">
        <f t="shared" si="2488"/>
        <v>255.39</v>
      </c>
      <c r="AR601" s="22">
        <v>35.585776771902275</v>
      </c>
      <c r="AS601" s="22">
        <f t="shared" si="27"/>
        <v>290.9757768</v>
      </c>
      <c r="AT601" s="22">
        <f t="shared" si="28"/>
        <v>290.9757768</v>
      </c>
      <c r="AU601" s="22">
        <f t="shared" si="29"/>
        <v>991.0242232</v>
      </c>
      <c r="AV601" s="22">
        <f t="shared" si="2292"/>
        <v>4554</v>
      </c>
      <c r="AW601" s="22">
        <f t="shared" si="31"/>
        <v>3562.975777</v>
      </c>
      <c r="AX601" s="22">
        <f t="shared" si="32"/>
        <v>991.0242232</v>
      </c>
      <c r="AY601" s="22">
        <v>70.73</v>
      </c>
      <c r="AZ601" s="22">
        <f t="shared" si="33"/>
        <v>70.73</v>
      </c>
      <c r="BA601" s="22">
        <f t="shared" si="34"/>
        <v>0</v>
      </c>
      <c r="BB601" s="22">
        <f t="shared" si="35"/>
        <v>4624.73</v>
      </c>
      <c r="BC601" s="22">
        <f t="shared" ref="BC601:BD601" si="2489">SUM(AW601+AZ601)</f>
        <v>3633.705777</v>
      </c>
      <c r="BD601" s="22">
        <f t="shared" si="2489"/>
        <v>991.0242232</v>
      </c>
      <c r="BE601" s="22">
        <f t="shared" si="37"/>
        <v>0</v>
      </c>
      <c r="BF601" s="27">
        <v>0.0</v>
      </c>
      <c r="BG601" s="22">
        <f t="shared" si="38"/>
        <v>0</v>
      </c>
      <c r="BH601" s="22">
        <f t="shared" si="39"/>
        <v>0</v>
      </c>
      <c r="BI601" s="22">
        <v>534.43</v>
      </c>
      <c r="BJ601" s="22">
        <f t="shared" si="40"/>
        <v>534.43</v>
      </c>
      <c r="BK601" s="22">
        <f t="shared" si="41"/>
        <v>0</v>
      </c>
      <c r="BL601" s="22"/>
      <c r="BM601" s="22">
        <f t="shared" si="42"/>
        <v>0</v>
      </c>
      <c r="BN601" s="22" t="str">
        <f t="shared" si="43"/>
        <v/>
      </c>
      <c r="BO601" s="22">
        <f t="shared" ref="BO601:BQ601" si="2490">BF601+BI601+BL601</f>
        <v>534.43</v>
      </c>
      <c r="BP601" s="22">
        <f t="shared" si="2490"/>
        <v>534.43</v>
      </c>
      <c r="BQ601" s="22">
        <f t="shared" si="2490"/>
        <v>0</v>
      </c>
      <c r="BR601" s="22">
        <f t="shared" si="45"/>
        <v>0</v>
      </c>
      <c r="BS601" s="22">
        <v>0.0</v>
      </c>
      <c r="BT601" s="22">
        <f t="shared" si="46"/>
        <v>0</v>
      </c>
      <c r="BU601" s="22">
        <f t="shared" si="47"/>
        <v>0</v>
      </c>
      <c r="BV601" s="22">
        <f t="shared" si="48"/>
        <v>0</v>
      </c>
      <c r="BW601" s="27">
        <v>276.67</v>
      </c>
      <c r="BX601" s="22">
        <f t="shared" si="49"/>
        <v>276.67</v>
      </c>
      <c r="BY601" s="22">
        <f t="shared" si="50"/>
        <v>0</v>
      </c>
      <c r="BZ601" s="22">
        <f t="shared" si="51"/>
        <v>0</v>
      </c>
      <c r="CA601" s="22">
        <f t="shared" si="52"/>
        <v>0</v>
      </c>
    </row>
    <row r="602" ht="14.25" customHeight="1">
      <c r="A602" s="14" t="s">
        <v>2613</v>
      </c>
      <c r="B602" s="14" t="s">
        <v>2614</v>
      </c>
      <c r="C602" s="14" t="s">
        <v>2615</v>
      </c>
      <c r="D602" s="14">
        <v>9.32161626E8</v>
      </c>
      <c r="E602" s="14" t="s">
        <v>287</v>
      </c>
      <c r="F602" s="14" t="s">
        <v>508</v>
      </c>
      <c r="G602" s="14" t="s">
        <v>2616</v>
      </c>
      <c r="H602" s="25" t="s">
        <v>96</v>
      </c>
      <c r="I602" s="26">
        <v>1550.0</v>
      </c>
      <c r="J602" s="22">
        <v>0.0</v>
      </c>
      <c r="K602" s="22">
        <f t="shared" si="6"/>
        <v>0</v>
      </c>
      <c r="L602" s="22">
        <f t="shared" si="7"/>
        <v>0</v>
      </c>
      <c r="M602" s="22">
        <v>0.0</v>
      </c>
      <c r="N602" s="22">
        <f t="shared" si="8"/>
        <v>0</v>
      </c>
      <c r="O602" s="22">
        <f t="shared" si="9"/>
        <v>0</v>
      </c>
      <c r="P602" s="22">
        <v>10.0</v>
      </c>
      <c r="Q602" s="22">
        <f t="shared" si="10"/>
        <v>0</v>
      </c>
      <c r="R602" s="22">
        <f t="shared" si="11"/>
        <v>10</v>
      </c>
      <c r="S602" s="22">
        <v>100.0</v>
      </c>
      <c r="T602" s="22">
        <f t="shared" si="12"/>
        <v>0</v>
      </c>
      <c r="U602" s="22">
        <f t="shared" si="13"/>
        <v>100</v>
      </c>
      <c r="V602" s="22">
        <f t="shared" si="14"/>
        <v>1440</v>
      </c>
      <c r="W602" s="22">
        <v>13.9</v>
      </c>
      <c r="X602" s="22">
        <f t="shared" si="15"/>
        <v>0</v>
      </c>
      <c r="Y602" s="22">
        <f t="shared" si="16"/>
        <v>13.9</v>
      </c>
      <c r="Z602" s="22">
        <v>0.39</v>
      </c>
      <c r="AA602" s="22">
        <f t="shared" si="17"/>
        <v>0</v>
      </c>
      <c r="AB602" s="22">
        <f t="shared" si="18"/>
        <v>0.39</v>
      </c>
      <c r="AC602" s="22">
        <v>68.87</v>
      </c>
      <c r="AD602" s="22">
        <f t="shared" si="19"/>
        <v>0</v>
      </c>
      <c r="AE602" s="22">
        <f t="shared" si="20"/>
        <v>68.87</v>
      </c>
      <c r="AF602" s="22">
        <v>1.37</v>
      </c>
      <c r="AG602" s="22">
        <f t="shared" si="21"/>
        <v>0</v>
      </c>
      <c r="AH602" s="22">
        <f t="shared" si="22"/>
        <v>1.37</v>
      </c>
      <c r="AI602" s="22">
        <v>60.86</v>
      </c>
      <c r="AJ602" s="22">
        <f t="shared" si="23"/>
        <v>0</v>
      </c>
      <c r="AK602" s="22">
        <f t="shared" si="24"/>
        <v>60.86</v>
      </c>
      <c r="AL602" s="22">
        <f t="shared" ref="AL602:AN602" si="2491">AF602+AI602</f>
        <v>62.23</v>
      </c>
      <c r="AM602" s="22">
        <f t="shared" si="2491"/>
        <v>0</v>
      </c>
      <c r="AN602" s="22">
        <f t="shared" si="2491"/>
        <v>62.23</v>
      </c>
      <c r="AO602" s="22">
        <f t="shared" ref="AO602:AQ602" si="2492">SUM(J602+M602+P602+S602+W602+Z602+AC602+AF602+AI602)</f>
        <v>255.39</v>
      </c>
      <c r="AP602" s="22">
        <f t="shared" si="2492"/>
        <v>0</v>
      </c>
      <c r="AQ602" s="22">
        <f t="shared" si="2492"/>
        <v>255.39</v>
      </c>
      <c r="AR602" s="22">
        <v>44.87556371618473</v>
      </c>
      <c r="AS602" s="22">
        <f t="shared" si="27"/>
        <v>300.2655637</v>
      </c>
      <c r="AT602" s="22">
        <f t="shared" si="28"/>
        <v>300.2655637</v>
      </c>
      <c r="AU602" s="22">
        <f t="shared" si="29"/>
        <v>1249.734436</v>
      </c>
      <c r="AV602" s="22">
        <f t="shared" si="2292"/>
        <v>4554</v>
      </c>
      <c r="AW602" s="22">
        <f t="shared" si="31"/>
        <v>3304.265564</v>
      </c>
      <c r="AX602" s="22">
        <f t="shared" si="32"/>
        <v>1249.734436</v>
      </c>
      <c r="AY602" s="22">
        <v>70.73</v>
      </c>
      <c r="AZ602" s="22">
        <f t="shared" si="33"/>
        <v>70.73</v>
      </c>
      <c r="BA602" s="22">
        <f t="shared" si="34"/>
        <v>0</v>
      </c>
      <c r="BB602" s="22">
        <f t="shared" si="35"/>
        <v>4624.73</v>
      </c>
      <c r="BC602" s="22">
        <f t="shared" ref="BC602:BD602" si="2493">SUM(AW602+AZ602)</f>
        <v>3374.995564</v>
      </c>
      <c r="BD602" s="22">
        <f t="shared" si="2493"/>
        <v>1249.734436</v>
      </c>
      <c r="BE602" s="22">
        <f t="shared" si="37"/>
        <v>0</v>
      </c>
      <c r="BF602" s="27">
        <v>0.0</v>
      </c>
      <c r="BG602" s="22">
        <f t="shared" si="38"/>
        <v>0</v>
      </c>
      <c r="BH602" s="22">
        <f t="shared" si="39"/>
        <v>0</v>
      </c>
      <c r="BI602" s="22">
        <v>376.35</v>
      </c>
      <c r="BJ602" s="22">
        <f t="shared" si="40"/>
        <v>376.35</v>
      </c>
      <c r="BK602" s="22">
        <f t="shared" si="41"/>
        <v>0</v>
      </c>
      <c r="BL602" s="22"/>
      <c r="BM602" s="22">
        <f t="shared" si="42"/>
        <v>0</v>
      </c>
      <c r="BN602" s="22" t="str">
        <f t="shared" si="43"/>
        <v/>
      </c>
      <c r="BO602" s="22">
        <f t="shared" ref="BO602:BQ602" si="2494">BF602+BI602+BL602</f>
        <v>376.35</v>
      </c>
      <c r="BP602" s="22">
        <f t="shared" si="2494"/>
        <v>376.35</v>
      </c>
      <c r="BQ602" s="22">
        <f t="shared" si="2494"/>
        <v>0</v>
      </c>
      <c r="BR602" s="22">
        <f t="shared" si="45"/>
        <v>0</v>
      </c>
      <c r="BS602" s="22">
        <v>0.0</v>
      </c>
      <c r="BT602" s="22">
        <f t="shared" si="46"/>
        <v>0</v>
      </c>
      <c r="BU602" s="22">
        <f t="shared" si="47"/>
        <v>0</v>
      </c>
      <c r="BV602" s="22">
        <f t="shared" si="48"/>
        <v>0</v>
      </c>
      <c r="BW602" s="27">
        <v>0.0</v>
      </c>
      <c r="BX602" s="22">
        <f t="shared" si="49"/>
        <v>0</v>
      </c>
      <c r="BY602" s="22">
        <f t="shared" si="50"/>
        <v>0</v>
      </c>
      <c r="BZ602" s="22">
        <f t="shared" si="51"/>
        <v>0</v>
      </c>
      <c r="CA602" s="22">
        <f t="shared" si="52"/>
        <v>0</v>
      </c>
    </row>
    <row r="603" ht="14.25" customHeight="1">
      <c r="A603" s="14" t="s">
        <v>2617</v>
      </c>
      <c r="B603" s="14" t="s">
        <v>2618</v>
      </c>
      <c r="C603" s="14" t="s">
        <v>2619</v>
      </c>
      <c r="D603" s="14">
        <v>1.2331374E8</v>
      </c>
      <c r="E603" s="14" t="s">
        <v>1105</v>
      </c>
      <c r="F603" s="14" t="s">
        <v>209</v>
      </c>
      <c r="G603" s="14" t="s">
        <v>2620</v>
      </c>
      <c r="H603" s="25" t="s">
        <v>96</v>
      </c>
      <c r="I603" s="26">
        <v>761.0</v>
      </c>
      <c r="J603" s="22">
        <v>0.0</v>
      </c>
      <c r="K603" s="22">
        <f t="shared" si="6"/>
        <v>0</v>
      </c>
      <c r="L603" s="22">
        <f t="shared" si="7"/>
        <v>0</v>
      </c>
      <c r="M603" s="22">
        <v>0.0</v>
      </c>
      <c r="N603" s="22">
        <f t="shared" si="8"/>
        <v>0</v>
      </c>
      <c r="O603" s="22">
        <f t="shared" si="9"/>
        <v>0</v>
      </c>
      <c r="P603" s="22">
        <v>22.0</v>
      </c>
      <c r="Q603" s="22">
        <f t="shared" si="10"/>
        <v>0</v>
      </c>
      <c r="R603" s="22">
        <f t="shared" si="11"/>
        <v>22</v>
      </c>
      <c r="S603" s="22">
        <v>100.0</v>
      </c>
      <c r="T603" s="22">
        <f t="shared" si="12"/>
        <v>0</v>
      </c>
      <c r="U603" s="22">
        <f t="shared" si="13"/>
        <v>100</v>
      </c>
      <c r="V603" s="22">
        <f t="shared" si="14"/>
        <v>639</v>
      </c>
      <c r="W603" s="22">
        <v>13.9</v>
      </c>
      <c r="X603" s="22">
        <f t="shared" si="15"/>
        <v>0</v>
      </c>
      <c r="Y603" s="22">
        <f t="shared" si="16"/>
        <v>13.9</v>
      </c>
      <c r="Z603" s="22">
        <v>0.39</v>
      </c>
      <c r="AA603" s="22">
        <f t="shared" si="17"/>
        <v>0</v>
      </c>
      <c r="AB603" s="22">
        <f t="shared" si="18"/>
        <v>0.39</v>
      </c>
      <c r="AC603" s="22">
        <v>68.87</v>
      </c>
      <c r="AD603" s="22">
        <f t="shared" si="19"/>
        <v>0</v>
      </c>
      <c r="AE603" s="22">
        <f t="shared" si="20"/>
        <v>68.87</v>
      </c>
      <c r="AF603" s="22">
        <v>1.37</v>
      </c>
      <c r="AG603" s="22">
        <f t="shared" si="21"/>
        <v>0</v>
      </c>
      <c r="AH603" s="22">
        <f t="shared" si="22"/>
        <v>1.37</v>
      </c>
      <c r="AI603" s="22">
        <v>60.86</v>
      </c>
      <c r="AJ603" s="22">
        <f t="shared" si="23"/>
        <v>0</v>
      </c>
      <c r="AK603" s="22">
        <f t="shared" si="24"/>
        <v>60.86</v>
      </c>
      <c r="AL603" s="22">
        <f t="shared" ref="AL603:AN603" si="2495">AF603+AI603</f>
        <v>62.23</v>
      </c>
      <c r="AM603" s="22">
        <f t="shared" si="2495"/>
        <v>0</v>
      </c>
      <c r="AN603" s="22">
        <f t="shared" si="2495"/>
        <v>62.23</v>
      </c>
      <c r="AO603" s="22">
        <f t="shared" ref="AO603:AQ603" si="2496">SUM(J603+M603+P603+S603+W603+Z603+AC603+AF603+AI603)</f>
        <v>267.39</v>
      </c>
      <c r="AP603" s="22">
        <f t="shared" si="2496"/>
        <v>0</v>
      </c>
      <c r="AQ603" s="22">
        <f t="shared" si="2496"/>
        <v>267.39</v>
      </c>
      <c r="AR603" s="22">
        <v>17.110193035698742</v>
      </c>
      <c r="AS603" s="22">
        <f t="shared" si="27"/>
        <v>284.500193</v>
      </c>
      <c r="AT603" s="22">
        <f t="shared" si="28"/>
        <v>284.500193</v>
      </c>
      <c r="AU603" s="22">
        <f t="shared" si="29"/>
        <v>476.499807</v>
      </c>
      <c r="AV603" s="22">
        <f t="shared" si="2292"/>
        <v>4554</v>
      </c>
      <c r="AW603" s="22">
        <f t="shared" si="31"/>
        <v>4077.500193</v>
      </c>
      <c r="AX603" s="22">
        <f t="shared" si="32"/>
        <v>476.499807</v>
      </c>
      <c r="AY603" s="22">
        <v>70.73</v>
      </c>
      <c r="AZ603" s="22">
        <f t="shared" si="33"/>
        <v>70.73</v>
      </c>
      <c r="BA603" s="22">
        <f t="shared" si="34"/>
        <v>0</v>
      </c>
      <c r="BB603" s="22">
        <f t="shared" si="35"/>
        <v>4624.73</v>
      </c>
      <c r="BC603" s="22">
        <f t="shared" ref="BC603:BD603" si="2497">SUM(AW603+AZ603)</f>
        <v>4148.230193</v>
      </c>
      <c r="BD603" s="22">
        <f t="shared" si="2497"/>
        <v>476.499807</v>
      </c>
      <c r="BE603" s="22">
        <f t="shared" si="37"/>
        <v>0</v>
      </c>
      <c r="BF603" s="27">
        <v>0.0</v>
      </c>
      <c r="BG603" s="22">
        <f t="shared" si="38"/>
        <v>0</v>
      </c>
      <c r="BH603" s="22">
        <f t="shared" si="39"/>
        <v>0</v>
      </c>
      <c r="BI603" s="22">
        <v>351.49</v>
      </c>
      <c r="BJ603" s="22">
        <f t="shared" si="40"/>
        <v>351.49</v>
      </c>
      <c r="BK603" s="22">
        <f t="shared" si="41"/>
        <v>0</v>
      </c>
      <c r="BL603" s="22"/>
      <c r="BM603" s="22">
        <f t="shared" si="42"/>
        <v>0</v>
      </c>
      <c r="BN603" s="22" t="str">
        <f t="shared" si="43"/>
        <v/>
      </c>
      <c r="BO603" s="22">
        <f t="shared" ref="BO603:BQ603" si="2498">BF603+BI603+BL603</f>
        <v>351.49</v>
      </c>
      <c r="BP603" s="22">
        <f t="shared" si="2498"/>
        <v>351.49</v>
      </c>
      <c r="BQ603" s="22">
        <f t="shared" si="2498"/>
        <v>0</v>
      </c>
      <c r="BR603" s="22">
        <f t="shared" si="45"/>
        <v>0</v>
      </c>
      <c r="BS603" s="22">
        <v>0.0</v>
      </c>
      <c r="BT603" s="22">
        <f t="shared" si="46"/>
        <v>0</v>
      </c>
      <c r="BU603" s="22">
        <f t="shared" si="47"/>
        <v>0</v>
      </c>
      <c r="BV603" s="22">
        <f t="shared" si="48"/>
        <v>0</v>
      </c>
      <c r="BW603" s="27">
        <v>2926.3</v>
      </c>
      <c r="BX603" s="22">
        <f t="shared" si="49"/>
        <v>2926.3</v>
      </c>
      <c r="BY603" s="22">
        <f t="shared" si="50"/>
        <v>0</v>
      </c>
      <c r="BZ603" s="22">
        <f t="shared" si="51"/>
        <v>0</v>
      </c>
      <c r="CA603" s="22">
        <f t="shared" si="52"/>
        <v>0</v>
      </c>
    </row>
    <row r="604" ht="14.25" customHeight="1">
      <c r="A604" s="14" t="s">
        <v>2621</v>
      </c>
      <c r="B604" s="14" t="s">
        <v>2622</v>
      </c>
      <c r="C604" s="14" t="s">
        <v>2623</v>
      </c>
      <c r="D604" s="14">
        <v>3.41755699E8</v>
      </c>
      <c r="E604" s="14" t="s">
        <v>220</v>
      </c>
      <c r="F604" s="14" t="s">
        <v>204</v>
      </c>
      <c r="G604" s="14" t="s">
        <v>2624</v>
      </c>
      <c r="H604" s="25" t="s">
        <v>96</v>
      </c>
      <c r="I604" s="26">
        <v>1800.0</v>
      </c>
      <c r="J604" s="22">
        <v>0.0</v>
      </c>
      <c r="K604" s="22">
        <f t="shared" si="6"/>
        <v>0</v>
      </c>
      <c r="L604" s="22">
        <f t="shared" si="7"/>
        <v>0</v>
      </c>
      <c r="M604" s="22">
        <v>0.0</v>
      </c>
      <c r="N604" s="22">
        <f t="shared" si="8"/>
        <v>0</v>
      </c>
      <c r="O604" s="22">
        <f t="shared" si="9"/>
        <v>0</v>
      </c>
      <c r="P604" s="22">
        <v>10.0</v>
      </c>
      <c r="Q604" s="22">
        <f t="shared" si="10"/>
        <v>0</v>
      </c>
      <c r="R604" s="22">
        <f t="shared" si="11"/>
        <v>10</v>
      </c>
      <c r="S604" s="22">
        <v>100.0</v>
      </c>
      <c r="T604" s="22">
        <f t="shared" si="12"/>
        <v>0</v>
      </c>
      <c r="U604" s="22">
        <f t="shared" si="13"/>
        <v>100</v>
      </c>
      <c r="V604" s="22">
        <f t="shared" si="14"/>
        <v>1690</v>
      </c>
      <c r="W604" s="22">
        <v>13.9</v>
      </c>
      <c r="X604" s="22">
        <f t="shared" si="15"/>
        <v>0</v>
      </c>
      <c r="Y604" s="22">
        <f t="shared" si="16"/>
        <v>13.9</v>
      </c>
      <c r="Z604" s="22">
        <v>0.39</v>
      </c>
      <c r="AA604" s="22">
        <f t="shared" si="17"/>
        <v>0</v>
      </c>
      <c r="AB604" s="22">
        <f t="shared" si="18"/>
        <v>0.39</v>
      </c>
      <c r="AC604" s="22">
        <v>68.87</v>
      </c>
      <c r="AD604" s="22">
        <f t="shared" si="19"/>
        <v>0</v>
      </c>
      <c r="AE604" s="22">
        <f t="shared" si="20"/>
        <v>68.87</v>
      </c>
      <c r="AF604" s="22">
        <v>1.37</v>
      </c>
      <c r="AG604" s="22">
        <f t="shared" si="21"/>
        <v>0</v>
      </c>
      <c r="AH604" s="22">
        <f t="shared" si="22"/>
        <v>1.37</v>
      </c>
      <c r="AI604" s="22">
        <v>60.86</v>
      </c>
      <c r="AJ604" s="22">
        <f t="shared" si="23"/>
        <v>0</v>
      </c>
      <c r="AK604" s="22">
        <f t="shared" si="24"/>
        <v>60.86</v>
      </c>
      <c r="AL604" s="22">
        <f t="shared" ref="AL604:AN604" si="2499">AF604+AI604</f>
        <v>62.23</v>
      </c>
      <c r="AM604" s="22">
        <f t="shared" si="2499"/>
        <v>0</v>
      </c>
      <c r="AN604" s="22">
        <f t="shared" si="2499"/>
        <v>62.23</v>
      </c>
      <c r="AO604" s="22">
        <f t="shared" ref="AO604:AQ604" si="2500">SUM(J604+M604+P604+S604+W604+Z604+AC604+AF604+AI604)</f>
        <v>255.39</v>
      </c>
      <c r="AP604" s="22">
        <f t="shared" si="2500"/>
        <v>0</v>
      </c>
      <c r="AQ604" s="22">
        <f t="shared" si="2500"/>
        <v>255.39</v>
      </c>
      <c r="AR604" s="22">
        <v>53.54140974629897</v>
      </c>
      <c r="AS604" s="22">
        <f t="shared" si="27"/>
        <v>308.9314097</v>
      </c>
      <c r="AT604" s="22">
        <f t="shared" si="28"/>
        <v>308.9314097</v>
      </c>
      <c r="AU604" s="22">
        <f t="shared" si="29"/>
        <v>1491.06859</v>
      </c>
      <c r="AV604" s="22">
        <f t="shared" si="2292"/>
        <v>4554</v>
      </c>
      <c r="AW604" s="22">
        <f t="shared" si="31"/>
        <v>3062.93141</v>
      </c>
      <c r="AX604" s="22">
        <f t="shared" si="32"/>
        <v>1491.06859</v>
      </c>
      <c r="AY604" s="22">
        <v>70.73</v>
      </c>
      <c r="AZ604" s="22">
        <f t="shared" si="33"/>
        <v>70.73</v>
      </c>
      <c r="BA604" s="22">
        <f t="shared" si="34"/>
        <v>0</v>
      </c>
      <c r="BB604" s="22">
        <f t="shared" si="35"/>
        <v>4624.73</v>
      </c>
      <c r="BC604" s="22">
        <f t="shared" ref="BC604:BD604" si="2501">SUM(AW604+AZ604)</f>
        <v>3133.66141</v>
      </c>
      <c r="BD604" s="22">
        <f t="shared" si="2501"/>
        <v>1491.06859</v>
      </c>
      <c r="BE604" s="22">
        <f t="shared" si="37"/>
        <v>0</v>
      </c>
      <c r="BF604" s="27">
        <v>0.0</v>
      </c>
      <c r="BG604" s="22">
        <f t="shared" si="38"/>
        <v>0</v>
      </c>
      <c r="BH604" s="22">
        <f t="shared" si="39"/>
        <v>0</v>
      </c>
      <c r="BI604" s="22">
        <v>788.29</v>
      </c>
      <c r="BJ604" s="22">
        <f t="shared" si="40"/>
        <v>788.29</v>
      </c>
      <c r="BK604" s="22">
        <f t="shared" si="41"/>
        <v>0</v>
      </c>
      <c r="BL604" s="22"/>
      <c r="BM604" s="22">
        <f t="shared" si="42"/>
        <v>0</v>
      </c>
      <c r="BN604" s="22" t="str">
        <f t="shared" si="43"/>
        <v/>
      </c>
      <c r="BO604" s="22">
        <f t="shared" ref="BO604:BQ604" si="2502">BF604+BI604+BL604</f>
        <v>788.29</v>
      </c>
      <c r="BP604" s="22">
        <f t="shared" si="2502"/>
        <v>788.29</v>
      </c>
      <c r="BQ604" s="22">
        <f t="shared" si="2502"/>
        <v>0</v>
      </c>
      <c r="BR604" s="22">
        <f t="shared" si="45"/>
        <v>0</v>
      </c>
      <c r="BS604" s="22">
        <v>0.0</v>
      </c>
      <c r="BT604" s="22">
        <f t="shared" si="46"/>
        <v>0</v>
      </c>
      <c r="BU604" s="22">
        <f t="shared" si="47"/>
        <v>0</v>
      </c>
      <c r="BV604" s="22">
        <f t="shared" si="48"/>
        <v>0</v>
      </c>
      <c r="BW604" s="27">
        <v>191.54</v>
      </c>
      <c r="BX604" s="22">
        <f t="shared" si="49"/>
        <v>191.54</v>
      </c>
      <c r="BY604" s="22">
        <f t="shared" si="50"/>
        <v>0</v>
      </c>
      <c r="BZ604" s="22">
        <f t="shared" si="51"/>
        <v>0</v>
      </c>
      <c r="CA604" s="22">
        <f t="shared" si="52"/>
        <v>0</v>
      </c>
    </row>
    <row r="605" ht="14.25" customHeight="1">
      <c r="A605" s="14" t="s">
        <v>2625</v>
      </c>
      <c r="B605" s="14" t="s">
        <v>2626</v>
      </c>
      <c r="C605" s="14" t="s">
        <v>2627</v>
      </c>
      <c r="D605" s="14">
        <v>9.69770375E8</v>
      </c>
      <c r="E605" s="14" t="s">
        <v>312</v>
      </c>
      <c r="F605" s="14" t="s">
        <v>209</v>
      </c>
      <c r="G605" s="14" t="s">
        <v>2628</v>
      </c>
      <c r="H605" s="25" t="s">
        <v>96</v>
      </c>
      <c r="I605" s="26">
        <v>630.0</v>
      </c>
      <c r="J605" s="22">
        <v>0.0</v>
      </c>
      <c r="K605" s="22">
        <f t="shared" si="6"/>
        <v>0</v>
      </c>
      <c r="L605" s="22">
        <f t="shared" si="7"/>
        <v>0</v>
      </c>
      <c r="M605" s="22">
        <v>0.0</v>
      </c>
      <c r="N605" s="22">
        <f t="shared" si="8"/>
        <v>0</v>
      </c>
      <c r="O605" s="22">
        <f t="shared" si="9"/>
        <v>0</v>
      </c>
      <c r="P605" s="22">
        <v>22.0</v>
      </c>
      <c r="Q605" s="22">
        <f t="shared" si="10"/>
        <v>0</v>
      </c>
      <c r="R605" s="22">
        <f t="shared" si="11"/>
        <v>22</v>
      </c>
      <c r="S605" s="22">
        <v>100.0</v>
      </c>
      <c r="T605" s="22">
        <f t="shared" si="12"/>
        <v>0</v>
      </c>
      <c r="U605" s="22">
        <f t="shared" si="13"/>
        <v>100</v>
      </c>
      <c r="V605" s="22">
        <f t="shared" si="14"/>
        <v>508</v>
      </c>
      <c r="W605" s="22">
        <v>13.9</v>
      </c>
      <c r="X605" s="22">
        <f t="shared" si="15"/>
        <v>0</v>
      </c>
      <c r="Y605" s="22">
        <f t="shared" si="16"/>
        <v>13.9</v>
      </c>
      <c r="Z605" s="22">
        <v>0.39</v>
      </c>
      <c r="AA605" s="22">
        <f t="shared" si="17"/>
        <v>0</v>
      </c>
      <c r="AB605" s="22">
        <f t="shared" si="18"/>
        <v>0.39</v>
      </c>
      <c r="AC605" s="22">
        <v>68.87</v>
      </c>
      <c r="AD605" s="22">
        <f t="shared" si="19"/>
        <v>0</v>
      </c>
      <c r="AE605" s="22">
        <f t="shared" si="20"/>
        <v>68.87</v>
      </c>
      <c r="AF605" s="22">
        <v>1.37</v>
      </c>
      <c r="AG605" s="22">
        <f t="shared" si="21"/>
        <v>0</v>
      </c>
      <c r="AH605" s="22">
        <f t="shared" si="22"/>
        <v>1.37</v>
      </c>
      <c r="AI605" s="22">
        <v>60.86</v>
      </c>
      <c r="AJ605" s="22">
        <f t="shared" si="23"/>
        <v>0</v>
      </c>
      <c r="AK605" s="22">
        <f t="shared" si="24"/>
        <v>60.86</v>
      </c>
      <c r="AL605" s="22">
        <f t="shared" ref="AL605:AN605" si="2503">AF605+AI605</f>
        <v>62.23</v>
      </c>
      <c r="AM605" s="22">
        <f t="shared" si="2503"/>
        <v>0</v>
      </c>
      <c r="AN605" s="22">
        <f t="shared" si="2503"/>
        <v>62.23</v>
      </c>
      <c r="AO605" s="22">
        <f t="shared" ref="AO605:AQ605" si="2504">SUM(J605+M605+P605+S605+W605+Z605+AC605+AF605+AI605)</f>
        <v>267.39</v>
      </c>
      <c r="AP605" s="22">
        <f t="shared" si="2504"/>
        <v>0</v>
      </c>
      <c r="AQ605" s="22">
        <f t="shared" si="2504"/>
        <v>267.39</v>
      </c>
      <c r="AR605" s="22">
        <v>12.569289715918885</v>
      </c>
      <c r="AS605" s="22">
        <f t="shared" si="27"/>
        <v>279.9592897</v>
      </c>
      <c r="AT605" s="22">
        <f t="shared" si="28"/>
        <v>279.9592897</v>
      </c>
      <c r="AU605" s="22">
        <f t="shared" si="29"/>
        <v>350.0407103</v>
      </c>
      <c r="AV605" s="22">
        <f t="shared" si="2292"/>
        <v>4554</v>
      </c>
      <c r="AW605" s="22">
        <f t="shared" si="31"/>
        <v>4203.95929</v>
      </c>
      <c r="AX605" s="22">
        <f t="shared" si="32"/>
        <v>350.0407103</v>
      </c>
      <c r="AY605" s="22">
        <v>70.73</v>
      </c>
      <c r="AZ605" s="22">
        <f t="shared" si="33"/>
        <v>70.73</v>
      </c>
      <c r="BA605" s="22">
        <f t="shared" si="34"/>
        <v>0</v>
      </c>
      <c r="BB605" s="22">
        <f t="shared" si="35"/>
        <v>4624.73</v>
      </c>
      <c r="BC605" s="22">
        <f t="shared" ref="BC605:BD605" si="2505">SUM(AW605+AZ605)</f>
        <v>4274.68929</v>
      </c>
      <c r="BD605" s="22">
        <f t="shared" si="2505"/>
        <v>350.0407103</v>
      </c>
      <c r="BE605" s="22">
        <f t="shared" si="37"/>
        <v>0</v>
      </c>
      <c r="BF605" s="27">
        <v>0.0</v>
      </c>
      <c r="BG605" s="22">
        <f t="shared" si="38"/>
        <v>0</v>
      </c>
      <c r="BH605" s="22">
        <f t="shared" si="39"/>
        <v>0</v>
      </c>
      <c r="BI605" s="22">
        <v>0.0</v>
      </c>
      <c r="BJ605" s="22">
        <f t="shared" si="40"/>
        <v>0</v>
      </c>
      <c r="BK605" s="22">
        <f t="shared" si="41"/>
        <v>0</v>
      </c>
      <c r="BL605" s="22"/>
      <c r="BM605" s="22">
        <f t="shared" si="42"/>
        <v>0</v>
      </c>
      <c r="BN605" s="22" t="str">
        <f t="shared" si="43"/>
        <v/>
      </c>
      <c r="BO605" s="22">
        <f t="shared" ref="BO605:BQ605" si="2506">BF605+BI605+BL605</f>
        <v>0</v>
      </c>
      <c r="BP605" s="22">
        <f t="shared" si="2506"/>
        <v>0</v>
      </c>
      <c r="BQ605" s="22">
        <f t="shared" si="2506"/>
        <v>0</v>
      </c>
      <c r="BR605" s="22">
        <f t="shared" si="45"/>
        <v>0</v>
      </c>
      <c r="BS605" s="22">
        <v>0.0</v>
      </c>
      <c r="BT605" s="22">
        <f t="shared" si="46"/>
        <v>0</v>
      </c>
      <c r="BU605" s="22">
        <f t="shared" si="47"/>
        <v>0</v>
      </c>
      <c r="BV605" s="22">
        <f t="shared" si="48"/>
        <v>0</v>
      </c>
      <c r="BW605" s="27">
        <v>155.35</v>
      </c>
      <c r="BX605" s="22">
        <f t="shared" si="49"/>
        <v>155.35</v>
      </c>
      <c r="BY605" s="22">
        <f t="shared" si="50"/>
        <v>0</v>
      </c>
      <c r="BZ605" s="22">
        <f t="shared" si="51"/>
        <v>0</v>
      </c>
      <c r="CA605" s="22">
        <f t="shared" si="52"/>
        <v>0</v>
      </c>
    </row>
    <row r="606" ht="14.25" customHeight="1">
      <c r="A606" s="14" t="s">
        <v>2629</v>
      </c>
      <c r="B606" s="14" t="s">
        <v>2630</v>
      </c>
      <c r="C606" s="14" t="s">
        <v>2631</v>
      </c>
      <c r="D606" s="14">
        <v>9.8501922E8</v>
      </c>
      <c r="E606" s="14" t="s">
        <v>1095</v>
      </c>
      <c r="F606" s="14" t="s">
        <v>209</v>
      </c>
      <c r="G606" s="14" t="s">
        <v>2632</v>
      </c>
      <c r="H606" s="25" t="s">
        <v>96</v>
      </c>
      <c r="I606" s="26">
        <v>747.0</v>
      </c>
      <c r="J606" s="22">
        <v>0.0</v>
      </c>
      <c r="K606" s="22">
        <f t="shared" si="6"/>
        <v>0</v>
      </c>
      <c r="L606" s="22">
        <f t="shared" si="7"/>
        <v>0</v>
      </c>
      <c r="M606" s="22">
        <v>0.0</v>
      </c>
      <c r="N606" s="22">
        <f t="shared" si="8"/>
        <v>0</v>
      </c>
      <c r="O606" s="22">
        <f t="shared" si="9"/>
        <v>0</v>
      </c>
      <c r="P606" s="22">
        <v>10.0</v>
      </c>
      <c r="Q606" s="22">
        <f t="shared" si="10"/>
        <v>0</v>
      </c>
      <c r="R606" s="22">
        <f t="shared" si="11"/>
        <v>10</v>
      </c>
      <c r="S606" s="22">
        <v>100.0</v>
      </c>
      <c r="T606" s="22">
        <f t="shared" si="12"/>
        <v>0</v>
      </c>
      <c r="U606" s="22">
        <f t="shared" si="13"/>
        <v>100</v>
      </c>
      <c r="V606" s="22">
        <f t="shared" si="14"/>
        <v>637</v>
      </c>
      <c r="W606" s="22">
        <v>13.9</v>
      </c>
      <c r="X606" s="22">
        <f t="shared" si="15"/>
        <v>0</v>
      </c>
      <c r="Y606" s="22">
        <f t="shared" si="16"/>
        <v>13.9</v>
      </c>
      <c r="Z606" s="22">
        <v>0.39</v>
      </c>
      <c r="AA606" s="22">
        <f t="shared" si="17"/>
        <v>0</v>
      </c>
      <c r="AB606" s="22">
        <f t="shared" si="18"/>
        <v>0.39</v>
      </c>
      <c r="AC606" s="22">
        <v>68.87</v>
      </c>
      <c r="AD606" s="22">
        <f t="shared" si="19"/>
        <v>0</v>
      </c>
      <c r="AE606" s="22">
        <f t="shared" si="20"/>
        <v>68.87</v>
      </c>
      <c r="AF606" s="22">
        <v>1.37</v>
      </c>
      <c r="AG606" s="22">
        <f t="shared" si="21"/>
        <v>0</v>
      </c>
      <c r="AH606" s="22">
        <f t="shared" si="22"/>
        <v>1.37</v>
      </c>
      <c r="AI606" s="22">
        <v>60.86</v>
      </c>
      <c r="AJ606" s="22">
        <f t="shared" si="23"/>
        <v>0</v>
      </c>
      <c r="AK606" s="22">
        <f t="shared" si="24"/>
        <v>60.86</v>
      </c>
      <c r="AL606" s="22">
        <f t="shared" ref="AL606:AN606" si="2507">AF606+AI606</f>
        <v>62.23</v>
      </c>
      <c r="AM606" s="22">
        <f t="shared" si="2507"/>
        <v>0</v>
      </c>
      <c r="AN606" s="22">
        <f t="shared" si="2507"/>
        <v>62.23</v>
      </c>
      <c r="AO606" s="22">
        <f t="shared" ref="AO606:AQ606" si="2508">SUM(J606+M606+P606+S606+W606+Z606+AC606+AF606+AI606)</f>
        <v>255.39</v>
      </c>
      <c r="AP606" s="22">
        <f t="shared" si="2508"/>
        <v>0</v>
      </c>
      <c r="AQ606" s="22">
        <f t="shared" si="2508"/>
        <v>255.39</v>
      </c>
      <c r="AR606" s="22">
        <v>17.040866267457826</v>
      </c>
      <c r="AS606" s="22">
        <f t="shared" si="27"/>
        <v>272.4308663</v>
      </c>
      <c r="AT606" s="22">
        <f t="shared" si="28"/>
        <v>272.4308663</v>
      </c>
      <c r="AU606" s="22">
        <f t="shared" si="29"/>
        <v>474.5691337</v>
      </c>
      <c r="AV606" s="22">
        <f t="shared" si="2292"/>
        <v>4554</v>
      </c>
      <c r="AW606" s="22">
        <f t="shared" si="31"/>
        <v>4079.430866</v>
      </c>
      <c r="AX606" s="22">
        <f t="shared" si="32"/>
        <v>474.5691337</v>
      </c>
      <c r="AY606" s="22">
        <v>70.73</v>
      </c>
      <c r="AZ606" s="22">
        <f t="shared" si="33"/>
        <v>70.73</v>
      </c>
      <c r="BA606" s="22">
        <f t="shared" si="34"/>
        <v>0</v>
      </c>
      <c r="BB606" s="22">
        <f t="shared" si="35"/>
        <v>4624.73</v>
      </c>
      <c r="BC606" s="22">
        <f t="shared" ref="BC606:BD606" si="2509">SUM(AW606+AZ606)</f>
        <v>4150.160866</v>
      </c>
      <c r="BD606" s="22">
        <f t="shared" si="2509"/>
        <v>474.5691337</v>
      </c>
      <c r="BE606" s="22">
        <f t="shared" si="37"/>
        <v>0</v>
      </c>
      <c r="BF606" s="27">
        <v>0.0</v>
      </c>
      <c r="BG606" s="22">
        <f t="shared" si="38"/>
        <v>0</v>
      </c>
      <c r="BH606" s="22">
        <f t="shared" si="39"/>
        <v>0</v>
      </c>
      <c r="BI606" s="22">
        <v>578.05</v>
      </c>
      <c r="BJ606" s="22">
        <f t="shared" si="40"/>
        <v>578.05</v>
      </c>
      <c r="BK606" s="22">
        <f t="shared" si="41"/>
        <v>0</v>
      </c>
      <c r="BL606" s="22"/>
      <c r="BM606" s="22">
        <f t="shared" si="42"/>
        <v>0</v>
      </c>
      <c r="BN606" s="22" t="str">
        <f t="shared" si="43"/>
        <v/>
      </c>
      <c r="BO606" s="22">
        <f t="shared" ref="BO606:BQ606" si="2510">BF606+BI606+BL606</f>
        <v>578.05</v>
      </c>
      <c r="BP606" s="22">
        <f t="shared" si="2510"/>
        <v>578.05</v>
      </c>
      <c r="BQ606" s="22">
        <f t="shared" si="2510"/>
        <v>0</v>
      </c>
      <c r="BR606" s="22">
        <f t="shared" si="45"/>
        <v>0</v>
      </c>
      <c r="BS606" s="22">
        <v>0.0</v>
      </c>
      <c r="BT606" s="22">
        <f t="shared" si="46"/>
        <v>0</v>
      </c>
      <c r="BU606" s="22">
        <f t="shared" si="47"/>
        <v>0</v>
      </c>
      <c r="BV606" s="22">
        <f t="shared" si="48"/>
        <v>0</v>
      </c>
      <c r="BW606" s="27">
        <v>191.54</v>
      </c>
      <c r="BX606" s="22">
        <f t="shared" si="49"/>
        <v>191.54</v>
      </c>
      <c r="BY606" s="22">
        <f t="shared" si="50"/>
        <v>0</v>
      </c>
      <c r="BZ606" s="22">
        <f t="shared" si="51"/>
        <v>0</v>
      </c>
      <c r="CA606" s="22">
        <f t="shared" si="52"/>
        <v>0</v>
      </c>
    </row>
    <row r="607" ht="14.25" customHeight="1">
      <c r="A607" s="14" t="s">
        <v>2633</v>
      </c>
      <c r="B607" s="14" t="s">
        <v>2634</v>
      </c>
      <c r="C607" s="14" t="s">
        <v>2635</v>
      </c>
      <c r="D607" s="14">
        <v>9.19134645E8</v>
      </c>
      <c r="E607" s="14" t="s">
        <v>715</v>
      </c>
      <c r="F607" s="14" t="s">
        <v>508</v>
      </c>
      <c r="G607" s="14" t="s">
        <v>2636</v>
      </c>
      <c r="H607" s="25" t="s">
        <v>96</v>
      </c>
      <c r="I607" s="26">
        <v>1042.0</v>
      </c>
      <c r="J607" s="22">
        <v>0.0</v>
      </c>
      <c r="K607" s="22">
        <f t="shared" si="6"/>
        <v>0</v>
      </c>
      <c r="L607" s="22">
        <f t="shared" si="7"/>
        <v>0</v>
      </c>
      <c r="M607" s="22">
        <v>0.0</v>
      </c>
      <c r="N607" s="22">
        <f t="shared" si="8"/>
        <v>0</v>
      </c>
      <c r="O607" s="22">
        <f t="shared" si="9"/>
        <v>0</v>
      </c>
      <c r="P607" s="22">
        <v>22.0</v>
      </c>
      <c r="Q607" s="22">
        <f t="shared" si="10"/>
        <v>0</v>
      </c>
      <c r="R607" s="22">
        <f t="shared" si="11"/>
        <v>22</v>
      </c>
      <c r="S607" s="22">
        <v>100.0</v>
      </c>
      <c r="T607" s="22">
        <f t="shared" si="12"/>
        <v>0</v>
      </c>
      <c r="U607" s="22">
        <f t="shared" si="13"/>
        <v>100</v>
      </c>
      <c r="V607" s="22">
        <f t="shared" si="14"/>
        <v>920</v>
      </c>
      <c r="W607" s="22">
        <v>13.9</v>
      </c>
      <c r="X607" s="22">
        <f t="shared" si="15"/>
        <v>0</v>
      </c>
      <c r="Y607" s="22">
        <f t="shared" si="16"/>
        <v>13.9</v>
      </c>
      <c r="Z607" s="22">
        <v>0.39</v>
      </c>
      <c r="AA607" s="22">
        <f t="shared" si="17"/>
        <v>0</v>
      </c>
      <c r="AB607" s="22">
        <f t="shared" si="18"/>
        <v>0.39</v>
      </c>
      <c r="AC607" s="22">
        <v>68.87</v>
      </c>
      <c r="AD607" s="22">
        <f t="shared" si="19"/>
        <v>0</v>
      </c>
      <c r="AE607" s="22">
        <f t="shared" si="20"/>
        <v>68.87</v>
      </c>
      <c r="AF607" s="22">
        <v>1.37</v>
      </c>
      <c r="AG607" s="22">
        <f t="shared" si="21"/>
        <v>0</v>
      </c>
      <c r="AH607" s="22">
        <f t="shared" si="22"/>
        <v>1.37</v>
      </c>
      <c r="AI607" s="22">
        <v>60.86</v>
      </c>
      <c r="AJ607" s="22">
        <f t="shared" si="23"/>
        <v>0</v>
      </c>
      <c r="AK607" s="22">
        <f t="shared" si="24"/>
        <v>60.86</v>
      </c>
      <c r="AL607" s="22">
        <f t="shared" ref="AL607:AN607" si="2511">AF607+AI607</f>
        <v>62.23</v>
      </c>
      <c r="AM607" s="22">
        <f t="shared" si="2511"/>
        <v>0</v>
      </c>
      <c r="AN607" s="22">
        <f t="shared" si="2511"/>
        <v>62.23</v>
      </c>
      <c r="AO607" s="22">
        <f t="shared" ref="AO607:AQ607" si="2512">SUM(J607+M607+P607+S607+W607+Z607+AC607+AF607+AI607)</f>
        <v>267.39</v>
      </c>
      <c r="AP607" s="22">
        <f t="shared" si="2512"/>
        <v>0</v>
      </c>
      <c r="AQ607" s="22">
        <f t="shared" si="2512"/>
        <v>267.39</v>
      </c>
      <c r="AR607" s="22">
        <v>26.850603973547138</v>
      </c>
      <c r="AS607" s="22">
        <f t="shared" si="27"/>
        <v>294.240604</v>
      </c>
      <c r="AT607" s="22">
        <f t="shared" si="28"/>
        <v>294.240604</v>
      </c>
      <c r="AU607" s="22">
        <f t="shared" si="29"/>
        <v>747.759396</v>
      </c>
      <c r="AV607" s="22">
        <f t="shared" si="2292"/>
        <v>4554</v>
      </c>
      <c r="AW607" s="22">
        <f t="shared" si="31"/>
        <v>3806.240604</v>
      </c>
      <c r="AX607" s="22">
        <f t="shared" si="32"/>
        <v>747.759396</v>
      </c>
      <c r="AY607" s="22">
        <v>70.73</v>
      </c>
      <c r="AZ607" s="22">
        <f t="shared" si="33"/>
        <v>70.73</v>
      </c>
      <c r="BA607" s="22">
        <f t="shared" si="34"/>
        <v>0</v>
      </c>
      <c r="BB607" s="22">
        <f t="shared" si="35"/>
        <v>4624.73</v>
      </c>
      <c r="BC607" s="22">
        <f t="shared" ref="BC607:BD607" si="2513">SUM(AW607+AZ607)</f>
        <v>3876.970604</v>
      </c>
      <c r="BD607" s="22">
        <f t="shared" si="2513"/>
        <v>747.759396</v>
      </c>
      <c r="BE607" s="22">
        <f t="shared" si="37"/>
        <v>0</v>
      </c>
      <c r="BF607" s="27">
        <v>0.0</v>
      </c>
      <c r="BG607" s="22">
        <f t="shared" si="38"/>
        <v>0</v>
      </c>
      <c r="BH607" s="22">
        <f t="shared" si="39"/>
        <v>0</v>
      </c>
      <c r="BI607" s="22">
        <v>476.61</v>
      </c>
      <c r="BJ607" s="22">
        <f t="shared" si="40"/>
        <v>476.61</v>
      </c>
      <c r="BK607" s="22">
        <f t="shared" si="41"/>
        <v>0</v>
      </c>
      <c r="BL607" s="22"/>
      <c r="BM607" s="22">
        <f t="shared" si="42"/>
        <v>0</v>
      </c>
      <c r="BN607" s="22" t="str">
        <f t="shared" si="43"/>
        <v/>
      </c>
      <c r="BO607" s="22">
        <f t="shared" ref="BO607:BQ607" si="2514">BF607+BI607+BL607</f>
        <v>476.61</v>
      </c>
      <c r="BP607" s="22">
        <f t="shared" si="2514"/>
        <v>476.61</v>
      </c>
      <c r="BQ607" s="22">
        <f t="shared" si="2514"/>
        <v>0</v>
      </c>
      <c r="BR607" s="22">
        <f t="shared" si="45"/>
        <v>0</v>
      </c>
      <c r="BS607" s="22">
        <v>0.0</v>
      </c>
      <c r="BT607" s="22">
        <f t="shared" si="46"/>
        <v>0</v>
      </c>
      <c r="BU607" s="22">
        <f t="shared" si="47"/>
        <v>0</v>
      </c>
      <c r="BV607" s="22">
        <f t="shared" si="48"/>
        <v>0</v>
      </c>
      <c r="BW607" s="27">
        <v>276.67</v>
      </c>
      <c r="BX607" s="22">
        <f t="shared" si="49"/>
        <v>276.67</v>
      </c>
      <c r="BY607" s="22">
        <f t="shared" si="50"/>
        <v>0</v>
      </c>
      <c r="BZ607" s="22">
        <f t="shared" si="51"/>
        <v>0</v>
      </c>
      <c r="CA607" s="22">
        <f t="shared" si="52"/>
        <v>0</v>
      </c>
    </row>
    <row r="608" ht="14.25" customHeight="1">
      <c r="A608" s="14" t="s">
        <v>2637</v>
      </c>
      <c r="B608" s="14" t="s">
        <v>2638</v>
      </c>
      <c r="C608" s="14" t="s">
        <v>2639</v>
      </c>
      <c r="D608" s="14">
        <v>4.8776904E8</v>
      </c>
      <c r="E608" s="14" t="s">
        <v>379</v>
      </c>
      <c r="F608" s="14" t="s">
        <v>204</v>
      </c>
      <c r="G608" s="14" t="s">
        <v>2640</v>
      </c>
      <c r="H608" s="25" t="s">
        <v>96</v>
      </c>
      <c r="I608" s="26">
        <v>1650.0</v>
      </c>
      <c r="J608" s="22">
        <v>0.0</v>
      </c>
      <c r="K608" s="22">
        <f t="shared" si="6"/>
        <v>0</v>
      </c>
      <c r="L608" s="22">
        <f t="shared" si="7"/>
        <v>0</v>
      </c>
      <c r="M608" s="22">
        <v>0.0</v>
      </c>
      <c r="N608" s="22">
        <f t="shared" si="8"/>
        <v>0</v>
      </c>
      <c r="O608" s="22">
        <f t="shared" si="9"/>
        <v>0</v>
      </c>
      <c r="P608" s="22">
        <v>10.0</v>
      </c>
      <c r="Q608" s="22">
        <f t="shared" si="10"/>
        <v>0</v>
      </c>
      <c r="R608" s="22">
        <f t="shared" si="11"/>
        <v>10</v>
      </c>
      <c r="S608" s="22">
        <v>100.0</v>
      </c>
      <c r="T608" s="22">
        <f t="shared" si="12"/>
        <v>0</v>
      </c>
      <c r="U608" s="22">
        <f t="shared" si="13"/>
        <v>100</v>
      </c>
      <c r="V608" s="22">
        <f t="shared" si="14"/>
        <v>1540</v>
      </c>
      <c r="W608" s="22">
        <v>27.8</v>
      </c>
      <c r="X608" s="22">
        <f t="shared" si="15"/>
        <v>0</v>
      </c>
      <c r="Y608" s="22">
        <f t="shared" si="16"/>
        <v>27.8</v>
      </c>
      <c r="Z608" s="22">
        <v>0.39</v>
      </c>
      <c r="AA608" s="22">
        <f t="shared" si="17"/>
        <v>0</v>
      </c>
      <c r="AB608" s="22">
        <f t="shared" si="18"/>
        <v>0.39</v>
      </c>
      <c r="AC608" s="22">
        <v>68.87</v>
      </c>
      <c r="AD608" s="22">
        <f t="shared" si="19"/>
        <v>0</v>
      </c>
      <c r="AE608" s="22">
        <f t="shared" si="20"/>
        <v>68.87</v>
      </c>
      <c r="AF608" s="22">
        <v>1.37</v>
      </c>
      <c r="AG608" s="22">
        <f t="shared" si="21"/>
        <v>0</v>
      </c>
      <c r="AH608" s="22">
        <f t="shared" si="22"/>
        <v>1.37</v>
      </c>
      <c r="AI608" s="22">
        <v>60.86</v>
      </c>
      <c r="AJ608" s="22">
        <f t="shared" si="23"/>
        <v>0</v>
      </c>
      <c r="AK608" s="22">
        <f t="shared" si="24"/>
        <v>60.86</v>
      </c>
      <c r="AL608" s="22">
        <f t="shared" ref="AL608:AN608" si="2515">AF608+AI608</f>
        <v>62.23</v>
      </c>
      <c r="AM608" s="22">
        <f t="shared" si="2515"/>
        <v>0</v>
      </c>
      <c r="AN608" s="22">
        <f t="shared" si="2515"/>
        <v>62.23</v>
      </c>
      <c r="AO608" s="22">
        <f t="shared" ref="AO608:AQ608" si="2516">SUM(J608+M608+P608+S608+W608+Z608+AC608+AF608+AI608)</f>
        <v>269.29</v>
      </c>
      <c r="AP608" s="22">
        <f t="shared" si="2516"/>
        <v>0</v>
      </c>
      <c r="AQ608" s="22">
        <f t="shared" si="2516"/>
        <v>269.29</v>
      </c>
      <c r="AR608" s="22">
        <v>47.86008108895608</v>
      </c>
      <c r="AS608" s="22">
        <f t="shared" si="27"/>
        <v>317.1500811</v>
      </c>
      <c r="AT608" s="22">
        <f t="shared" si="28"/>
        <v>317.1500811</v>
      </c>
      <c r="AU608" s="22">
        <f t="shared" si="29"/>
        <v>1332.849919</v>
      </c>
      <c r="AV608" s="22">
        <f t="shared" si="2292"/>
        <v>4554</v>
      </c>
      <c r="AW608" s="22">
        <f t="shared" si="31"/>
        <v>3221.150081</v>
      </c>
      <c r="AX608" s="22">
        <f t="shared" si="32"/>
        <v>1332.849919</v>
      </c>
      <c r="AY608" s="22">
        <v>70.73</v>
      </c>
      <c r="AZ608" s="22">
        <f t="shared" si="33"/>
        <v>70.73</v>
      </c>
      <c r="BA608" s="22">
        <f t="shared" si="34"/>
        <v>0</v>
      </c>
      <c r="BB608" s="22">
        <f t="shared" si="35"/>
        <v>4624.73</v>
      </c>
      <c r="BC608" s="22">
        <f t="shared" ref="BC608:BD608" si="2517">SUM(AW608+AZ608)</f>
        <v>3291.880081</v>
      </c>
      <c r="BD608" s="22">
        <f t="shared" si="2517"/>
        <v>1332.849919</v>
      </c>
      <c r="BE608" s="22">
        <f t="shared" si="37"/>
        <v>0</v>
      </c>
      <c r="BF608" s="27">
        <v>0.0</v>
      </c>
      <c r="BG608" s="22">
        <f t="shared" si="38"/>
        <v>0</v>
      </c>
      <c r="BH608" s="22">
        <f t="shared" si="39"/>
        <v>0</v>
      </c>
      <c r="BI608" s="22">
        <v>761.03</v>
      </c>
      <c r="BJ608" s="22">
        <f t="shared" si="40"/>
        <v>761.03</v>
      </c>
      <c r="BK608" s="22">
        <f t="shared" si="41"/>
        <v>0</v>
      </c>
      <c r="BL608" s="22"/>
      <c r="BM608" s="22">
        <f t="shared" si="42"/>
        <v>0</v>
      </c>
      <c r="BN608" s="22" t="str">
        <f t="shared" si="43"/>
        <v/>
      </c>
      <c r="BO608" s="22">
        <f t="shared" ref="BO608:BQ608" si="2518">BF608+BI608+BL608</f>
        <v>761.03</v>
      </c>
      <c r="BP608" s="22">
        <f t="shared" si="2518"/>
        <v>761.03</v>
      </c>
      <c r="BQ608" s="22">
        <f t="shared" si="2518"/>
        <v>0</v>
      </c>
      <c r="BR608" s="22">
        <f t="shared" si="45"/>
        <v>0</v>
      </c>
      <c r="BS608" s="22">
        <v>0.0</v>
      </c>
      <c r="BT608" s="22">
        <f t="shared" si="46"/>
        <v>0</v>
      </c>
      <c r="BU608" s="22">
        <f t="shared" si="47"/>
        <v>0</v>
      </c>
      <c r="BV608" s="22">
        <f t="shared" si="48"/>
        <v>0</v>
      </c>
      <c r="BW608" s="27">
        <v>1851.55</v>
      </c>
      <c r="BX608" s="22">
        <f t="shared" si="49"/>
        <v>1851.55</v>
      </c>
      <c r="BY608" s="22">
        <f t="shared" si="50"/>
        <v>0</v>
      </c>
      <c r="BZ608" s="22">
        <f t="shared" si="51"/>
        <v>0</v>
      </c>
      <c r="CA608" s="22">
        <f t="shared" si="52"/>
        <v>0</v>
      </c>
    </row>
    <row r="609" ht="14.25" customHeight="1">
      <c r="A609" s="14" t="s">
        <v>2641</v>
      </c>
      <c r="B609" s="14" t="s">
        <v>2642</v>
      </c>
      <c r="C609" s="14" t="s">
        <v>2643</v>
      </c>
      <c r="D609" s="14">
        <v>1.81346958E8</v>
      </c>
      <c r="E609" s="14" t="s">
        <v>533</v>
      </c>
      <c r="F609" s="14" t="s">
        <v>113</v>
      </c>
      <c r="G609" s="14" t="s">
        <v>2644</v>
      </c>
      <c r="H609" s="25" t="s">
        <v>96</v>
      </c>
      <c r="I609" s="26">
        <v>1300.0</v>
      </c>
      <c r="J609" s="22">
        <v>0.0</v>
      </c>
      <c r="K609" s="22">
        <f t="shared" si="6"/>
        <v>0</v>
      </c>
      <c r="L609" s="22">
        <f t="shared" si="7"/>
        <v>0</v>
      </c>
      <c r="M609" s="22">
        <v>0.0</v>
      </c>
      <c r="N609" s="22">
        <f t="shared" si="8"/>
        <v>0</v>
      </c>
      <c r="O609" s="22">
        <f t="shared" si="9"/>
        <v>0</v>
      </c>
      <c r="P609" s="22">
        <v>22.0</v>
      </c>
      <c r="Q609" s="22">
        <f t="shared" si="10"/>
        <v>0</v>
      </c>
      <c r="R609" s="22">
        <f t="shared" si="11"/>
        <v>22</v>
      </c>
      <c r="S609" s="22">
        <v>100.0</v>
      </c>
      <c r="T609" s="22">
        <f t="shared" si="12"/>
        <v>0</v>
      </c>
      <c r="U609" s="22">
        <f t="shared" si="13"/>
        <v>100</v>
      </c>
      <c r="V609" s="22">
        <f t="shared" si="14"/>
        <v>1178</v>
      </c>
      <c r="W609" s="22">
        <v>27.8</v>
      </c>
      <c r="X609" s="22">
        <f t="shared" si="15"/>
        <v>0</v>
      </c>
      <c r="Y609" s="22">
        <f t="shared" si="16"/>
        <v>27.8</v>
      </c>
      <c r="Z609" s="22">
        <v>0.39</v>
      </c>
      <c r="AA609" s="22">
        <f t="shared" si="17"/>
        <v>0</v>
      </c>
      <c r="AB609" s="22">
        <f t="shared" si="18"/>
        <v>0.39</v>
      </c>
      <c r="AC609" s="22">
        <v>68.87</v>
      </c>
      <c r="AD609" s="22">
        <f t="shared" si="19"/>
        <v>0</v>
      </c>
      <c r="AE609" s="22">
        <f t="shared" si="20"/>
        <v>68.87</v>
      </c>
      <c r="AF609" s="22">
        <v>1.37</v>
      </c>
      <c r="AG609" s="22">
        <f t="shared" si="21"/>
        <v>0</v>
      </c>
      <c r="AH609" s="22">
        <f t="shared" si="22"/>
        <v>1.37</v>
      </c>
      <c r="AI609" s="22">
        <v>60.86</v>
      </c>
      <c r="AJ609" s="22">
        <f t="shared" si="23"/>
        <v>0</v>
      </c>
      <c r="AK609" s="22">
        <f t="shared" si="24"/>
        <v>60.86</v>
      </c>
      <c r="AL609" s="22">
        <f t="shared" ref="AL609:AN609" si="2519">AF609+AI609</f>
        <v>62.23</v>
      </c>
      <c r="AM609" s="22">
        <f t="shared" si="2519"/>
        <v>0</v>
      </c>
      <c r="AN609" s="22">
        <f t="shared" si="2519"/>
        <v>62.23</v>
      </c>
      <c r="AO609" s="22">
        <f t="shared" ref="AO609:AQ609" si="2520">SUM(J609+M609+P609+S609+W609+Z609+AC609+AF609+AI609)</f>
        <v>281.29</v>
      </c>
      <c r="AP609" s="22">
        <f t="shared" si="2520"/>
        <v>0</v>
      </c>
      <c r="AQ609" s="22">
        <f t="shared" si="2520"/>
        <v>281.29</v>
      </c>
      <c r="AR609" s="22">
        <v>35.31193603735067</v>
      </c>
      <c r="AS609" s="22">
        <f t="shared" si="27"/>
        <v>316.601936</v>
      </c>
      <c r="AT609" s="22">
        <f t="shared" si="28"/>
        <v>316.601936</v>
      </c>
      <c r="AU609" s="22">
        <f t="shared" si="29"/>
        <v>983.398064</v>
      </c>
      <c r="AV609" s="22">
        <f t="shared" si="2292"/>
        <v>4554</v>
      </c>
      <c r="AW609" s="22">
        <f t="shared" si="31"/>
        <v>3570.601936</v>
      </c>
      <c r="AX609" s="22">
        <f t="shared" si="32"/>
        <v>983.398064</v>
      </c>
      <c r="AY609" s="22">
        <v>70.73</v>
      </c>
      <c r="AZ609" s="22">
        <f t="shared" si="33"/>
        <v>70.73</v>
      </c>
      <c r="BA609" s="22">
        <f t="shared" si="34"/>
        <v>0</v>
      </c>
      <c r="BB609" s="22">
        <f t="shared" si="35"/>
        <v>4624.73</v>
      </c>
      <c r="BC609" s="22">
        <f t="shared" ref="BC609:BD609" si="2521">SUM(AW609+AZ609)</f>
        <v>3641.331936</v>
      </c>
      <c r="BD609" s="22">
        <f t="shared" si="2521"/>
        <v>983.398064</v>
      </c>
      <c r="BE609" s="22">
        <f t="shared" si="37"/>
        <v>0</v>
      </c>
      <c r="BF609" s="27">
        <v>0.0</v>
      </c>
      <c r="BG609" s="22">
        <f t="shared" si="38"/>
        <v>0</v>
      </c>
      <c r="BH609" s="22">
        <f t="shared" si="39"/>
        <v>0</v>
      </c>
      <c r="BI609" s="22">
        <v>393.57000000000005</v>
      </c>
      <c r="BJ609" s="22">
        <f t="shared" si="40"/>
        <v>393.57</v>
      </c>
      <c r="BK609" s="22">
        <f t="shared" si="41"/>
        <v>0</v>
      </c>
      <c r="BL609" s="22"/>
      <c r="BM609" s="22">
        <f t="shared" si="42"/>
        <v>0</v>
      </c>
      <c r="BN609" s="22" t="str">
        <f t="shared" si="43"/>
        <v/>
      </c>
      <c r="BO609" s="22">
        <f t="shared" ref="BO609:BQ609" si="2522">BF609+BI609+BL609</f>
        <v>393.57</v>
      </c>
      <c r="BP609" s="22">
        <f t="shared" si="2522"/>
        <v>393.57</v>
      </c>
      <c r="BQ609" s="22">
        <f t="shared" si="2522"/>
        <v>0</v>
      </c>
      <c r="BR609" s="22">
        <f t="shared" si="45"/>
        <v>0</v>
      </c>
      <c r="BS609" s="22">
        <v>0.0</v>
      </c>
      <c r="BT609" s="22">
        <f t="shared" si="46"/>
        <v>0</v>
      </c>
      <c r="BU609" s="22">
        <f t="shared" si="47"/>
        <v>0</v>
      </c>
      <c r="BV609" s="22">
        <f t="shared" si="48"/>
        <v>0</v>
      </c>
      <c r="BW609" s="27">
        <v>4682.05</v>
      </c>
      <c r="BX609" s="22">
        <f t="shared" si="49"/>
        <v>4682.05</v>
      </c>
      <c r="BY609" s="22">
        <f t="shared" si="50"/>
        <v>0</v>
      </c>
      <c r="BZ609" s="22">
        <f t="shared" si="51"/>
        <v>0</v>
      </c>
      <c r="CA609" s="22">
        <f t="shared" si="52"/>
        <v>0</v>
      </c>
    </row>
    <row r="610" ht="14.25" customHeight="1">
      <c r="A610" s="14" t="s">
        <v>2645</v>
      </c>
      <c r="B610" s="14" t="s">
        <v>2646</v>
      </c>
      <c r="C610" s="14" t="s">
        <v>2647</v>
      </c>
      <c r="D610" s="14">
        <v>1.10181921E8</v>
      </c>
      <c r="E610" s="14" t="s">
        <v>455</v>
      </c>
      <c r="F610" s="14" t="s">
        <v>456</v>
      </c>
      <c r="G610" s="14" t="s">
        <v>2648</v>
      </c>
      <c r="H610" s="25" t="s">
        <v>96</v>
      </c>
      <c r="I610" s="26">
        <v>710.0</v>
      </c>
      <c r="J610" s="22">
        <v>0.0</v>
      </c>
      <c r="K610" s="22">
        <f t="shared" si="6"/>
        <v>0</v>
      </c>
      <c r="L610" s="22">
        <f t="shared" si="7"/>
        <v>0</v>
      </c>
      <c r="M610" s="22">
        <v>0.0</v>
      </c>
      <c r="N610" s="22">
        <f t="shared" si="8"/>
        <v>0</v>
      </c>
      <c r="O610" s="22">
        <f t="shared" si="9"/>
        <v>0</v>
      </c>
      <c r="P610" s="22">
        <v>10.0</v>
      </c>
      <c r="Q610" s="22">
        <f t="shared" si="10"/>
        <v>0</v>
      </c>
      <c r="R610" s="22">
        <f t="shared" si="11"/>
        <v>10</v>
      </c>
      <c r="S610" s="22">
        <v>100.0</v>
      </c>
      <c r="T610" s="22">
        <f t="shared" si="12"/>
        <v>0</v>
      </c>
      <c r="U610" s="22">
        <f t="shared" si="13"/>
        <v>100</v>
      </c>
      <c r="V610" s="22">
        <f t="shared" si="14"/>
        <v>600</v>
      </c>
      <c r="W610" s="22">
        <v>27.8</v>
      </c>
      <c r="X610" s="22">
        <f t="shared" si="15"/>
        <v>0</v>
      </c>
      <c r="Y610" s="22">
        <f t="shared" si="16"/>
        <v>27.8</v>
      </c>
      <c r="Z610" s="22">
        <v>0.39</v>
      </c>
      <c r="AA610" s="22">
        <f t="shared" si="17"/>
        <v>0</v>
      </c>
      <c r="AB610" s="22">
        <f t="shared" si="18"/>
        <v>0.39</v>
      </c>
      <c r="AC610" s="22">
        <v>68.87</v>
      </c>
      <c r="AD610" s="22">
        <f t="shared" si="19"/>
        <v>0</v>
      </c>
      <c r="AE610" s="22">
        <f t="shared" si="20"/>
        <v>68.87</v>
      </c>
      <c r="AF610" s="22">
        <v>1.37</v>
      </c>
      <c r="AG610" s="22">
        <f t="shared" si="21"/>
        <v>0</v>
      </c>
      <c r="AH610" s="22">
        <f t="shared" si="22"/>
        <v>1.37</v>
      </c>
      <c r="AI610" s="22">
        <v>60.86</v>
      </c>
      <c r="AJ610" s="22">
        <f t="shared" si="23"/>
        <v>0</v>
      </c>
      <c r="AK610" s="22">
        <f t="shared" si="24"/>
        <v>60.86</v>
      </c>
      <c r="AL610" s="22">
        <f t="shared" ref="AL610:AN610" si="2523">AF610+AI610</f>
        <v>62.23</v>
      </c>
      <c r="AM610" s="22">
        <f t="shared" si="2523"/>
        <v>0</v>
      </c>
      <c r="AN610" s="22">
        <f t="shared" si="2523"/>
        <v>62.23</v>
      </c>
      <c r="AO610" s="22">
        <f t="shared" ref="AO610:AQ610" si="2524">SUM(J610+M610+P610+S610+W610+Z610+AC610+AF610+AI610)</f>
        <v>269.29</v>
      </c>
      <c r="AP610" s="22">
        <f t="shared" si="2524"/>
        <v>0</v>
      </c>
      <c r="AQ610" s="22">
        <f t="shared" si="2524"/>
        <v>269.29</v>
      </c>
      <c r="AR610" s="22">
        <v>15.27650001572657</v>
      </c>
      <c r="AS610" s="22">
        <f t="shared" si="27"/>
        <v>284.5665</v>
      </c>
      <c r="AT610" s="22">
        <f t="shared" si="28"/>
        <v>284.5665</v>
      </c>
      <c r="AU610" s="22">
        <f t="shared" si="29"/>
        <v>425.4335</v>
      </c>
      <c r="AV610" s="22">
        <f t="shared" si="2292"/>
        <v>4554</v>
      </c>
      <c r="AW610" s="22">
        <f t="shared" si="31"/>
        <v>4128.5665</v>
      </c>
      <c r="AX610" s="22">
        <f t="shared" si="32"/>
        <v>425.4335</v>
      </c>
      <c r="AY610" s="22">
        <v>70.73</v>
      </c>
      <c r="AZ610" s="22">
        <f t="shared" si="33"/>
        <v>70.73</v>
      </c>
      <c r="BA610" s="22">
        <f t="shared" si="34"/>
        <v>0</v>
      </c>
      <c r="BB610" s="22">
        <f t="shared" si="35"/>
        <v>4624.73</v>
      </c>
      <c r="BC610" s="22">
        <f t="shared" ref="BC610:BD610" si="2525">SUM(AW610+AZ610)</f>
        <v>4199.2965</v>
      </c>
      <c r="BD610" s="22">
        <f t="shared" si="2525"/>
        <v>425.4335</v>
      </c>
      <c r="BE610" s="22">
        <f t="shared" si="37"/>
        <v>0</v>
      </c>
      <c r="BF610" s="27">
        <v>0.0</v>
      </c>
      <c r="BG610" s="22">
        <f t="shared" si="38"/>
        <v>0</v>
      </c>
      <c r="BH610" s="22">
        <f t="shared" si="39"/>
        <v>0</v>
      </c>
      <c r="BI610" s="22">
        <v>487.35</v>
      </c>
      <c r="BJ610" s="22">
        <f t="shared" si="40"/>
        <v>487.35</v>
      </c>
      <c r="BK610" s="22">
        <f t="shared" si="41"/>
        <v>0</v>
      </c>
      <c r="BL610" s="22"/>
      <c r="BM610" s="22">
        <f t="shared" si="42"/>
        <v>0</v>
      </c>
      <c r="BN610" s="22" t="str">
        <f t="shared" si="43"/>
        <v/>
      </c>
      <c r="BO610" s="22">
        <f t="shared" ref="BO610:BQ610" si="2526">BF610+BI610+BL610</f>
        <v>487.35</v>
      </c>
      <c r="BP610" s="22">
        <f t="shared" si="2526"/>
        <v>487.35</v>
      </c>
      <c r="BQ610" s="22">
        <f t="shared" si="2526"/>
        <v>0</v>
      </c>
      <c r="BR610" s="22">
        <f t="shared" si="45"/>
        <v>0</v>
      </c>
      <c r="BS610" s="22">
        <v>0.0</v>
      </c>
      <c r="BT610" s="22">
        <f t="shared" si="46"/>
        <v>0</v>
      </c>
      <c r="BU610" s="22">
        <f t="shared" si="47"/>
        <v>0</v>
      </c>
      <c r="BV610" s="22">
        <f t="shared" si="48"/>
        <v>0</v>
      </c>
      <c r="BW610" s="27">
        <v>383.08</v>
      </c>
      <c r="BX610" s="22">
        <f t="shared" si="49"/>
        <v>383.08</v>
      </c>
      <c r="BY610" s="22">
        <f t="shared" si="50"/>
        <v>0</v>
      </c>
      <c r="BZ610" s="22">
        <f t="shared" si="51"/>
        <v>0</v>
      </c>
      <c r="CA610" s="22">
        <f t="shared" si="52"/>
        <v>0</v>
      </c>
    </row>
    <row r="611" ht="14.25" customHeight="1">
      <c r="A611" s="14" t="s">
        <v>2649</v>
      </c>
      <c r="B611" s="14" t="s">
        <v>2650</v>
      </c>
      <c r="C611" s="14" t="s">
        <v>2651</v>
      </c>
      <c r="D611" s="14">
        <v>8.31210427E8</v>
      </c>
      <c r="E611" s="14" t="s">
        <v>984</v>
      </c>
      <c r="F611" s="14" t="s">
        <v>191</v>
      </c>
      <c r="G611" s="14" t="s">
        <v>2652</v>
      </c>
      <c r="H611" s="25" t="s">
        <v>96</v>
      </c>
      <c r="I611" s="26">
        <v>444.0</v>
      </c>
      <c r="J611" s="22">
        <v>0.0</v>
      </c>
      <c r="K611" s="22">
        <f t="shared" si="6"/>
        <v>0</v>
      </c>
      <c r="L611" s="22">
        <f t="shared" si="7"/>
        <v>0</v>
      </c>
      <c r="M611" s="22">
        <v>0.0</v>
      </c>
      <c r="N611" s="22">
        <f t="shared" si="8"/>
        <v>0</v>
      </c>
      <c r="O611" s="22">
        <f t="shared" si="9"/>
        <v>0</v>
      </c>
      <c r="P611" s="22">
        <v>22.0</v>
      </c>
      <c r="Q611" s="22">
        <f t="shared" si="10"/>
        <v>0</v>
      </c>
      <c r="R611" s="22">
        <f t="shared" si="11"/>
        <v>22</v>
      </c>
      <c r="S611" s="22">
        <v>100.0</v>
      </c>
      <c r="T611" s="22">
        <f t="shared" si="12"/>
        <v>0</v>
      </c>
      <c r="U611" s="22">
        <f t="shared" si="13"/>
        <v>100</v>
      </c>
      <c r="V611" s="22">
        <f t="shared" si="14"/>
        <v>322</v>
      </c>
      <c r="W611" s="22">
        <v>13.9</v>
      </c>
      <c r="X611" s="22">
        <f t="shared" si="15"/>
        <v>0</v>
      </c>
      <c r="Y611" s="22">
        <f t="shared" si="16"/>
        <v>13.9</v>
      </c>
      <c r="Z611" s="22">
        <v>0.39</v>
      </c>
      <c r="AA611" s="22">
        <f t="shared" si="17"/>
        <v>0</v>
      </c>
      <c r="AB611" s="22">
        <f t="shared" si="18"/>
        <v>0.39</v>
      </c>
      <c r="AC611" s="22">
        <v>68.87</v>
      </c>
      <c r="AD611" s="22">
        <f t="shared" si="19"/>
        <v>0</v>
      </c>
      <c r="AE611" s="22">
        <f t="shared" si="20"/>
        <v>68.87</v>
      </c>
      <c r="AF611" s="22">
        <v>1.37</v>
      </c>
      <c r="AG611" s="22">
        <f t="shared" si="21"/>
        <v>0</v>
      </c>
      <c r="AH611" s="22">
        <f t="shared" si="22"/>
        <v>1.37</v>
      </c>
      <c r="AI611" s="22">
        <v>60.86</v>
      </c>
      <c r="AJ611" s="22">
        <f t="shared" si="23"/>
        <v>0</v>
      </c>
      <c r="AK611" s="22">
        <f t="shared" si="24"/>
        <v>60.86</v>
      </c>
      <c r="AL611" s="22">
        <f t="shared" ref="AL611:AN611" si="2527">AF611+AI611</f>
        <v>62.23</v>
      </c>
      <c r="AM611" s="22">
        <f t="shared" si="2527"/>
        <v>0</v>
      </c>
      <c r="AN611" s="22">
        <f t="shared" si="2527"/>
        <v>62.23</v>
      </c>
      <c r="AO611" s="22">
        <f t="shared" ref="AO611:AQ611" si="2528">SUM(J611+M611+P611+S611+W611+Z611+AC611+AF611+AI611)</f>
        <v>267.39</v>
      </c>
      <c r="AP611" s="22">
        <f t="shared" si="2528"/>
        <v>0</v>
      </c>
      <c r="AQ611" s="22">
        <f t="shared" si="2528"/>
        <v>267.39</v>
      </c>
      <c r="AR611" s="22">
        <v>6.1219002695138975</v>
      </c>
      <c r="AS611" s="22">
        <f t="shared" si="27"/>
        <v>273.5119003</v>
      </c>
      <c r="AT611" s="22">
        <f t="shared" si="28"/>
        <v>273.5119003</v>
      </c>
      <c r="AU611" s="22">
        <f t="shared" si="29"/>
        <v>170.4880997</v>
      </c>
      <c r="AV611" s="22">
        <f t="shared" si="2292"/>
        <v>4554</v>
      </c>
      <c r="AW611" s="22">
        <f t="shared" si="31"/>
        <v>4383.5119</v>
      </c>
      <c r="AX611" s="22">
        <f t="shared" si="32"/>
        <v>170.4880997</v>
      </c>
      <c r="AY611" s="22">
        <v>70.73</v>
      </c>
      <c r="AZ611" s="22">
        <f t="shared" si="33"/>
        <v>70.73</v>
      </c>
      <c r="BA611" s="22">
        <f t="shared" si="34"/>
        <v>0</v>
      </c>
      <c r="BB611" s="22">
        <f t="shared" si="35"/>
        <v>4624.73</v>
      </c>
      <c r="BC611" s="22">
        <f t="shared" ref="BC611:BD611" si="2529">SUM(AW611+AZ611)</f>
        <v>4454.2419</v>
      </c>
      <c r="BD611" s="22">
        <f t="shared" si="2529"/>
        <v>170.4880997</v>
      </c>
      <c r="BE611" s="22">
        <f t="shared" si="37"/>
        <v>0</v>
      </c>
      <c r="BF611" s="27">
        <v>0.0</v>
      </c>
      <c r="BG611" s="22">
        <f t="shared" si="38"/>
        <v>0</v>
      </c>
      <c r="BH611" s="22">
        <f t="shared" si="39"/>
        <v>0</v>
      </c>
      <c r="BI611" s="22">
        <v>521.77</v>
      </c>
      <c r="BJ611" s="22">
        <f t="shared" si="40"/>
        <v>521.77</v>
      </c>
      <c r="BK611" s="22">
        <f t="shared" si="41"/>
        <v>0</v>
      </c>
      <c r="BL611" s="22"/>
      <c r="BM611" s="22">
        <f t="shared" si="42"/>
        <v>0</v>
      </c>
      <c r="BN611" s="22" t="str">
        <f t="shared" si="43"/>
        <v/>
      </c>
      <c r="BO611" s="22">
        <f t="shared" ref="BO611:BQ611" si="2530">BF611+BI611+BL611</f>
        <v>521.77</v>
      </c>
      <c r="BP611" s="22">
        <f t="shared" si="2530"/>
        <v>521.77</v>
      </c>
      <c r="BQ611" s="22">
        <f t="shared" si="2530"/>
        <v>0</v>
      </c>
      <c r="BR611" s="22">
        <f t="shared" si="45"/>
        <v>0</v>
      </c>
      <c r="BS611" s="22">
        <v>0.0</v>
      </c>
      <c r="BT611" s="22">
        <f t="shared" si="46"/>
        <v>0</v>
      </c>
      <c r="BU611" s="22">
        <f t="shared" si="47"/>
        <v>0</v>
      </c>
      <c r="BV611" s="22">
        <f t="shared" si="48"/>
        <v>0</v>
      </c>
      <c r="BW611" s="27">
        <v>191.54</v>
      </c>
      <c r="BX611" s="22">
        <f t="shared" si="49"/>
        <v>191.54</v>
      </c>
      <c r="BY611" s="22">
        <f t="shared" si="50"/>
        <v>0</v>
      </c>
      <c r="BZ611" s="22">
        <f t="shared" si="51"/>
        <v>0</v>
      </c>
      <c r="CA611" s="22">
        <f t="shared" si="52"/>
        <v>0</v>
      </c>
    </row>
    <row r="612" ht="14.25" customHeight="1">
      <c r="A612" s="14" t="s">
        <v>2653</v>
      </c>
      <c r="B612" s="14" t="s">
        <v>2654</v>
      </c>
      <c r="C612" s="14" t="s">
        <v>2655</v>
      </c>
      <c r="D612" s="14">
        <v>9.15748983E8</v>
      </c>
      <c r="E612" s="14" t="s">
        <v>332</v>
      </c>
      <c r="F612" s="14" t="s">
        <v>508</v>
      </c>
      <c r="G612" s="14" t="s">
        <v>2656</v>
      </c>
      <c r="H612" s="25" t="s">
        <v>96</v>
      </c>
      <c r="I612" s="26">
        <v>1800.0</v>
      </c>
      <c r="J612" s="22">
        <v>0.0</v>
      </c>
      <c r="K612" s="22">
        <f t="shared" si="6"/>
        <v>0</v>
      </c>
      <c r="L612" s="22">
        <f t="shared" si="7"/>
        <v>0</v>
      </c>
      <c r="M612" s="22">
        <v>0.0</v>
      </c>
      <c r="N612" s="22">
        <f t="shared" si="8"/>
        <v>0</v>
      </c>
      <c r="O612" s="22">
        <f t="shared" si="9"/>
        <v>0</v>
      </c>
      <c r="P612" s="22">
        <v>10.0</v>
      </c>
      <c r="Q612" s="22">
        <f t="shared" si="10"/>
        <v>0</v>
      </c>
      <c r="R612" s="22">
        <f t="shared" si="11"/>
        <v>10</v>
      </c>
      <c r="S612" s="22">
        <v>100.0</v>
      </c>
      <c r="T612" s="22">
        <f t="shared" si="12"/>
        <v>0</v>
      </c>
      <c r="U612" s="22">
        <f t="shared" si="13"/>
        <v>100</v>
      </c>
      <c r="V612" s="22">
        <f t="shared" si="14"/>
        <v>1690</v>
      </c>
      <c r="W612" s="22">
        <v>13.9</v>
      </c>
      <c r="X612" s="22">
        <f t="shared" si="15"/>
        <v>0</v>
      </c>
      <c r="Y612" s="22">
        <f t="shared" si="16"/>
        <v>13.9</v>
      </c>
      <c r="Z612" s="22">
        <v>0.39</v>
      </c>
      <c r="AA612" s="22">
        <f t="shared" si="17"/>
        <v>0</v>
      </c>
      <c r="AB612" s="22">
        <f t="shared" si="18"/>
        <v>0.39</v>
      </c>
      <c r="AC612" s="22">
        <v>68.87</v>
      </c>
      <c r="AD612" s="22">
        <f t="shared" si="19"/>
        <v>0</v>
      </c>
      <c r="AE612" s="22">
        <f t="shared" si="20"/>
        <v>68.87</v>
      </c>
      <c r="AF612" s="22">
        <v>1.37</v>
      </c>
      <c r="AG612" s="22">
        <f t="shared" si="21"/>
        <v>0</v>
      </c>
      <c r="AH612" s="22">
        <f t="shared" si="22"/>
        <v>1.37</v>
      </c>
      <c r="AI612" s="22">
        <v>60.86</v>
      </c>
      <c r="AJ612" s="22">
        <f t="shared" si="23"/>
        <v>0</v>
      </c>
      <c r="AK612" s="22">
        <f t="shared" si="24"/>
        <v>60.86</v>
      </c>
      <c r="AL612" s="22">
        <f t="shared" ref="AL612:AN612" si="2531">AF612+AI612</f>
        <v>62.23</v>
      </c>
      <c r="AM612" s="22">
        <f t="shared" si="2531"/>
        <v>0</v>
      </c>
      <c r="AN612" s="22">
        <f t="shared" si="2531"/>
        <v>62.23</v>
      </c>
      <c r="AO612" s="22">
        <f t="shared" ref="AO612:AQ612" si="2532">SUM(J612+M612+P612+S612+W612+Z612+AC612+AF612+AI612)</f>
        <v>255.39</v>
      </c>
      <c r="AP612" s="22">
        <f t="shared" si="2532"/>
        <v>0</v>
      </c>
      <c r="AQ612" s="22">
        <f t="shared" si="2532"/>
        <v>255.39</v>
      </c>
      <c r="AR612" s="22">
        <v>53.54140974629897</v>
      </c>
      <c r="AS612" s="22">
        <f t="shared" si="27"/>
        <v>308.9314097</v>
      </c>
      <c r="AT612" s="22">
        <f t="shared" si="28"/>
        <v>308.9314097</v>
      </c>
      <c r="AU612" s="22">
        <f t="shared" si="29"/>
        <v>1491.06859</v>
      </c>
      <c r="AV612" s="22">
        <f t="shared" si="2292"/>
        <v>4554</v>
      </c>
      <c r="AW612" s="22">
        <f t="shared" si="31"/>
        <v>3062.93141</v>
      </c>
      <c r="AX612" s="22">
        <f t="shared" si="32"/>
        <v>1491.06859</v>
      </c>
      <c r="AY612" s="22">
        <v>70.73</v>
      </c>
      <c r="AZ612" s="22">
        <f t="shared" si="33"/>
        <v>70.73</v>
      </c>
      <c r="BA612" s="22">
        <f t="shared" si="34"/>
        <v>0</v>
      </c>
      <c r="BB612" s="22">
        <f t="shared" si="35"/>
        <v>4624.73</v>
      </c>
      <c r="BC612" s="22">
        <f t="shared" ref="BC612:BD612" si="2533">SUM(AW612+AZ612)</f>
        <v>3133.66141</v>
      </c>
      <c r="BD612" s="22">
        <f t="shared" si="2533"/>
        <v>1491.06859</v>
      </c>
      <c r="BE612" s="22">
        <f t="shared" si="37"/>
        <v>0</v>
      </c>
      <c r="BF612" s="27">
        <v>0.0</v>
      </c>
      <c r="BG612" s="22">
        <f t="shared" si="38"/>
        <v>0</v>
      </c>
      <c r="BH612" s="22">
        <f t="shared" si="39"/>
        <v>0</v>
      </c>
      <c r="BI612" s="22">
        <v>0.0</v>
      </c>
      <c r="BJ612" s="22">
        <f t="shared" si="40"/>
        <v>0</v>
      </c>
      <c r="BK612" s="22">
        <f t="shared" si="41"/>
        <v>0</v>
      </c>
      <c r="BL612" s="22"/>
      <c r="BM612" s="22">
        <f t="shared" si="42"/>
        <v>0</v>
      </c>
      <c r="BN612" s="22" t="str">
        <f t="shared" si="43"/>
        <v/>
      </c>
      <c r="BO612" s="22">
        <f t="shared" ref="BO612:BQ612" si="2534">BF612+BI612+BL612</f>
        <v>0</v>
      </c>
      <c r="BP612" s="22">
        <f t="shared" si="2534"/>
        <v>0</v>
      </c>
      <c r="BQ612" s="22">
        <f t="shared" si="2534"/>
        <v>0</v>
      </c>
      <c r="BR612" s="22">
        <f t="shared" si="45"/>
        <v>0</v>
      </c>
      <c r="BS612" s="22">
        <v>0.0</v>
      </c>
      <c r="BT612" s="22">
        <f t="shared" si="46"/>
        <v>0</v>
      </c>
      <c r="BU612" s="22">
        <f t="shared" si="47"/>
        <v>0</v>
      </c>
      <c r="BV612" s="22">
        <f t="shared" si="48"/>
        <v>0</v>
      </c>
      <c r="BW612" s="27">
        <v>0.0</v>
      </c>
      <c r="BX612" s="22">
        <f t="shared" si="49"/>
        <v>0</v>
      </c>
      <c r="BY612" s="22">
        <f t="shared" si="50"/>
        <v>0</v>
      </c>
      <c r="BZ612" s="22">
        <f t="shared" si="51"/>
        <v>0</v>
      </c>
      <c r="CA612" s="22">
        <f t="shared" si="52"/>
        <v>0</v>
      </c>
    </row>
    <row r="613" ht="14.25" customHeight="1">
      <c r="A613" s="14" t="s">
        <v>2657</v>
      </c>
      <c r="B613" s="14" t="s">
        <v>2658</v>
      </c>
      <c r="C613" s="14" t="s">
        <v>2659</v>
      </c>
      <c r="D613" s="14">
        <v>8.9686815E8</v>
      </c>
      <c r="E613" s="14" t="s">
        <v>298</v>
      </c>
      <c r="F613" s="14" t="s">
        <v>176</v>
      </c>
      <c r="G613" s="14" t="s">
        <v>2660</v>
      </c>
      <c r="H613" s="25" t="s">
        <v>96</v>
      </c>
      <c r="I613" s="26">
        <v>1777.0</v>
      </c>
      <c r="J613" s="22">
        <v>0.0</v>
      </c>
      <c r="K613" s="22">
        <f t="shared" si="6"/>
        <v>0</v>
      </c>
      <c r="L613" s="22">
        <f t="shared" si="7"/>
        <v>0</v>
      </c>
      <c r="M613" s="22">
        <v>0.0</v>
      </c>
      <c r="N613" s="22">
        <f t="shared" si="8"/>
        <v>0</v>
      </c>
      <c r="O613" s="22">
        <f t="shared" si="9"/>
        <v>0</v>
      </c>
      <c r="P613" s="22">
        <v>10.0</v>
      </c>
      <c r="Q613" s="22">
        <f t="shared" si="10"/>
        <v>0</v>
      </c>
      <c r="R613" s="22">
        <f t="shared" si="11"/>
        <v>10</v>
      </c>
      <c r="S613" s="22">
        <v>100.0</v>
      </c>
      <c r="T613" s="22">
        <f t="shared" si="12"/>
        <v>0</v>
      </c>
      <c r="U613" s="22">
        <f t="shared" si="13"/>
        <v>100</v>
      </c>
      <c r="V613" s="22">
        <f t="shared" si="14"/>
        <v>1667</v>
      </c>
      <c r="W613" s="22">
        <v>13.9</v>
      </c>
      <c r="X613" s="22">
        <f t="shared" si="15"/>
        <v>0</v>
      </c>
      <c r="Y613" s="22">
        <f t="shared" si="16"/>
        <v>13.9</v>
      </c>
      <c r="Z613" s="22">
        <v>0.39</v>
      </c>
      <c r="AA613" s="22">
        <f t="shared" si="17"/>
        <v>0</v>
      </c>
      <c r="AB613" s="22">
        <f t="shared" si="18"/>
        <v>0.39</v>
      </c>
      <c r="AC613" s="22">
        <v>68.87</v>
      </c>
      <c r="AD613" s="22">
        <f t="shared" si="19"/>
        <v>0</v>
      </c>
      <c r="AE613" s="22">
        <f t="shared" si="20"/>
        <v>68.87</v>
      </c>
      <c r="AF613" s="22">
        <v>1.37</v>
      </c>
      <c r="AG613" s="22">
        <f t="shared" si="21"/>
        <v>0</v>
      </c>
      <c r="AH613" s="22">
        <f t="shared" si="22"/>
        <v>1.37</v>
      </c>
      <c r="AI613" s="22">
        <v>60.86</v>
      </c>
      <c r="AJ613" s="22">
        <f t="shared" si="23"/>
        <v>0</v>
      </c>
      <c r="AK613" s="22">
        <f t="shared" si="24"/>
        <v>60.86</v>
      </c>
      <c r="AL613" s="22">
        <f t="shared" ref="AL613:AN613" si="2535">AF613+AI613</f>
        <v>62.23</v>
      </c>
      <c r="AM613" s="22">
        <f t="shared" si="2535"/>
        <v>0</v>
      </c>
      <c r="AN613" s="22">
        <f t="shared" si="2535"/>
        <v>62.23</v>
      </c>
      <c r="AO613" s="22">
        <f t="shared" ref="AO613:AQ613" si="2536">SUM(J613+M613+P613+S613+W613+Z613+AC613+AF613+AI613)</f>
        <v>255.39</v>
      </c>
      <c r="AP613" s="22">
        <f t="shared" si="2536"/>
        <v>0</v>
      </c>
      <c r="AQ613" s="22">
        <f t="shared" si="2536"/>
        <v>255.39</v>
      </c>
      <c r="AR613" s="22">
        <v>52.744151911528455</v>
      </c>
      <c r="AS613" s="22">
        <f t="shared" si="27"/>
        <v>308.1341519</v>
      </c>
      <c r="AT613" s="22">
        <f t="shared" si="28"/>
        <v>308.1341519</v>
      </c>
      <c r="AU613" s="22">
        <f t="shared" si="29"/>
        <v>1468.865848</v>
      </c>
      <c r="AV613" s="22">
        <f t="shared" si="2292"/>
        <v>4554</v>
      </c>
      <c r="AW613" s="22">
        <f t="shared" si="31"/>
        <v>3085.134152</v>
      </c>
      <c r="AX613" s="22">
        <f t="shared" si="32"/>
        <v>1468.865848</v>
      </c>
      <c r="AY613" s="22">
        <v>70.73</v>
      </c>
      <c r="AZ613" s="22">
        <f t="shared" si="33"/>
        <v>70.73</v>
      </c>
      <c r="BA613" s="22">
        <f t="shared" si="34"/>
        <v>0</v>
      </c>
      <c r="BB613" s="22">
        <f t="shared" si="35"/>
        <v>4624.73</v>
      </c>
      <c r="BC613" s="22">
        <f t="shared" ref="BC613:BD613" si="2537">SUM(AW613+AZ613)</f>
        <v>3155.864152</v>
      </c>
      <c r="BD613" s="22">
        <f t="shared" si="2537"/>
        <v>1468.865848</v>
      </c>
      <c r="BE613" s="22">
        <f t="shared" si="37"/>
        <v>0</v>
      </c>
      <c r="BF613" s="27">
        <v>0.0</v>
      </c>
      <c r="BG613" s="22">
        <f t="shared" si="38"/>
        <v>0</v>
      </c>
      <c r="BH613" s="22">
        <f t="shared" si="39"/>
        <v>0</v>
      </c>
      <c r="BI613" s="22">
        <v>482.20000000000005</v>
      </c>
      <c r="BJ613" s="22">
        <f t="shared" si="40"/>
        <v>482.2</v>
      </c>
      <c r="BK613" s="22">
        <f t="shared" si="41"/>
        <v>0</v>
      </c>
      <c r="BL613" s="22"/>
      <c r="BM613" s="22">
        <f t="shared" si="42"/>
        <v>0</v>
      </c>
      <c r="BN613" s="22" t="str">
        <f t="shared" si="43"/>
        <v/>
      </c>
      <c r="BO613" s="22">
        <f t="shared" ref="BO613:BQ613" si="2538">BF613+BI613+BL613</f>
        <v>482.2</v>
      </c>
      <c r="BP613" s="22">
        <f t="shared" si="2538"/>
        <v>482.2</v>
      </c>
      <c r="BQ613" s="22">
        <f t="shared" si="2538"/>
        <v>0</v>
      </c>
      <c r="BR613" s="22">
        <f t="shared" si="45"/>
        <v>0</v>
      </c>
      <c r="BS613" s="22">
        <v>0.0</v>
      </c>
      <c r="BT613" s="22">
        <f t="shared" si="46"/>
        <v>0</v>
      </c>
      <c r="BU613" s="22">
        <f t="shared" si="47"/>
        <v>0</v>
      </c>
      <c r="BV613" s="22">
        <f t="shared" si="48"/>
        <v>0</v>
      </c>
      <c r="BW613" s="27">
        <v>170.26</v>
      </c>
      <c r="BX613" s="22">
        <f t="shared" si="49"/>
        <v>170.26</v>
      </c>
      <c r="BY613" s="22">
        <f t="shared" si="50"/>
        <v>0</v>
      </c>
      <c r="BZ613" s="22">
        <f t="shared" si="51"/>
        <v>0</v>
      </c>
      <c r="CA613" s="22">
        <f t="shared" si="52"/>
        <v>0</v>
      </c>
    </row>
    <row r="614" ht="14.25" customHeight="1">
      <c r="A614" s="14" t="s">
        <v>2661</v>
      </c>
      <c r="B614" s="14" t="s">
        <v>2662</v>
      </c>
      <c r="C614" s="14" t="s">
        <v>2663</v>
      </c>
      <c r="D614" s="14">
        <v>2.83251395E8</v>
      </c>
      <c r="E614" s="14" t="s">
        <v>2664</v>
      </c>
      <c r="F614" s="14" t="s">
        <v>282</v>
      </c>
      <c r="G614" s="14" t="s">
        <v>2665</v>
      </c>
      <c r="H614" s="25" t="s">
        <v>96</v>
      </c>
      <c r="I614" s="26">
        <v>1395.0</v>
      </c>
      <c r="J614" s="22">
        <v>0.0</v>
      </c>
      <c r="K614" s="22">
        <f t="shared" si="6"/>
        <v>0</v>
      </c>
      <c r="L614" s="22">
        <f t="shared" si="7"/>
        <v>0</v>
      </c>
      <c r="M614" s="22">
        <v>0.0</v>
      </c>
      <c r="N614" s="22">
        <f t="shared" si="8"/>
        <v>0</v>
      </c>
      <c r="O614" s="22">
        <f t="shared" si="9"/>
        <v>0</v>
      </c>
      <c r="P614" s="22">
        <v>10.0</v>
      </c>
      <c r="Q614" s="22">
        <f t="shared" si="10"/>
        <v>0</v>
      </c>
      <c r="R614" s="22">
        <f t="shared" si="11"/>
        <v>10</v>
      </c>
      <c r="S614" s="22">
        <v>100.0</v>
      </c>
      <c r="T614" s="22">
        <f t="shared" si="12"/>
        <v>0</v>
      </c>
      <c r="U614" s="22">
        <f t="shared" si="13"/>
        <v>100</v>
      </c>
      <c r="V614" s="22">
        <f t="shared" si="14"/>
        <v>1285</v>
      </c>
      <c r="W614" s="22">
        <v>27.8</v>
      </c>
      <c r="X614" s="22">
        <f t="shared" si="15"/>
        <v>0</v>
      </c>
      <c r="Y614" s="22">
        <f t="shared" si="16"/>
        <v>27.8</v>
      </c>
      <c r="Z614" s="22">
        <v>0.39</v>
      </c>
      <c r="AA614" s="22">
        <f t="shared" si="17"/>
        <v>0</v>
      </c>
      <c r="AB614" s="22">
        <f t="shared" si="18"/>
        <v>0.39</v>
      </c>
      <c r="AC614" s="22">
        <v>68.87</v>
      </c>
      <c r="AD614" s="22">
        <f t="shared" si="19"/>
        <v>0</v>
      </c>
      <c r="AE614" s="22">
        <f t="shared" si="20"/>
        <v>68.87</v>
      </c>
      <c r="AF614" s="22">
        <v>1.37</v>
      </c>
      <c r="AG614" s="22">
        <f t="shared" si="21"/>
        <v>0</v>
      </c>
      <c r="AH614" s="22">
        <f t="shared" si="22"/>
        <v>1.37</v>
      </c>
      <c r="AI614" s="22">
        <v>60.86</v>
      </c>
      <c r="AJ614" s="22">
        <f t="shared" si="23"/>
        <v>0</v>
      </c>
      <c r="AK614" s="22">
        <f t="shared" si="24"/>
        <v>60.86</v>
      </c>
      <c r="AL614" s="22">
        <f t="shared" ref="AL614:AN614" si="2539">AF614+AI614</f>
        <v>62.23</v>
      </c>
      <c r="AM614" s="22">
        <f t="shared" si="2539"/>
        <v>0</v>
      </c>
      <c r="AN614" s="22">
        <f t="shared" si="2539"/>
        <v>62.23</v>
      </c>
      <c r="AO614" s="22">
        <f t="shared" ref="AO614:AQ614" si="2540">SUM(J614+M614+P614+S614+W614+Z614+AC614+AF614+AI614)</f>
        <v>269.29</v>
      </c>
      <c r="AP614" s="22">
        <f t="shared" si="2540"/>
        <v>0</v>
      </c>
      <c r="AQ614" s="22">
        <f t="shared" si="2540"/>
        <v>269.29</v>
      </c>
      <c r="AR614" s="22">
        <v>39.02091813823956</v>
      </c>
      <c r="AS614" s="22">
        <f t="shared" si="27"/>
        <v>308.3109181</v>
      </c>
      <c r="AT614" s="22">
        <f t="shared" si="28"/>
        <v>308.3109181</v>
      </c>
      <c r="AU614" s="22">
        <f t="shared" si="29"/>
        <v>1086.689082</v>
      </c>
      <c r="AV614" s="22">
        <f t="shared" si="2292"/>
        <v>4554</v>
      </c>
      <c r="AW614" s="22">
        <f t="shared" si="31"/>
        <v>3467.310918</v>
      </c>
      <c r="AX614" s="22">
        <f t="shared" si="32"/>
        <v>1086.689082</v>
      </c>
      <c r="AY614" s="22">
        <v>70.73</v>
      </c>
      <c r="AZ614" s="22">
        <f t="shared" si="33"/>
        <v>70.73</v>
      </c>
      <c r="BA614" s="22">
        <f t="shared" si="34"/>
        <v>0</v>
      </c>
      <c r="BB614" s="22">
        <f t="shared" si="35"/>
        <v>4624.73</v>
      </c>
      <c r="BC614" s="22">
        <f t="shared" ref="BC614:BD614" si="2541">SUM(AW614+AZ614)</f>
        <v>3538.040918</v>
      </c>
      <c r="BD614" s="22">
        <f t="shared" si="2541"/>
        <v>1086.689082</v>
      </c>
      <c r="BE614" s="22">
        <f t="shared" si="37"/>
        <v>0</v>
      </c>
      <c r="BF614" s="27">
        <v>0.0</v>
      </c>
      <c r="BG614" s="22">
        <f t="shared" si="38"/>
        <v>0</v>
      </c>
      <c r="BH614" s="22">
        <f t="shared" si="39"/>
        <v>0</v>
      </c>
      <c r="BI614" s="22">
        <v>645.99</v>
      </c>
      <c r="BJ614" s="22">
        <f t="shared" si="40"/>
        <v>645.99</v>
      </c>
      <c r="BK614" s="22">
        <f t="shared" si="41"/>
        <v>0</v>
      </c>
      <c r="BL614" s="22"/>
      <c r="BM614" s="22">
        <f t="shared" si="42"/>
        <v>0</v>
      </c>
      <c r="BN614" s="22" t="str">
        <f t="shared" si="43"/>
        <v/>
      </c>
      <c r="BO614" s="22">
        <f t="shared" ref="BO614:BQ614" si="2542">BF614+BI614+BL614</f>
        <v>645.99</v>
      </c>
      <c r="BP614" s="22">
        <f t="shared" si="2542"/>
        <v>645.99</v>
      </c>
      <c r="BQ614" s="22">
        <f t="shared" si="2542"/>
        <v>0</v>
      </c>
      <c r="BR614" s="22">
        <f t="shared" si="45"/>
        <v>0</v>
      </c>
      <c r="BS614" s="22">
        <v>0.0</v>
      </c>
      <c r="BT614" s="22">
        <f t="shared" si="46"/>
        <v>0</v>
      </c>
      <c r="BU614" s="22">
        <f t="shared" si="47"/>
        <v>0</v>
      </c>
      <c r="BV614" s="22">
        <f t="shared" si="48"/>
        <v>0</v>
      </c>
      <c r="BW614" s="27">
        <v>0.0</v>
      </c>
      <c r="BX614" s="22">
        <f t="shared" si="49"/>
        <v>0</v>
      </c>
      <c r="BY614" s="22">
        <f t="shared" si="50"/>
        <v>0</v>
      </c>
      <c r="BZ614" s="22">
        <f t="shared" si="51"/>
        <v>0</v>
      </c>
      <c r="CA614" s="22">
        <f t="shared" si="52"/>
        <v>0</v>
      </c>
    </row>
    <row r="615" ht="14.25" customHeight="1">
      <c r="A615" s="14" t="s">
        <v>2666</v>
      </c>
      <c r="B615" s="14" t="s">
        <v>2667</v>
      </c>
      <c r="C615" s="14" t="s">
        <v>2668</v>
      </c>
      <c r="D615" s="14">
        <v>9.03012383E8</v>
      </c>
      <c r="E615" s="14" t="s">
        <v>298</v>
      </c>
      <c r="F615" s="14" t="s">
        <v>176</v>
      </c>
      <c r="G615" s="14" t="s">
        <v>2669</v>
      </c>
      <c r="H615" s="25" t="s">
        <v>96</v>
      </c>
      <c r="I615" s="26">
        <v>1950.0</v>
      </c>
      <c r="J615" s="22">
        <v>0.0</v>
      </c>
      <c r="K615" s="22">
        <f t="shared" si="6"/>
        <v>0</v>
      </c>
      <c r="L615" s="22">
        <f t="shared" si="7"/>
        <v>0</v>
      </c>
      <c r="M615" s="22">
        <v>0.0</v>
      </c>
      <c r="N615" s="22">
        <f t="shared" si="8"/>
        <v>0</v>
      </c>
      <c r="O615" s="22">
        <f t="shared" si="9"/>
        <v>0</v>
      </c>
      <c r="P615" s="22">
        <v>10.0</v>
      </c>
      <c r="Q615" s="22">
        <f t="shared" si="10"/>
        <v>0</v>
      </c>
      <c r="R615" s="22">
        <f t="shared" si="11"/>
        <v>10</v>
      </c>
      <c r="S615" s="22">
        <v>100.0</v>
      </c>
      <c r="T615" s="22">
        <f t="shared" si="12"/>
        <v>0</v>
      </c>
      <c r="U615" s="22">
        <f t="shared" si="13"/>
        <v>100</v>
      </c>
      <c r="V615" s="22">
        <f t="shared" si="14"/>
        <v>1840</v>
      </c>
      <c r="W615" s="22">
        <v>13.9</v>
      </c>
      <c r="X615" s="22">
        <f t="shared" si="15"/>
        <v>0</v>
      </c>
      <c r="Y615" s="22">
        <f t="shared" si="16"/>
        <v>13.9</v>
      </c>
      <c r="Z615" s="22">
        <v>0.39</v>
      </c>
      <c r="AA615" s="22">
        <f t="shared" si="17"/>
        <v>0</v>
      </c>
      <c r="AB615" s="22">
        <f t="shared" si="18"/>
        <v>0.39</v>
      </c>
      <c r="AC615" s="22">
        <v>68.87</v>
      </c>
      <c r="AD615" s="22">
        <f t="shared" si="19"/>
        <v>0</v>
      </c>
      <c r="AE615" s="22">
        <f t="shared" si="20"/>
        <v>68.87</v>
      </c>
      <c r="AF615" s="22">
        <v>1.37</v>
      </c>
      <c r="AG615" s="22">
        <f t="shared" si="21"/>
        <v>0</v>
      </c>
      <c r="AH615" s="22">
        <f t="shared" si="22"/>
        <v>1.37</v>
      </c>
      <c r="AI615" s="22">
        <v>60.86</v>
      </c>
      <c r="AJ615" s="22">
        <f t="shared" si="23"/>
        <v>0</v>
      </c>
      <c r="AK615" s="22">
        <f t="shared" si="24"/>
        <v>60.86</v>
      </c>
      <c r="AL615" s="22">
        <f t="shared" ref="AL615:AN615" si="2543">AF615+AI615</f>
        <v>62.23</v>
      </c>
      <c r="AM615" s="22">
        <f t="shared" si="2543"/>
        <v>0</v>
      </c>
      <c r="AN615" s="22">
        <f t="shared" si="2543"/>
        <v>62.23</v>
      </c>
      <c r="AO615" s="22">
        <f t="shared" ref="AO615:AQ615" si="2544">SUM(J615+M615+P615+S615+W615+Z615+AC615+AF615+AI615)</f>
        <v>255.39</v>
      </c>
      <c r="AP615" s="22">
        <f t="shared" si="2544"/>
        <v>0</v>
      </c>
      <c r="AQ615" s="22">
        <f t="shared" si="2544"/>
        <v>255.39</v>
      </c>
      <c r="AR615" s="22">
        <v>58.7409173643675</v>
      </c>
      <c r="AS615" s="22">
        <f t="shared" si="27"/>
        <v>314.1309174</v>
      </c>
      <c r="AT615" s="22">
        <f t="shared" si="28"/>
        <v>314.1309174</v>
      </c>
      <c r="AU615" s="22">
        <f t="shared" si="29"/>
        <v>1635.869083</v>
      </c>
      <c r="AV615" s="22">
        <f t="shared" si="2292"/>
        <v>4554</v>
      </c>
      <c r="AW615" s="22">
        <f t="shared" si="31"/>
        <v>2918.130917</v>
      </c>
      <c r="AX615" s="22">
        <f t="shared" si="32"/>
        <v>1635.869083</v>
      </c>
      <c r="AY615" s="22">
        <v>70.73</v>
      </c>
      <c r="AZ615" s="22">
        <f t="shared" si="33"/>
        <v>70.73</v>
      </c>
      <c r="BA615" s="22">
        <f t="shared" si="34"/>
        <v>0</v>
      </c>
      <c r="BB615" s="22">
        <f t="shared" si="35"/>
        <v>4624.73</v>
      </c>
      <c r="BC615" s="22">
        <f t="shared" ref="BC615:BD615" si="2545">SUM(AW615+AZ615)</f>
        <v>2988.860917</v>
      </c>
      <c r="BD615" s="22">
        <f t="shared" si="2545"/>
        <v>1635.869083</v>
      </c>
      <c r="BE615" s="22">
        <f t="shared" si="37"/>
        <v>0</v>
      </c>
      <c r="BF615" s="27">
        <v>0.0</v>
      </c>
      <c r="BG615" s="22">
        <f t="shared" si="38"/>
        <v>0</v>
      </c>
      <c r="BH615" s="22">
        <f t="shared" si="39"/>
        <v>0</v>
      </c>
      <c r="BI615" s="22">
        <v>324.23</v>
      </c>
      <c r="BJ615" s="22">
        <f t="shared" si="40"/>
        <v>324.23</v>
      </c>
      <c r="BK615" s="22">
        <f t="shared" si="41"/>
        <v>0</v>
      </c>
      <c r="BL615" s="22"/>
      <c r="BM615" s="22">
        <f t="shared" si="42"/>
        <v>0</v>
      </c>
      <c r="BN615" s="22" t="str">
        <f t="shared" si="43"/>
        <v/>
      </c>
      <c r="BO615" s="22">
        <f t="shared" ref="BO615:BQ615" si="2546">BF615+BI615+BL615</f>
        <v>324.23</v>
      </c>
      <c r="BP615" s="22">
        <f t="shared" si="2546"/>
        <v>324.23</v>
      </c>
      <c r="BQ615" s="22">
        <f t="shared" si="2546"/>
        <v>0</v>
      </c>
      <c r="BR615" s="22">
        <f t="shared" si="45"/>
        <v>0</v>
      </c>
      <c r="BS615" s="22">
        <v>0.0</v>
      </c>
      <c r="BT615" s="22">
        <f t="shared" si="46"/>
        <v>0</v>
      </c>
      <c r="BU615" s="22">
        <f t="shared" si="47"/>
        <v>0</v>
      </c>
      <c r="BV615" s="22">
        <f t="shared" si="48"/>
        <v>0</v>
      </c>
      <c r="BW615" s="27">
        <v>1404.63</v>
      </c>
      <c r="BX615" s="22">
        <f t="shared" si="49"/>
        <v>1404.63</v>
      </c>
      <c r="BY615" s="22">
        <f t="shared" si="50"/>
        <v>0</v>
      </c>
      <c r="BZ615" s="22">
        <f t="shared" si="51"/>
        <v>0</v>
      </c>
      <c r="CA615" s="22">
        <f t="shared" si="52"/>
        <v>0</v>
      </c>
    </row>
    <row r="616" ht="14.25" customHeight="1">
      <c r="A616" s="14" t="s">
        <v>2670</v>
      </c>
      <c r="B616" s="14" t="s">
        <v>2671</v>
      </c>
      <c r="C616" s="14" t="s">
        <v>2672</v>
      </c>
      <c r="D616" s="14">
        <v>4.61872919E8</v>
      </c>
      <c r="E616" s="14" t="s">
        <v>379</v>
      </c>
      <c r="F616" s="14" t="s">
        <v>124</v>
      </c>
      <c r="G616" s="14" t="s">
        <v>2673</v>
      </c>
      <c r="H616" s="25" t="s">
        <v>96</v>
      </c>
      <c r="I616" s="26">
        <v>1800.0</v>
      </c>
      <c r="J616" s="22">
        <v>0.0</v>
      </c>
      <c r="K616" s="22">
        <f t="shared" si="6"/>
        <v>0</v>
      </c>
      <c r="L616" s="22">
        <f t="shared" si="7"/>
        <v>0</v>
      </c>
      <c r="M616" s="22">
        <v>0.0</v>
      </c>
      <c r="N616" s="22">
        <f t="shared" si="8"/>
        <v>0</v>
      </c>
      <c r="O616" s="22">
        <f t="shared" si="9"/>
        <v>0</v>
      </c>
      <c r="P616" s="22">
        <v>10.0</v>
      </c>
      <c r="Q616" s="22">
        <f t="shared" si="10"/>
        <v>0</v>
      </c>
      <c r="R616" s="22">
        <f t="shared" si="11"/>
        <v>10</v>
      </c>
      <c r="S616" s="22">
        <v>100.0</v>
      </c>
      <c r="T616" s="22">
        <f t="shared" si="12"/>
        <v>0</v>
      </c>
      <c r="U616" s="22">
        <f t="shared" si="13"/>
        <v>100</v>
      </c>
      <c r="V616" s="22">
        <f t="shared" si="14"/>
        <v>1690</v>
      </c>
      <c r="W616" s="22">
        <v>27.8</v>
      </c>
      <c r="X616" s="22">
        <f t="shared" si="15"/>
        <v>0</v>
      </c>
      <c r="Y616" s="22">
        <f t="shared" si="16"/>
        <v>27.8</v>
      </c>
      <c r="Z616" s="22">
        <v>0.39</v>
      </c>
      <c r="AA616" s="22">
        <f t="shared" si="17"/>
        <v>0</v>
      </c>
      <c r="AB616" s="22">
        <f t="shared" si="18"/>
        <v>0.39</v>
      </c>
      <c r="AC616" s="22">
        <v>68.87</v>
      </c>
      <c r="AD616" s="22">
        <f t="shared" si="19"/>
        <v>0</v>
      </c>
      <c r="AE616" s="22">
        <f t="shared" si="20"/>
        <v>68.87</v>
      </c>
      <c r="AF616" s="22">
        <v>1.37</v>
      </c>
      <c r="AG616" s="22">
        <f t="shared" si="21"/>
        <v>0</v>
      </c>
      <c r="AH616" s="22">
        <f t="shared" si="22"/>
        <v>1.37</v>
      </c>
      <c r="AI616" s="22">
        <v>60.86</v>
      </c>
      <c r="AJ616" s="22">
        <f t="shared" si="23"/>
        <v>0</v>
      </c>
      <c r="AK616" s="22">
        <f t="shared" si="24"/>
        <v>60.86</v>
      </c>
      <c r="AL616" s="22">
        <f t="shared" ref="AL616:AN616" si="2547">AF616+AI616</f>
        <v>62.23</v>
      </c>
      <c r="AM616" s="22">
        <f t="shared" si="2547"/>
        <v>0</v>
      </c>
      <c r="AN616" s="22">
        <f t="shared" si="2547"/>
        <v>62.23</v>
      </c>
      <c r="AO616" s="22">
        <f t="shared" ref="AO616:AQ616" si="2548">SUM(J616+M616+P616+S616+W616+Z616+AC616+AF616+AI616)</f>
        <v>269.29</v>
      </c>
      <c r="AP616" s="22">
        <f t="shared" si="2548"/>
        <v>0</v>
      </c>
      <c r="AQ616" s="22">
        <f t="shared" si="2548"/>
        <v>269.29</v>
      </c>
      <c r="AR616" s="22">
        <v>53.05958870702461</v>
      </c>
      <c r="AS616" s="22">
        <f t="shared" si="27"/>
        <v>322.3495887</v>
      </c>
      <c r="AT616" s="22">
        <f t="shared" si="28"/>
        <v>322.3495887</v>
      </c>
      <c r="AU616" s="22">
        <f t="shared" si="29"/>
        <v>1477.650411</v>
      </c>
      <c r="AV616" s="22">
        <f t="shared" si="2292"/>
        <v>4554</v>
      </c>
      <c r="AW616" s="22">
        <f t="shared" si="31"/>
        <v>3076.349589</v>
      </c>
      <c r="AX616" s="22">
        <f t="shared" si="32"/>
        <v>1477.650411</v>
      </c>
      <c r="AY616" s="22">
        <v>70.73</v>
      </c>
      <c r="AZ616" s="22">
        <f t="shared" si="33"/>
        <v>70.73</v>
      </c>
      <c r="BA616" s="22">
        <f t="shared" si="34"/>
        <v>0</v>
      </c>
      <c r="BB616" s="22">
        <f t="shared" si="35"/>
        <v>4624.73</v>
      </c>
      <c r="BC616" s="22">
        <f t="shared" ref="BC616:BD616" si="2549">SUM(AW616+AZ616)</f>
        <v>3147.079589</v>
      </c>
      <c r="BD616" s="22">
        <f t="shared" si="2549"/>
        <v>1477.650411</v>
      </c>
      <c r="BE616" s="22">
        <f t="shared" si="37"/>
        <v>0</v>
      </c>
      <c r="BF616" s="27">
        <v>0.0</v>
      </c>
      <c r="BG616" s="22">
        <f t="shared" si="38"/>
        <v>0</v>
      </c>
      <c r="BH616" s="22">
        <f t="shared" si="39"/>
        <v>0</v>
      </c>
      <c r="BI616" s="22">
        <v>162.47</v>
      </c>
      <c r="BJ616" s="22">
        <f t="shared" si="40"/>
        <v>162.47</v>
      </c>
      <c r="BK616" s="22">
        <f t="shared" si="41"/>
        <v>0</v>
      </c>
      <c r="BL616" s="22"/>
      <c r="BM616" s="22">
        <f t="shared" si="42"/>
        <v>0</v>
      </c>
      <c r="BN616" s="22" t="str">
        <f t="shared" si="43"/>
        <v/>
      </c>
      <c r="BO616" s="22">
        <f t="shared" ref="BO616:BQ616" si="2550">BF616+BI616+BL616</f>
        <v>162.47</v>
      </c>
      <c r="BP616" s="22">
        <f t="shared" si="2550"/>
        <v>162.47</v>
      </c>
      <c r="BQ616" s="22">
        <f t="shared" si="2550"/>
        <v>0</v>
      </c>
      <c r="BR616" s="22">
        <f t="shared" si="45"/>
        <v>0</v>
      </c>
      <c r="BS616" s="22">
        <v>0.0</v>
      </c>
      <c r="BT616" s="22">
        <f t="shared" si="46"/>
        <v>0</v>
      </c>
      <c r="BU616" s="22">
        <f t="shared" si="47"/>
        <v>0</v>
      </c>
      <c r="BV616" s="22">
        <f t="shared" si="48"/>
        <v>0</v>
      </c>
      <c r="BW616" s="27">
        <v>957.7</v>
      </c>
      <c r="BX616" s="22">
        <f t="shared" si="49"/>
        <v>957.7</v>
      </c>
      <c r="BY616" s="22">
        <f t="shared" si="50"/>
        <v>0</v>
      </c>
      <c r="BZ616" s="22">
        <f t="shared" si="51"/>
        <v>0</v>
      </c>
      <c r="CA616" s="22">
        <f t="shared" si="52"/>
        <v>0</v>
      </c>
    </row>
    <row r="617" ht="14.25" customHeight="1">
      <c r="A617" s="14" t="s">
        <v>2674</v>
      </c>
      <c r="B617" s="14" t="s">
        <v>2675</v>
      </c>
      <c r="C617" s="14" t="s">
        <v>2676</v>
      </c>
      <c r="D617" s="14">
        <v>3.30610023E8</v>
      </c>
      <c r="E617" s="14" t="s">
        <v>2677</v>
      </c>
      <c r="F617" s="14" t="s">
        <v>282</v>
      </c>
      <c r="G617" s="14" t="s">
        <v>2678</v>
      </c>
      <c r="H617" s="25" t="s">
        <v>96</v>
      </c>
      <c r="I617" s="26">
        <v>2810.0</v>
      </c>
      <c r="J617" s="22">
        <v>0.0</v>
      </c>
      <c r="K617" s="22">
        <f t="shared" si="6"/>
        <v>0</v>
      </c>
      <c r="L617" s="22">
        <f t="shared" si="7"/>
        <v>0</v>
      </c>
      <c r="M617" s="22">
        <v>0.0</v>
      </c>
      <c r="N617" s="22">
        <f t="shared" si="8"/>
        <v>0</v>
      </c>
      <c r="O617" s="22">
        <f t="shared" si="9"/>
        <v>0</v>
      </c>
      <c r="P617" s="22">
        <v>22.0</v>
      </c>
      <c r="Q617" s="22">
        <f t="shared" si="10"/>
        <v>0</v>
      </c>
      <c r="R617" s="22">
        <f t="shared" si="11"/>
        <v>22</v>
      </c>
      <c r="S617" s="22">
        <v>100.0</v>
      </c>
      <c r="T617" s="22">
        <f t="shared" si="12"/>
        <v>0</v>
      </c>
      <c r="U617" s="22">
        <f t="shared" si="13"/>
        <v>100</v>
      </c>
      <c r="V617" s="22">
        <f t="shared" si="14"/>
        <v>2688</v>
      </c>
      <c r="W617" s="22">
        <v>27.8</v>
      </c>
      <c r="X617" s="22">
        <f t="shared" si="15"/>
        <v>0</v>
      </c>
      <c r="Y617" s="22">
        <f t="shared" si="16"/>
        <v>27.8</v>
      </c>
      <c r="Z617" s="22">
        <v>0.39</v>
      </c>
      <c r="AA617" s="22">
        <f t="shared" si="17"/>
        <v>0</v>
      </c>
      <c r="AB617" s="22">
        <f t="shared" si="18"/>
        <v>0.39</v>
      </c>
      <c r="AC617" s="22">
        <v>68.87</v>
      </c>
      <c r="AD617" s="22">
        <f t="shared" si="19"/>
        <v>0</v>
      </c>
      <c r="AE617" s="22">
        <f t="shared" si="20"/>
        <v>68.87</v>
      </c>
      <c r="AF617" s="22">
        <v>1.37</v>
      </c>
      <c r="AG617" s="22">
        <f t="shared" si="21"/>
        <v>0</v>
      </c>
      <c r="AH617" s="22">
        <f t="shared" si="22"/>
        <v>1.37</v>
      </c>
      <c r="AI617" s="22">
        <v>60.86</v>
      </c>
      <c r="AJ617" s="22">
        <f t="shared" si="23"/>
        <v>0</v>
      </c>
      <c r="AK617" s="22">
        <f t="shared" si="24"/>
        <v>60.86</v>
      </c>
      <c r="AL617" s="22">
        <f t="shared" ref="AL617:AN617" si="2551">AF617+AI617</f>
        <v>62.23</v>
      </c>
      <c r="AM617" s="22">
        <f t="shared" si="2551"/>
        <v>0</v>
      </c>
      <c r="AN617" s="22">
        <f t="shared" si="2551"/>
        <v>62.23</v>
      </c>
      <c r="AO617" s="22">
        <f t="shared" ref="AO617:AQ617" si="2552">SUM(J617+M617+P617+S617+W617+Z617+AC617+AF617+AI617)</f>
        <v>281.29</v>
      </c>
      <c r="AP617" s="22">
        <f t="shared" si="2552"/>
        <v>0</v>
      </c>
      <c r="AQ617" s="22">
        <f t="shared" si="2552"/>
        <v>281.29</v>
      </c>
      <c r="AR617" s="22">
        <v>87.65364605924063</v>
      </c>
      <c r="AS617" s="22">
        <f t="shared" si="27"/>
        <v>368.9436461</v>
      </c>
      <c r="AT617" s="22">
        <f t="shared" si="28"/>
        <v>368.9436461</v>
      </c>
      <c r="AU617" s="22">
        <f t="shared" si="29"/>
        <v>2441.056354</v>
      </c>
      <c r="AV617" s="22">
        <f t="shared" si="2292"/>
        <v>4554</v>
      </c>
      <c r="AW617" s="22">
        <f t="shared" si="31"/>
        <v>2112.943646</v>
      </c>
      <c r="AX617" s="22">
        <f t="shared" si="32"/>
        <v>2441.056354</v>
      </c>
      <c r="AY617" s="22">
        <v>70.73</v>
      </c>
      <c r="AZ617" s="22">
        <f t="shared" si="33"/>
        <v>70.73</v>
      </c>
      <c r="BA617" s="22">
        <f t="shared" si="34"/>
        <v>0</v>
      </c>
      <c r="BB617" s="22">
        <f t="shared" si="35"/>
        <v>4624.73</v>
      </c>
      <c r="BC617" s="22">
        <f t="shared" ref="BC617:BD617" si="2553">SUM(AW617+AZ617)</f>
        <v>2183.673646</v>
      </c>
      <c r="BD617" s="22">
        <f t="shared" si="2553"/>
        <v>2441.056354</v>
      </c>
      <c r="BE617" s="22">
        <f t="shared" si="37"/>
        <v>0</v>
      </c>
      <c r="BF617" s="27">
        <v>0.0</v>
      </c>
      <c r="BG617" s="22">
        <f t="shared" si="38"/>
        <v>0</v>
      </c>
      <c r="BH617" s="22">
        <f t="shared" si="39"/>
        <v>0</v>
      </c>
      <c r="BI617" s="22">
        <v>0.0</v>
      </c>
      <c r="BJ617" s="22">
        <f t="shared" si="40"/>
        <v>0</v>
      </c>
      <c r="BK617" s="22">
        <f t="shared" si="41"/>
        <v>0</v>
      </c>
      <c r="BL617" s="22"/>
      <c r="BM617" s="22">
        <f t="shared" si="42"/>
        <v>0</v>
      </c>
      <c r="BN617" s="22" t="str">
        <f t="shared" si="43"/>
        <v/>
      </c>
      <c r="BO617" s="22">
        <f t="shared" ref="BO617:BQ617" si="2554">BF617+BI617+BL617</f>
        <v>0</v>
      </c>
      <c r="BP617" s="22">
        <f t="shared" si="2554"/>
        <v>0</v>
      </c>
      <c r="BQ617" s="22">
        <f t="shared" si="2554"/>
        <v>0</v>
      </c>
      <c r="BR617" s="22">
        <f t="shared" si="45"/>
        <v>0</v>
      </c>
      <c r="BS617" s="22">
        <v>0.0</v>
      </c>
      <c r="BT617" s="22">
        <f t="shared" si="46"/>
        <v>0</v>
      </c>
      <c r="BU617" s="22">
        <f t="shared" si="47"/>
        <v>0</v>
      </c>
      <c r="BV617" s="22">
        <f t="shared" si="48"/>
        <v>0</v>
      </c>
      <c r="BW617" s="27">
        <v>574.62</v>
      </c>
      <c r="BX617" s="22">
        <f t="shared" si="49"/>
        <v>574.62</v>
      </c>
      <c r="BY617" s="22">
        <f t="shared" si="50"/>
        <v>0</v>
      </c>
      <c r="BZ617" s="22">
        <f t="shared" si="51"/>
        <v>0</v>
      </c>
      <c r="CA617" s="22">
        <f t="shared" si="52"/>
        <v>0</v>
      </c>
    </row>
    <row r="618" ht="14.25" customHeight="1">
      <c r="A618" s="14" t="s">
        <v>2679</v>
      </c>
      <c r="B618" s="14" t="s">
        <v>2680</v>
      </c>
      <c r="C618" s="14" t="s">
        <v>2681</v>
      </c>
      <c r="D618" s="14">
        <v>9.73604506E8</v>
      </c>
      <c r="E618" s="14" t="s">
        <v>1105</v>
      </c>
      <c r="F618" s="14" t="s">
        <v>209</v>
      </c>
      <c r="G618" s="14" t="s">
        <v>2682</v>
      </c>
      <c r="H618" s="25" t="s">
        <v>96</v>
      </c>
      <c r="I618" s="26">
        <v>659.0</v>
      </c>
      <c r="J618" s="22">
        <v>0.0</v>
      </c>
      <c r="K618" s="22">
        <f t="shared" si="6"/>
        <v>0</v>
      </c>
      <c r="L618" s="22">
        <f t="shared" si="7"/>
        <v>0</v>
      </c>
      <c r="M618" s="22">
        <v>0.0</v>
      </c>
      <c r="N618" s="22">
        <f t="shared" si="8"/>
        <v>0</v>
      </c>
      <c r="O618" s="22">
        <f t="shared" si="9"/>
        <v>0</v>
      </c>
      <c r="P618" s="22">
        <v>10.0</v>
      </c>
      <c r="Q618" s="22">
        <f t="shared" si="10"/>
        <v>0</v>
      </c>
      <c r="R618" s="22">
        <f t="shared" si="11"/>
        <v>10</v>
      </c>
      <c r="S618" s="22">
        <v>100.0</v>
      </c>
      <c r="T618" s="22">
        <f t="shared" si="12"/>
        <v>0</v>
      </c>
      <c r="U618" s="22">
        <f t="shared" si="13"/>
        <v>100</v>
      </c>
      <c r="V618" s="22">
        <f t="shared" si="14"/>
        <v>549</v>
      </c>
      <c r="W618" s="22">
        <v>13.9</v>
      </c>
      <c r="X618" s="22">
        <f t="shared" si="15"/>
        <v>0</v>
      </c>
      <c r="Y618" s="22">
        <f t="shared" si="16"/>
        <v>13.9</v>
      </c>
      <c r="Z618" s="22">
        <v>0.39</v>
      </c>
      <c r="AA618" s="22">
        <f t="shared" si="17"/>
        <v>0</v>
      </c>
      <c r="AB618" s="22">
        <f t="shared" si="18"/>
        <v>0.39</v>
      </c>
      <c r="AC618" s="22">
        <v>68.87</v>
      </c>
      <c r="AD618" s="22">
        <f t="shared" si="19"/>
        <v>0</v>
      </c>
      <c r="AE618" s="22">
        <f t="shared" si="20"/>
        <v>68.87</v>
      </c>
      <c r="AF618" s="22">
        <v>1.37</v>
      </c>
      <c r="AG618" s="22">
        <f t="shared" si="21"/>
        <v>0</v>
      </c>
      <c r="AH618" s="22">
        <f t="shared" si="22"/>
        <v>1.37</v>
      </c>
      <c r="AI618" s="22">
        <v>60.86</v>
      </c>
      <c r="AJ618" s="22">
        <f t="shared" si="23"/>
        <v>0</v>
      </c>
      <c r="AK618" s="22">
        <f t="shared" si="24"/>
        <v>60.86</v>
      </c>
      <c r="AL618" s="22">
        <f t="shared" ref="AL618:AN618" si="2555">AF618+AI618</f>
        <v>62.23</v>
      </c>
      <c r="AM618" s="22">
        <f t="shared" si="2555"/>
        <v>0</v>
      </c>
      <c r="AN618" s="22">
        <f t="shared" si="2555"/>
        <v>62.23</v>
      </c>
      <c r="AO618" s="22">
        <f t="shared" ref="AO618:AQ618" si="2556">SUM(J618+M618+P618+S618+W618+Z618+AC618+AF618+AI618)</f>
        <v>255.39</v>
      </c>
      <c r="AP618" s="22">
        <f t="shared" si="2556"/>
        <v>0</v>
      </c>
      <c r="AQ618" s="22">
        <f t="shared" si="2556"/>
        <v>255.39</v>
      </c>
      <c r="AR618" s="22">
        <v>13.990488464857618</v>
      </c>
      <c r="AS618" s="22">
        <f t="shared" si="27"/>
        <v>269.3804885</v>
      </c>
      <c r="AT618" s="22">
        <f t="shared" si="28"/>
        <v>269.3804885</v>
      </c>
      <c r="AU618" s="22">
        <f t="shared" si="29"/>
        <v>389.6195115</v>
      </c>
      <c r="AV618" s="22">
        <f t="shared" si="2292"/>
        <v>4554</v>
      </c>
      <c r="AW618" s="22">
        <f t="shared" si="31"/>
        <v>4164.380488</v>
      </c>
      <c r="AX618" s="22">
        <f t="shared" si="32"/>
        <v>389.6195115</v>
      </c>
      <c r="AY618" s="22">
        <v>70.73</v>
      </c>
      <c r="AZ618" s="22">
        <f t="shared" si="33"/>
        <v>70.73</v>
      </c>
      <c r="BA618" s="22">
        <f t="shared" si="34"/>
        <v>0</v>
      </c>
      <c r="BB618" s="22">
        <f t="shared" si="35"/>
        <v>4624.73</v>
      </c>
      <c r="BC618" s="22">
        <f t="shared" ref="BC618:BD618" si="2557">SUM(AW618+AZ618)</f>
        <v>4235.110488</v>
      </c>
      <c r="BD618" s="22">
        <f t="shared" si="2557"/>
        <v>389.6195115</v>
      </c>
      <c r="BE618" s="22">
        <f t="shared" si="37"/>
        <v>0</v>
      </c>
      <c r="BF618" s="27">
        <v>0.0</v>
      </c>
      <c r="BG618" s="22">
        <f t="shared" si="38"/>
        <v>0</v>
      </c>
      <c r="BH618" s="22">
        <f t="shared" si="39"/>
        <v>0</v>
      </c>
      <c r="BI618" s="22">
        <v>351.49</v>
      </c>
      <c r="BJ618" s="22">
        <f t="shared" si="40"/>
        <v>351.49</v>
      </c>
      <c r="BK618" s="22">
        <f t="shared" si="41"/>
        <v>0</v>
      </c>
      <c r="BL618" s="22"/>
      <c r="BM618" s="22">
        <f t="shared" si="42"/>
        <v>0</v>
      </c>
      <c r="BN618" s="22" t="str">
        <f t="shared" si="43"/>
        <v/>
      </c>
      <c r="BO618" s="22">
        <f t="shared" ref="BO618:BQ618" si="2558">BF618+BI618+BL618</f>
        <v>351.49</v>
      </c>
      <c r="BP618" s="22">
        <f t="shared" si="2558"/>
        <v>351.49</v>
      </c>
      <c r="BQ618" s="22">
        <f t="shared" si="2558"/>
        <v>0</v>
      </c>
      <c r="BR618" s="22">
        <f t="shared" si="45"/>
        <v>0</v>
      </c>
      <c r="BS618" s="22">
        <v>0.0</v>
      </c>
      <c r="BT618" s="22">
        <f t="shared" si="46"/>
        <v>0</v>
      </c>
      <c r="BU618" s="22">
        <f t="shared" si="47"/>
        <v>0</v>
      </c>
      <c r="BV618" s="22">
        <f t="shared" si="48"/>
        <v>0</v>
      </c>
      <c r="BW618" s="27">
        <v>319.23</v>
      </c>
      <c r="BX618" s="22">
        <f t="shared" si="49"/>
        <v>319.23</v>
      </c>
      <c r="BY618" s="22">
        <f t="shared" si="50"/>
        <v>0</v>
      </c>
      <c r="BZ618" s="22">
        <f t="shared" si="51"/>
        <v>0</v>
      </c>
      <c r="CA618" s="22">
        <f t="shared" si="52"/>
        <v>0</v>
      </c>
    </row>
    <row r="619" ht="14.25" customHeight="1">
      <c r="A619" s="14" t="s">
        <v>2683</v>
      </c>
      <c r="B619" s="14" t="s">
        <v>2684</v>
      </c>
      <c r="C619" s="14" t="s">
        <v>2685</v>
      </c>
      <c r="D619" s="14">
        <v>4.79745064E8</v>
      </c>
      <c r="E619" s="14" t="s">
        <v>546</v>
      </c>
      <c r="F619" s="14" t="s">
        <v>241</v>
      </c>
      <c r="G619" s="14" t="s">
        <v>2686</v>
      </c>
      <c r="H619" s="25" t="s">
        <v>96</v>
      </c>
      <c r="I619" s="26">
        <v>2500.0</v>
      </c>
      <c r="J619" s="22">
        <v>0.0</v>
      </c>
      <c r="K619" s="22">
        <f t="shared" si="6"/>
        <v>0</v>
      </c>
      <c r="L619" s="22">
        <f t="shared" si="7"/>
        <v>0</v>
      </c>
      <c r="M619" s="22">
        <v>0.0</v>
      </c>
      <c r="N619" s="22">
        <f t="shared" si="8"/>
        <v>0</v>
      </c>
      <c r="O619" s="22">
        <f t="shared" si="9"/>
        <v>0</v>
      </c>
      <c r="P619" s="22">
        <v>10.0</v>
      </c>
      <c r="Q619" s="22">
        <f t="shared" si="10"/>
        <v>0</v>
      </c>
      <c r="R619" s="22">
        <f t="shared" si="11"/>
        <v>10</v>
      </c>
      <c r="S619" s="22">
        <v>100.0</v>
      </c>
      <c r="T619" s="22">
        <f t="shared" si="12"/>
        <v>0</v>
      </c>
      <c r="U619" s="22">
        <f t="shared" si="13"/>
        <v>100</v>
      </c>
      <c r="V619" s="22">
        <f t="shared" si="14"/>
        <v>2390</v>
      </c>
      <c r="W619" s="22">
        <v>13.9</v>
      </c>
      <c r="X619" s="22">
        <f t="shared" si="15"/>
        <v>0</v>
      </c>
      <c r="Y619" s="22">
        <f t="shared" si="16"/>
        <v>13.9</v>
      </c>
      <c r="Z619" s="22">
        <v>0.39</v>
      </c>
      <c r="AA619" s="22">
        <f t="shared" si="17"/>
        <v>0</v>
      </c>
      <c r="AB619" s="22">
        <f t="shared" si="18"/>
        <v>0.39</v>
      </c>
      <c r="AC619" s="22">
        <v>68.87</v>
      </c>
      <c r="AD619" s="22">
        <f t="shared" si="19"/>
        <v>0</v>
      </c>
      <c r="AE619" s="22">
        <f t="shared" si="20"/>
        <v>68.87</v>
      </c>
      <c r="AF619" s="22">
        <v>1.37</v>
      </c>
      <c r="AG619" s="22">
        <f t="shared" si="21"/>
        <v>0</v>
      </c>
      <c r="AH619" s="22">
        <f t="shared" si="22"/>
        <v>1.37</v>
      </c>
      <c r="AI619" s="22">
        <v>60.86</v>
      </c>
      <c r="AJ619" s="22">
        <f t="shared" si="23"/>
        <v>0</v>
      </c>
      <c r="AK619" s="22">
        <f t="shared" si="24"/>
        <v>60.86</v>
      </c>
      <c r="AL619" s="22">
        <f t="shared" ref="AL619:AN619" si="2559">AF619+AI619</f>
        <v>62.23</v>
      </c>
      <c r="AM619" s="22">
        <f t="shared" si="2559"/>
        <v>0</v>
      </c>
      <c r="AN619" s="22">
        <f t="shared" si="2559"/>
        <v>62.23</v>
      </c>
      <c r="AO619" s="22">
        <f t="shared" ref="AO619:AQ619" si="2560">SUM(J619+M619+P619+S619+W619+Z619+AC619+AF619+AI619)</f>
        <v>255.39</v>
      </c>
      <c r="AP619" s="22">
        <f t="shared" si="2560"/>
        <v>0</v>
      </c>
      <c r="AQ619" s="22">
        <f t="shared" si="2560"/>
        <v>255.39</v>
      </c>
      <c r="AR619" s="22">
        <v>77.80577863061882</v>
      </c>
      <c r="AS619" s="22">
        <f t="shared" si="27"/>
        <v>333.1957786</v>
      </c>
      <c r="AT619" s="22">
        <f t="shared" si="28"/>
        <v>333.1957786</v>
      </c>
      <c r="AU619" s="22">
        <f t="shared" si="29"/>
        <v>2166.804221</v>
      </c>
      <c r="AV619" s="22">
        <f t="shared" si="2292"/>
        <v>4554</v>
      </c>
      <c r="AW619" s="22">
        <f t="shared" si="31"/>
        <v>2387.195779</v>
      </c>
      <c r="AX619" s="22">
        <f t="shared" si="32"/>
        <v>2166.804221</v>
      </c>
      <c r="AY619" s="22">
        <v>70.73</v>
      </c>
      <c r="AZ619" s="22">
        <f t="shared" si="33"/>
        <v>70.73</v>
      </c>
      <c r="BA619" s="22">
        <f t="shared" si="34"/>
        <v>0</v>
      </c>
      <c r="BB619" s="22">
        <f t="shared" si="35"/>
        <v>4624.73</v>
      </c>
      <c r="BC619" s="22">
        <f t="shared" ref="BC619:BD619" si="2561">SUM(AW619+AZ619)</f>
        <v>2457.925779</v>
      </c>
      <c r="BD619" s="22">
        <f t="shared" si="2561"/>
        <v>2166.804221</v>
      </c>
      <c r="BE619" s="22">
        <f t="shared" si="37"/>
        <v>0</v>
      </c>
      <c r="BF619" s="27">
        <v>0.0</v>
      </c>
      <c r="BG619" s="22">
        <f t="shared" si="38"/>
        <v>0</v>
      </c>
      <c r="BH619" s="22">
        <f t="shared" si="39"/>
        <v>0</v>
      </c>
      <c r="BI619" s="22">
        <v>192.22</v>
      </c>
      <c r="BJ619" s="22">
        <f t="shared" si="40"/>
        <v>192.22</v>
      </c>
      <c r="BK619" s="22">
        <f t="shared" si="41"/>
        <v>0</v>
      </c>
      <c r="BL619" s="22"/>
      <c r="BM619" s="22">
        <f t="shared" si="42"/>
        <v>0</v>
      </c>
      <c r="BN619" s="22" t="str">
        <f t="shared" si="43"/>
        <v/>
      </c>
      <c r="BO619" s="22">
        <f t="shared" ref="BO619:BQ619" si="2562">BF619+BI619+BL619</f>
        <v>192.22</v>
      </c>
      <c r="BP619" s="22">
        <f t="shared" si="2562"/>
        <v>192.22</v>
      </c>
      <c r="BQ619" s="22">
        <f t="shared" si="2562"/>
        <v>0</v>
      </c>
      <c r="BR619" s="22">
        <f t="shared" si="45"/>
        <v>0</v>
      </c>
      <c r="BS619" s="22">
        <v>0.0</v>
      </c>
      <c r="BT619" s="22">
        <f t="shared" si="46"/>
        <v>0</v>
      </c>
      <c r="BU619" s="22">
        <f t="shared" si="47"/>
        <v>0</v>
      </c>
      <c r="BV619" s="22">
        <f t="shared" si="48"/>
        <v>0</v>
      </c>
      <c r="BW619" s="27">
        <v>819.36</v>
      </c>
      <c r="BX619" s="22">
        <f t="shared" si="49"/>
        <v>819.36</v>
      </c>
      <c r="BY619" s="22">
        <f t="shared" si="50"/>
        <v>0</v>
      </c>
      <c r="BZ619" s="22">
        <f t="shared" si="51"/>
        <v>0</v>
      </c>
      <c r="CA619" s="22">
        <f t="shared" si="52"/>
        <v>0</v>
      </c>
    </row>
    <row r="620" ht="14.25" customHeight="1">
      <c r="A620" s="14" t="s">
        <v>2687</v>
      </c>
      <c r="B620" s="14" t="s">
        <v>2688</v>
      </c>
      <c r="C620" s="14" t="s">
        <v>2689</v>
      </c>
      <c r="D620" s="14">
        <v>1.43484168E8</v>
      </c>
      <c r="E620" s="14" t="s">
        <v>220</v>
      </c>
      <c r="F620" s="14" t="s">
        <v>236</v>
      </c>
      <c r="G620" s="14" t="s">
        <v>2690</v>
      </c>
      <c r="H620" s="25" t="s">
        <v>96</v>
      </c>
      <c r="I620" s="26">
        <v>1750.0</v>
      </c>
      <c r="J620" s="22">
        <v>0.0</v>
      </c>
      <c r="K620" s="22">
        <f t="shared" si="6"/>
        <v>0</v>
      </c>
      <c r="L620" s="22">
        <f t="shared" si="7"/>
        <v>0</v>
      </c>
      <c r="M620" s="22">
        <v>0.0</v>
      </c>
      <c r="N620" s="22">
        <f t="shared" si="8"/>
        <v>0</v>
      </c>
      <c r="O620" s="22">
        <f t="shared" si="9"/>
        <v>0</v>
      </c>
      <c r="P620" s="22">
        <v>22.0</v>
      </c>
      <c r="Q620" s="22">
        <f t="shared" si="10"/>
        <v>0</v>
      </c>
      <c r="R620" s="22">
        <f t="shared" si="11"/>
        <v>22</v>
      </c>
      <c r="S620" s="22">
        <v>100.0</v>
      </c>
      <c r="T620" s="22">
        <f t="shared" si="12"/>
        <v>0</v>
      </c>
      <c r="U620" s="22">
        <f t="shared" si="13"/>
        <v>100</v>
      </c>
      <c r="V620" s="22">
        <f t="shared" si="14"/>
        <v>1628</v>
      </c>
      <c r="W620" s="22">
        <v>13.9</v>
      </c>
      <c r="X620" s="22">
        <f t="shared" si="15"/>
        <v>0</v>
      </c>
      <c r="Y620" s="22">
        <f t="shared" si="16"/>
        <v>13.9</v>
      </c>
      <c r="Z620" s="22">
        <v>0.39</v>
      </c>
      <c r="AA620" s="22">
        <f t="shared" si="17"/>
        <v>0</v>
      </c>
      <c r="AB620" s="22">
        <f t="shared" si="18"/>
        <v>0.39</v>
      </c>
      <c r="AC620" s="22">
        <v>68.87</v>
      </c>
      <c r="AD620" s="22">
        <f t="shared" si="19"/>
        <v>0</v>
      </c>
      <c r="AE620" s="22">
        <f t="shared" si="20"/>
        <v>68.87</v>
      </c>
      <c r="AF620" s="22">
        <v>1.37</v>
      </c>
      <c r="AG620" s="22">
        <f t="shared" si="21"/>
        <v>0</v>
      </c>
      <c r="AH620" s="22">
        <f t="shared" si="22"/>
        <v>1.37</v>
      </c>
      <c r="AI620" s="22">
        <v>60.86</v>
      </c>
      <c r="AJ620" s="22">
        <f t="shared" si="23"/>
        <v>0</v>
      </c>
      <c r="AK620" s="22">
        <f t="shared" si="24"/>
        <v>60.86</v>
      </c>
      <c r="AL620" s="22">
        <f t="shared" ref="AL620:AN620" si="2563">AF620+AI620</f>
        <v>62.23</v>
      </c>
      <c r="AM620" s="22">
        <f t="shared" si="2563"/>
        <v>0</v>
      </c>
      <c r="AN620" s="22">
        <f t="shared" si="2563"/>
        <v>62.23</v>
      </c>
      <c r="AO620" s="22">
        <f t="shared" ref="AO620:AQ620" si="2564">SUM(J620+M620+P620+S620+W620+Z620+AC620+AF620+AI620)</f>
        <v>267.39</v>
      </c>
      <c r="AP620" s="22">
        <f t="shared" si="2564"/>
        <v>0</v>
      </c>
      <c r="AQ620" s="22">
        <f t="shared" si="2564"/>
        <v>267.39</v>
      </c>
      <c r="AR620" s="22">
        <v>51.39227993083065</v>
      </c>
      <c r="AS620" s="22">
        <f t="shared" si="27"/>
        <v>318.7822799</v>
      </c>
      <c r="AT620" s="22">
        <f t="shared" si="28"/>
        <v>318.7822799</v>
      </c>
      <c r="AU620" s="22">
        <f t="shared" si="29"/>
        <v>1431.21772</v>
      </c>
      <c r="AV620" s="22">
        <f t="shared" si="2292"/>
        <v>4554</v>
      </c>
      <c r="AW620" s="22">
        <f t="shared" si="31"/>
        <v>3122.78228</v>
      </c>
      <c r="AX620" s="22">
        <f t="shared" si="32"/>
        <v>1431.21772</v>
      </c>
      <c r="AY620" s="22">
        <v>70.73</v>
      </c>
      <c r="AZ620" s="22">
        <f t="shared" si="33"/>
        <v>70.73</v>
      </c>
      <c r="BA620" s="22">
        <f t="shared" si="34"/>
        <v>0</v>
      </c>
      <c r="BB620" s="22">
        <f t="shared" si="35"/>
        <v>4624.73</v>
      </c>
      <c r="BC620" s="22">
        <f t="shared" ref="BC620:BD620" si="2565">SUM(AW620+AZ620)</f>
        <v>3193.51228</v>
      </c>
      <c r="BD620" s="22">
        <f t="shared" si="2565"/>
        <v>1431.21772</v>
      </c>
      <c r="BE620" s="22">
        <f t="shared" si="37"/>
        <v>0</v>
      </c>
      <c r="BF620" s="27">
        <v>0.0</v>
      </c>
      <c r="BG620" s="22">
        <f t="shared" si="38"/>
        <v>0</v>
      </c>
      <c r="BH620" s="22">
        <f t="shared" si="39"/>
        <v>0</v>
      </c>
      <c r="BI620" s="22">
        <v>385.11</v>
      </c>
      <c r="BJ620" s="22">
        <f t="shared" si="40"/>
        <v>385.11</v>
      </c>
      <c r="BK620" s="22">
        <f t="shared" si="41"/>
        <v>0</v>
      </c>
      <c r="BL620" s="22"/>
      <c r="BM620" s="22">
        <f t="shared" si="42"/>
        <v>0</v>
      </c>
      <c r="BN620" s="22" t="str">
        <f t="shared" si="43"/>
        <v/>
      </c>
      <c r="BO620" s="22">
        <f t="shared" ref="BO620:BQ620" si="2566">BF620+BI620+BL620</f>
        <v>385.11</v>
      </c>
      <c r="BP620" s="22">
        <f t="shared" si="2566"/>
        <v>385.11</v>
      </c>
      <c r="BQ620" s="22">
        <f t="shared" si="2566"/>
        <v>0</v>
      </c>
      <c r="BR620" s="22">
        <f t="shared" si="45"/>
        <v>0</v>
      </c>
      <c r="BS620" s="22">
        <v>0.0</v>
      </c>
      <c r="BT620" s="22">
        <f t="shared" si="46"/>
        <v>0</v>
      </c>
      <c r="BU620" s="22">
        <f t="shared" si="47"/>
        <v>0</v>
      </c>
      <c r="BV620" s="22">
        <f t="shared" si="48"/>
        <v>0</v>
      </c>
      <c r="BW620" s="27">
        <v>1660.01</v>
      </c>
      <c r="BX620" s="22">
        <f t="shared" si="49"/>
        <v>1660.01</v>
      </c>
      <c r="BY620" s="22">
        <f t="shared" si="50"/>
        <v>0</v>
      </c>
      <c r="BZ620" s="22">
        <f t="shared" si="51"/>
        <v>0</v>
      </c>
      <c r="CA620" s="22">
        <f t="shared" si="52"/>
        <v>0</v>
      </c>
    </row>
    <row r="621" ht="14.25" customHeight="1">
      <c r="A621" s="14" t="s">
        <v>2691</v>
      </c>
      <c r="B621" s="14" t="s">
        <v>2692</v>
      </c>
      <c r="C621" s="14" t="s">
        <v>2693</v>
      </c>
      <c r="D621" s="14">
        <v>9.75359673E8</v>
      </c>
      <c r="E621" s="14" t="s">
        <v>266</v>
      </c>
      <c r="F621" s="14" t="s">
        <v>209</v>
      </c>
      <c r="G621" s="14" t="s">
        <v>2694</v>
      </c>
      <c r="H621" s="25" t="s">
        <v>96</v>
      </c>
      <c r="I621" s="26">
        <v>1185.0</v>
      </c>
      <c r="J621" s="22">
        <v>0.0</v>
      </c>
      <c r="K621" s="22">
        <f t="shared" si="6"/>
        <v>0</v>
      </c>
      <c r="L621" s="22">
        <f t="shared" si="7"/>
        <v>0</v>
      </c>
      <c r="M621" s="22">
        <v>0.0</v>
      </c>
      <c r="N621" s="22">
        <f t="shared" si="8"/>
        <v>0</v>
      </c>
      <c r="O621" s="22">
        <f t="shared" si="9"/>
        <v>0</v>
      </c>
      <c r="P621" s="22">
        <v>22.0</v>
      </c>
      <c r="Q621" s="22">
        <f t="shared" si="10"/>
        <v>0</v>
      </c>
      <c r="R621" s="22">
        <f t="shared" si="11"/>
        <v>22</v>
      </c>
      <c r="S621" s="22">
        <v>100.0</v>
      </c>
      <c r="T621" s="22">
        <f t="shared" si="12"/>
        <v>0</v>
      </c>
      <c r="U621" s="22">
        <f t="shared" si="13"/>
        <v>100</v>
      </c>
      <c r="V621" s="22">
        <f t="shared" si="14"/>
        <v>1063</v>
      </c>
      <c r="W621" s="22">
        <v>13.9</v>
      </c>
      <c r="X621" s="22">
        <f t="shared" si="15"/>
        <v>0</v>
      </c>
      <c r="Y621" s="22">
        <f t="shared" si="16"/>
        <v>13.9</v>
      </c>
      <c r="Z621" s="22">
        <v>0.39</v>
      </c>
      <c r="AA621" s="22">
        <f t="shared" si="17"/>
        <v>0</v>
      </c>
      <c r="AB621" s="22">
        <f t="shared" si="18"/>
        <v>0.39</v>
      </c>
      <c r="AC621" s="22">
        <v>68.87</v>
      </c>
      <c r="AD621" s="22">
        <f t="shared" si="19"/>
        <v>0</v>
      </c>
      <c r="AE621" s="22">
        <f t="shared" si="20"/>
        <v>68.87</v>
      </c>
      <c r="AF621" s="22">
        <v>1.37</v>
      </c>
      <c r="AG621" s="22">
        <f t="shared" si="21"/>
        <v>0</v>
      </c>
      <c r="AH621" s="22">
        <f t="shared" si="22"/>
        <v>1.37</v>
      </c>
      <c r="AI621" s="22">
        <v>60.86</v>
      </c>
      <c r="AJ621" s="22">
        <f t="shared" si="23"/>
        <v>0</v>
      </c>
      <c r="AK621" s="22">
        <f t="shared" si="24"/>
        <v>60.86</v>
      </c>
      <c r="AL621" s="22">
        <f t="shared" ref="AL621:AN621" si="2567">AF621+AI621</f>
        <v>62.23</v>
      </c>
      <c r="AM621" s="22">
        <f t="shared" si="2567"/>
        <v>0</v>
      </c>
      <c r="AN621" s="22">
        <f t="shared" si="2567"/>
        <v>62.23</v>
      </c>
      <c r="AO621" s="22">
        <f t="shared" ref="AO621:AQ621" si="2568">SUM(J621+M621+P621+S621+W621+Z621+AC621+AF621+AI621)</f>
        <v>267.39</v>
      </c>
      <c r="AP621" s="22">
        <f t="shared" si="2568"/>
        <v>0</v>
      </c>
      <c r="AQ621" s="22">
        <f t="shared" si="2568"/>
        <v>267.39</v>
      </c>
      <c r="AR621" s="22">
        <v>31.807467902772476</v>
      </c>
      <c r="AS621" s="22">
        <f t="shared" si="27"/>
        <v>299.1974679</v>
      </c>
      <c r="AT621" s="22">
        <f t="shared" si="28"/>
        <v>299.1974679</v>
      </c>
      <c r="AU621" s="22">
        <f t="shared" si="29"/>
        <v>885.8025321</v>
      </c>
      <c r="AV621" s="22">
        <f t="shared" si="2292"/>
        <v>4554</v>
      </c>
      <c r="AW621" s="22">
        <f t="shared" si="31"/>
        <v>3668.197468</v>
      </c>
      <c r="AX621" s="22">
        <f t="shared" si="32"/>
        <v>885.8025321</v>
      </c>
      <c r="AY621" s="22">
        <v>70.73</v>
      </c>
      <c r="AZ621" s="22">
        <f t="shared" si="33"/>
        <v>70.73</v>
      </c>
      <c r="BA621" s="22">
        <f t="shared" si="34"/>
        <v>0</v>
      </c>
      <c r="BB621" s="22">
        <f t="shared" si="35"/>
        <v>4624.73</v>
      </c>
      <c r="BC621" s="22">
        <f t="shared" ref="BC621:BD621" si="2569">SUM(AW621+AZ621)</f>
        <v>3738.927468</v>
      </c>
      <c r="BD621" s="22">
        <f t="shared" si="2569"/>
        <v>885.8025321</v>
      </c>
      <c r="BE621" s="22">
        <f t="shared" si="37"/>
        <v>0</v>
      </c>
      <c r="BF621" s="27">
        <v>0.0</v>
      </c>
      <c r="BG621" s="22">
        <f t="shared" si="38"/>
        <v>0</v>
      </c>
      <c r="BH621" s="22">
        <f t="shared" si="39"/>
        <v>0</v>
      </c>
      <c r="BI621" s="22">
        <v>0.0</v>
      </c>
      <c r="BJ621" s="22">
        <f t="shared" si="40"/>
        <v>0</v>
      </c>
      <c r="BK621" s="22">
        <f t="shared" si="41"/>
        <v>0</v>
      </c>
      <c r="BL621" s="22"/>
      <c r="BM621" s="22">
        <f t="shared" si="42"/>
        <v>0</v>
      </c>
      <c r="BN621" s="22" t="str">
        <f t="shared" si="43"/>
        <v/>
      </c>
      <c r="BO621" s="22">
        <f t="shared" ref="BO621:BQ621" si="2570">BF621+BI621+BL621</f>
        <v>0</v>
      </c>
      <c r="BP621" s="22">
        <f t="shared" si="2570"/>
        <v>0</v>
      </c>
      <c r="BQ621" s="22">
        <f t="shared" si="2570"/>
        <v>0</v>
      </c>
      <c r="BR621" s="22">
        <f t="shared" si="45"/>
        <v>0</v>
      </c>
      <c r="BS621" s="22">
        <v>0.0</v>
      </c>
      <c r="BT621" s="22">
        <f t="shared" si="46"/>
        <v>0</v>
      </c>
      <c r="BU621" s="22">
        <f t="shared" si="47"/>
        <v>0</v>
      </c>
      <c r="BV621" s="22">
        <f t="shared" si="48"/>
        <v>0</v>
      </c>
      <c r="BW621" s="27">
        <v>0.0</v>
      </c>
      <c r="BX621" s="22">
        <f t="shared" si="49"/>
        <v>0</v>
      </c>
      <c r="BY621" s="22">
        <f t="shared" si="50"/>
        <v>0</v>
      </c>
      <c r="BZ621" s="22">
        <f t="shared" si="51"/>
        <v>0</v>
      </c>
      <c r="CA621" s="22">
        <f t="shared" si="52"/>
        <v>0</v>
      </c>
    </row>
    <row r="622" ht="14.25" customHeight="1">
      <c r="A622" s="14" t="s">
        <v>2695</v>
      </c>
      <c r="B622" s="14" t="s">
        <v>2696</v>
      </c>
      <c r="C622" s="14" t="s">
        <v>2697</v>
      </c>
      <c r="D622" s="14">
        <v>8.30346791E8</v>
      </c>
      <c r="E622" s="14" t="s">
        <v>165</v>
      </c>
      <c r="F622" s="14" t="s">
        <v>191</v>
      </c>
      <c r="G622" s="14" t="s">
        <v>2698</v>
      </c>
      <c r="H622" s="25" t="s">
        <v>96</v>
      </c>
      <c r="I622" s="26">
        <v>1691.0</v>
      </c>
      <c r="J622" s="22">
        <v>0.0</v>
      </c>
      <c r="K622" s="22">
        <f t="shared" si="6"/>
        <v>0</v>
      </c>
      <c r="L622" s="22">
        <f t="shared" si="7"/>
        <v>0</v>
      </c>
      <c r="M622" s="22">
        <v>0.0</v>
      </c>
      <c r="N622" s="22">
        <f t="shared" si="8"/>
        <v>0</v>
      </c>
      <c r="O622" s="22">
        <f t="shared" si="9"/>
        <v>0</v>
      </c>
      <c r="P622" s="22">
        <v>10.0</v>
      </c>
      <c r="Q622" s="22">
        <f t="shared" si="10"/>
        <v>0</v>
      </c>
      <c r="R622" s="22">
        <f t="shared" si="11"/>
        <v>10</v>
      </c>
      <c r="S622" s="22">
        <v>100.0</v>
      </c>
      <c r="T622" s="22">
        <f t="shared" si="12"/>
        <v>0</v>
      </c>
      <c r="U622" s="22">
        <f t="shared" si="13"/>
        <v>100</v>
      </c>
      <c r="V622" s="22">
        <f t="shared" si="14"/>
        <v>1581</v>
      </c>
      <c r="W622" s="22">
        <v>13.9</v>
      </c>
      <c r="X622" s="22">
        <f t="shared" si="15"/>
        <v>0</v>
      </c>
      <c r="Y622" s="22">
        <f t="shared" si="16"/>
        <v>13.9</v>
      </c>
      <c r="Z622" s="22">
        <v>0.39</v>
      </c>
      <c r="AA622" s="22">
        <f t="shared" si="17"/>
        <v>0</v>
      </c>
      <c r="AB622" s="22">
        <f t="shared" si="18"/>
        <v>0.39</v>
      </c>
      <c r="AC622" s="22">
        <v>68.87</v>
      </c>
      <c r="AD622" s="22">
        <f t="shared" si="19"/>
        <v>0</v>
      </c>
      <c r="AE622" s="22">
        <f t="shared" si="20"/>
        <v>68.87</v>
      </c>
      <c r="AF622" s="22">
        <v>1.37</v>
      </c>
      <c r="AG622" s="22">
        <f t="shared" si="21"/>
        <v>0</v>
      </c>
      <c r="AH622" s="22">
        <f t="shared" si="22"/>
        <v>1.37</v>
      </c>
      <c r="AI622" s="22">
        <v>60.86</v>
      </c>
      <c r="AJ622" s="22">
        <f t="shared" si="23"/>
        <v>0</v>
      </c>
      <c r="AK622" s="22">
        <f t="shared" si="24"/>
        <v>60.86</v>
      </c>
      <c r="AL622" s="22">
        <f t="shared" ref="AL622:AN622" si="2571">AF622+AI622</f>
        <v>62.23</v>
      </c>
      <c r="AM622" s="22">
        <f t="shared" si="2571"/>
        <v>0</v>
      </c>
      <c r="AN622" s="22">
        <f t="shared" si="2571"/>
        <v>62.23</v>
      </c>
      <c r="AO622" s="22">
        <f t="shared" ref="AO622:AQ622" si="2572">SUM(J622+M622+P622+S622+W622+Z622+AC622+AF622+AI622)</f>
        <v>255.39</v>
      </c>
      <c r="AP622" s="22">
        <f t="shared" si="2572"/>
        <v>0</v>
      </c>
      <c r="AQ622" s="22">
        <f t="shared" si="2572"/>
        <v>255.39</v>
      </c>
      <c r="AR622" s="22">
        <v>49.76310087716916</v>
      </c>
      <c r="AS622" s="22">
        <f t="shared" si="27"/>
        <v>305.1531009</v>
      </c>
      <c r="AT622" s="22">
        <f t="shared" si="28"/>
        <v>305.1531009</v>
      </c>
      <c r="AU622" s="22">
        <f t="shared" si="29"/>
        <v>1385.846899</v>
      </c>
      <c r="AV622" s="22">
        <f t="shared" si="2292"/>
        <v>4554</v>
      </c>
      <c r="AW622" s="22">
        <f t="shared" si="31"/>
        <v>3168.153101</v>
      </c>
      <c r="AX622" s="22">
        <f t="shared" si="32"/>
        <v>1385.846899</v>
      </c>
      <c r="AY622" s="22">
        <v>70.73</v>
      </c>
      <c r="AZ622" s="22">
        <f t="shared" si="33"/>
        <v>70.73</v>
      </c>
      <c r="BA622" s="22">
        <f t="shared" si="34"/>
        <v>0</v>
      </c>
      <c r="BB622" s="22">
        <f t="shared" si="35"/>
        <v>4624.73</v>
      </c>
      <c r="BC622" s="22">
        <f t="shared" ref="BC622:BD622" si="2573">SUM(AW622+AZ622)</f>
        <v>3238.883101</v>
      </c>
      <c r="BD622" s="22">
        <f t="shared" si="2573"/>
        <v>1385.846899</v>
      </c>
      <c r="BE622" s="22">
        <f t="shared" si="37"/>
        <v>0</v>
      </c>
      <c r="BF622" s="27">
        <v>0.0</v>
      </c>
      <c r="BG622" s="22">
        <f t="shared" si="38"/>
        <v>0</v>
      </c>
      <c r="BH622" s="22">
        <f t="shared" si="39"/>
        <v>0</v>
      </c>
      <c r="BI622" s="22">
        <v>467.21</v>
      </c>
      <c r="BJ622" s="22">
        <f t="shared" si="40"/>
        <v>467.21</v>
      </c>
      <c r="BK622" s="22">
        <f t="shared" si="41"/>
        <v>0</v>
      </c>
      <c r="BL622" s="22"/>
      <c r="BM622" s="22">
        <f t="shared" si="42"/>
        <v>0</v>
      </c>
      <c r="BN622" s="22" t="str">
        <f t="shared" si="43"/>
        <v/>
      </c>
      <c r="BO622" s="22">
        <f t="shared" ref="BO622:BQ622" si="2574">BF622+BI622+BL622</f>
        <v>467.21</v>
      </c>
      <c r="BP622" s="22">
        <f t="shared" si="2574"/>
        <v>467.21</v>
      </c>
      <c r="BQ622" s="22">
        <f t="shared" si="2574"/>
        <v>0</v>
      </c>
      <c r="BR622" s="22">
        <f t="shared" si="45"/>
        <v>0</v>
      </c>
      <c r="BS622" s="22">
        <v>0.0</v>
      </c>
      <c r="BT622" s="22">
        <f t="shared" si="46"/>
        <v>0</v>
      </c>
      <c r="BU622" s="22">
        <f t="shared" si="47"/>
        <v>0</v>
      </c>
      <c r="BV622" s="22">
        <f t="shared" si="48"/>
        <v>0</v>
      </c>
      <c r="BW622" s="27">
        <v>676.67</v>
      </c>
      <c r="BX622" s="22">
        <f t="shared" si="49"/>
        <v>676.67</v>
      </c>
      <c r="BY622" s="22">
        <f t="shared" si="50"/>
        <v>0</v>
      </c>
      <c r="BZ622" s="22">
        <f t="shared" si="51"/>
        <v>0</v>
      </c>
      <c r="CA622" s="22">
        <f t="shared" si="52"/>
        <v>0</v>
      </c>
    </row>
    <row r="623" ht="14.25" customHeight="1">
      <c r="A623" s="14" t="s">
        <v>2699</v>
      </c>
      <c r="B623" s="14" t="s">
        <v>2700</v>
      </c>
      <c r="C623" s="14" t="s">
        <v>2701</v>
      </c>
      <c r="D623" s="14">
        <v>1.27110097E8</v>
      </c>
      <c r="E623" s="14" t="s">
        <v>327</v>
      </c>
      <c r="F623" s="14" t="s">
        <v>209</v>
      </c>
      <c r="G623" s="14" t="s">
        <v>2702</v>
      </c>
      <c r="H623" s="25" t="s">
        <v>96</v>
      </c>
      <c r="I623" s="26">
        <v>884.0</v>
      </c>
      <c r="J623" s="22">
        <v>0.0</v>
      </c>
      <c r="K623" s="22">
        <f t="shared" si="6"/>
        <v>0</v>
      </c>
      <c r="L623" s="22">
        <f t="shared" si="7"/>
        <v>0</v>
      </c>
      <c r="M623" s="22">
        <v>0.0</v>
      </c>
      <c r="N623" s="22">
        <f t="shared" si="8"/>
        <v>0</v>
      </c>
      <c r="O623" s="22">
        <f t="shared" si="9"/>
        <v>0</v>
      </c>
      <c r="P623" s="22">
        <v>10.0</v>
      </c>
      <c r="Q623" s="22">
        <f t="shared" si="10"/>
        <v>0</v>
      </c>
      <c r="R623" s="22">
        <f t="shared" si="11"/>
        <v>10</v>
      </c>
      <c r="S623" s="22">
        <v>100.0</v>
      </c>
      <c r="T623" s="22">
        <f t="shared" si="12"/>
        <v>0</v>
      </c>
      <c r="U623" s="22">
        <f t="shared" si="13"/>
        <v>100</v>
      </c>
      <c r="V623" s="22">
        <f t="shared" si="14"/>
        <v>774</v>
      </c>
      <c r="W623" s="22">
        <v>13.9</v>
      </c>
      <c r="X623" s="22">
        <f t="shared" si="15"/>
        <v>0</v>
      </c>
      <c r="Y623" s="22">
        <f t="shared" si="16"/>
        <v>13.9</v>
      </c>
      <c r="Z623" s="22">
        <v>0.39</v>
      </c>
      <c r="AA623" s="22">
        <f t="shared" si="17"/>
        <v>0</v>
      </c>
      <c r="AB623" s="22">
        <f t="shared" si="18"/>
        <v>0.39</v>
      </c>
      <c r="AC623" s="22">
        <v>68.87</v>
      </c>
      <c r="AD623" s="22">
        <f t="shared" si="19"/>
        <v>0</v>
      </c>
      <c r="AE623" s="22">
        <f t="shared" si="20"/>
        <v>68.87</v>
      </c>
      <c r="AF623" s="22">
        <v>1.37</v>
      </c>
      <c r="AG623" s="22">
        <f t="shared" si="21"/>
        <v>0</v>
      </c>
      <c r="AH623" s="22">
        <f t="shared" si="22"/>
        <v>1.37</v>
      </c>
      <c r="AI623" s="22">
        <v>60.86</v>
      </c>
      <c r="AJ623" s="22">
        <f t="shared" si="23"/>
        <v>0</v>
      </c>
      <c r="AK623" s="22">
        <f t="shared" si="24"/>
        <v>60.86</v>
      </c>
      <c r="AL623" s="22">
        <f t="shared" ref="AL623:AN623" si="2575">AF623+AI623</f>
        <v>62.23</v>
      </c>
      <c r="AM623" s="22">
        <f t="shared" si="2575"/>
        <v>0</v>
      </c>
      <c r="AN623" s="22">
        <f t="shared" si="2575"/>
        <v>62.23</v>
      </c>
      <c r="AO623" s="22">
        <f t="shared" ref="AO623:AQ623" si="2576">SUM(J623+M623+P623+S623+W623+Z623+AC623+AF623+AI623)</f>
        <v>255.39</v>
      </c>
      <c r="AP623" s="22">
        <f t="shared" si="2576"/>
        <v>0</v>
      </c>
      <c r="AQ623" s="22">
        <f t="shared" si="2576"/>
        <v>255.39</v>
      </c>
      <c r="AR623" s="22">
        <v>21.789749891960422</v>
      </c>
      <c r="AS623" s="22">
        <f t="shared" si="27"/>
        <v>277.1797499</v>
      </c>
      <c r="AT623" s="22">
        <f t="shared" si="28"/>
        <v>277.1797499</v>
      </c>
      <c r="AU623" s="22">
        <f t="shared" si="29"/>
        <v>606.8202501</v>
      </c>
      <c r="AV623" s="22">
        <f t="shared" si="2292"/>
        <v>4554</v>
      </c>
      <c r="AW623" s="22">
        <f t="shared" si="31"/>
        <v>3947.17975</v>
      </c>
      <c r="AX623" s="22">
        <f t="shared" si="32"/>
        <v>606.8202501</v>
      </c>
      <c r="AY623" s="22">
        <v>70.73</v>
      </c>
      <c r="AZ623" s="22">
        <f t="shared" si="33"/>
        <v>70.73</v>
      </c>
      <c r="BA623" s="22">
        <f t="shared" si="34"/>
        <v>0</v>
      </c>
      <c r="BB623" s="22">
        <f t="shared" si="35"/>
        <v>4624.73</v>
      </c>
      <c r="BC623" s="22">
        <f t="shared" ref="BC623:BD623" si="2577">SUM(AW623+AZ623)</f>
        <v>4017.90975</v>
      </c>
      <c r="BD623" s="22">
        <f t="shared" si="2577"/>
        <v>606.8202501</v>
      </c>
      <c r="BE623" s="22">
        <f t="shared" si="37"/>
        <v>0</v>
      </c>
      <c r="BF623" s="27">
        <v>0.0</v>
      </c>
      <c r="BG623" s="22">
        <f t="shared" si="38"/>
        <v>0</v>
      </c>
      <c r="BH623" s="22">
        <f t="shared" si="39"/>
        <v>0</v>
      </c>
      <c r="BI623" s="22">
        <v>559.13</v>
      </c>
      <c r="BJ623" s="22">
        <f t="shared" si="40"/>
        <v>559.13</v>
      </c>
      <c r="BK623" s="22">
        <f t="shared" si="41"/>
        <v>0</v>
      </c>
      <c r="BL623" s="22"/>
      <c r="BM623" s="22">
        <f t="shared" si="42"/>
        <v>0</v>
      </c>
      <c r="BN623" s="22" t="str">
        <f t="shared" si="43"/>
        <v/>
      </c>
      <c r="BO623" s="22">
        <f t="shared" ref="BO623:BQ623" si="2578">BF623+BI623+BL623</f>
        <v>559.13</v>
      </c>
      <c r="BP623" s="22">
        <f t="shared" si="2578"/>
        <v>559.13</v>
      </c>
      <c r="BQ623" s="22">
        <f t="shared" si="2578"/>
        <v>0</v>
      </c>
      <c r="BR623" s="22">
        <f t="shared" si="45"/>
        <v>0</v>
      </c>
      <c r="BS623" s="22">
        <v>0.0</v>
      </c>
      <c r="BT623" s="22">
        <f t="shared" si="46"/>
        <v>0</v>
      </c>
      <c r="BU623" s="22">
        <f t="shared" si="47"/>
        <v>0</v>
      </c>
      <c r="BV623" s="22">
        <f t="shared" si="48"/>
        <v>0</v>
      </c>
      <c r="BW623" s="27">
        <v>191.54</v>
      </c>
      <c r="BX623" s="22">
        <f t="shared" si="49"/>
        <v>191.54</v>
      </c>
      <c r="BY623" s="22">
        <f t="shared" si="50"/>
        <v>0</v>
      </c>
      <c r="BZ623" s="22">
        <f t="shared" si="51"/>
        <v>0</v>
      </c>
      <c r="CA623" s="22">
        <f t="shared" si="52"/>
        <v>0</v>
      </c>
    </row>
    <row r="624" ht="14.25" customHeight="1">
      <c r="A624" s="14" t="s">
        <v>2703</v>
      </c>
      <c r="B624" s="14" t="s">
        <v>2704</v>
      </c>
      <c r="C624" s="14" t="s">
        <v>2705</v>
      </c>
      <c r="D624" s="14">
        <v>9.96211217E8</v>
      </c>
      <c r="E624" s="14" t="s">
        <v>533</v>
      </c>
      <c r="F624" s="14" t="s">
        <v>101</v>
      </c>
      <c r="G624" s="14" t="s">
        <v>2706</v>
      </c>
      <c r="H624" s="25" t="s">
        <v>96</v>
      </c>
      <c r="I624" s="26">
        <v>2700.0</v>
      </c>
      <c r="J624" s="22">
        <v>0.0</v>
      </c>
      <c r="K624" s="22">
        <f t="shared" si="6"/>
        <v>0</v>
      </c>
      <c r="L624" s="22">
        <f t="shared" si="7"/>
        <v>0</v>
      </c>
      <c r="M624" s="22">
        <v>0.0</v>
      </c>
      <c r="N624" s="22">
        <f t="shared" si="8"/>
        <v>0</v>
      </c>
      <c r="O624" s="22">
        <f t="shared" si="9"/>
        <v>0</v>
      </c>
      <c r="P624" s="22">
        <v>10.0</v>
      </c>
      <c r="Q624" s="22">
        <f t="shared" si="10"/>
        <v>0</v>
      </c>
      <c r="R624" s="22">
        <f t="shared" si="11"/>
        <v>10</v>
      </c>
      <c r="S624" s="22">
        <v>100.0</v>
      </c>
      <c r="T624" s="22">
        <f t="shared" si="12"/>
        <v>0</v>
      </c>
      <c r="U624" s="22">
        <f t="shared" si="13"/>
        <v>100</v>
      </c>
      <c r="V624" s="22">
        <f t="shared" si="14"/>
        <v>2590</v>
      </c>
      <c r="W624" s="22">
        <v>27.8</v>
      </c>
      <c r="X624" s="22">
        <f t="shared" si="15"/>
        <v>0</v>
      </c>
      <c r="Y624" s="22">
        <f t="shared" si="16"/>
        <v>27.8</v>
      </c>
      <c r="Z624" s="22">
        <v>0.39</v>
      </c>
      <c r="AA624" s="22">
        <f t="shared" si="17"/>
        <v>0</v>
      </c>
      <c r="AB624" s="22">
        <f t="shared" si="18"/>
        <v>0.39</v>
      </c>
      <c r="AC624" s="22">
        <v>68.87</v>
      </c>
      <c r="AD624" s="22">
        <f t="shared" si="19"/>
        <v>0</v>
      </c>
      <c r="AE624" s="22">
        <f t="shared" si="20"/>
        <v>68.87</v>
      </c>
      <c r="AF624" s="22">
        <v>1.37</v>
      </c>
      <c r="AG624" s="22">
        <f t="shared" si="21"/>
        <v>0</v>
      </c>
      <c r="AH624" s="22">
        <f t="shared" si="22"/>
        <v>1.37</v>
      </c>
      <c r="AI624" s="22">
        <v>60.86</v>
      </c>
      <c r="AJ624" s="22">
        <f t="shared" si="23"/>
        <v>0</v>
      </c>
      <c r="AK624" s="22">
        <f t="shared" si="24"/>
        <v>60.86</v>
      </c>
      <c r="AL624" s="22">
        <f t="shared" ref="AL624:AN624" si="2579">AF624+AI624</f>
        <v>62.23</v>
      </c>
      <c r="AM624" s="22">
        <f t="shared" si="2579"/>
        <v>0</v>
      </c>
      <c r="AN624" s="22">
        <f t="shared" si="2579"/>
        <v>62.23</v>
      </c>
      <c r="AO624" s="22">
        <f t="shared" ref="AO624:AQ624" si="2580">SUM(J624+M624+P624+S624+W624+Z624+AC624+AF624+AI624)</f>
        <v>269.29</v>
      </c>
      <c r="AP624" s="22">
        <f t="shared" si="2580"/>
        <v>0</v>
      </c>
      <c r="AQ624" s="22">
        <f t="shared" si="2580"/>
        <v>269.29</v>
      </c>
      <c r="AR624" s="22">
        <v>84.25663441543584</v>
      </c>
      <c r="AS624" s="22">
        <f t="shared" si="27"/>
        <v>353.5466344</v>
      </c>
      <c r="AT624" s="22">
        <f t="shared" si="28"/>
        <v>353.5466344</v>
      </c>
      <c r="AU624" s="22">
        <f t="shared" si="29"/>
        <v>2346.453366</v>
      </c>
      <c r="AV624" s="22">
        <f t="shared" si="2292"/>
        <v>4554</v>
      </c>
      <c r="AW624" s="22">
        <f t="shared" si="31"/>
        <v>2207.546634</v>
      </c>
      <c r="AX624" s="22">
        <f t="shared" si="32"/>
        <v>2346.453366</v>
      </c>
      <c r="AY624" s="22">
        <v>70.73</v>
      </c>
      <c r="AZ624" s="22">
        <f t="shared" si="33"/>
        <v>70.73</v>
      </c>
      <c r="BA624" s="22">
        <f t="shared" si="34"/>
        <v>0</v>
      </c>
      <c r="BB624" s="22">
        <f t="shared" si="35"/>
        <v>4624.73</v>
      </c>
      <c r="BC624" s="22">
        <f t="shared" ref="BC624:BD624" si="2581">SUM(AW624+AZ624)</f>
        <v>2278.276634</v>
      </c>
      <c r="BD624" s="22">
        <f t="shared" si="2581"/>
        <v>2346.453366</v>
      </c>
      <c r="BE624" s="22">
        <f t="shared" si="37"/>
        <v>0</v>
      </c>
      <c r="BF624" s="27">
        <v>0.0</v>
      </c>
      <c r="BG624" s="22">
        <f t="shared" si="38"/>
        <v>0</v>
      </c>
      <c r="BH624" s="22">
        <f t="shared" si="39"/>
        <v>0</v>
      </c>
      <c r="BI624" s="22">
        <v>0.0</v>
      </c>
      <c r="BJ624" s="22">
        <f t="shared" si="40"/>
        <v>0</v>
      </c>
      <c r="BK624" s="22">
        <f t="shared" si="41"/>
        <v>0</v>
      </c>
      <c r="BL624" s="22"/>
      <c r="BM624" s="22">
        <f t="shared" si="42"/>
        <v>0</v>
      </c>
      <c r="BN624" s="22" t="str">
        <f t="shared" si="43"/>
        <v/>
      </c>
      <c r="BO624" s="22">
        <f t="shared" ref="BO624:BQ624" si="2582">BF624+BI624+BL624</f>
        <v>0</v>
      </c>
      <c r="BP624" s="22">
        <f t="shared" si="2582"/>
        <v>0</v>
      </c>
      <c r="BQ624" s="22">
        <f t="shared" si="2582"/>
        <v>0</v>
      </c>
      <c r="BR624" s="22">
        <f t="shared" si="45"/>
        <v>0</v>
      </c>
      <c r="BS624" s="22">
        <v>0.0</v>
      </c>
      <c r="BT624" s="22">
        <f t="shared" si="46"/>
        <v>0</v>
      </c>
      <c r="BU624" s="22">
        <f t="shared" si="47"/>
        <v>0</v>
      </c>
      <c r="BV624" s="22">
        <f t="shared" si="48"/>
        <v>0</v>
      </c>
      <c r="BW624" s="27">
        <v>0.0</v>
      </c>
      <c r="BX624" s="22">
        <f t="shared" si="49"/>
        <v>0</v>
      </c>
      <c r="BY624" s="22">
        <f t="shared" si="50"/>
        <v>0</v>
      </c>
      <c r="BZ624" s="22">
        <f t="shared" si="51"/>
        <v>0</v>
      </c>
      <c r="CA624" s="22">
        <f t="shared" si="52"/>
        <v>0</v>
      </c>
    </row>
    <row r="625" ht="14.25" customHeight="1">
      <c r="A625" s="14" t="s">
        <v>2707</v>
      </c>
      <c r="B625" s="14" t="s">
        <v>2708</v>
      </c>
      <c r="C625" s="14" t="s">
        <v>2709</v>
      </c>
      <c r="D625" s="14">
        <v>1.10009843E8</v>
      </c>
      <c r="E625" s="14" t="s">
        <v>312</v>
      </c>
      <c r="F625" s="14" t="s">
        <v>209</v>
      </c>
      <c r="G625" s="14" t="s">
        <v>2710</v>
      </c>
      <c r="H625" s="25" t="s">
        <v>96</v>
      </c>
      <c r="I625" s="26">
        <v>1059.0</v>
      </c>
      <c r="J625" s="22">
        <v>0.0</v>
      </c>
      <c r="K625" s="22">
        <f t="shared" si="6"/>
        <v>0</v>
      </c>
      <c r="L625" s="22">
        <f t="shared" si="7"/>
        <v>0</v>
      </c>
      <c r="M625" s="22">
        <v>0.0</v>
      </c>
      <c r="N625" s="22">
        <f t="shared" si="8"/>
        <v>0</v>
      </c>
      <c r="O625" s="22">
        <f t="shared" si="9"/>
        <v>0</v>
      </c>
      <c r="P625" s="22">
        <v>22.0</v>
      </c>
      <c r="Q625" s="22">
        <f t="shared" si="10"/>
        <v>0</v>
      </c>
      <c r="R625" s="22">
        <f t="shared" si="11"/>
        <v>22</v>
      </c>
      <c r="S625" s="22">
        <v>100.0</v>
      </c>
      <c r="T625" s="22">
        <f t="shared" si="12"/>
        <v>0</v>
      </c>
      <c r="U625" s="22">
        <f t="shared" si="13"/>
        <v>100</v>
      </c>
      <c r="V625" s="22">
        <f t="shared" si="14"/>
        <v>937</v>
      </c>
      <c r="W625" s="22">
        <v>13.9</v>
      </c>
      <c r="X625" s="22">
        <f t="shared" si="15"/>
        <v>0</v>
      </c>
      <c r="Y625" s="22">
        <f t="shared" si="16"/>
        <v>13.9</v>
      </c>
      <c r="Z625" s="22">
        <v>0.39</v>
      </c>
      <c r="AA625" s="22">
        <f t="shared" si="17"/>
        <v>0</v>
      </c>
      <c r="AB625" s="22">
        <f t="shared" si="18"/>
        <v>0.39</v>
      </c>
      <c r="AC625" s="22">
        <v>68.87</v>
      </c>
      <c r="AD625" s="22">
        <f t="shared" si="19"/>
        <v>0</v>
      </c>
      <c r="AE625" s="22">
        <f t="shared" si="20"/>
        <v>68.87</v>
      </c>
      <c r="AF625" s="22">
        <v>1.37</v>
      </c>
      <c r="AG625" s="22">
        <f t="shared" si="21"/>
        <v>0</v>
      </c>
      <c r="AH625" s="22">
        <f t="shared" si="22"/>
        <v>1.37</v>
      </c>
      <c r="AI625" s="22">
        <v>60.86</v>
      </c>
      <c r="AJ625" s="22">
        <f t="shared" si="23"/>
        <v>0</v>
      </c>
      <c r="AK625" s="22">
        <f t="shared" si="24"/>
        <v>60.86</v>
      </c>
      <c r="AL625" s="22">
        <f t="shared" ref="AL625:AN625" si="2583">AF625+AI625</f>
        <v>62.23</v>
      </c>
      <c r="AM625" s="22">
        <f t="shared" si="2583"/>
        <v>0</v>
      </c>
      <c r="AN625" s="22">
        <f t="shared" si="2583"/>
        <v>62.23</v>
      </c>
      <c r="AO625" s="22">
        <f t="shared" ref="AO625:AQ625" si="2584">SUM(J625+M625+P625+S625+W625+Z625+AC625+AF625+AI625)</f>
        <v>267.39</v>
      </c>
      <c r="AP625" s="22">
        <f t="shared" si="2584"/>
        <v>0</v>
      </c>
      <c r="AQ625" s="22">
        <f t="shared" si="2584"/>
        <v>267.39</v>
      </c>
      <c r="AR625" s="22">
        <v>27.439881503594904</v>
      </c>
      <c r="AS625" s="22">
        <f t="shared" si="27"/>
        <v>294.8298815</v>
      </c>
      <c r="AT625" s="22">
        <f t="shared" si="28"/>
        <v>294.8298815</v>
      </c>
      <c r="AU625" s="22">
        <f t="shared" si="29"/>
        <v>764.1701185</v>
      </c>
      <c r="AV625" s="22">
        <f t="shared" si="2292"/>
        <v>4554</v>
      </c>
      <c r="AW625" s="22">
        <f t="shared" si="31"/>
        <v>3789.829882</v>
      </c>
      <c r="AX625" s="22">
        <f t="shared" si="32"/>
        <v>764.1701185</v>
      </c>
      <c r="AY625" s="22">
        <v>70.73</v>
      </c>
      <c r="AZ625" s="22">
        <f t="shared" si="33"/>
        <v>70.73</v>
      </c>
      <c r="BA625" s="22">
        <f t="shared" si="34"/>
        <v>0</v>
      </c>
      <c r="BB625" s="22">
        <f t="shared" si="35"/>
        <v>4624.73</v>
      </c>
      <c r="BC625" s="22">
        <f t="shared" ref="BC625:BD625" si="2585">SUM(AW625+AZ625)</f>
        <v>3860.559882</v>
      </c>
      <c r="BD625" s="22">
        <f t="shared" si="2585"/>
        <v>764.1701185</v>
      </c>
      <c r="BE625" s="22">
        <f t="shared" si="37"/>
        <v>0</v>
      </c>
      <c r="BF625" s="27">
        <v>0.0</v>
      </c>
      <c r="BG625" s="22">
        <f t="shared" si="38"/>
        <v>0</v>
      </c>
      <c r="BH625" s="22">
        <f t="shared" si="39"/>
        <v>0</v>
      </c>
      <c r="BI625" s="22">
        <v>260.71</v>
      </c>
      <c r="BJ625" s="22">
        <f t="shared" si="40"/>
        <v>260.71</v>
      </c>
      <c r="BK625" s="22">
        <f t="shared" si="41"/>
        <v>0</v>
      </c>
      <c r="BL625" s="22"/>
      <c r="BM625" s="22">
        <f t="shared" si="42"/>
        <v>0</v>
      </c>
      <c r="BN625" s="22" t="str">
        <f t="shared" si="43"/>
        <v/>
      </c>
      <c r="BO625" s="22">
        <f t="shared" ref="BO625:BQ625" si="2586">BF625+BI625+BL625</f>
        <v>260.71</v>
      </c>
      <c r="BP625" s="22">
        <f t="shared" si="2586"/>
        <v>260.71</v>
      </c>
      <c r="BQ625" s="22">
        <f t="shared" si="2586"/>
        <v>0</v>
      </c>
      <c r="BR625" s="22">
        <f t="shared" si="45"/>
        <v>0</v>
      </c>
      <c r="BS625" s="22">
        <v>0.0</v>
      </c>
      <c r="BT625" s="22">
        <f t="shared" si="46"/>
        <v>0</v>
      </c>
      <c r="BU625" s="22">
        <f t="shared" si="47"/>
        <v>0</v>
      </c>
      <c r="BV625" s="22">
        <f t="shared" si="48"/>
        <v>0</v>
      </c>
      <c r="BW625" s="27">
        <v>819.36</v>
      </c>
      <c r="BX625" s="22">
        <f t="shared" si="49"/>
        <v>819.36</v>
      </c>
      <c r="BY625" s="22">
        <f t="shared" si="50"/>
        <v>0</v>
      </c>
      <c r="BZ625" s="22">
        <f t="shared" si="51"/>
        <v>0</v>
      </c>
      <c r="CA625" s="22">
        <f t="shared" si="52"/>
        <v>0</v>
      </c>
    </row>
    <row r="626" ht="14.25" customHeight="1">
      <c r="A626" s="14" t="s">
        <v>2711</v>
      </c>
      <c r="B626" s="14" t="s">
        <v>2712</v>
      </c>
      <c r="C626" s="14" t="s">
        <v>2713</v>
      </c>
      <c r="D626" s="14">
        <v>1.3628227E8</v>
      </c>
      <c r="E626" s="14" t="s">
        <v>379</v>
      </c>
      <c r="F626" s="14" t="s">
        <v>456</v>
      </c>
      <c r="G626" s="14" t="s">
        <v>2714</v>
      </c>
      <c r="H626" s="25" t="s">
        <v>96</v>
      </c>
      <c r="I626" s="26">
        <v>1380.0</v>
      </c>
      <c r="J626" s="22">
        <v>0.0</v>
      </c>
      <c r="K626" s="22">
        <f t="shared" si="6"/>
        <v>0</v>
      </c>
      <c r="L626" s="22">
        <f t="shared" si="7"/>
        <v>0</v>
      </c>
      <c r="M626" s="22">
        <v>0.0</v>
      </c>
      <c r="N626" s="22">
        <f t="shared" si="8"/>
        <v>0</v>
      </c>
      <c r="O626" s="22">
        <f t="shared" si="9"/>
        <v>0</v>
      </c>
      <c r="P626" s="22">
        <v>22.0</v>
      </c>
      <c r="Q626" s="22">
        <f t="shared" si="10"/>
        <v>0</v>
      </c>
      <c r="R626" s="22">
        <f t="shared" si="11"/>
        <v>22</v>
      </c>
      <c r="S626" s="22">
        <v>100.0</v>
      </c>
      <c r="T626" s="22">
        <f t="shared" si="12"/>
        <v>0</v>
      </c>
      <c r="U626" s="22">
        <f t="shared" si="13"/>
        <v>100</v>
      </c>
      <c r="V626" s="22">
        <f t="shared" si="14"/>
        <v>1258</v>
      </c>
      <c r="W626" s="22">
        <v>13.9</v>
      </c>
      <c r="X626" s="22">
        <f t="shared" si="15"/>
        <v>0</v>
      </c>
      <c r="Y626" s="22">
        <f t="shared" si="16"/>
        <v>13.9</v>
      </c>
      <c r="Z626" s="22">
        <v>0.39</v>
      </c>
      <c r="AA626" s="22">
        <f t="shared" si="17"/>
        <v>0</v>
      </c>
      <c r="AB626" s="22">
        <f t="shared" si="18"/>
        <v>0.39</v>
      </c>
      <c r="AC626" s="22">
        <v>68.87</v>
      </c>
      <c r="AD626" s="22">
        <f t="shared" si="19"/>
        <v>0</v>
      </c>
      <c r="AE626" s="22">
        <f t="shared" si="20"/>
        <v>68.87</v>
      </c>
      <c r="AF626" s="22">
        <v>1.37</v>
      </c>
      <c r="AG626" s="22">
        <f t="shared" si="21"/>
        <v>0</v>
      </c>
      <c r="AH626" s="22">
        <f t="shared" si="22"/>
        <v>1.37</v>
      </c>
      <c r="AI626" s="22">
        <v>60.86</v>
      </c>
      <c r="AJ626" s="22">
        <f t="shared" si="23"/>
        <v>0</v>
      </c>
      <c r="AK626" s="22">
        <f t="shared" si="24"/>
        <v>60.86</v>
      </c>
      <c r="AL626" s="22">
        <f t="shared" ref="AL626:AN626" si="2587">AF626+AI626</f>
        <v>62.23</v>
      </c>
      <c r="AM626" s="22">
        <f t="shared" si="2587"/>
        <v>0</v>
      </c>
      <c r="AN626" s="22">
        <f t="shared" si="2587"/>
        <v>62.23</v>
      </c>
      <c r="AO626" s="22">
        <f t="shared" ref="AO626:AQ626" si="2588">SUM(J626+M626+P626+S626+W626+Z626+AC626+AF626+AI626)</f>
        <v>267.39</v>
      </c>
      <c r="AP626" s="22">
        <f t="shared" si="2588"/>
        <v>0</v>
      </c>
      <c r="AQ626" s="22">
        <f t="shared" si="2588"/>
        <v>267.39</v>
      </c>
      <c r="AR626" s="22">
        <v>38.566827806261585</v>
      </c>
      <c r="AS626" s="22">
        <f t="shared" si="27"/>
        <v>305.9568278</v>
      </c>
      <c r="AT626" s="22">
        <f t="shared" si="28"/>
        <v>305.9568278</v>
      </c>
      <c r="AU626" s="22">
        <f t="shared" si="29"/>
        <v>1074.043172</v>
      </c>
      <c r="AV626" s="22">
        <f t="shared" si="2292"/>
        <v>4554</v>
      </c>
      <c r="AW626" s="22">
        <f t="shared" si="31"/>
        <v>3479.956828</v>
      </c>
      <c r="AX626" s="22">
        <f t="shared" si="32"/>
        <v>1074.043172</v>
      </c>
      <c r="AY626" s="22">
        <v>70.73</v>
      </c>
      <c r="AZ626" s="22">
        <f t="shared" si="33"/>
        <v>70.73</v>
      </c>
      <c r="BA626" s="22">
        <f t="shared" si="34"/>
        <v>0</v>
      </c>
      <c r="BB626" s="22">
        <f t="shared" si="35"/>
        <v>4624.73</v>
      </c>
      <c r="BC626" s="22">
        <f t="shared" ref="BC626:BD626" si="2589">SUM(AW626+AZ626)</f>
        <v>3550.686828</v>
      </c>
      <c r="BD626" s="22">
        <f t="shared" si="2589"/>
        <v>1074.043172</v>
      </c>
      <c r="BE626" s="22">
        <f t="shared" si="37"/>
        <v>0</v>
      </c>
      <c r="BF626" s="27">
        <v>0.0</v>
      </c>
      <c r="BG626" s="22">
        <f t="shared" si="38"/>
        <v>0</v>
      </c>
      <c r="BH626" s="22">
        <f t="shared" si="39"/>
        <v>0</v>
      </c>
      <c r="BI626" s="22">
        <v>0.0</v>
      </c>
      <c r="BJ626" s="22">
        <f t="shared" si="40"/>
        <v>0</v>
      </c>
      <c r="BK626" s="22">
        <f t="shared" si="41"/>
        <v>0</v>
      </c>
      <c r="BL626" s="22"/>
      <c r="BM626" s="22">
        <f t="shared" si="42"/>
        <v>0</v>
      </c>
      <c r="BN626" s="22" t="str">
        <f t="shared" si="43"/>
        <v/>
      </c>
      <c r="BO626" s="22">
        <f t="shared" ref="BO626:BQ626" si="2590">BF626+BI626+BL626</f>
        <v>0</v>
      </c>
      <c r="BP626" s="22">
        <f t="shared" si="2590"/>
        <v>0</v>
      </c>
      <c r="BQ626" s="22">
        <f t="shared" si="2590"/>
        <v>0</v>
      </c>
      <c r="BR626" s="22">
        <f t="shared" si="45"/>
        <v>0</v>
      </c>
      <c r="BS626" s="22">
        <v>0.0</v>
      </c>
      <c r="BT626" s="22">
        <f t="shared" si="46"/>
        <v>0</v>
      </c>
      <c r="BU626" s="22">
        <f t="shared" si="47"/>
        <v>0</v>
      </c>
      <c r="BV626" s="22">
        <f t="shared" si="48"/>
        <v>0</v>
      </c>
      <c r="BW626" s="27">
        <v>244.74</v>
      </c>
      <c r="BX626" s="22">
        <f t="shared" si="49"/>
        <v>244.74</v>
      </c>
      <c r="BY626" s="22">
        <f t="shared" si="50"/>
        <v>0</v>
      </c>
      <c r="BZ626" s="22">
        <f t="shared" si="51"/>
        <v>0</v>
      </c>
      <c r="CA626" s="22">
        <f t="shared" si="52"/>
        <v>0</v>
      </c>
    </row>
    <row r="627" ht="14.25" customHeight="1">
      <c r="A627" s="14" t="s">
        <v>2715</v>
      </c>
      <c r="B627" s="14" t="s">
        <v>2716</v>
      </c>
      <c r="C627" s="14" t="s">
        <v>2717</v>
      </c>
      <c r="D627" s="14">
        <v>8.16096201E8</v>
      </c>
      <c r="E627" s="14" t="s">
        <v>298</v>
      </c>
      <c r="F627" s="14" t="s">
        <v>215</v>
      </c>
      <c r="G627" s="14" t="s">
        <v>2718</v>
      </c>
      <c r="H627" s="25" t="s">
        <v>96</v>
      </c>
      <c r="I627" s="26">
        <v>1650.0</v>
      </c>
      <c r="J627" s="22">
        <v>0.0</v>
      </c>
      <c r="K627" s="22">
        <f t="shared" si="6"/>
        <v>0</v>
      </c>
      <c r="L627" s="22">
        <f t="shared" si="7"/>
        <v>0</v>
      </c>
      <c r="M627" s="22">
        <v>0.0</v>
      </c>
      <c r="N627" s="22">
        <f t="shared" si="8"/>
        <v>0</v>
      </c>
      <c r="O627" s="22">
        <f t="shared" si="9"/>
        <v>0</v>
      </c>
      <c r="P627" s="22">
        <v>10.0</v>
      </c>
      <c r="Q627" s="22">
        <f t="shared" si="10"/>
        <v>0</v>
      </c>
      <c r="R627" s="22">
        <f t="shared" si="11"/>
        <v>10</v>
      </c>
      <c r="S627" s="22">
        <v>100.0</v>
      </c>
      <c r="T627" s="22">
        <f t="shared" si="12"/>
        <v>0</v>
      </c>
      <c r="U627" s="22">
        <f t="shared" si="13"/>
        <v>100</v>
      </c>
      <c r="V627" s="22">
        <f t="shared" si="14"/>
        <v>1540</v>
      </c>
      <c r="W627" s="22">
        <v>13.9</v>
      </c>
      <c r="X627" s="22">
        <f t="shared" si="15"/>
        <v>0</v>
      </c>
      <c r="Y627" s="22">
        <f t="shared" si="16"/>
        <v>13.9</v>
      </c>
      <c r="Z627" s="22">
        <v>0.39</v>
      </c>
      <c r="AA627" s="22">
        <f t="shared" si="17"/>
        <v>0</v>
      </c>
      <c r="AB627" s="22">
        <f t="shared" si="18"/>
        <v>0.39</v>
      </c>
      <c r="AC627" s="22">
        <v>68.87</v>
      </c>
      <c r="AD627" s="22">
        <f t="shared" si="19"/>
        <v>0</v>
      </c>
      <c r="AE627" s="22">
        <f t="shared" si="20"/>
        <v>68.87</v>
      </c>
      <c r="AF627" s="22">
        <v>1.37</v>
      </c>
      <c r="AG627" s="22">
        <f t="shared" si="21"/>
        <v>0</v>
      </c>
      <c r="AH627" s="22">
        <f t="shared" si="22"/>
        <v>1.37</v>
      </c>
      <c r="AI627" s="22">
        <v>60.86</v>
      </c>
      <c r="AJ627" s="22">
        <f t="shared" si="23"/>
        <v>0</v>
      </c>
      <c r="AK627" s="22">
        <f t="shared" si="24"/>
        <v>60.86</v>
      </c>
      <c r="AL627" s="22">
        <f t="shared" ref="AL627:AN627" si="2591">AF627+AI627</f>
        <v>62.23</v>
      </c>
      <c r="AM627" s="22">
        <f t="shared" si="2591"/>
        <v>0</v>
      </c>
      <c r="AN627" s="22">
        <f t="shared" si="2591"/>
        <v>62.23</v>
      </c>
      <c r="AO627" s="22">
        <f t="shared" ref="AO627:AQ627" si="2592">SUM(J627+M627+P627+S627+W627+Z627+AC627+AF627+AI627)</f>
        <v>255.39</v>
      </c>
      <c r="AP627" s="22">
        <f t="shared" si="2592"/>
        <v>0</v>
      </c>
      <c r="AQ627" s="22">
        <f t="shared" si="2592"/>
        <v>255.39</v>
      </c>
      <c r="AR627" s="22">
        <v>48.34190212823043</v>
      </c>
      <c r="AS627" s="22">
        <f t="shared" si="27"/>
        <v>303.7319021</v>
      </c>
      <c r="AT627" s="22">
        <f t="shared" si="28"/>
        <v>303.7319021</v>
      </c>
      <c r="AU627" s="22">
        <f t="shared" si="29"/>
        <v>1346.268098</v>
      </c>
      <c r="AV627" s="22">
        <f t="shared" si="2292"/>
        <v>4554</v>
      </c>
      <c r="AW627" s="22">
        <f t="shared" si="31"/>
        <v>3207.731902</v>
      </c>
      <c r="AX627" s="22">
        <f t="shared" si="32"/>
        <v>1346.268098</v>
      </c>
      <c r="AY627" s="22">
        <v>70.73</v>
      </c>
      <c r="AZ627" s="22">
        <f t="shared" si="33"/>
        <v>70.73</v>
      </c>
      <c r="BA627" s="22">
        <f t="shared" si="34"/>
        <v>0</v>
      </c>
      <c r="BB627" s="22">
        <f t="shared" si="35"/>
        <v>4624.73</v>
      </c>
      <c r="BC627" s="22">
        <f t="shared" ref="BC627:BD627" si="2593">SUM(AW627+AZ627)</f>
        <v>3278.461902</v>
      </c>
      <c r="BD627" s="22">
        <f t="shared" si="2593"/>
        <v>1346.268098</v>
      </c>
      <c r="BE627" s="22">
        <f t="shared" si="37"/>
        <v>0</v>
      </c>
      <c r="BF627" s="27">
        <v>0.0</v>
      </c>
      <c r="BG627" s="22">
        <f t="shared" si="38"/>
        <v>0</v>
      </c>
      <c r="BH627" s="22">
        <f t="shared" si="39"/>
        <v>0</v>
      </c>
      <c r="BI627" s="22">
        <v>737.79</v>
      </c>
      <c r="BJ627" s="22">
        <f t="shared" si="40"/>
        <v>737.79</v>
      </c>
      <c r="BK627" s="22">
        <f t="shared" si="41"/>
        <v>0</v>
      </c>
      <c r="BL627" s="22"/>
      <c r="BM627" s="22">
        <f t="shared" si="42"/>
        <v>0</v>
      </c>
      <c r="BN627" s="22" t="str">
        <f t="shared" si="43"/>
        <v/>
      </c>
      <c r="BO627" s="22">
        <f t="shared" ref="BO627:BQ627" si="2594">BF627+BI627+BL627</f>
        <v>737.79</v>
      </c>
      <c r="BP627" s="22">
        <f t="shared" si="2594"/>
        <v>737.79</v>
      </c>
      <c r="BQ627" s="22">
        <f t="shared" si="2594"/>
        <v>0</v>
      </c>
      <c r="BR627" s="22">
        <f t="shared" si="45"/>
        <v>0</v>
      </c>
      <c r="BS627" s="22">
        <v>0.0</v>
      </c>
      <c r="BT627" s="22">
        <f t="shared" si="46"/>
        <v>0</v>
      </c>
      <c r="BU627" s="22">
        <f t="shared" si="47"/>
        <v>0</v>
      </c>
      <c r="BV627" s="22">
        <f t="shared" si="48"/>
        <v>0</v>
      </c>
      <c r="BW627" s="27">
        <v>2734.76</v>
      </c>
      <c r="BX627" s="22">
        <f t="shared" si="49"/>
        <v>2734.76</v>
      </c>
      <c r="BY627" s="22">
        <f t="shared" si="50"/>
        <v>0</v>
      </c>
      <c r="BZ627" s="22">
        <f t="shared" si="51"/>
        <v>0</v>
      </c>
      <c r="CA627" s="22">
        <f t="shared" si="52"/>
        <v>0</v>
      </c>
    </row>
    <row r="628" ht="14.25" customHeight="1">
      <c r="A628" s="14" t="s">
        <v>2719</v>
      </c>
      <c r="B628" s="14" t="s">
        <v>2720</v>
      </c>
      <c r="C628" s="14" t="s">
        <v>2721</v>
      </c>
      <c r="D628" s="14">
        <v>5.58732089E8</v>
      </c>
      <c r="E628" s="14" t="s">
        <v>418</v>
      </c>
      <c r="F628" s="14" t="s">
        <v>119</v>
      </c>
      <c r="G628" s="14" t="s">
        <v>2722</v>
      </c>
      <c r="H628" s="25" t="s">
        <v>96</v>
      </c>
      <c r="I628" s="26">
        <v>2900.0</v>
      </c>
      <c r="J628" s="22">
        <v>0.0</v>
      </c>
      <c r="K628" s="22">
        <f t="shared" si="6"/>
        <v>0</v>
      </c>
      <c r="L628" s="22">
        <f t="shared" si="7"/>
        <v>0</v>
      </c>
      <c r="M628" s="22">
        <v>0.0</v>
      </c>
      <c r="N628" s="22">
        <f t="shared" si="8"/>
        <v>0</v>
      </c>
      <c r="O628" s="22">
        <f t="shared" si="9"/>
        <v>0</v>
      </c>
      <c r="P628" s="22">
        <v>10.0</v>
      </c>
      <c r="Q628" s="22">
        <f t="shared" si="10"/>
        <v>0</v>
      </c>
      <c r="R628" s="22">
        <f t="shared" si="11"/>
        <v>10</v>
      </c>
      <c r="S628" s="22">
        <v>100.0</v>
      </c>
      <c r="T628" s="22">
        <f t="shared" si="12"/>
        <v>0</v>
      </c>
      <c r="U628" s="22">
        <f t="shared" si="13"/>
        <v>100</v>
      </c>
      <c r="V628" s="22">
        <f t="shared" si="14"/>
        <v>2790</v>
      </c>
      <c r="W628" s="22">
        <v>27.8</v>
      </c>
      <c r="X628" s="22">
        <f t="shared" si="15"/>
        <v>0</v>
      </c>
      <c r="Y628" s="22">
        <f t="shared" si="16"/>
        <v>27.8</v>
      </c>
      <c r="Z628" s="22">
        <v>0.39</v>
      </c>
      <c r="AA628" s="22">
        <f t="shared" si="17"/>
        <v>0</v>
      </c>
      <c r="AB628" s="22">
        <f t="shared" si="18"/>
        <v>0.39</v>
      </c>
      <c r="AC628" s="22">
        <v>68.87</v>
      </c>
      <c r="AD628" s="22">
        <f t="shared" si="19"/>
        <v>0</v>
      </c>
      <c r="AE628" s="22">
        <f t="shared" si="20"/>
        <v>68.87</v>
      </c>
      <c r="AF628" s="22">
        <v>1.37</v>
      </c>
      <c r="AG628" s="22">
        <f t="shared" si="21"/>
        <v>0</v>
      </c>
      <c r="AH628" s="22">
        <f t="shared" si="22"/>
        <v>1.37</v>
      </c>
      <c r="AI628" s="22">
        <v>60.86</v>
      </c>
      <c r="AJ628" s="22">
        <f t="shared" si="23"/>
        <v>0</v>
      </c>
      <c r="AK628" s="22">
        <f t="shared" si="24"/>
        <v>60.86</v>
      </c>
      <c r="AL628" s="22">
        <f t="shared" ref="AL628:AN628" si="2595">AF628+AI628</f>
        <v>62.23</v>
      </c>
      <c r="AM628" s="22">
        <f t="shared" si="2595"/>
        <v>0</v>
      </c>
      <c r="AN628" s="22">
        <f t="shared" si="2595"/>
        <v>62.23</v>
      </c>
      <c r="AO628" s="22">
        <f t="shared" ref="AO628:AQ628" si="2596">SUM(J628+M628+P628+S628+W628+Z628+AC628+AF628+AI628)</f>
        <v>269.29</v>
      </c>
      <c r="AP628" s="22">
        <f t="shared" si="2596"/>
        <v>0</v>
      </c>
      <c r="AQ628" s="22">
        <f t="shared" si="2596"/>
        <v>269.29</v>
      </c>
      <c r="AR628" s="22">
        <v>91.18931123952723</v>
      </c>
      <c r="AS628" s="22">
        <f t="shared" si="27"/>
        <v>360.4793112</v>
      </c>
      <c r="AT628" s="22">
        <f t="shared" si="28"/>
        <v>360.4793112</v>
      </c>
      <c r="AU628" s="22">
        <f t="shared" si="29"/>
        <v>2539.520689</v>
      </c>
      <c r="AV628" s="22">
        <f t="shared" si="2292"/>
        <v>4554</v>
      </c>
      <c r="AW628" s="22">
        <f t="shared" si="31"/>
        <v>2014.479311</v>
      </c>
      <c r="AX628" s="22">
        <f t="shared" si="32"/>
        <v>2539.520689</v>
      </c>
      <c r="AY628" s="22">
        <v>70.73</v>
      </c>
      <c r="AZ628" s="22">
        <f t="shared" si="33"/>
        <v>70.73</v>
      </c>
      <c r="BA628" s="22">
        <f t="shared" si="34"/>
        <v>0</v>
      </c>
      <c r="BB628" s="22">
        <f t="shared" si="35"/>
        <v>4624.73</v>
      </c>
      <c r="BC628" s="22">
        <f t="shared" ref="BC628:BD628" si="2597">SUM(AW628+AZ628)</f>
        <v>2085.209311</v>
      </c>
      <c r="BD628" s="22">
        <f t="shared" si="2597"/>
        <v>2539.520689</v>
      </c>
      <c r="BE628" s="22">
        <f t="shared" si="37"/>
        <v>0</v>
      </c>
      <c r="BF628" s="27">
        <v>0.0</v>
      </c>
      <c r="BG628" s="22">
        <f t="shared" si="38"/>
        <v>0</v>
      </c>
      <c r="BH628" s="22">
        <f t="shared" si="39"/>
        <v>0</v>
      </c>
      <c r="BI628" s="22">
        <v>323.56</v>
      </c>
      <c r="BJ628" s="22">
        <f t="shared" si="40"/>
        <v>323.56</v>
      </c>
      <c r="BK628" s="22">
        <f t="shared" si="41"/>
        <v>0</v>
      </c>
      <c r="BL628" s="22"/>
      <c r="BM628" s="22">
        <f t="shared" si="42"/>
        <v>0</v>
      </c>
      <c r="BN628" s="22" t="str">
        <f t="shared" si="43"/>
        <v/>
      </c>
      <c r="BO628" s="22">
        <f t="shared" ref="BO628:BQ628" si="2598">BF628+BI628+BL628</f>
        <v>323.56</v>
      </c>
      <c r="BP628" s="22">
        <f t="shared" si="2598"/>
        <v>323.56</v>
      </c>
      <c r="BQ628" s="22">
        <f t="shared" si="2598"/>
        <v>0</v>
      </c>
      <c r="BR628" s="22">
        <f t="shared" si="45"/>
        <v>0</v>
      </c>
      <c r="BS628" s="22">
        <v>0.0</v>
      </c>
      <c r="BT628" s="22">
        <f t="shared" si="46"/>
        <v>0</v>
      </c>
      <c r="BU628" s="22">
        <f t="shared" si="47"/>
        <v>0</v>
      </c>
      <c r="BV628" s="22">
        <f t="shared" si="48"/>
        <v>0</v>
      </c>
      <c r="BW628" s="27">
        <v>1862.19</v>
      </c>
      <c r="BX628" s="22">
        <f t="shared" si="49"/>
        <v>1862.19</v>
      </c>
      <c r="BY628" s="22">
        <f t="shared" si="50"/>
        <v>0</v>
      </c>
      <c r="BZ628" s="22">
        <f t="shared" si="51"/>
        <v>0</v>
      </c>
      <c r="CA628" s="22">
        <f t="shared" si="52"/>
        <v>0</v>
      </c>
    </row>
    <row r="629" ht="14.25" customHeight="1">
      <c r="A629" s="14" t="s">
        <v>2723</v>
      </c>
      <c r="B629" s="14" t="s">
        <v>2724</v>
      </c>
      <c r="C629" s="14" t="s">
        <v>2725</v>
      </c>
      <c r="D629" s="14">
        <v>7.64094815E8</v>
      </c>
      <c r="E629" s="14" t="s">
        <v>341</v>
      </c>
      <c r="F629" s="14" t="s">
        <v>247</v>
      </c>
      <c r="G629" s="14" t="s">
        <v>2726</v>
      </c>
      <c r="H629" s="25" t="s">
        <v>96</v>
      </c>
      <c r="I629" s="26">
        <v>519.0</v>
      </c>
      <c r="J629" s="22">
        <v>0.0</v>
      </c>
      <c r="K629" s="22">
        <f t="shared" si="6"/>
        <v>0</v>
      </c>
      <c r="L629" s="22">
        <f t="shared" si="7"/>
        <v>0</v>
      </c>
      <c r="M629" s="22">
        <v>0.0</v>
      </c>
      <c r="N629" s="22">
        <f t="shared" si="8"/>
        <v>0</v>
      </c>
      <c r="O629" s="22">
        <f t="shared" si="9"/>
        <v>0</v>
      </c>
      <c r="P629" s="22">
        <v>10.0</v>
      </c>
      <c r="Q629" s="22">
        <f t="shared" si="10"/>
        <v>0</v>
      </c>
      <c r="R629" s="22">
        <f t="shared" si="11"/>
        <v>10</v>
      </c>
      <c r="S629" s="22">
        <v>100.0</v>
      </c>
      <c r="T629" s="22">
        <f t="shared" si="12"/>
        <v>0</v>
      </c>
      <c r="U629" s="22">
        <f t="shared" si="13"/>
        <v>100</v>
      </c>
      <c r="V629" s="22">
        <f t="shared" si="14"/>
        <v>409</v>
      </c>
      <c r="W629" s="22">
        <v>27.8</v>
      </c>
      <c r="X629" s="22">
        <f t="shared" si="15"/>
        <v>0</v>
      </c>
      <c r="Y629" s="22">
        <f t="shared" si="16"/>
        <v>27.8</v>
      </c>
      <c r="Z629" s="22">
        <v>0.39</v>
      </c>
      <c r="AA629" s="22">
        <f t="shared" si="17"/>
        <v>0</v>
      </c>
      <c r="AB629" s="22">
        <f t="shared" si="18"/>
        <v>0.39</v>
      </c>
      <c r="AC629" s="22">
        <v>68.87</v>
      </c>
      <c r="AD629" s="22">
        <f t="shared" si="19"/>
        <v>0</v>
      </c>
      <c r="AE629" s="22">
        <f t="shared" si="20"/>
        <v>68.87</v>
      </c>
      <c r="AF629" s="22">
        <v>1.37</v>
      </c>
      <c r="AG629" s="22">
        <f t="shared" si="21"/>
        <v>0</v>
      </c>
      <c r="AH629" s="22">
        <f t="shared" si="22"/>
        <v>1.37</v>
      </c>
      <c r="AI629" s="22">
        <v>60.86</v>
      </c>
      <c r="AJ629" s="22">
        <f t="shared" si="23"/>
        <v>0</v>
      </c>
      <c r="AK629" s="22">
        <f t="shared" si="24"/>
        <v>60.86</v>
      </c>
      <c r="AL629" s="22">
        <f t="shared" ref="AL629:AN629" si="2599">AF629+AI629</f>
        <v>62.23</v>
      </c>
      <c r="AM629" s="22">
        <f t="shared" si="2599"/>
        <v>0</v>
      </c>
      <c r="AN629" s="22">
        <f t="shared" si="2599"/>
        <v>62.23</v>
      </c>
      <c r="AO629" s="22">
        <f t="shared" ref="AO629:AQ629" si="2600">SUM(J629+M629+P629+S629+W629+Z629+AC629+AF629+AI629)</f>
        <v>269.29</v>
      </c>
      <c r="AP629" s="22">
        <f t="shared" si="2600"/>
        <v>0</v>
      </c>
      <c r="AQ629" s="22">
        <f t="shared" si="2600"/>
        <v>269.29</v>
      </c>
      <c r="AR629" s="22">
        <v>8.655793648719296</v>
      </c>
      <c r="AS629" s="22">
        <f t="shared" si="27"/>
        <v>277.9457936</v>
      </c>
      <c r="AT629" s="22">
        <f t="shared" si="28"/>
        <v>277.9457936</v>
      </c>
      <c r="AU629" s="22">
        <f t="shared" si="29"/>
        <v>241.0542064</v>
      </c>
      <c r="AV629" s="22">
        <f t="shared" si="2292"/>
        <v>4554</v>
      </c>
      <c r="AW629" s="22">
        <f t="shared" si="31"/>
        <v>4312.945794</v>
      </c>
      <c r="AX629" s="22">
        <f t="shared" si="32"/>
        <v>241.0542064</v>
      </c>
      <c r="AY629" s="22">
        <v>70.73</v>
      </c>
      <c r="AZ629" s="22">
        <f t="shared" si="33"/>
        <v>70.73</v>
      </c>
      <c r="BA629" s="22">
        <f t="shared" si="34"/>
        <v>0</v>
      </c>
      <c r="BB629" s="22">
        <f t="shared" si="35"/>
        <v>4624.73</v>
      </c>
      <c r="BC629" s="22">
        <f t="shared" ref="BC629:BD629" si="2601">SUM(AW629+AZ629)</f>
        <v>4383.675794</v>
      </c>
      <c r="BD629" s="22">
        <f t="shared" si="2601"/>
        <v>241.0542064</v>
      </c>
      <c r="BE629" s="22">
        <f t="shared" si="37"/>
        <v>0</v>
      </c>
      <c r="BF629" s="27">
        <v>0.0</v>
      </c>
      <c r="BG629" s="22">
        <f t="shared" si="38"/>
        <v>0</v>
      </c>
      <c r="BH629" s="22">
        <f t="shared" si="39"/>
        <v>0</v>
      </c>
      <c r="BI629" s="22">
        <v>456.41999999999996</v>
      </c>
      <c r="BJ629" s="22">
        <f t="shared" si="40"/>
        <v>456.42</v>
      </c>
      <c r="BK629" s="22">
        <f t="shared" si="41"/>
        <v>0</v>
      </c>
      <c r="BL629" s="22"/>
      <c r="BM629" s="22">
        <f t="shared" si="42"/>
        <v>0</v>
      </c>
      <c r="BN629" s="22" t="str">
        <f t="shared" si="43"/>
        <v/>
      </c>
      <c r="BO629" s="22">
        <f t="shared" ref="BO629:BQ629" si="2602">BF629+BI629+BL629</f>
        <v>456.42</v>
      </c>
      <c r="BP629" s="22">
        <f t="shared" si="2602"/>
        <v>456.42</v>
      </c>
      <c r="BQ629" s="22">
        <f t="shared" si="2602"/>
        <v>0</v>
      </c>
      <c r="BR629" s="22">
        <f t="shared" si="45"/>
        <v>0</v>
      </c>
      <c r="BS629" s="22">
        <v>0.0</v>
      </c>
      <c r="BT629" s="22">
        <f t="shared" si="46"/>
        <v>0</v>
      </c>
      <c r="BU629" s="22">
        <f t="shared" si="47"/>
        <v>0</v>
      </c>
      <c r="BV629" s="22">
        <f t="shared" si="48"/>
        <v>0</v>
      </c>
      <c r="BW629" s="27">
        <v>106.4</v>
      </c>
      <c r="BX629" s="22">
        <f t="shared" si="49"/>
        <v>106.4</v>
      </c>
      <c r="BY629" s="22">
        <f t="shared" si="50"/>
        <v>0</v>
      </c>
      <c r="BZ629" s="22">
        <f t="shared" si="51"/>
        <v>0</v>
      </c>
      <c r="CA629" s="22">
        <f t="shared" si="52"/>
        <v>0</v>
      </c>
    </row>
    <row r="630" ht="14.25" customHeight="1">
      <c r="A630" s="14" t="s">
        <v>2727</v>
      </c>
      <c r="B630" s="14" t="s">
        <v>2728</v>
      </c>
      <c r="C630" s="14" t="s">
        <v>2729</v>
      </c>
      <c r="D630" s="14">
        <v>2.34818182E8</v>
      </c>
      <c r="E630" s="14" t="s">
        <v>615</v>
      </c>
      <c r="F630" s="14" t="s">
        <v>282</v>
      </c>
      <c r="G630" s="14" t="s">
        <v>2730</v>
      </c>
      <c r="H630" s="25" t="s">
        <v>96</v>
      </c>
      <c r="I630" s="26">
        <v>2300.0</v>
      </c>
      <c r="J630" s="22">
        <v>0.0</v>
      </c>
      <c r="K630" s="22">
        <f t="shared" si="6"/>
        <v>0</v>
      </c>
      <c r="L630" s="22">
        <f t="shared" si="7"/>
        <v>0</v>
      </c>
      <c r="M630" s="22">
        <v>0.0</v>
      </c>
      <c r="N630" s="22">
        <f t="shared" si="8"/>
        <v>0</v>
      </c>
      <c r="O630" s="22">
        <f t="shared" si="9"/>
        <v>0</v>
      </c>
      <c r="P630" s="22">
        <v>10.0</v>
      </c>
      <c r="Q630" s="22">
        <f t="shared" si="10"/>
        <v>0</v>
      </c>
      <c r="R630" s="22">
        <f t="shared" si="11"/>
        <v>10</v>
      </c>
      <c r="S630" s="22">
        <v>100.0</v>
      </c>
      <c r="T630" s="22">
        <f t="shared" si="12"/>
        <v>0</v>
      </c>
      <c r="U630" s="22">
        <f t="shared" si="13"/>
        <v>100</v>
      </c>
      <c r="V630" s="22">
        <f t="shared" si="14"/>
        <v>2190</v>
      </c>
      <c r="W630" s="22">
        <v>13.9</v>
      </c>
      <c r="X630" s="22">
        <f t="shared" si="15"/>
        <v>0</v>
      </c>
      <c r="Y630" s="22">
        <f t="shared" si="16"/>
        <v>13.9</v>
      </c>
      <c r="Z630" s="22">
        <v>0.39</v>
      </c>
      <c r="AA630" s="22">
        <f t="shared" si="17"/>
        <v>0</v>
      </c>
      <c r="AB630" s="22">
        <f t="shared" si="18"/>
        <v>0.39</v>
      </c>
      <c r="AC630" s="22">
        <v>68.87</v>
      </c>
      <c r="AD630" s="22">
        <f t="shared" si="19"/>
        <v>0</v>
      </c>
      <c r="AE630" s="22">
        <f t="shared" si="20"/>
        <v>68.87</v>
      </c>
      <c r="AF630" s="22">
        <v>1.37</v>
      </c>
      <c r="AG630" s="22">
        <f t="shared" si="21"/>
        <v>0</v>
      </c>
      <c r="AH630" s="22">
        <f t="shared" si="22"/>
        <v>1.37</v>
      </c>
      <c r="AI630" s="22">
        <v>60.86</v>
      </c>
      <c r="AJ630" s="22">
        <f t="shared" si="23"/>
        <v>0</v>
      </c>
      <c r="AK630" s="22">
        <f t="shared" si="24"/>
        <v>60.86</v>
      </c>
      <c r="AL630" s="22">
        <f t="shared" ref="AL630:AN630" si="2603">AF630+AI630</f>
        <v>62.23</v>
      </c>
      <c r="AM630" s="22">
        <f t="shared" si="2603"/>
        <v>0</v>
      </c>
      <c r="AN630" s="22">
        <f t="shared" si="2603"/>
        <v>62.23</v>
      </c>
      <c r="AO630" s="22">
        <f t="shared" ref="AO630:AQ630" si="2604">SUM(J630+M630+P630+S630+W630+Z630+AC630+AF630+AI630)</f>
        <v>255.39</v>
      </c>
      <c r="AP630" s="22">
        <f t="shared" si="2604"/>
        <v>0</v>
      </c>
      <c r="AQ630" s="22">
        <f t="shared" si="2604"/>
        <v>255.39</v>
      </c>
      <c r="AR630" s="22">
        <v>70.87310180652742</v>
      </c>
      <c r="AS630" s="22">
        <f t="shared" si="27"/>
        <v>326.2631018</v>
      </c>
      <c r="AT630" s="22">
        <f t="shared" si="28"/>
        <v>326.2631018</v>
      </c>
      <c r="AU630" s="22">
        <f t="shared" si="29"/>
        <v>1973.736898</v>
      </c>
      <c r="AV630" s="22">
        <f t="shared" si="2292"/>
        <v>4554</v>
      </c>
      <c r="AW630" s="22">
        <f t="shared" si="31"/>
        <v>2580.263102</v>
      </c>
      <c r="AX630" s="22">
        <f t="shared" si="32"/>
        <v>1973.736898</v>
      </c>
      <c r="AY630" s="22">
        <v>70.73</v>
      </c>
      <c r="AZ630" s="22">
        <f t="shared" si="33"/>
        <v>70.73</v>
      </c>
      <c r="BA630" s="22">
        <f t="shared" si="34"/>
        <v>0</v>
      </c>
      <c r="BB630" s="22">
        <f t="shared" si="35"/>
        <v>4624.73</v>
      </c>
      <c r="BC630" s="22">
        <f t="shared" ref="BC630:BD630" si="2605">SUM(AW630+AZ630)</f>
        <v>2650.993102</v>
      </c>
      <c r="BD630" s="22">
        <f t="shared" si="2605"/>
        <v>1973.736898</v>
      </c>
      <c r="BE630" s="22">
        <f t="shared" si="37"/>
        <v>0</v>
      </c>
      <c r="BF630" s="27">
        <v>0.0</v>
      </c>
      <c r="BG630" s="22">
        <f t="shared" si="38"/>
        <v>0</v>
      </c>
      <c r="BH630" s="22">
        <f t="shared" si="39"/>
        <v>0</v>
      </c>
      <c r="BI630" s="22">
        <v>715.56</v>
      </c>
      <c r="BJ630" s="22">
        <f t="shared" si="40"/>
        <v>715.56</v>
      </c>
      <c r="BK630" s="22">
        <f t="shared" si="41"/>
        <v>0</v>
      </c>
      <c r="BL630" s="22"/>
      <c r="BM630" s="22">
        <f t="shared" si="42"/>
        <v>0</v>
      </c>
      <c r="BN630" s="22" t="str">
        <f t="shared" si="43"/>
        <v/>
      </c>
      <c r="BO630" s="22">
        <f t="shared" ref="BO630:BQ630" si="2606">BF630+BI630+BL630</f>
        <v>715.56</v>
      </c>
      <c r="BP630" s="22">
        <f t="shared" si="2606"/>
        <v>715.56</v>
      </c>
      <c r="BQ630" s="22">
        <f t="shared" si="2606"/>
        <v>0</v>
      </c>
      <c r="BR630" s="22">
        <f t="shared" si="45"/>
        <v>0</v>
      </c>
      <c r="BS630" s="22">
        <v>0.0</v>
      </c>
      <c r="BT630" s="22">
        <f t="shared" si="46"/>
        <v>0</v>
      </c>
      <c r="BU630" s="22">
        <f t="shared" si="47"/>
        <v>0</v>
      </c>
      <c r="BV630" s="22">
        <f t="shared" si="48"/>
        <v>0</v>
      </c>
      <c r="BW630" s="27">
        <v>0.0</v>
      </c>
      <c r="BX630" s="22">
        <f t="shared" si="49"/>
        <v>0</v>
      </c>
      <c r="BY630" s="22">
        <f t="shared" si="50"/>
        <v>0</v>
      </c>
      <c r="BZ630" s="22">
        <f t="shared" si="51"/>
        <v>0</v>
      </c>
      <c r="CA630" s="22">
        <f t="shared" si="52"/>
        <v>0</v>
      </c>
    </row>
    <row r="631" ht="14.25" customHeight="1">
      <c r="A631" s="14" t="s">
        <v>2731</v>
      </c>
      <c r="B631" s="14" t="s">
        <v>2732</v>
      </c>
      <c r="C631" s="14" t="s">
        <v>2733</v>
      </c>
      <c r="D631" s="14">
        <v>8.83278022E8</v>
      </c>
      <c r="E631" s="14" t="s">
        <v>1105</v>
      </c>
      <c r="F631" s="14" t="s">
        <v>745</v>
      </c>
      <c r="G631" s="14" t="s">
        <v>2734</v>
      </c>
      <c r="H631" s="25" t="s">
        <v>96</v>
      </c>
      <c r="I631" s="26">
        <v>738.0</v>
      </c>
      <c r="J631" s="22">
        <v>0.0</v>
      </c>
      <c r="K631" s="22">
        <f t="shared" si="6"/>
        <v>0</v>
      </c>
      <c r="L631" s="22">
        <f t="shared" si="7"/>
        <v>0</v>
      </c>
      <c r="M631" s="22">
        <v>0.0</v>
      </c>
      <c r="N631" s="22">
        <f t="shared" si="8"/>
        <v>0</v>
      </c>
      <c r="O631" s="22">
        <f t="shared" si="9"/>
        <v>0</v>
      </c>
      <c r="P631" s="22">
        <v>10.0</v>
      </c>
      <c r="Q631" s="22">
        <f t="shared" si="10"/>
        <v>0</v>
      </c>
      <c r="R631" s="22">
        <f t="shared" si="11"/>
        <v>10</v>
      </c>
      <c r="S631" s="22">
        <v>100.0</v>
      </c>
      <c r="T631" s="22">
        <f t="shared" si="12"/>
        <v>0</v>
      </c>
      <c r="U631" s="22">
        <f t="shared" si="13"/>
        <v>100</v>
      </c>
      <c r="V631" s="22">
        <f t="shared" si="14"/>
        <v>628</v>
      </c>
      <c r="W631" s="22">
        <v>13.9</v>
      </c>
      <c r="X631" s="22">
        <f t="shared" si="15"/>
        <v>0</v>
      </c>
      <c r="Y631" s="22">
        <f t="shared" si="16"/>
        <v>13.9</v>
      </c>
      <c r="Z631" s="22">
        <v>0.39</v>
      </c>
      <c r="AA631" s="22">
        <f t="shared" si="17"/>
        <v>0</v>
      </c>
      <c r="AB631" s="22">
        <f t="shared" si="18"/>
        <v>0.39</v>
      </c>
      <c r="AC631" s="22">
        <v>68.87</v>
      </c>
      <c r="AD631" s="22">
        <f t="shared" si="19"/>
        <v>0</v>
      </c>
      <c r="AE631" s="22">
        <f t="shared" si="20"/>
        <v>68.87</v>
      </c>
      <c r="AF631" s="22">
        <v>1.37</v>
      </c>
      <c r="AG631" s="22">
        <f t="shared" si="21"/>
        <v>0</v>
      </c>
      <c r="AH631" s="22">
        <f t="shared" si="22"/>
        <v>1.37</v>
      </c>
      <c r="AI631" s="22">
        <v>60.86</v>
      </c>
      <c r="AJ631" s="22">
        <f t="shared" si="23"/>
        <v>0</v>
      </c>
      <c r="AK631" s="22">
        <f t="shared" si="24"/>
        <v>60.86</v>
      </c>
      <c r="AL631" s="22">
        <f t="shared" ref="AL631:AN631" si="2607">AF631+AI631</f>
        <v>62.23</v>
      </c>
      <c r="AM631" s="22">
        <f t="shared" si="2607"/>
        <v>0</v>
      </c>
      <c r="AN631" s="22">
        <f t="shared" si="2607"/>
        <v>62.23</v>
      </c>
      <c r="AO631" s="22">
        <f t="shared" ref="AO631:AQ631" si="2608">SUM(J631+M631+P631+S631+W631+Z631+AC631+AF631+AI631)</f>
        <v>255.39</v>
      </c>
      <c r="AP631" s="22">
        <f t="shared" si="2608"/>
        <v>0</v>
      </c>
      <c r="AQ631" s="22">
        <f t="shared" si="2608"/>
        <v>255.39</v>
      </c>
      <c r="AR631" s="22">
        <v>16.728895810373714</v>
      </c>
      <c r="AS631" s="22">
        <f t="shared" si="27"/>
        <v>272.1188958</v>
      </c>
      <c r="AT631" s="22">
        <f t="shared" si="28"/>
        <v>272.1188958</v>
      </c>
      <c r="AU631" s="22">
        <f t="shared" si="29"/>
        <v>465.8811042</v>
      </c>
      <c r="AV631" s="22">
        <f t="shared" si="2292"/>
        <v>4554</v>
      </c>
      <c r="AW631" s="22">
        <f t="shared" si="31"/>
        <v>4088.118896</v>
      </c>
      <c r="AX631" s="22">
        <f t="shared" si="32"/>
        <v>465.8811042</v>
      </c>
      <c r="AY631" s="22">
        <v>70.73</v>
      </c>
      <c r="AZ631" s="22">
        <f t="shared" si="33"/>
        <v>70.73</v>
      </c>
      <c r="BA631" s="22">
        <f t="shared" si="34"/>
        <v>0</v>
      </c>
      <c r="BB631" s="22">
        <f t="shared" si="35"/>
        <v>4624.73</v>
      </c>
      <c r="BC631" s="22">
        <f t="shared" ref="BC631:BD631" si="2609">SUM(AW631+AZ631)</f>
        <v>4158.848896</v>
      </c>
      <c r="BD631" s="22">
        <f t="shared" si="2609"/>
        <v>465.8811042</v>
      </c>
      <c r="BE631" s="22">
        <f t="shared" si="37"/>
        <v>0</v>
      </c>
      <c r="BF631" s="27">
        <v>0.0</v>
      </c>
      <c r="BG631" s="22">
        <f t="shared" si="38"/>
        <v>0</v>
      </c>
      <c r="BH631" s="22">
        <f t="shared" si="39"/>
        <v>0</v>
      </c>
      <c r="BI631" s="22">
        <v>463.53</v>
      </c>
      <c r="BJ631" s="22">
        <f t="shared" si="40"/>
        <v>463.53</v>
      </c>
      <c r="BK631" s="22">
        <f t="shared" si="41"/>
        <v>0</v>
      </c>
      <c r="BL631" s="22"/>
      <c r="BM631" s="22">
        <f t="shared" si="42"/>
        <v>0</v>
      </c>
      <c r="BN631" s="22" t="str">
        <f t="shared" si="43"/>
        <v/>
      </c>
      <c r="BO631" s="22">
        <f t="shared" ref="BO631:BQ631" si="2610">BF631+BI631+BL631</f>
        <v>463.53</v>
      </c>
      <c r="BP631" s="22">
        <f t="shared" si="2610"/>
        <v>463.53</v>
      </c>
      <c r="BQ631" s="22">
        <f t="shared" si="2610"/>
        <v>0</v>
      </c>
      <c r="BR631" s="22">
        <f t="shared" si="45"/>
        <v>0</v>
      </c>
      <c r="BS631" s="22">
        <v>0.0</v>
      </c>
      <c r="BT631" s="22">
        <f t="shared" si="46"/>
        <v>0</v>
      </c>
      <c r="BU631" s="22">
        <f t="shared" si="47"/>
        <v>0</v>
      </c>
      <c r="BV631" s="22">
        <f t="shared" si="48"/>
        <v>0</v>
      </c>
      <c r="BW631" s="27">
        <v>85.13</v>
      </c>
      <c r="BX631" s="22">
        <f t="shared" si="49"/>
        <v>85.13</v>
      </c>
      <c r="BY631" s="22">
        <f t="shared" si="50"/>
        <v>0</v>
      </c>
      <c r="BZ631" s="22">
        <f t="shared" si="51"/>
        <v>0</v>
      </c>
      <c r="CA631" s="22">
        <f t="shared" si="52"/>
        <v>0</v>
      </c>
    </row>
    <row r="632" ht="14.25" customHeight="1">
      <c r="A632" s="14" t="s">
        <v>2735</v>
      </c>
      <c r="B632" s="14" t="s">
        <v>2736</v>
      </c>
      <c r="C632" s="14" t="s">
        <v>2737</v>
      </c>
      <c r="D632" s="14">
        <v>2.13637049E8</v>
      </c>
      <c r="E632" s="14" t="s">
        <v>2664</v>
      </c>
      <c r="F632" s="14" t="s">
        <v>113</v>
      </c>
      <c r="G632" s="14" t="s">
        <v>2738</v>
      </c>
      <c r="H632" s="25" t="s">
        <v>96</v>
      </c>
      <c r="I632" s="26">
        <v>1187.0</v>
      </c>
      <c r="J632" s="22">
        <v>0.0</v>
      </c>
      <c r="K632" s="22">
        <f t="shared" si="6"/>
        <v>0</v>
      </c>
      <c r="L632" s="22">
        <f t="shared" si="7"/>
        <v>0</v>
      </c>
      <c r="M632" s="22">
        <v>0.0</v>
      </c>
      <c r="N632" s="22">
        <f t="shared" si="8"/>
        <v>0</v>
      </c>
      <c r="O632" s="22">
        <f t="shared" si="9"/>
        <v>0</v>
      </c>
      <c r="P632" s="22">
        <v>10.0</v>
      </c>
      <c r="Q632" s="22">
        <f t="shared" si="10"/>
        <v>0</v>
      </c>
      <c r="R632" s="22">
        <f t="shared" si="11"/>
        <v>10</v>
      </c>
      <c r="S632" s="22">
        <v>100.0</v>
      </c>
      <c r="T632" s="22">
        <f t="shared" si="12"/>
        <v>0</v>
      </c>
      <c r="U632" s="22">
        <f t="shared" si="13"/>
        <v>100</v>
      </c>
      <c r="V632" s="22">
        <f t="shared" si="14"/>
        <v>1077</v>
      </c>
      <c r="W632" s="22">
        <v>13.9</v>
      </c>
      <c r="X632" s="22">
        <f t="shared" si="15"/>
        <v>0</v>
      </c>
      <c r="Y632" s="22">
        <f t="shared" si="16"/>
        <v>13.9</v>
      </c>
      <c r="Z632" s="22">
        <v>0.39</v>
      </c>
      <c r="AA632" s="22">
        <f t="shared" si="17"/>
        <v>0</v>
      </c>
      <c r="AB632" s="22">
        <f t="shared" si="18"/>
        <v>0.39</v>
      </c>
      <c r="AC632" s="22">
        <v>68.87</v>
      </c>
      <c r="AD632" s="22">
        <f t="shared" si="19"/>
        <v>0</v>
      </c>
      <c r="AE632" s="22">
        <f t="shared" si="20"/>
        <v>68.87</v>
      </c>
      <c r="AF632" s="22">
        <v>1.37</v>
      </c>
      <c r="AG632" s="22">
        <f t="shared" si="21"/>
        <v>0</v>
      </c>
      <c r="AH632" s="22">
        <f t="shared" si="22"/>
        <v>1.37</v>
      </c>
      <c r="AI632" s="22">
        <v>60.86</v>
      </c>
      <c r="AJ632" s="22">
        <f t="shared" si="23"/>
        <v>0</v>
      </c>
      <c r="AK632" s="22">
        <f t="shared" si="24"/>
        <v>60.86</v>
      </c>
      <c r="AL632" s="22">
        <f t="shared" ref="AL632:AN632" si="2611">AF632+AI632</f>
        <v>62.23</v>
      </c>
      <c r="AM632" s="22">
        <f t="shared" si="2611"/>
        <v>0</v>
      </c>
      <c r="AN632" s="22">
        <f t="shared" si="2611"/>
        <v>62.23</v>
      </c>
      <c r="AO632" s="22">
        <f t="shared" ref="AO632:AQ632" si="2612">SUM(J632+M632+P632+S632+W632+Z632+AC632+AF632+AI632)</f>
        <v>255.39</v>
      </c>
      <c r="AP632" s="22">
        <f t="shared" si="2612"/>
        <v>0</v>
      </c>
      <c r="AQ632" s="22">
        <f t="shared" si="2612"/>
        <v>255.39</v>
      </c>
      <c r="AR632" s="22">
        <v>32.29275528045887</v>
      </c>
      <c r="AS632" s="22">
        <f t="shared" si="27"/>
        <v>287.6827553</v>
      </c>
      <c r="AT632" s="22">
        <f t="shared" si="28"/>
        <v>287.6827553</v>
      </c>
      <c r="AU632" s="22">
        <f t="shared" si="29"/>
        <v>899.3172447</v>
      </c>
      <c r="AV632" s="22">
        <f t="shared" si="2292"/>
        <v>4554</v>
      </c>
      <c r="AW632" s="22">
        <f t="shared" si="31"/>
        <v>3654.682755</v>
      </c>
      <c r="AX632" s="22">
        <f t="shared" si="32"/>
        <v>899.3172447</v>
      </c>
      <c r="AY632" s="22">
        <v>70.73</v>
      </c>
      <c r="AZ632" s="22">
        <f t="shared" si="33"/>
        <v>70.73</v>
      </c>
      <c r="BA632" s="22">
        <f t="shared" si="34"/>
        <v>0</v>
      </c>
      <c r="BB632" s="22">
        <f t="shared" si="35"/>
        <v>4624.73</v>
      </c>
      <c r="BC632" s="22">
        <f t="shared" ref="BC632:BD632" si="2613">SUM(AW632+AZ632)</f>
        <v>3725.412755</v>
      </c>
      <c r="BD632" s="22">
        <f t="shared" si="2613"/>
        <v>899.3172447</v>
      </c>
      <c r="BE632" s="22">
        <f t="shared" si="37"/>
        <v>0</v>
      </c>
      <c r="BF632" s="27">
        <v>0.0</v>
      </c>
      <c r="BG632" s="22">
        <f t="shared" si="38"/>
        <v>0</v>
      </c>
      <c r="BH632" s="22">
        <f t="shared" si="39"/>
        <v>0</v>
      </c>
      <c r="BI632" s="22">
        <v>487.02000000000004</v>
      </c>
      <c r="BJ632" s="22">
        <f t="shared" si="40"/>
        <v>487.02</v>
      </c>
      <c r="BK632" s="22">
        <f t="shared" si="41"/>
        <v>0</v>
      </c>
      <c r="BL632" s="22"/>
      <c r="BM632" s="22">
        <f t="shared" si="42"/>
        <v>0</v>
      </c>
      <c r="BN632" s="22" t="str">
        <f t="shared" si="43"/>
        <v/>
      </c>
      <c r="BO632" s="22">
        <f t="shared" ref="BO632:BQ632" si="2614">BF632+BI632+BL632</f>
        <v>487.02</v>
      </c>
      <c r="BP632" s="22">
        <f t="shared" si="2614"/>
        <v>487.02</v>
      </c>
      <c r="BQ632" s="22">
        <f t="shared" si="2614"/>
        <v>0</v>
      </c>
      <c r="BR632" s="22">
        <f t="shared" si="45"/>
        <v>0</v>
      </c>
      <c r="BS632" s="22">
        <v>0.0</v>
      </c>
      <c r="BT632" s="22">
        <f t="shared" si="46"/>
        <v>0</v>
      </c>
      <c r="BU632" s="22">
        <f t="shared" si="47"/>
        <v>0</v>
      </c>
      <c r="BV632" s="22">
        <f t="shared" si="48"/>
        <v>0</v>
      </c>
      <c r="BW632" s="27">
        <v>244.74</v>
      </c>
      <c r="BX632" s="22">
        <f t="shared" si="49"/>
        <v>244.74</v>
      </c>
      <c r="BY632" s="22">
        <f t="shared" si="50"/>
        <v>0</v>
      </c>
      <c r="BZ632" s="22">
        <f t="shared" si="51"/>
        <v>0</v>
      </c>
      <c r="CA632" s="22">
        <f t="shared" si="52"/>
        <v>0</v>
      </c>
    </row>
    <row r="633" ht="14.25" customHeight="1">
      <c r="A633" s="14" t="s">
        <v>2739</v>
      </c>
      <c r="B633" s="14" t="s">
        <v>2740</v>
      </c>
      <c r="C633" s="14" t="s">
        <v>2741</v>
      </c>
      <c r="D633" s="14">
        <v>7.69980333E8</v>
      </c>
      <c r="E633" s="14" t="s">
        <v>465</v>
      </c>
      <c r="F633" s="14" t="s">
        <v>878</v>
      </c>
      <c r="G633" s="14" t="s">
        <v>2742</v>
      </c>
      <c r="H633" s="25" t="s">
        <v>96</v>
      </c>
      <c r="I633" s="26">
        <v>2800.0</v>
      </c>
      <c r="J633" s="22">
        <v>0.0</v>
      </c>
      <c r="K633" s="22">
        <f t="shared" si="6"/>
        <v>0</v>
      </c>
      <c r="L633" s="22">
        <f t="shared" si="7"/>
        <v>0</v>
      </c>
      <c r="M633" s="22">
        <v>0.0</v>
      </c>
      <c r="N633" s="22">
        <f t="shared" si="8"/>
        <v>0</v>
      </c>
      <c r="O633" s="22">
        <f t="shared" si="9"/>
        <v>0</v>
      </c>
      <c r="P633" s="22">
        <v>10.0</v>
      </c>
      <c r="Q633" s="22">
        <f t="shared" si="10"/>
        <v>0</v>
      </c>
      <c r="R633" s="22">
        <f t="shared" si="11"/>
        <v>10</v>
      </c>
      <c r="S633" s="22">
        <v>100.0</v>
      </c>
      <c r="T633" s="22">
        <f t="shared" si="12"/>
        <v>0</v>
      </c>
      <c r="U633" s="22">
        <f t="shared" si="13"/>
        <v>100</v>
      </c>
      <c r="V633" s="22">
        <f t="shared" si="14"/>
        <v>2690</v>
      </c>
      <c r="W633" s="22">
        <v>13.9</v>
      </c>
      <c r="X633" s="22">
        <f t="shared" si="15"/>
        <v>0</v>
      </c>
      <c r="Y633" s="22">
        <f t="shared" si="16"/>
        <v>13.9</v>
      </c>
      <c r="Z633" s="22">
        <v>0.39</v>
      </c>
      <c r="AA633" s="22">
        <f t="shared" si="17"/>
        <v>0</v>
      </c>
      <c r="AB633" s="22">
        <f t="shared" si="18"/>
        <v>0.39</v>
      </c>
      <c r="AC633" s="22">
        <v>68.87</v>
      </c>
      <c r="AD633" s="22">
        <f t="shared" si="19"/>
        <v>0</v>
      </c>
      <c r="AE633" s="22">
        <f t="shared" si="20"/>
        <v>68.87</v>
      </c>
      <c r="AF633" s="22">
        <v>1.37</v>
      </c>
      <c r="AG633" s="22">
        <f t="shared" si="21"/>
        <v>0</v>
      </c>
      <c r="AH633" s="22">
        <f t="shared" si="22"/>
        <v>1.37</v>
      </c>
      <c r="AI633" s="22">
        <v>60.86</v>
      </c>
      <c r="AJ633" s="22">
        <f t="shared" si="23"/>
        <v>0</v>
      </c>
      <c r="AK633" s="22">
        <f t="shared" si="24"/>
        <v>60.86</v>
      </c>
      <c r="AL633" s="22">
        <f t="shared" ref="AL633:AN633" si="2615">AF633+AI633</f>
        <v>62.23</v>
      </c>
      <c r="AM633" s="22">
        <f t="shared" si="2615"/>
        <v>0</v>
      </c>
      <c r="AN633" s="22">
        <f t="shared" si="2615"/>
        <v>62.23</v>
      </c>
      <c r="AO633" s="22">
        <f t="shared" ref="AO633:AQ633" si="2616">SUM(J633+M633+P633+S633+W633+Z633+AC633+AF633+AI633)</f>
        <v>255.39</v>
      </c>
      <c r="AP633" s="22">
        <f t="shared" si="2616"/>
        <v>0</v>
      </c>
      <c r="AQ633" s="22">
        <f t="shared" si="2616"/>
        <v>255.39</v>
      </c>
      <c r="AR633" s="22">
        <v>88.20479386675589</v>
      </c>
      <c r="AS633" s="22">
        <f t="shared" si="27"/>
        <v>343.5947939</v>
      </c>
      <c r="AT633" s="22">
        <f t="shared" si="28"/>
        <v>343.5947939</v>
      </c>
      <c r="AU633" s="22">
        <f t="shared" si="29"/>
        <v>2456.405206</v>
      </c>
      <c r="AV633" s="22">
        <f t="shared" si="2292"/>
        <v>4554</v>
      </c>
      <c r="AW633" s="22">
        <f t="shared" si="31"/>
        <v>2097.594794</v>
      </c>
      <c r="AX633" s="22">
        <f t="shared" si="32"/>
        <v>2456.405206</v>
      </c>
      <c r="AY633" s="22">
        <v>70.73</v>
      </c>
      <c r="AZ633" s="22">
        <f t="shared" si="33"/>
        <v>70.73</v>
      </c>
      <c r="BA633" s="22">
        <f t="shared" si="34"/>
        <v>0</v>
      </c>
      <c r="BB633" s="22">
        <f t="shared" si="35"/>
        <v>4624.73</v>
      </c>
      <c r="BC633" s="22">
        <f t="shared" ref="BC633:BD633" si="2617">SUM(AW633+AZ633)</f>
        <v>2168.324794</v>
      </c>
      <c r="BD633" s="22">
        <f t="shared" si="2617"/>
        <v>2456.405206</v>
      </c>
      <c r="BE633" s="22">
        <f t="shared" si="37"/>
        <v>0</v>
      </c>
      <c r="BF633" s="27">
        <v>0.0</v>
      </c>
      <c r="BG633" s="22">
        <f t="shared" si="38"/>
        <v>0</v>
      </c>
      <c r="BH633" s="22">
        <f t="shared" si="39"/>
        <v>0</v>
      </c>
      <c r="BI633" s="22">
        <v>428.99</v>
      </c>
      <c r="BJ633" s="22">
        <f t="shared" si="40"/>
        <v>428.99</v>
      </c>
      <c r="BK633" s="22">
        <f t="shared" si="41"/>
        <v>0</v>
      </c>
      <c r="BL633" s="22"/>
      <c r="BM633" s="22">
        <f t="shared" si="42"/>
        <v>0</v>
      </c>
      <c r="BN633" s="22" t="str">
        <f t="shared" si="43"/>
        <v/>
      </c>
      <c r="BO633" s="22">
        <f t="shared" ref="BO633:BQ633" si="2618">BF633+BI633+BL633</f>
        <v>428.99</v>
      </c>
      <c r="BP633" s="22">
        <f t="shared" si="2618"/>
        <v>428.99</v>
      </c>
      <c r="BQ633" s="22">
        <f t="shared" si="2618"/>
        <v>0</v>
      </c>
      <c r="BR633" s="22">
        <f t="shared" si="45"/>
        <v>0</v>
      </c>
      <c r="BS633" s="22">
        <v>0.0</v>
      </c>
      <c r="BT633" s="22">
        <f t="shared" si="46"/>
        <v>0</v>
      </c>
      <c r="BU633" s="22">
        <f t="shared" si="47"/>
        <v>0</v>
      </c>
      <c r="BV633" s="22">
        <f t="shared" si="48"/>
        <v>0</v>
      </c>
      <c r="BW633" s="27">
        <v>312.83</v>
      </c>
      <c r="BX633" s="22">
        <f t="shared" si="49"/>
        <v>312.83</v>
      </c>
      <c r="BY633" s="22">
        <f t="shared" si="50"/>
        <v>0</v>
      </c>
      <c r="BZ633" s="22">
        <f t="shared" si="51"/>
        <v>0</v>
      </c>
      <c r="CA633" s="22">
        <f t="shared" si="52"/>
        <v>0</v>
      </c>
    </row>
    <row r="634" ht="14.25" customHeight="1">
      <c r="A634" s="14" t="s">
        <v>2743</v>
      </c>
      <c r="B634" s="14" t="s">
        <v>2744</v>
      </c>
      <c r="C634" s="14" t="s">
        <v>2745</v>
      </c>
      <c r="D634" s="14">
        <v>9.42546199E8</v>
      </c>
      <c r="E634" s="14" t="s">
        <v>1532</v>
      </c>
      <c r="F634" s="14" t="s">
        <v>267</v>
      </c>
      <c r="G634" s="14" t="s">
        <v>2746</v>
      </c>
      <c r="H634" s="25" t="s">
        <v>96</v>
      </c>
      <c r="I634" s="26">
        <v>2213.0</v>
      </c>
      <c r="J634" s="22">
        <v>0.0</v>
      </c>
      <c r="K634" s="22">
        <f t="shared" si="6"/>
        <v>0</v>
      </c>
      <c r="L634" s="22">
        <f t="shared" si="7"/>
        <v>0</v>
      </c>
      <c r="M634" s="22">
        <v>0.0</v>
      </c>
      <c r="N634" s="22">
        <f t="shared" si="8"/>
        <v>0</v>
      </c>
      <c r="O634" s="22">
        <f t="shared" si="9"/>
        <v>0</v>
      </c>
      <c r="P634" s="22">
        <v>10.0</v>
      </c>
      <c r="Q634" s="22">
        <f t="shared" si="10"/>
        <v>0</v>
      </c>
      <c r="R634" s="22">
        <f t="shared" si="11"/>
        <v>10</v>
      </c>
      <c r="S634" s="22">
        <v>100.0</v>
      </c>
      <c r="T634" s="22">
        <f t="shared" si="12"/>
        <v>0</v>
      </c>
      <c r="U634" s="22">
        <f t="shared" si="13"/>
        <v>100</v>
      </c>
      <c r="V634" s="22">
        <f t="shared" si="14"/>
        <v>2103</v>
      </c>
      <c r="W634" s="22">
        <v>13.9</v>
      </c>
      <c r="X634" s="22">
        <f t="shared" si="15"/>
        <v>0</v>
      </c>
      <c r="Y634" s="22">
        <f t="shared" si="16"/>
        <v>13.9</v>
      </c>
      <c r="Z634" s="22">
        <v>0.39</v>
      </c>
      <c r="AA634" s="22">
        <f t="shared" si="17"/>
        <v>0</v>
      </c>
      <c r="AB634" s="22">
        <f t="shared" si="18"/>
        <v>0.39</v>
      </c>
      <c r="AC634" s="22">
        <v>68.87</v>
      </c>
      <c r="AD634" s="22">
        <f t="shared" si="19"/>
        <v>0</v>
      </c>
      <c r="AE634" s="22">
        <f t="shared" si="20"/>
        <v>68.87</v>
      </c>
      <c r="AF634" s="22">
        <v>1.37</v>
      </c>
      <c r="AG634" s="22">
        <f t="shared" si="21"/>
        <v>0</v>
      </c>
      <c r="AH634" s="22">
        <f t="shared" si="22"/>
        <v>1.37</v>
      </c>
      <c r="AI634" s="22">
        <v>60.86</v>
      </c>
      <c r="AJ634" s="22">
        <f t="shared" si="23"/>
        <v>0</v>
      </c>
      <c r="AK634" s="22">
        <f t="shared" si="24"/>
        <v>60.86</v>
      </c>
      <c r="AL634" s="22">
        <f t="shared" ref="AL634:AN634" si="2619">AF634+AI634</f>
        <v>62.23</v>
      </c>
      <c r="AM634" s="22">
        <f t="shared" si="2619"/>
        <v>0</v>
      </c>
      <c r="AN634" s="22">
        <f t="shared" si="2619"/>
        <v>62.23</v>
      </c>
      <c r="AO634" s="22">
        <f t="shared" ref="AO634:AQ634" si="2620">SUM(J634+M634+P634+S634+W634+Z634+AC634+AF634+AI634)</f>
        <v>255.39</v>
      </c>
      <c r="AP634" s="22">
        <f t="shared" si="2620"/>
        <v>0</v>
      </c>
      <c r="AQ634" s="22">
        <f t="shared" si="2620"/>
        <v>255.39</v>
      </c>
      <c r="AR634" s="22">
        <v>67.85738738804767</v>
      </c>
      <c r="AS634" s="22">
        <f t="shared" si="27"/>
        <v>323.2473874</v>
      </c>
      <c r="AT634" s="22">
        <f t="shared" si="28"/>
        <v>323.2473874</v>
      </c>
      <c r="AU634" s="22">
        <f t="shared" si="29"/>
        <v>1889.752613</v>
      </c>
      <c r="AV634" s="22">
        <f t="shared" si="2292"/>
        <v>4554</v>
      </c>
      <c r="AW634" s="22">
        <f t="shared" si="31"/>
        <v>2664.247387</v>
      </c>
      <c r="AX634" s="22">
        <f t="shared" si="32"/>
        <v>1889.752613</v>
      </c>
      <c r="AY634" s="22">
        <v>70.73</v>
      </c>
      <c r="AZ634" s="22">
        <f t="shared" si="33"/>
        <v>70.73</v>
      </c>
      <c r="BA634" s="22">
        <f t="shared" si="34"/>
        <v>0</v>
      </c>
      <c r="BB634" s="22">
        <f t="shared" si="35"/>
        <v>4624.73</v>
      </c>
      <c r="BC634" s="22">
        <f t="shared" ref="BC634:BD634" si="2621">SUM(AW634+AZ634)</f>
        <v>2734.977387</v>
      </c>
      <c r="BD634" s="22">
        <f t="shared" si="2621"/>
        <v>1889.752613</v>
      </c>
      <c r="BE634" s="22">
        <f t="shared" si="37"/>
        <v>0</v>
      </c>
      <c r="BF634" s="27">
        <v>0.0</v>
      </c>
      <c r="BG634" s="22">
        <f t="shared" si="38"/>
        <v>0</v>
      </c>
      <c r="BH634" s="22">
        <f t="shared" si="39"/>
        <v>0</v>
      </c>
      <c r="BI634" s="22">
        <v>739.03</v>
      </c>
      <c r="BJ634" s="22">
        <f t="shared" si="40"/>
        <v>739.03</v>
      </c>
      <c r="BK634" s="22">
        <f t="shared" si="41"/>
        <v>0</v>
      </c>
      <c r="BL634" s="22"/>
      <c r="BM634" s="22">
        <f t="shared" si="42"/>
        <v>0</v>
      </c>
      <c r="BN634" s="22" t="str">
        <f t="shared" si="43"/>
        <v/>
      </c>
      <c r="BO634" s="22">
        <f t="shared" ref="BO634:BQ634" si="2622">BF634+BI634+BL634</f>
        <v>739.03</v>
      </c>
      <c r="BP634" s="22">
        <f t="shared" si="2622"/>
        <v>739.03</v>
      </c>
      <c r="BQ634" s="22">
        <f t="shared" si="2622"/>
        <v>0</v>
      </c>
      <c r="BR634" s="22">
        <f t="shared" si="45"/>
        <v>0</v>
      </c>
      <c r="BS634" s="22">
        <v>0.0</v>
      </c>
      <c r="BT634" s="22">
        <f t="shared" si="46"/>
        <v>0</v>
      </c>
      <c r="BU634" s="22">
        <f t="shared" si="47"/>
        <v>0</v>
      </c>
      <c r="BV634" s="22">
        <f t="shared" si="48"/>
        <v>0</v>
      </c>
      <c r="BW634" s="27">
        <v>1149.24</v>
      </c>
      <c r="BX634" s="22">
        <f t="shared" si="49"/>
        <v>1149.24</v>
      </c>
      <c r="BY634" s="22">
        <f t="shared" si="50"/>
        <v>0</v>
      </c>
      <c r="BZ634" s="22">
        <f t="shared" si="51"/>
        <v>0</v>
      </c>
      <c r="CA634" s="22">
        <f t="shared" si="52"/>
        <v>0</v>
      </c>
    </row>
    <row r="635" ht="14.25" customHeight="1">
      <c r="A635" s="14" t="s">
        <v>2747</v>
      </c>
      <c r="B635" s="14" t="s">
        <v>2748</v>
      </c>
      <c r="C635" s="14" t="s">
        <v>2749</v>
      </c>
      <c r="D635" s="14">
        <v>4.58525065E8</v>
      </c>
      <c r="E635" s="14" t="s">
        <v>2750</v>
      </c>
      <c r="F635" s="14" t="s">
        <v>124</v>
      </c>
      <c r="G635" s="14" t="s">
        <v>2751</v>
      </c>
      <c r="H635" s="25" t="s">
        <v>96</v>
      </c>
      <c r="I635" s="26">
        <v>1600.0</v>
      </c>
      <c r="J635" s="22">
        <v>0.0</v>
      </c>
      <c r="K635" s="22">
        <f t="shared" si="6"/>
        <v>0</v>
      </c>
      <c r="L635" s="22">
        <f t="shared" si="7"/>
        <v>0</v>
      </c>
      <c r="M635" s="22">
        <v>0.0</v>
      </c>
      <c r="N635" s="22">
        <f t="shared" si="8"/>
        <v>0</v>
      </c>
      <c r="O635" s="22">
        <f t="shared" si="9"/>
        <v>0</v>
      </c>
      <c r="P635" s="22">
        <v>10.0</v>
      </c>
      <c r="Q635" s="22">
        <f t="shared" si="10"/>
        <v>0</v>
      </c>
      <c r="R635" s="22">
        <f t="shared" si="11"/>
        <v>10</v>
      </c>
      <c r="S635" s="22">
        <v>100.0</v>
      </c>
      <c r="T635" s="22">
        <f t="shared" si="12"/>
        <v>0</v>
      </c>
      <c r="U635" s="22">
        <f t="shared" si="13"/>
        <v>100</v>
      </c>
      <c r="V635" s="22">
        <f t="shared" si="14"/>
        <v>1490</v>
      </c>
      <c r="W635" s="22">
        <v>13.9</v>
      </c>
      <c r="X635" s="22">
        <f t="shared" si="15"/>
        <v>0</v>
      </c>
      <c r="Y635" s="22">
        <f t="shared" si="16"/>
        <v>13.9</v>
      </c>
      <c r="Z635" s="22">
        <v>0.39</v>
      </c>
      <c r="AA635" s="22">
        <f t="shared" si="17"/>
        <v>0</v>
      </c>
      <c r="AB635" s="22">
        <f t="shared" si="18"/>
        <v>0.39</v>
      </c>
      <c r="AC635" s="22">
        <v>68.87</v>
      </c>
      <c r="AD635" s="22">
        <f t="shared" si="19"/>
        <v>0</v>
      </c>
      <c r="AE635" s="22">
        <f t="shared" si="20"/>
        <v>68.87</v>
      </c>
      <c r="AF635" s="22">
        <v>1.37</v>
      </c>
      <c r="AG635" s="22">
        <f t="shared" si="21"/>
        <v>0</v>
      </c>
      <c r="AH635" s="22">
        <f t="shared" si="22"/>
        <v>1.37</v>
      </c>
      <c r="AI635" s="22">
        <v>60.86</v>
      </c>
      <c r="AJ635" s="22">
        <f t="shared" si="23"/>
        <v>0</v>
      </c>
      <c r="AK635" s="22">
        <f t="shared" si="24"/>
        <v>60.86</v>
      </c>
      <c r="AL635" s="22">
        <f t="shared" ref="AL635:AN635" si="2623">AF635+AI635</f>
        <v>62.23</v>
      </c>
      <c r="AM635" s="22">
        <f t="shared" si="2623"/>
        <v>0</v>
      </c>
      <c r="AN635" s="22">
        <f t="shared" si="2623"/>
        <v>62.23</v>
      </c>
      <c r="AO635" s="22">
        <f t="shared" ref="AO635:AQ635" si="2624">SUM(J635+M635+P635+S635+W635+Z635+AC635+AF635+AI635)</f>
        <v>255.39</v>
      </c>
      <c r="AP635" s="22">
        <f t="shared" si="2624"/>
        <v>0</v>
      </c>
      <c r="AQ635" s="22">
        <f t="shared" si="2624"/>
        <v>255.39</v>
      </c>
      <c r="AR635" s="22">
        <v>46.60873292220757</v>
      </c>
      <c r="AS635" s="22">
        <f t="shared" si="27"/>
        <v>301.9987329</v>
      </c>
      <c r="AT635" s="22">
        <f t="shared" si="28"/>
        <v>301.9987329</v>
      </c>
      <c r="AU635" s="22">
        <f t="shared" si="29"/>
        <v>1298.001267</v>
      </c>
      <c r="AV635" s="22">
        <f t="shared" si="2292"/>
        <v>4554</v>
      </c>
      <c r="AW635" s="22">
        <f t="shared" si="31"/>
        <v>3255.998733</v>
      </c>
      <c r="AX635" s="22">
        <f t="shared" si="32"/>
        <v>1298.001267</v>
      </c>
      <c r="AY635" s="22">
        <v>70.73</v>
      </c>
      <c r="AZ635" s="22">
        <f t="shared" si="33"/>
        <v>70.73</v>
      </c>
      <c r="BA635" s="22">
        <f t="shared" si="34"/>
        <v>0</v>
      </c>
      <c r="BB635" s="22">
        <f t="shared" si="35"/>
        <v>4624.73</v>
      </c>
      <c r="BC635" s="22">
        <f t="shared" ref="BC635:BD635" si="2625">SUM(AW635+AZ635)</f>
        <v>3326.728733</v>
      </c>
      <c r="BD635" s="22">
        <f t="shared" si="2625"/>
        <v>1298.001267</v>
      </c>
      <c r="BE635" s="22">
        <f t="shared" si="37"/>
        <v>0</v>
      </c>
      <c r="BF635" s="27">
        <v>0.0</v>
      </c>
      <c r="BG635" s="22">
        <f t="shared" si="38"/>
        <v>0</v>
      </c>
      <c r="BH635" s="22">
        <f t="shared" si="39"/>
        <v>0</v>
      </c>
      <c r="BI635" s="22">
        <v>163.41</v>
      </c>
      <c r="BJ635" s="22">
        <f t="shared" si="40"/>
        <v>163.41</v>
      </c>
      <c r="BK635" s="22">
        <f t="shared" si="41"/>
        <v>0</v>
      </c>
      <c r="BL635" s="22"/>
      <c r="BM635" s="22">
        <f t="shared" si="42"/>
        <v>0</v>
      </c>
      <c r="BN635" s="22" t="str">
        <f t="shared" si="43"/>
        <v/>
      </c>
      <c r="BO635" s="22">
        <f t="shared" ref="BO635:BQ635" si="2626">BF635+BI635+BL635</f>
        <v>163.41</v>
      </c>
      <c r="BP635" s="22">
        <f t="shared" si="2626"/>
        <v>163.41</v>
      </c>
      <c r="BQ635" s="22">
        <f t="shared" si="2626"/>
        <v>0</v>
      </c>
      <c r="BR635" s="22">
        <f t="shared" si="45"/>
        <v>0</v>
      </c>
      <c r="BS635" s="22">
        <v>0.0</v>
      </c>
      <c r="BT635" s="22">
        <f t="shared" si="46"/>
        <v>0</v>
      </c>
      <c r="BU635" s="22">
        <f t="shared" si="47"/>
        <v>0</v>
      </c>
      <c r="BV635" s="22">
        <f t="shared" si="48"/>
        <v>0</v>
      </c>
      <c r="BW635" s="27">
        <v>170.26</v>
      </c>
      <c r="BX635" s="22">
        <f t="shared" si="49"/>
        <v>170.26</v>
      </c>
      <c r="BY635" s="22">
        <f t="shared" si="50"/>
        <v>0</v>
      </c>
      <c r="BZ635" s="22">
        <f t="shared" si="51"/>
        <v>0</v>
      </c>
      <c r="CA635" s="22">
        <f t="shared" si="52"/>
        <v>0</v>
      </c>
    </row>
    <row r="636" ht="14.25" customHeight="1">
      <c r="A636" s="14" t="s">
        <v>2752</v>
      </c>
      <c r="B636" s="14" t="s">
        <v>2753</v>
      </c>
      <c r="C636" s="14" t="s">
        <v>2754</v>
      </c>
      <c r="D636" s="14">
        <v>8.25574633E8</v>
      </c>
      <c r="E636" s="14" t="s">
        <v>346</v>
      </c>
      <c r="F636" s="14" t="s">
        <v>191</v>
      </c>
      <c r="G636" s="14" t="s">
        <v>2755</v>
      </c>
      <c r="H636" s="25" t="s">
        <v>96</v>
      </c>
      <c r="I636" s="26">
        <v>789.0</v>
      </c>
      <c r="J636" s="22">
        <v>0.0</v>
      </c>
      <c r="K636" s="22">
        <f t="shared" si="6"/>
        <v>0</v>
      </c>
      <c r="L636" s="22">
        <f t="shared" si="7"/>
        <v>0</v>
      </c>
      <c r="M636" s="22">
        <v>0.0</v>
      </c>
      <c r="N636" s="22">
        <f t="shared" si="8"/>
        <v>0</v>
      </c>
      <c r="O636" s="22">
        <f t="shared" si="9"/>
        <v>0</v>
      </c>
      <c r="P636" s="22">
        <v>22.0</v>
      </c>
      <c r="Q636" s="22">
        <f t="shared" si="10"/>
        <v>0</v>
      </c>
      <c r="R636" s="22">
        <f t="shared" si="11"/>
        <v>22</v>
      </c>
      <c r="S636" s="22">
        <v>100.0</v>
      </c>
      <c r="T636" s="22">
        <f t="shared" si="12"/>
        <v>0</v>
      </c>
      <c r="U636" s="22">
        <f t="shared" si="13"/>
        <v>100</v>
      </c>
      <c r="V636" s="22">
        <f t="shared" si="14"/>
        <v>667</v>
      </c>
      <c r="W636" s="22">
        <v>13.9</v>
      </c>
      <c r="X636" s="22">
        <f t="shared" si="15"/>
        <v>0</v>
      </c>
      <c r="Y636" s="22">
        <f t="shared" si="16"/>
        <v>13.9</v>
      </c>
      <c r="Z636" s="22">
        <v>0.39</v>
      </c>
      <c r="AA636" s="22">
        <f t="shared" si="17"/>
        <v>0</v>
      </c>
      <c r="AB636" s="22">
        <f t="shared" si="18"/>
        <v>0.39</v>
      </c>
      <c r="AC636" s="22">
        <v>68.87</v>
      </c>
      <c r="AD636" s="22">
        <f t="shared" si="19"/>
        <v>0</v>
      </c>
      <c r="AE636" s="22">
        <f t="shared" si="20"/>
        <v>68.87</v>
      </c>
      <c r="AF636" s="22">
        <v>1.37</v>
      </c>
      <c r="AG636" s="22">
        <f t="shared" si="21"/>
        <v>0</v>
      </c>
      <c r="AH636" s="22">
        <f t="shared" si="22"/>
        <v>1.37</v>
      </c>
      <c r="AI636" s="22">
        <v>60.86</v>
      </c>
      <c r="AJ636" s="22">
        <f t="shared" si="23"/>
        <v>0</v>
      </c>
      <c r="AK636" s="22">
        <f t="shared" si="24"/>
        <v>60.86</v>
      </c>
      <c r="AL636" s="22">
        <f t="shared" ref="AL636:AN636" si="2627">AF636+AI636</f>
        <v>62.23</v>
      </c>
      <c r="AM636" s="22">
        <f t="shared" si="2627"/>
        <v>0</v>
      </c>
      <c r="AN636" s="22">
        <f t="shared" si="2627"/>
        <v>62.23</v>
      </c>
      <c r="AO636" s="22">
        <f t="shared" ref="AO636:AQ636" si="2628">SUM(J636+M636+P636+S636+W636+Z636+AC636+AF636+AI636)</f>
        <v>267.39</v>
      </c>
      <c r="AP636" s="22">
        <f t="shared" si="2628"/>
        <v>0</v>
      </c>
      <c r="AQ636" s="22">
        <f t="shared" si="2628"/>
        <v>267.39</v>
      </c>
      <c r="AR636" s="22">
        <v>18.080767791071533</v>
      </c>
      <c r="AS636" s="22">
        <f t="shared" si="27"/>
        <v>285.4707678</v>
      </c>
      <c r="AT636" s="22">
        <f t="shared" si="28"/>
        <v>285.4707678</v>
      </c>
      <c r="AU636" s="22">
        <f t="shared" si="29"/>
        <v>503.5292322</v>
      </c>
      <c r="AV636" s="22">
        <f t="shared" si="2292"/>
        <v>4554</v>
      </c>
      <c r="AW636" s="22">
        <f t="shared" si="31"/>
        <v>4050.470768</v>
      </c>
      <c r="AX636" s="22">
        <f t="shared" si="32"/>
        <v>503.5292322</v>
      </c>
      <c r="AY636" s="22">
        <v>70.73</v>
      </c>
      <c r="AZ636" s="22">
        <f t="shared" si="33"/>
        <v>70.73</v>
      </c>
      <c r="BA636" s="22">
        <f t="shared" si="34"/>
        <v>0</v>
      </c>
      <c r="BB636" s="22">
        <f t="shared" si="35"/>
        <v>4624.73</v>
      </c>
      <c r="BC636" s="22">
        <f t="shared" ref="BC636:BD636" si="2629">SUM(AW636+AZ636)</f>
        <v>4121.200768</v>
      </c>
      <c r="BD636" s="22">
        <f t="shared" si="2629"/>
        <v>503.5292322</v>
      </c>
      <c r="BE636" s="22">
        <f t="shared" si="37"/>
        <v>0</v>
      </c>
      <c r="BF636" s="27">
        <v>0.0</v>
      </c>
      <c r="BG636" s="22">
        <f t="shared" si="38"/>
        <v>0</v>
      </c>
      <c r="BH636" s="22">
        <f t="shared" si="39"/>
        <v>0</v>
      </c>
      <c r="BI636" s="22">
        <v>326.21000000000004</v>
      </c>
      <c r="BJ636" s="22">
        <f t="shared" si="40"/>
        <v>326.21</v>
      </c>
      <c r="BK636" s="22">
        <f t="shared" si="41"/>
        <v>0</v>
      </c>
      <c r="BL636" s="22"/>
      <c r="BM636" s="22">
        <f t="shared" si="42"/>
        <v>0</v>
      </c>
      <c r="BN636" s="22" t="str">
        <f t="shared" si="43"/>
        <v/>
      </c>
      <c r="BO636" s="22">
        <f t="shared" ref="BO636:BQ636" si="2630">BF636+BI636+BL636</f>
        <v>326.21</v>
      </c>
      <c r="BP636" s="22">
        <f t="shared" si="2630"/>
        <v>326.21</v>
      </c>
      <c r="BQ636" s="22">
        <f t="shared" si="2630"/>
        <v>0</v>
      </c>
      <c r="BR636" s="22">
        <f t="shared" si="45"/>
        <v>0</v>
      </c>
      <c r="BS636" s="22">
        <v>0.0</v>
      </c>
      <c r="BT636" s="22">
        <f t="shared" si="46"/>
        <v>0</v>
      </c>
      <c r="BU636" s="22">
        <f t="shared" si="47"/>
        <v>0</v>
      </c>
      <c r="BV636" s="22">
        <f t="shared" si="48"/>
        <v>0</v>
      </c>
      <c r="BW636" s="27">
        <v>244.74</v>
      </c>
      <c r="BX636" s="22">
        <f t="shared" si="49"/>
        <v>244.74</v>
      </c>
      <c r="BY636" s="22">
        <f t="shared" si="50"/>
        <v>0</v>
      </c>
      <c r="BZ636" s="22">
        <f t="shared" si="51"/>
        <v>0</v>
      </c>
      <c r="CA636" s="22">
        <f t="shared" si="52"/>
        <v>0</v>
      </c>
    </row>
    <row r="637" ht="14.25" customHeight="1">
      <c r="A637" s="14" t="s">
        <v>2756</v>
      </c>
      <c r="B637" s="14" t="s">
        <v>2757</v>
      </c>
      <c r="C637" s="14" t="s">
        <v>2758</v>
      </c>
      <c r="D637" s="14">
        <v>8.5099528E8</v>
      </c>
      <c r="E637" s="14" t="s">
        <v>341</v>
      </c>
      <c r="F637" s="14" t="s">
        <v>293</v>
      </c>
      <c r="G637" s="14" t="s">
        <v>2759</v>
      </c>
      <c r="H637" s="25" t="s">
        <v>96</v>
      </c>
      <c r="I637" s="26">
        <v>870.0</v>
      </c>
      <c r="J637" s="22">
        <v>0.0</v>
      </c>
      <c r="K637" s="22">
        <f t="shared" si="6"/>
        <v>0</v>
      </c>
      <c r="L637" s="22">
        <f t="shared" si="7"/>
        <v>0</v>
      </c>
      <c r="M637" s="22">
        <v>0.0</v>
      </c>
      <c r="N637" s="22">
        <f t="shared" si="8"/>
        <v>0</v>
      </c>
      <c r="O637" s="22">
        <f t="shared" si="9"/>
        <v>0</v>
      </c>
      <c r="P637" s="22">
        <v>22.0</v>
      </c>
      <c r="Q637" s="22">
        <f t="shared" si="10"/>
        <v>0</v>
      </c>
      <c r="R637" s="22">
        <f t="shared" si="11"/>
        <v>22</v>
      </c>
      <c r="S637" s="22">
        <v>100.0</v>
      </c>
      <c r="T637" s="22">
        <f t="shared" si="12"/>
        <v>0</v>
      </c>
      <c r="U637" s="22">
        <f t="shared" si="13"/>
        <v>100</v>
      </c>
      <c r="V637" s="22">
        <f t="shared" si="14"/>
        <v>748</v>
      </c>
      <c r="W637" s="22">
        <v>13.9</v>
      </c>
      <c r="X637" s="22">
        <f t="shared" si="15"/>
        <v>0</v>
      </c>
      <c r="Y637" s="22">
        <f t="shared" si="16"/>
        <v>13.9</v>
      </c>
      <c r="Z637" s="22">
        <v>0.39</v>
      </c>
      <c r="AA637" s="22">
        <f t="shared" si="17"/>
        <v>0</v>
      </c>
      <c r="AB637" s="22">
        <f t="shared" si="18"/>
        <v>0.39</v>
      </c>
      <c r="AC637" s="22">
        <v>68.87</v>
      </c>
      <c r="AD637" s="22">
        <f t="shared" si="19"/>
        <v>0</v>
      </c>
      <c r="AE637" s="22">
        <f t="shared" si="20"/>
        <v>68.87</v>
      </c>
      <c r="AF637" s="22">
        <v>1.37</v>
      </c>
      <c r="AG637" s="22">
        <f t="shared" si="21"/>
        <v>0</v>
      </c>
      <c r="AH637" s="22">
        <f t="shared" si="22"/>
        <v>1.37</v>
      </c>
      <c r="AI637" s="22">
        <v>60.86</v>
      </c>
      <c r="AJ637" s="22">
        <f t="shared" si="23"/>
        <v>0</v>
      </c>
      <c r="AK637" s="22">
        <f t="shared" si="24"/>
        <v>60.86</v>
      </c>
      <c r="AL637" s="22">
        <f t="shared" ref="AL637:AN637" si="2631">AF637+AI637</f>
        <v>62.23</v>
      </c>
      <c r="AM637" s="22">
        <f t="shared" si="2631"/>
        <v>0</v>
      </c>
      <c r="AN637" s="22">
        <f t="shared" si="2631"/>
        <v>62.23</v>
      </c>
      <c r="AO637" s="22">
        <f t="shared" ref="AO637:AQ637" si="2632">SUM(J637+M637+P637+S637+W637+Z637+AC637+AF637+AI637)</f>
        <v>267.39</v>
      </c>
      <c r="AP637" s="22">
        <f t="shared" si="2632"/>
        <v>0</v>
      </c>
      <c r="AQ637" s="22">
        <f t="shared" si="2632"/>
        <v>267.39</v>
      </c>
      <c r="AR637" s="22">
        <v>20.888501904828544</v>
      </c>
      <c r="AS637" s="22">
        <f t="shared" si="27"/>
        <v>288.2785019</v>
      </c>
      <c r="AT637" s="22">
        <f t="shared" si="28"/>
        <v>288.2785019</v>
      </c>
      <c r="AU637" s="22">
        <f t="shared" si="29"/>
        <v>581.7214981</v>
      </c>
      <c r="AV637" s="22">
        <f t="shared" si="2292"/>
        <v>4554</v>
      </c>
      <c r="AW637" s="22">
        <f t="shared" si="31"/>
        <v>3972.278502</v>
      </c>
      <c r="AX637" s="22">
        <f t="shared" si="32"/>
        <v>581.7214981</v>
      </c>
      <c r="AY637" s="22">
        <v>70.73</v>
      </c>
      <c r="AZ637" s="22">
        <f t="shared" si="33"/>
        <v>70.73</v>
      </c>
      <c r="BA637" s="22">
        <f t="shared" si="34"/>
        <v>0</v>
      </c>
      <c r="BB637" s="22">
        <f t="shared" si="35"/>
        <v>4624.73</v>
      </c>
      <c r="BC637" s="22">
        <f t="shared" ref="BC637:BD637" si="2633">SUM(AW637+AZ637)</f>
        <v>4043.008502</v>
      </c>
      <c r="BD637" s="22">
        <f t="shared" si="2633"/>
        <v>581.7214981</v>
      </c>
      <c r="BE637" s="22">
        <f t="shared" si="37"/>
        <v>0</v>
      </c>
      <c r="BF637" s="27">
        <v>0.0</v>
      </c>
      <c r="BG637" s="22">
        <f t="shared" si="38"/>
        <v>0</v>
      </c>
      <c r="BH637" s="22">
        <f t="shared" si="39"/>
        <v>0</v>
      </c>
      <c r="BI637" s="22">
        <v>532.25</v>
      </c>
      <c r="BJ637" s="22">
        <f t="shared" si="40"/>
        <v>532.25</v>
      </c>
      <c r="BK637" s="22">
        <f t="shared" si="41"/>
        <v>0</v>
      </c>
      <c r="BL637" s="22"/>
      <c r="BM637" s="22">
        <f t="shared" si="42"/>
        <v>0</v>
      </c>
      <c r="BN637" s="22" t="str">
        <f t="shared" si="43"/>
        <v/>
      </c>
      <c r="BO637" s="22">
        <f t="shared" ref="BO637:BQ637" si="2634">BF637+BI637+BL637</f>
        <v>532.25</v>
      </c>
      <c r="BP637" s="22">
        <f t="shared" si="2634"/>
        <v>532.25</v>
      </c>
      <c r="BQ637" s="22">
        <f t="shared" si="2634"/>
        <v>0</v>
      </c>
      <c r="BR637" s="22">
        <f t="shared" si="45"/>
        <v>0</v>
      </c>
      <c r="BS637" s="22">
        <v>0.0</v>
      </c>
      <c r="BT637" s="22">
        <f t="shared" si="46"/>
        <v>0</v>
      </c>
      <c r="BU637" s="22">
        <f t="shared" si="47"/>
        <v>0</v>
      </c>
      <c r="BV637" s="22">
        <f t="shared" si="48"/>
        <v>0</v>
      </c>
      <c r="BW637" s="27">
        <v>574.62</v>
      </c>
      <c r="BX637" s="22">
        <f t="shared" si="49"/>
        <v>574.62</v>
      </c>
      <c r="BY637" s="22">
        <f t="shared" si="50"/>
        <v>0</v>
      </c>
      <c r="BZ637" s="22">
        <f t="shared" si="51"/>
        <v>0</v>
      </c>
      <c r="CA637" s="22">
        <f t="shared" si="52"/>
        <v>0</v>
      </c>
    </row>
    <row r="638" ht="14.25" customHeight="1">
      <c r="A638" s="14" t="s">
        <v>2760</v>
      </c>
      <c r="B638" s="14" t="s">
        <v>2761</v>
      </c>
      <c r="C638" s="14" t="s">
        <v>2762</v>
      </c>
      <c r="D638" s="14">
        <v>1.79642464E8</v>
      </c>
      <c r="E638" s="14" t="s">
        <v>220</v>
      </c>
      <c r="F638" s="14" t="s">
        <v>113</v>
      </c>
      <c r="G638" s="14" t="s">
        <v>2763</v>
      </c>
      <c r="H638" s="25" t="s">
        <v>96</v>
      </c>
      <c r="I638" s="26">
        <v>1249.0</v>
      </c>
      <c r="J638" s="22">
        <v>0.0</v>
      </c>
      <c r="K638" s="22">
        <f t="shared" si="6"/>
        <v>0</v>
      </c>
      <c r="L638" s="22">
        <f t="shared" si="7"/>
        <v>0</v>
      </c>
      <c r="M638" s="22">
        <v>0.0</v>
      </c>
      <c r="N638" s="22">
        <f t="shared" si="8"/>
        <v>0</v>
      </c>
      <c r="O638" s="22">
        <f t="shared" si="9"/>
        <v>0</v>
      </c>
      <c r="P638" s="22">
        <v>22.0</v>
      </c>
      <c r="Q638" s="22">
        <f t="shared" si="10"/>
        <v>0</v>
      </c>
      <c r="R638" s="22">
        <f t="shared" si="11"/>
        <v>22</v>
      </c>
      <c r="S638" s="22">
        <v>100.0</v>
      </c>
      <c r="T638" s="22">
        <f t="shared" si="12"/>
        <v>0</v>
      </c>
      <c r="U638" s="22">
        <f t="shared" si="13"/>
        <v>100</v>
      </c>
      <c r="V638" s="22">
        <f t="shared" si="14"/>
        <v>1127</v>
      </c>
      <c r="W638" s="22">
        <v>13.9</v>
      </c>
      <c r="X638" s="22">
        <f t="shared" si="15"/>
        <v>0</v>
      </c>
      <c r="Y638" s="22">
        <f t="shared" si="16"/>
        <v>13.9</v>
      </c>
      <c r="Z638" s="22">
        <v>0.39</v>
      </c>
      <c r="AA638" s="22">
        <f t="shared" si="17"/>
        <v>0</v>
      </c>
      <c r="AB638" s="22">
        <f t="shared" si="18"/>
        <v>0.39</v>
      </c>
      <c r="AC638" s="22">
        <v>68.87</v>
      </c>
      <c r="AD638" s="22">
        <f t="shared" si="19"/>
        <v>0</v>
      </c>
      <c r="AE638" s="22">
        <f t="shared" si="20"/>
        <v>68.87</v>
      </c>
      <c r="AF638" s="22">
        <v>1.37</v>
      </c>
      <c r="AG638" s="22">
        <f t="shared" si="21"/>
        <v>0</v>
      </c>
      <c r="AH638" s="22">
        <f t="shared" si="22"/>
        <v>1.37</v>
      </c>
      <c r="AI638" s="22">
        <v>60.86</v>
      </c>
      <c r="AJ638" s="22">
        <f t="shared" si="23"/>
        <v>0</v>
      </c>
      <c r="AK638" s="22">
        <f t="shared" si="24"/>
        <v>60.86</v>
      </c>
      <c r="AL638" s="22">
        <f t="shared" ref="AL638:AN638" si="2635">AF638+AI638</f>
        <v>62.23</v>
      </c>
      <c r="AM638" s="22">
        <f t="shared" si="2635"/>
        <v>0</v>
      </c>
      <c r="AN638" s="22">
        <f t="shared" si="2635"/>
        <v>62.23</v>
      </c>
      <c r="AO638" s="22">
        <f t="shared" ref="AO638:AQ638" si="2636">SUM(J638+M638+P638+S638+W638+Z638+AC638+AF638+AI638)</f>
        <v>267.39</v>
      </c>
      <c r="AP638" s="22">
        <f t="shared" si="2636"/>
        <v>0</v>
      </c>
      <c r="AQ638" s="22">
        <f t="shared" si="2636"/>
        <v>267.39</v>
      </c>
      <c r="AR638" s="22">
        <v>34.02592448648172</v>
      </c>
      <c r="AS638" s="22">
        <f t="shared" si="27"/>
        <v>301.4159245</v>
      </c>
      <c r="AT638" s="22">
        <f t="shared" si="28"/>
        <v>301.4159245</v>
      </c>
      <c r="AU638" s="22">
        <f t="shared" si="29"/>
        <v>947.5840755</v>
      </c>
      <c r="AV638" s="22">
        <f t="shared" si="2292"/>
        <v>4554</v>
      </c>
      <c r="AW638" s="22">
        <f t="shared" si="31"/>
        <v>3606.415924</v>
      </c>
      <c r="AX638" s="22">
        <f t="shared" si="32"/>
        <v>947.5840755</v>
      </c>
      <c r="AY638" s="22">
        <v>70.73</v>
      </c>
      <c r="AZ638" s="22">
        <f t="shared" si="33"/>
        <v>70.73</v>
      </c>
      <c r="BA638" s="22">
        <f t="shared" si="34"/>
        <v>0</v>
      </c>
      <c r="BB638" s="22">
        <f t="shared" si="35"/>
        <v>4624.73</v>
      </c>
      <c r="BC638" s="22">
        <f t="shared" ref="BC638:BD638" si="2637">SUM(AW638+AZ638)</f>
        <v>3677.145924</v>
      </c>
      <c r="BD638" s="22">
        <f t="shared" si="2637"/>
        <v>947.5840755</v>
      </c>
      <c r="BE638" s="22">
        <f t="shared" si="37"/>
        <v>0</v>
      </c>
      <c r="BF638" s="27">
        <v>0.0</v>
      </c>
      <c r="BG638" s="22">
        <f t="shared" si="38"/>
        <v>0</v>
      </c>
      <c r="BH638" s="22">
        <f t="shared" si="39"/>
        <v>0</v>
      </c>
      <c r="BI638" s="22">
        <v>277.41</v>
      </c>
      <c r="BJ638" s="22">
        <f t="shared" si="40"/>
        <v>277.41</v>
      </c>
      <c r="BK638" s="22">
        <f t="shared" si="41"/>
        <v>0</v>
      </c>
      <c r="BL638" s="22"/>
      <c r="BM638" s="22">
        <f t="shared" si="42"/>
        <v>0</v>
      </c>
      <c r="BN638" s="22" t="str">
        <f t="shared" si="43"/>
        <v/>
      </c>
      <c r="BO638" s="22">
        <f t="shared" ref="BO638:BQ638" si="2638">BF638+BI638+BL638</f>
        <v>277.41</v>
      </c>
      <c r="BP638" s="22">
        <f t="shared" si="2638"/>
        <v>277.41</v>
      </c>
      <c r="BQ638" s="22">
        <f t="shared" si="2638"/>
        <v>0</v>
      </c>
      <c r="BR638" s="22">
        <f t="shared" si="45"/>
        <v>0</v>
      </c>
      <c r="BS638" s="22">
        <v>0.0</v>
      </c>
      <c r="BT638" s="22">
        <f t="shared" si="46"/>
        <v>0</v>
      </c>
      <c r="BU638" s="22">
        <f t="shared" si="47"/>
        <v>0</v>
      </c>
      <c r="BV638" s="22">
        <f t="shared" si="48"/>
        <v>0</v>
      </c>
      <c r="BW638" s="27">
        <v>819.36</v>
      </c>
      <c r="BX638" s="22">
        <f t="shared" si="49"/>
        <v>819.36</v>
      </c>
      <c r="BY638" s="22">
        <f t="shared" si="50"/>
        <v>0</v>
      </c>
      <c r="BZ638" s="22">
        <f t="shared" si="51"/>
        <v>0</v>
      </c>
      <c r="CA638" s="22">
        <f t="shared" si="52"/>
        <v>0</v>
      </c>
    </row>
    <row r="639" ht="14.25" customHeight="1">
      <c r="A639" s="14" t="s">
        <v>2764</v>
      </c>
      <c r="B639" s="14" t="s">
        <v>2765</v>
      </c>
      <c r="C639" s="14" t="s">
        <v>2766</v>
      </c>
      <c r="D639" s="14">
        <v>2.28737176E8</v>
      </c>
      <c r="E639" s="14" t="s">
        <v>715</v>
      </c>
      <c r="F639" s="14" t="s">
        <v>322</v>
      </c>
      <c r="G639" s="14" t="s">
        <v>2767</v>
      </c>
      <c r="H639" s="25" t="s">
        <v>96</v>
      </c>
      <c r="I639" s="26">
        <v>2050.0</v>
      </c>
      <c r="J639" s="22">
        <v>0.0</v>
      </c>
      <c r="K639" s="22">
        <f t="shared" si="6"/>
        <v>0</v>
      </c>
      <c r="L639" s="22">
        <f t="shared" si="7"/>
        <v>0</v>
      </c>
      <c r="M639" s="22">
        <v>0.0</v>
      </c>
      <c r="N639" s="22">
        <f t="shared" si="8"/>
        <v>0</v>
      </c>
      <c r="O639" s="22">
        <f t="shared" si="9"/>
        <v>0</v>
      </c>
      <c r="P639" s="22">
        <v>22.0</v>
      </c>
      <c r="Q639" s="22">
        <f t="shared" si="10"/>
        <v>0</v>
      </c>
      <c r="R639" s="22">
        <f t="shared" si="11"/>
        <v>22</v>
      </c>
      <c r="S639" s="22">
        <v>100.0</v>
      </c>
      <c r="T639" s="22">
        <f t="shared" si="12"/>
        <v>0</v>
      </c>
      <c r="U639" s="22">
        <f t="shared" si="13"/>
        <v>100</v>
      </c>
      <c r="V639" s="22">
        <f t="shared" si="14"/>
        <v>1928</v>
      </c>
      <c r="W639" s="22">
        <v>13.9</v>
      </c>
      <c r="X639" s="22">
        <f t="shared" si="15"/>
        <v>0</v>
      </c>
      <c r="Y639" s="22">
        <f t="shared" si="16"/>
        <v>13.9</v>
      </c>
      <c r="Z639" s="22">
        <v>0.39</v>
      </c>
      <c r="AA639" s="22">
        <f t="shared" si="17"/>
        <v>0</v>
      </c>
      <c r="AB639" s="22">
        <f t="shared" si="18"/>
        <v>0.39</v>
      </c>
      <c r="AC639" s="22">
        <v>68.87</v>
      </c>
      <c r="AD639" s="22">
        <f t="shared" si="19"/>
        <v>0</v>
      </c>
      <c r="AE639" s="22">
        <f t="shared" si="20"/>
        <v>68.87</v>
      </c>
      <c r="AF639" s="22">
        <v>1.37</v>
      </c>
      <c r="AG639" s="22">
        <f t="shared" si="21"/>
        <v>0</v>
      </c>
      <c r="AH639" s="22">
        <f t="shared" si="22"/>
        <v>1.37</v>
      </c>
      <c r="AI639" s="22">
        <v>60.86</v>
      </c>
      <c r="AJ639" s="22">
        <f t="shared" si="23"/>
        <v>0</v>
      </c>
      <c r="AK639" s="22">
        <f t="shared" si="24"/>
        <v>60.86</v>
      </c>
      <c r="AL639" s="22">
        <f t="shared" ref="AL639:AN639" si="2639">AF639+AI639</f>
        <v>62.23</v>
      </c>
      <c r="AM639" s="22">
        <f t="shared" si="2639"/>
        <v>0</v>
      </c>
      <c r="AN639" s="22">
        <f t="shared" si="2639"/>
        <v>62.23</v>
      </c>
      <c r="AO639" s="22">
        <f t="shared" ref="AO639:AQ639" si="2640">SUM(J639+M639+P639+S639+W639+Z639+AC639+AF639+AI639)</f>
        <v>267.39</v>
      </c>
      <c r="AP639" s="22">
        <f t="shared" si="2640"/>
        <v>0</v>
      </c>
      <c r="AQ639" s="22">
        <f t="shared" si="2640"/>
        <v>267.39</v>
      </c>
      <c r="AR639" s="22">
        <v>61.791295166967714</v>
      </c>
      <c r="AS639" s="22">
        <f t="shared" si="27"/>
        <v>329.1812952</v>
      </c>
      <c r="AT639" s="22">
        <f t="shared" si="28"/>
        <v>329.1812952</v>
      </c>
      <c r="AU639" s="22">
        <f t="shared" si="29"/>
        <v>1720.818705</v>
      </c>
      <c r="AV639" s="22">
        <f t="shared" si="2292"/>
        <v>4554</v>
      </c>
      <c r="AW639" s="22">
        <f t="shared" si="31"/>
        <v>2833.181295</v>
      </c>
      <c r="AX639" s="22">
        <f t="shared" si="32"/>
        <v>1720.818705</v>
      </c>
      <c r="AY639" s="22">
        <v>70.73</v>
      </c>
      <c r="AZ639" s="22">
        <f t="shared" si="33"/>
        <v>70.73</v>
      </c>
      <c r="BA639" s="22">
        <f t="shared" si="34"/>
        <v>0</v>
      </c>
      <c r="BB639" s="22">
        <f t="shared" si="35"/>
        <v>4624.73</v>
      </c>
      <c r="BC639" s="22">
        <f t="shared" ref="BC639:BD639" si="2641">SUM(AW639+AZ639)</f>
        <v>2903.911295</v>
      </c>
      <c r="BD639" s="22">
        <f t="shared" si="2641"/>
        <v>1720.818705</v>
      </c>
      <c r="BE639" s="22">
        <f t="shared" si="37"/>
        <v>0</v>
      </c>
      <c r="BF639" s="27">
        <v>0.0</v>
      </c>
      <c r="BG639" s="22">
        <f t="shared" si="38"/>
        <v>0</v>
      </c>
      <c r="BH639" s="22">
        <f t="shared" si="39"/>
        <v>0</v>
      </c>
      <c r="BI639" s="22">
        <v>265.69</v>
      </c>
      <c r="BJ639" s="22">
        <f t="shared" si="40"/>
        <v>265.69</v>
      </c>
      <c r="BK639" s="22">
        <f t="shared" si="41"/>
        <v>0</v>
      </c>
      <c r="BL639" s="22"/>
      <c r="BM639" s="22">
        <f t="shared" si="42"/>
        <v>0</v>
      </c>
      <c r="BN639" s="22" t="str">
        <f t="shared" si="43"/>
        <v/>
      </c>
      <c r="BO639" s="22">
        <f t="shared" ref="BO639:BQ639" si="2642">BF639+BI639+BL639</f>
        <v>265.69</v>
      </c>
      <c r="BP639" s="22">
        <f t="shared" si="2642"/>
        <v>265.69</v>
      </c>
      <c r="BQ639" s="22">
        <f t="shared" si="2642"/>
        <v>0</v>
      </c>
      <c r="BR639" s="22">
        <f t="shared" si="45"/>
        <v>0</v>
      </c>
      <c r="BS639" s="22">
        <v>0.0</v>
      </c>
      <c r="BT639" s="22">
        <f t="shared" si="46"/>
        <v>0</v>
      </c>
      <c r="BU639" s="22">
        <f t="shared" si="47"/>
        <v>0</v>
      </c>
      <c r="BV639" s="22">
        <f t="shared" si="48"/>
        <v>0</v>
      </c>
      <c r="BW639" s="27">
        <v>191.54</v>
      </c>
      <c r="BX639" s="22">
        <f t="shared" si="49"/>
        <v>191.54</v>
      </c>
      <c r="BY639" s="22">
        <f t="shared" si="50"/>
        <v>0</v>
      </c>
      <c r="BZ639" s="22">
        <f t="shared" si="51"/>
        <v>0</v>
      </c>
      <c r="CA639" s="22">
        <f t="shared" si="52"/>
        <v>0</v>
      </c>
    </row>
    <row r="640" ht="14.25" customHeight="1">
      <c r="A640" s="14" t="s">
        <v>2768</v>
      </c>
      <c r="B640" s="14" t="s">
        <v>2769</v>
      </c>
      <c r="C640" s="14" t="s">
        <v>2770</v>
      </c>
      <c r="D640" s="14">
        <v>8.00641183E8</v>
      </c>
      <c r="E640" s="14" t="s">
        <v>341</v>
      </c>
      <c r="F640" s="14" t="s">
        <v>215</v>
      </c>
      <c r="G640" s="14" t="s">
        <v>2771</v>
      </c>
      <c r="H640" s="25" t="s">
        <v>96</v>
      </c>
      <c r="I640" s="26">
        <v>649.0</v>
      </c>
      <c r="J640" s="22">
        <v>0.0</v>
      </c>
      <c r="K640" s="22">
        <f t="shared" si="6"/>
        <v>0</v>
      </c>
      <c r="L640" s="22">
        <f t="shared" si="7"/>
        <v>0</v>
      </c>
      <c r="M640" s="22">
        <v>0.0</v>
      </c>
      <c r="N640" s="22">
        <f t="shared" si="8"/>
        <v>0</v>
      </c>
      <c r="O640" s="22">
        <f t="shared" si="9"/>
        <v>0</v>
      </c>
      <c r="P640" s="22">
        <v>22.0</v>
      </c>
      <c r="Q640" s="22">
        <f t="shared" si="10"/>
        <v>0</v>
      </c>
      <c r="R640" s="22">
        <f t="shared" si="11"/>
        <v>22</v>
      </c>
      <c r="S640" s="22">
        <v>100.0</v>
      </c>
      <c r="T640" s="22">
        <f t="shared" si="12"/>
        <v>0</v>
      </c>
      <c r="U640" s="22">
        <f t="shared" si="13"/>
        <v>100</v>
      </c>
      <c r="V640" s="22">
        <f t="shared" si="14"/>
        <v>527</v>
      </c>
      <c r="W640" s="22">
        <v>13.9</v>
      </c>
      <c r="X640" s="22">
        <f t="shared" si="15"/>
        <v>0</v>
      </c>
      <c r="Y640" s="22">
        <f t="shared" si="16"/>
        <v>13.9</v>
      </c>
      <c r="Z640" s="22">
        <v>0.39</v>
      </c>
      <c r="AA640" s="22">
        <f t="shared" si="17"/>
        <v>0</v>
      </c>
      <c r="AB640" s="22">
        <f t="shared" si="18"/>
        <v>0.39</v>
      </c>
      <c r="AC640" s="22">
        <v>68.87</v>
      </c>
      <c r="AD640" s="22">
        <f t="shared" si="19"/>
        <v>0</v>
      </c>
      <c r="AE640" s="22">
        <f t="shared" si="20"/>
        <v>68.87</v>
      </c>
      <c r="AF640" s="22">
        <v>1.37</v>
      </c>
      <c r="AG640" s="22">
        <f t="shared" si="21"/>
        <v>0</v>
      </c>
      <c r="AH640" s="22">
        <f t="shared" si="22"/>
        <v>1.37</v>
      </c>
      <c r="AI640" s="22">
        <v>60.86</v>
      </c>
      <c r="AJ640" s="22">
        <f t="shared" si="23"/>
        <v>0</v>
      </c>
      <c r="AK640" s="22">
        <f t="shared" si="24"/>
        <v>60.86</v>
      </c>
      <c r="AL640" s="22">
        <f t="shared" ref="AL640:AN640" si="2643">AF640+AI640</f>
        <v>62.23</v>
      </c>
      <c r="AM640" s="22">
        <f t="shared" si="2643"/>
        <v>0</v>
      </c>
      <c r="AN640" s="22">
        <f t="shared" si="2643"/>
        <v>62.23</v>
      </c>
      <c r="AO640" s="22">
        <f t="shared" ref="AO640:AQ640" si="2644">SUM(J640+M640+P640+S640+W640+Z640+AC640+AF640+AI640)</f>
        <v>267.39</v>
      </c>
      <c r="AP640" s="22">
        <f t="shared" si="2644"/>
        <v>0</v>
      </c>
      <c r="AQ640" s="22">
        <f t="shared" si="2644"/>
        <v>267.39</v>
      </c>
      <c r="AR640" s="22">
        <v>13.227894014207568</v>
      </c>
      <c r="AS640" s="22">
        <f t="shared" si="27"/>
        <v>280.617894</v>
      </c>
      <c r="AT640" s="22">
        <f t="shared" si="28"/>
        <v>280.617894</v>
      </c>
      <c r="AU640" s="22">
        <f t="shared" si="29"/>
        <v>368.382106</v>
      </c>
      <c r="AV640" s="22">
        <f t="shared" si="2292"/>
        <v>4554</v>
      </c>
      <c r="AW640" s="22">
        <f t="shared" si="31"/>
        <v>4185.617894</v>
      </c>
      <c r="AX640" s="22">
        <f t="shared" si="32"/>
        <v>368.382106</v>
      </c>
      <c r="AY640" s="22">
        <v>70.73</v>
      </c>
      <c r="AZ640" s="22">
        <f t="shared" si="33"/>
        <v>70.73</v>
      </c>
      <c r="BA640" s="22">
        <f t="shared" si="34"/>
        <v>0</v>
      </c>
      <c r="BB640" s="22">
        <f t="shared" si="35"/>
        <v>4624.73</v>
      </c>
      <c r="BC640" s="22">
        <f t="shared" ref="BC640:BD640" si="2645">SUM(AW640+AZ640)</f>
        <v>4256.347894</v>
      </c>
      <c r="BD640" s="22">
        <f t="shared" si="2645"/>
        <v>368.382106</v>
      </c>
      <c r="BE640" s="22">
        <f t="shared" si="37"/>
        <v>0</v>
      </c>
      <c r="BF640" s="27">
        <v>0.0</v>
      </c>
      <c r="BG640" s="22">
        <f t="shared" si="38"/>
        <v>0</v>
      </c>
      <c r="BH640" s="22">
        <f t="shared" si="39"/>
        <v>0</v>
      </c>
      <c r="BI640" s="22">
        <v>397.65999999999997</v>
      </c>
      <c r="BJ640" s="22">
        <f t="shared" si="40"/>
        <v>397.66</v>
      </c>
      <c r="BK640" s="22">
        <f t="shared" si="41"/>
        <v>0</v>
      </c>
      <c r="BL640" s="22"/>
      <c r="BM640" s="22">
        <f t="shared" si="42"/>
        <v>0</v>
      </c>
      <c r="BN640" s="22" t="str">
        <f t="shared" si="43"/>
        <v/>
      </c>
      <c r="BO640" s="22">
        <f t="shared" ref="BO640:BQ640" si="2646">BF640+BI640+BL640</f>
        <v>397.66</v>
      </c>
      <c r="BP640" s="22">
        <f t="shared" si="2646"/>
        <v>397.66</v>
      </c>
      <c r="BQ640" s="22">
        <f t="shared" si="2646"/>
        <v>0</v>
      </c>
      <c r="BR640" s="22">
        <f t="shared" si="45"/>
        <v>0</v>
      </c>
      <c r="BS640" s="22">
        <v>0.0</v>
      </c>
      <c r="BT640" s="22">
        <f t="shared" si="46"/>
        <v>0</v>
      </c>
      <c r="BU640" s="22">
        <f t="shared" si="47"/>
        <v>0</v>
      </c>
      <c r="BV640" s="22">
        <f t="shared" si="48"/>
        <v>0</v>
      </c>
      <c r="BW640" s="27">
        <v>191.54</v>
      </c>
      <c r="BX640" s="22">
        <f t="shared" si="49"/>
        <v>191.54</v>
      </c>
      <c r="BY640" s="22">
        <f t="shared" si="50"/>
        <v>0</v>
      </c>
      <c r="BZ640" s="22">
        <f t="shared" si="51"/>
        <v>0</v>
      </c>
      <c r="CA640" s="22">
        <f t="shared" si="52"/>
        <v>0</v>
      </c>
    </row>
    <row r="641" ht="14.25" customHeight="1">
      <c r="A641" s="14" t="s">
        <v>2772</v>
      </c>
      <c r="B641" s="14" t="s">
        <v>2773</v>
      </c>
      <c r="C641" s="14" t="s">
        <v>2774</v>
      </c>
      <c r="D641" s="14">
        <v>1.32445395E8</v>
      </c>
      <c r="E641" s="14" t="s">
        <v>2775</v>
      </c>
      <c r="F641" s="14" t="s">
        <v>209</v>
      </c>
      <c r="G641" s="14" t="s">
        <v>2776</v>
      </c>
      <c r="H641" s="25" t="s">
        <v>96</v>
      </c>
      <c r="I641" s="26">
        <v>5298.0</v>
      </c>
      <c r="J641" s="22">
        <v>0.0</v>
      </c>
      <c r="K641" s="22">
        <f t="shared" si="6"/>
        <v>0</v>
      </c>
      <c r="L641" s="22">
        <f t="shared" si="7"/>
        <v>0</v>
      </c>
      <c r="M641" s="22">
        <v>0.0</v>
      </c>
      <c r="N641" s="22">
        <f t="shared" si="8"/>
        <v>0</v>
      </c>
      <c r="O641" s="22">
        <f t="shared" si="9"/>
        <v>0</v>
      </c>
      <c r="P641" s="22">
        <v>22.0</v>
      </c>
      <c r="Q641" s="22">
        <f t="shared" si="10"/>
        <v>0</v>
      </c>
      <c r="R641" s="22">
        <f t="shared" si="11"/>
        <v>22</v>
      </c>
      <c r="S641" s="22">
        <v>100.0</v>
      </c>
      <c r="T641" s="22">
        <f t="shared" si="12"/>
        <v>0</v>
      </c>
      <c r="U641" s="22">
        <f t="shared" si="13"/>
        <v>100</v>
      </c>
      <c r="V641" s="22">
        <f t="shared" si="14"/>
        <v>5176</v>
      </c>
      <c r="W641" s="22">
        <v>13.9</v>
      </c>
      <c r="X641" s="22">
        <f t="shared" si="15"/>
        <v>0</v>
      </c>
      <c r="Y641" s="22">
        <f t="shared" si="16"/>
        <v>13.9</v>
      </c>
      <c r="Z641" s="22">
        <v>0.39</v>
      </c>
      <c r="AA641" s="22">
        <f t="shared" si="17"/>
        <v>0</v>
      </c>
      <c r="AB641" s="22">
        <f t="shared" si="18"/>
        <v>0.39</v>
      </c>
      <c r="AC641" s="22">
        <v>68.87</v>
      </c>
      <c r="AD641" s="22">
        <f t="shared" si="19"/>
        <v>0</v>
      </c>
      <c r="AE641" s="22">
        <f t="shared" si="20"/>
        <v>68.87</v>
      </c>
      <c r="AF641" s="22">
        <v>1.37</v>
      </c>
      <c r="AG641" s="22">
        <f t="shared" si="21"/>
        <v>0</v>
      </c>
      <c r="AH641" s="22">
        <f t="shared" si="22"/>
        <v>1.37</v>
      </c>
      <c r="AI641" s="22">
        <v>60.86</v>
      </c>
      <c r="AJ641" s="22">
        <f t="shared" si="23"/>
        <v>0</v>
      </c>
      <c r="AK641" s="22">
        <f t="shared" si="24"/>
        <v>60.86</v>
      </c>
      <c r="AL641" s="22">
        <f t="shared" ref="AL641:AN641" si="2647">AF641+AI641</f>
        <v>62.23</v>
      </c>
      <c r="AM641" s="22">
        <f t="shared" si="2647"/>
        <v>0</v>
      </c>
      <c r="AN641" s="22">
        <f t="shared" si="2647"/>
        <v>62.23</v>
      </c>
      <c r="AO641" s="22">
        <f t="shared" ref="AO641:AQ641" si="2648">SUM(J641+M641+P641+S641+W641+Z641+AC641+AF641+AI641)</f>
        <v>267.39</v>
      </c>
      <c r="AP641" s="22">
        <f t="shared" si="2648"/>
        <v>0</v>
      </c>
      <c r="AQ641" s="22">
        <f t="shared" si="2648"/>
        <v>267.39</v>
      </c>
      <c r="AR641" s="22">
        <v>174.3779667902118</v>
      </c>
      <c r="AS641" s="22">
        <f t="shared" si="27"/>
        <v>441.7679668</v>
      </c>
      <c r="AT641" s="22">
        <f t="shared" si="28"/>
        <v>441.7679668</v>
      </c>
      <c r="AU641" s="22">
        <f t="shared" si="29"/>
        <v>4856.232033</v>
      </c>
      <c r="AV641" s="22">
        <f t="shared" si="2292"/>
        <v>4554</v>
      </c>
      <c r="AW641" s="22">
        <f t="shared" si="31"/>
        <v>0</v>
      </c>
      <c r="AX641" s="22">
        <f t="shared" si="32"/>
        <v>4554</v>
      </c>
      <c r="AY641" s="22">
        <v>70.73</v>
      </c>
      <c r="AZ641" s="22">
        <f t="shared" si="33"/>
        <v>0</v>
      </c>
      <c r="BA641" s="22">
        <f t="shared" si="34"/>
        <v>70.73</v>
      </c>
      <c r="BB641" s="22">
        <f t="shared" si="35"/>
        <v>4624.73</v>
      </c>
      <c r="BC641" s="22">
        <f t="shared" ref="BC641:BD641" si="2649">SUM(AW641+AZ641)</f>
        <v>0</v>
      </c>
      <c r="BD641" s="22">
        <f t="shared" si="2649"/>
        <v>4624.73</v>
      </c>
      <c r="BE641" s="22">
        <f t="shared" si="37"/>
        <v>231.5020332</v>
      </c>
      <c r="BF641" s="27">
        <v>0.0</v>
      </c>
      <c r="BG641" s="22">
        <f t="shared" si="38"/>
        <v>0</v>
      </c>
      <c r="BH641" s="22">
        <f t="shared" si="39"/>
        <v>0</v>
      </c>
      <c r="BI641" s="22">
        <v>722.29</v>
      </c>
      <c r="BJ641" s="22">
        <f t="shared" si="40"/>
        <v>490.7879668</v>
      </c>
      <c r="BK641" s="22">
        <f t="shared" si="41"/>
        <v>231.5020332</v>
      </c>
      <c r="BL641" s="22"/>
      <c r="BM641" s="22">
        <f t="shared" si="42"/>
        <v>0</v>
      </c>
      <c r="BN641" s="22" t="str">
        <f t="shared" si="43"/>
        <v/>
      </c>
      <c r="BO641" s="22">
        <f t="shared" ref="BO641:BQ641" si="2650">BF641+BI641+BL641</f>
        <v>722.29</v>
      </c>
      <c r="BP641" s="22">
        <f t="shared" si="2650"/>
        <v>490.7879668</v>
      </c>
      <c r="BQ641" s="22">
        <f t="shared" si="2650"/>
        <v>231.5020332</v>
      </c>
      <c r="BR641" s="22">
        <f t="shared" si="45"/>
        <v>0</v>
      </c>
      <c r="BS641" s="22">
        <v>0.0</v>
      </c>
      <c r="BT641" s="22">
        <f t="shared" si="46"/>
        <v>0</v>
      </c>
      <c r="BU641" s="22">
        <f t="shared" si="47"/>
        <v>0</v>
      </c>
      <c r="BV641" s="22">
        <f t="shared" si="48"/>
        <v>0</v>
      </c>
      <c r="BW641" s="27">
        <v>1660.01</v>
      </c>
      <c r="BX641" s="22">
        <f t="shared" si="49"/>
        <v>1660.01</v>
      </c>
      <c r="BY641" s="22">
        <f t="shared" si="50"/>
        <v>0</v>
      </c>
      <c r="BZ641" s="22">
        <f t="shared" si="51"/>
        <v>0</v>
      </c>
      <c r="CA641" s="22">
        <f t="shared" si="52"/>
        <v>0</v>
      </c>
    </row>
    <row r="642" ht="14.25" customHeight="1">
      <c r="A642" s="14" t="s">
        <v>2777</v>
      </c>
      <c r="B642" s="14" t="s">
        <v>2778</v>
      </c>
      <c r="C642" s="14" t="s">
        <v>2779</v>
      </c>
      <c r="D642" s="14">
        <v>9.36713666E8</v>
      </c>
      <c r="E642" s="14" t="s">
        <v>715</v>
      </c>
      <c r="F642" s="14" t="s">
        <v>267</v>
      </c>
      <c r="G642" s="14" t="s">
        <v>2780</v>
      </c>
      <c r="H642" s="25" t="s">
        <v>96</v>
      </c>
      <c r="I642" s="26">
        <v>1400.0</v>
      </c>
      <c r="J642" s="22">
        <v>0.0</v>
      </c>
      <c r="K642" s="22">
        <f t="shared" si="6"/>
        <v>0</v>
      </c>
      <c r="L642" s="22">
        <f t="shared" si="7"/>
        <v>0</v>
      </c>
      <c r="M642" s="22">
        <v>0.0</v>
      </c>
      <c r="N642" s="22">
        <f t="shared" si="8"/>
        <v>0</v>
      </c>
      <c r="O642" s="22">
        <f t="shared" si="9"/>
        <v>0</v>
      </c>
      <c r="P642" s="22">
        <v>22.0</v>
      </c>
      <c r="Q642" s="22">
        <f t="shared" si="10"/>
        <v>0</v>
      </c>
      <c r="R642" s="22">
        <f t="shared" si="11"/>
        <v>22</v>
      </c>
      <c r="S642" s="22">
        <v>100.0</v>
      </c>
      <c r="T642" s="22">
        <f t="shared" si="12"/>
        <v>0</v>
      </c>
      <c r="U642" s="22">
        <f t="shared" si="13"/>
        <v>100</v>
      </c>
      <c r="V642" s="22">
        <f t="shared" si="14"/>
        <v>1278</v>
      </c>
      <c r="W642" s="22">
        <v>13.9</v>
      </c>
      <c r="X642" s="22">
        <f t="shared" si="15"/>
        <v>0</v>
      </c>
      <c r="Y642" s="22">
        <f t="shared" si="16"/>
        <v>13.9</v>
      </c>
      <c r="Z642" s="22">
        <v>0.39</v>
      </c>
      <c r="AA642" s="22">
        <f t="shared" si="17"/>
        <v>0</v>
      </c>
      <c r="AB642" s="22">
        <f t="shared" si="18"/>
        <v>0.39</v>
      </c>
      <c r="AC642" s="22">
        <v>68.87</v>
      </c>
      <c r="AD642" s="22">
        <f t="shared" si="19"/>
        <v>0</v>
      </c>
      <c r="AE642" s="22">
        <f t="shared" si="20"/>
        <v>68.87</v>
      </c>
      <c r="AF642" s="22">
        <v>1.37</v>
      </c>
      <c r="AG642" s="22">
        <f t="shared" si="21"/>
        <v>0</v>
      </c>
      <c r="AH642" s="22">
        <f t="shared" si="22"/>
        <v>1.37</v>
      </c>
      <c r="AI642" s="22">
        <v>60.86</v>
      </c>
      <c r="AJ642" s="22">
        <f t="shared" si="23"/>
        <v>0</v>
      </c>
      <c r="AK642" s="22">
        <f t="shared" si="24"/>
        <v>60.86</v>
      </c>
      <c r="AL642" s="22">
        <f t="shared" ref="AL642:AN642" si="2651">AF642+AI642</f>
        <v>62.23</v>
      </c>
      <c r="AM642" s="22">
        <f t="shared" si="2651"/>
        <v>0</v>
      </c>
      <c r="AN642" s="22">
        <f t="shared" si="2651"/>
        <v>62.23</v>
      </c>
      <c r="AO642" s="22">
        <f t="shared" ref="AO642:AQ642" si="2652">SUM(J642+M642+P642+S642+W642+Z642+AC642+AF642+AI642)</f>
        <v>267.39</v>
      </c>
      <c r="AP642" s="22">
        <f t="shared" si="2652"/>
        <v>0</v>
      </c>
      <c r="AQ642" s="22">
        <f t="shared" si="2652"/>
        <v>267.39</v>
      </c>
      <c r="AR642" s="22">
        <v>39.26009548867072</v>
      </c>
      <c r="AS642" s="22">
        <f t="shared" si="27"/>
        <v>306.6500955</v>
      </c>
      <c r="AT642" s="22">
        <f t="shared" si="28"/>
        <v>306.6500955</v>
      </c>
      <c r="AU642" s="22">
        <f t="shared" si="29"/>
        <v>1093.349905</v>
      </c>
      <c r="AV642" s="22">
        <f t="shared" si="2292"/>
        <v>4554</v>
      </c>
      <c r="AW642" s="22">
        <f t="shared" si="31"/>
        <v>3460.650095</v>
      </c>
      <c r="AX642" s="22">
        <f t="shared" si="32"/>
        <v>1093.349905</v>
      </c>
      <c r="AY642" s="22">
        <v>70.73</v>
      </c>
      <c r="AZ642" s="22">
        <f t="shared" si="33"/>
        <v>70.73</v>
      </c>
      <c r="BA642" s="22">
        <f t="shared" si="34"/>
        <v>0</v>
      </c>
      <c r="BB642" s="22">
        <f t="shared" si="35"/>
        <v>4624.73</v>
      </c>
      <c r="BC642" s="22">
        <f t="shared" ref="BC642:BD642" si="2653">SUM(AW642+AZ642)</f>
        <v>3531.380095</v>
      </c>
      <c r="BD642" s="22">
        <f t="shared" si="2653"/>
        <v>1093.349905</v>
      </c>
      <c r="BE642" s="22">
        <f t="shared" si="37"/>
        <v>0</v>
      </c>
      <c r="BF642" s="27">
        <v>0.0</v>
      </c>
      <c r="BG642" s="22">
        <f t="shared" si="38"/>
        <v>0</v>
      </c>
      <c r="BH642" s="22">
        <f t="shared" si="39"/>
        <v>0</v>
      </c>
      <c r="BI642" s="22">
        <v>604.8699999999999</v>
      </c>
      <c r="BJ642" s="22">
        <f t="shared" si="40"/>
        <v>604.87</v>
      </c>
      <c r="BK642" s="22">
        <f t="shared" si="41"/>
        <v>0</v>
      </c>
      <c r="BL642" s="22"/>
      <c r="BM642" s="22">
        <f t="shared" si="42"/>
        <v>0</v>
      </c>
      <c r="BN642" s="22" t="str">
        <f t="shared" si="43"/>
        <v/>
      </c>
      <c r="BO642" s="22">
        <f t="shared" ref="BO642:BQ642" si="2654">BF642+BI642+BL642</f>
        <v>604.87</v>
      </c>
      <c r="BP642" s="22">
        <f t="shared" si="2654"/>
        <v>604.87</v>
      </c>
      <c r="BQ642" s="22">
        <f t="shared" si="2654"/>
        <v>0</v>
      </c>
      <c r="BR642" s="22">
        <f t="shared" si="45"/>
        <v>0</v>
      </c>
      <c r="BS642" s="22">
        <v>0.0</v>
      </c>
      <c r="BT642" s="22">
        <f t="shared" si="46"/>
        <v>0</v>
      </c>
      <c r="BU642" s="22">
        <f t="shared" si="47"/>
        <v>0</v>
      </c>
      <c r="BV642" s="22">
        <f t="shared" si="48"/>
        <v>0</v>
      </c>
      <c r="BW642" s="27">
        <v>53.2</v>
      </c>
      <c r="BX642" s="22">
        <f t="shared" si="49"/>
        <v>53.2</v>
      </c>
      <c r="BY642" s="22">
        <f t="shared" si="50"/>
        <v>0</v>
      </c>
      <c r="BZ642" s="22">
        <f t="shared" si="51"/>
        <v>0</v>
      </c>
      <c r="CA642" s="22">
        <f t="shared" si="52"/>
        <v>0</v>
      </c>
    </row>
    <row r="643" ht="14.25" customHeight="1">
      <c r="A643" s="14" t="s">
        <v>2781</v>
      </c>
      <c r="B643" s="14" t="s">
        <v>2782</v>
      </c>
      <c r="C643" s="14" t="s">
        <v>2783</v>
      </c>
      <c r="D643" s="14">
        <v>1.040822379E9</v>
      </c>
      <c r="E643" s="14" t="s">
        <v>2784</v>
      </c>
      <c r="F643" s="14" t="s">
        <v>456</v>
      </c>
      <c r="G643" s="14" t="s">
        <v>2785</v>
      </c>
      <c r="H643" s="25" t="s">
        <v>96</v>
      </c>
      <c r="I643" s="26">
        <v>1350.0</v>
      </c>
      <c r="J643" s="22">
        <v>0.0</v>
      </c>
      <c r="K643" s="22">
        <f t="shared" si="6"/>
        <v>0</v>
      </c>
      <c r="L643" s="22">
        <f t="shared" si="7"/>
        <v>0</v>
      </c>
      <c r="M643" s="22">
        <v>0.0</v>
      </c>
      <c r="N643" s="22">
        <f t="shared" si="8"/>
        <v>0</v>
      </c>
      <c r="O643" s="22">
        <f t="shared" si="9"/>
        <v>0</v>
      </c>
      <c r="P643" s="22">
        <v>10.0</v>
      </c>
      <c r="Q643" s="22">
        <f t="shared" si="10"/>
        <v>0</v>
      </c>
      <c r="R643" s="22">
        <f t="shared" si="11"/>
        <v>10</v>
      </c>
      <c r="S643" s="22">
        <v>100.0</v>
      </c>
      <c r="T643" s="22">
        <f t="shared" si="12"/>
        <v>0</v>
      </c>
      <c r="U643" s="22">
        <f t="shared" si="13"/>
        <v>100</v>
      </c>
      <c r="V643" s="22">
        <f t="shared" si="14"/>
        <v>1240</v>
      </c>
      <c r="W643" s="22">
        <v>13.9</v>
      </c>
      <c r="X643" s="22">
        <f t="shared" si="15"/>
        <v>0</v>
      </c>
      <c r="Y643" s="22">
        <f t="shared" si="16"/>
        <v>13.9</v>
      </c>
      <c r="Z643" s="22">
        <v>0.39</v>
      </c>
      <c r="AA643" s="22">
        <f t="shared" si="17"/>
        <v>0</v>
      </c>
      <c r="AB643" s="22">
        <f t="shared" si="18"/>
        <v>0.39</v>
      </c>
      <c r="AC643" s="22">
        <v>68.87</v>
      </c>
      <c r="AD643" s="22">
        <f t="shared" si="19"/>
        <v>0</v>
      </c>
      <c r="AE643" s="22">
        <f t="shared" si="20"/>
        <v>68.87</v>
      </c>
      <c r="AF643" s="22">
        <v>1.37</v>
      </c>
      <c r="AG643" s="22">
        <f t="shared" si="21"/>
        <v>0</v>
      </c>
      <c r="AH643" s="22">
        <f t="shared" si="22"/>
        <v>1.37</v>
      </c>
      <c r="AI643" s="22">
        <v>60.86</v>
      </c>
      <c r="AJ643" s="22">
        <f t="shared" si="23"/>
        <v>0</v>
      </c>
      <c r="AK643" s="22">
        <f t="shared" si="24"/>
        <v>60.86</v>
      </c>
      <c r="AL643" s="22">
        <f t="shared" ref="AL643:AN643" si="2655">AF643+AI643</f>
        <v>62.23</v>
      </c>
      <c r="AM643" s="22">
        <f t="shared" si="2655"/>
        <v>0</v>
      </c>
      <c r="AN643" s="22">
        <f t="shared" si="2655"/>
        <v>62.23</v>
      </c>
      <c r="AO643" s="22">
        <f t="shared" ref="AO643:AQ643" si="2656">SUM(J643+M643+P643+S643+W643+Z643+AC643+AF643+AI643)</f>
        <v>255.39</v>
      </c>
      <c r="AP643" s="22">
        <f t="shared" si="2656"/>
        <v>0</v>
      </c>
      <c r="AQ643" s="22">
        <f t="shared" si="2656"/>
        <v>255.39</v>
      </c>
      <c r="AR643" s="22">
        <v>37.94288689209335</v>
      </c>
      <c r="AS643" s="22">
        <f t="shared" si="27"/>
        <v>293.3328869</v>
      </c>
      <c r="AT643" s="22">
        <f t="shared" si="28"/>
        <v>293.3328869</v>
      </c>
      <c r="AU643" s="22">
        <f t="shared" si="29"/>
        <v>1056.667113</v>
      </c>
      <c r="AV643" s="22">
        <f t="shared" si="2292"/>
        <v>4554</v>
      </c>
      <c r="AW643" s="22">
        <f t="shared" si="31"/>
        <v>3497.332887</v>
      </c>
      <c r="AX643" s="22">
        <f t="shared" si="32"/>
        <v>1056.667113</v>
      </c>
      <c r="AY643" s="22">
        <v>70.73</v>
      </c>
      <c r="AZ643" s="22">
        <f t="shared" si="33"/>
        <v>70.73</v>
      </c>
      <c r="BA643" s="22">
        <f t="shared" si="34"/>
        <v>0</v>
      </c>
      <c r="BB643" s="22">
        <f t="shared" si="35"/>
        <v>4624.73</v>
      </c>
      <c r="BC643" s="22">
        <f t="shared" ref="BC643:BD643" si="2657">SUM(AW643+AZ643)</f>
        <v>3568.062887</v>
      </c>
      <c r="BD643" s="22">
        <f t="shared" si="2657"/>
        <v>1056.667113</v>
      </c>
      <c r="BE643" s="22">
        <f t="shared" si="37"/>
        <v>0</v>
      </c>
      <c r="BF643" s="27">
        <v>0.0</v>
      </c>
      <c r="BG643" s="22">
        <f t="shared" si="38"/>
        <v>0</v>
      </c>
      <c r="BH643" s="22">
        <f t="shared" si="39"/>
        <v>0</v>
      </c>
      <c r="BI643" s="22">
        <v>458.14</v>
      </c>
      <c r="BJ643" s="22">
        <f t="shared" si="40"/>
        <v>458.14</v>
      </c>
      <c r="BK643" s="22">
        <f t="shared" si="41"/>
        <v>0</v>
      </c>
      <c r="BL643" s="22"/>
      <c r="BM643" s="22">
        <f t="shared" si="42"/>
        <v>0</v>
      </c>
      <c r="BN643" s="22" t="str">
        <f t="shared" si="43"/>
        <v/>
      </c>
      <c r="BO643" s="22">
        <f t="shared" ref="BO643:BQ643" si="2658">BF643+BI643+BL643</f>
        <v>458.14</v>
      </c>
      <c r="BP643" s="22">
        <f t="shared" si="2658"/>
        <v>458.14</v>
      </c>
      <c r="BQ643" s="22">
        <f t="shared" si="2658"/>
        <v>0</v>
      </c>
      <c r="BR643" s="22">
        <f t="shared" si="45"/>
        <v>0</v>
      </c>
      <c r="BS643" s="22">
        <v>0.0</v>
      </c>
      <c r="BT643" s="22">
        <f t="shared" si="46"/>
        <v>0</v>
      </c>
      <c r="BU643" s="22">
        <f t="shared" si="47"/>
        <v>0</v>
      </c>
      <c r="BV643" s="22">
        <f t="shared" si="48"/>
        <v>0</v>
      </c>
      <c r="BW643" s="27">
        <v>106.4</v>
      </c>
      <c r="BX643" s="22">
        <f t="shared" si="49"/>
        <v>106.4</v>
      </c>
      <c r="BY643" s="22">
        <f t="shared" si="50"/>
        <v>0</v>
      </c>
      <c r="BZ643" s="22">
        <f t="shared" si="51"/>
        <v>0</v>
      </c>
      <c r="CA643" s="22">
        <f t="shared" si="52"/>
        <v>0</v>
      </c>
    </row>
    <row r="644" ht="14.25" customHeight="1">
      <c r="A644" s="14" t="s">
        <v>2786</v>
      </c>
      <c r="B644" s="14" t="s">
        <v>2787</v>
      </c>
      <c r="C644" s="14" t="s">
        <v>2788</v>
      </c>
      <c r="D644" s="14">
        <v>2.55507992E8</v>
      </c>
      <c r="E644" s="14" t="s">
        <v>2789</v>
      </c>
      <c r="F644" s="14" t="s">
        <v>282</v>
      </c>
      <c r="G644" s="14" t="s">
        <v>2790</v>
      </c>
      <c r="H644" s="25" t="s">
        <v>96</v>
      </c>
      <c r="I644" s="26">
        <v>1379.0</v>
      </c>
      <c r="J644" s="22">
        <v>0.0</v>
      </c>
      <c r="K644" s="22">
        <f t="shared" si="6"/>
        <v>0</v>
      </c>
      <c r="L644" s="22">
        <f t="shared" si="7"/>
        <v>0</v>
      </c>
      <c r="M644" s="22">
        <v>0.0</v>
      </c>
      <c r="N644" s="22">
        <f t="shared" si="8"/>
        <v>0</v>
      </c>
      <c r="O644" s="22">
        <f t="shared" si="9"/>
        <v>0</v>
      </c>
      <c r="P644" s="22">
        <v>10.0</v>
      </c>
      <c r="Q644" s="22">
        <f t="shared" si="10"/>
        <v>0</v>
      </c>
      <c r="R644" s="22">
        <f t="shared" si="11"/>
        <v>10</v>
      </c>
      <c r="S644" s="22">
        <v>100.0</v>
      </c>
      <c r="T644" s="22">
        <f t="shared" si="12"/>
        <v>0</v>
      </c>
      <c r="U644" s="22">
        <f t="shared" si="13"/>
        <v>100</v>
      </c>
      <c r="V644" s="22">
        <f t="shared" si="14"/>
        <v>1269</v>
      </c>
      <c r="W644" s="22">
        <v>27.8</v>
      </c>
      <c r="X644" s="22">
        <f t="shared" si="15"/>
        <v>0</v>
      </c>
      <c r="Y644" s="22">
        <f t="shared" si="16"/>
        <v>27.8</v>
      </c>
      <c r="Z644" s="22">
        <v>0.39</v>
      </c>
      <c r="AA644" s="22">
        <f t="shared" si="17"/>
        <v>0</v>
      </c>
      <c r="AB644" s="22">
        <f t="shared" si="18"/>
        <v>0.39</v>
      </c>
      <c r="AC644" s="22">
        <v>68.87</v>
      </c>
      <c r="AD644" s="22">
        <f t="shared" si="19"/>
        <v>0</v>
      </c>
      <c r="AE644" s="22">
        <f t="shared" si="20"/>
        <v>68.87</v>
      </c>
      <c r="AF644" s="22">
        <v>1.37</v>
      </c>
      <c r="AG644" s="22">
        <f t="shared" si="21"/>
        <v>0</v>
      </c>
      <c r="AH644" s="22">
        <f t="shared" si="22"/>
        <v>1.37</v>
      </c>
      <c r="AI644" s="22">
        <v>60.86</v>
      </c>
      <c r="AJ644" s="22">
        <f t="shared" si="23"/>
        <v>0</v>
      </c>
      <c r="AK644" s="22">
        <f t="shared" si="24"/>
        <v>60.86</v>
      </c>
      <c r="AL644" s="22">
        <f t="shared" ref="AL644:AN644" si="2659">AF644+AI644</f>
        <v>62.23</v>
      </c>
      <c r="AM644" s="22">
        <f t="shared" si="2659"/>
        <v>0</v>
      </c>
      <c r="AN644" s="22">
        <f t="shared" si="2659"/>
        <v>62.23</v>
      </c>
      <c r="AO644" s="22">
        <f t="shared" ref="AO644:AQ644" si="2660">SUM(J644+M644+P644+S644+W644+Z644+AC644+AF644+AI644)</f>
        <v>269.29</v>
      </c>
      <c r="AP644" s="22">
        <f t="shared" si="2660"/>
        <v>0</v>
      </c>
      <c r="AQ644" s="22">
        <f t="shared" si="2660"/>
        <v>269.29</v>
      </c>
      <c r="AR644" s="22">
        <v>38.46630399231225</v>
      </c>
      <c r="AS644" s="22">
        <f t="shared" si="27"/>
        <v>307.756304</v>
      </c>
      <c r="AT644" s="22">
        <f t="shared" si="28"/>
        <v>307.756304</v>
      </c>
      <c r="AU644" s="22">
        <f t="shared" si="29"/>
        <v>1071.243696</v>
      </c>
      <c r="AV644" s="22">
        <f t="shared" si="2292"/>
        <v>4554</v>
      </c>
      <c r="AW644" s="22">
        <f t="shared" si="31"/>
        <v>3482.756304</v>
      </c>
      <c r="AX644" s="22">
        <f t="shared" si="32"/>
        <v>1071.243696</v>
      </c>
      <c r="AY644" s="22">
        <v>70.73</v>
      </c>
      <c r="AZ644" s="22">
        <f t="shared" si="33"/>
        <v>70.73</v>
      </c>
      <c r="BA644" s="22">
        <f t="shared" si="34"/>
        <v>0</v>
      </c>
      <c r="BB644" s="22">
        <f t="shared" si="35"/>
        <v>4624.73</v>
      </c>
      <c r="BC644" s="22">
        <f t="shared" ref="BC644:BD644" si="2661">SUM(AW644+AZ644)</f>
        <v>3553.486304</v>
      </c>
      <c r="BD644" s="22">
        <f t="shared" si="2661"/>
        <v>1071.243696</v>
      </c>
      <c r="BE644" s="22">
        <f t="shared" si="37"/>
        <v>0</v>
      </c>
      <c r="BF644" s="27">
        <v>0.0</v>
      </c>
      <c r="BG644" s="22">
        <f t="shared" si="38"/>
        <v>0</v>
      </c>
      <c r="BH644" s="22">
        <f t="shared" si="39"/>
        <v>0</v>
      </c>
      <c r="BI644" s="22">
        <v>514.5699999999999</v>
      </c>
      <c r="BJ644" s="22">
        <f t="shared" si="40"/>
        <v>514.57</v>
      </c>
      <c r="BK644" s="22">
        <f t="shared" si="41"/>
        <v>0</v>
      </c>
      <c r="BL644" s="22"/>
      <c r="BM644" s="22">
        <f t="shared" si="42"/>
        <v>0</v>
      </c>
      <c r="BN644" s="22" t="str">
        <f t="shared" si="43"/>
        <v/>
      </c>
      <c r="BO644" s="22">
        <f t="shared" ref="BO644:BQ644" si="2662">BF644+BI644+BL644</f>
        <v>514.57</v>
      </c>
      <c r="BP644" s="22">
        <f t="shared" si="2662"/>
        <v>514.57</v>
      </c>
      <c r="BQ644" s="22">
        <f t="shared" si="2662"/>
        <v>0</v>
      </c>
      <c r="BR644" s="22">
        <f t="shared" si="45"/>
        <v>0</v>
      </c>
      <c r="BS644" s="22">
        <v>0.0</v>
      </c>
      <c r="BT644" s="22">
        <f t="shared" si="46"/>
        <v>0</v>
      </c>
      <c r="BU644" s="22">
        <f t="shared" si="47"/>
        <v>0</v>
      </c>
      <c r="BV644" s="22">
        <f t="shared" si="48"/>
        <v>0</v>
      </c>
      <c r="BW644" s="27">
        <v>1393.98</v>
      </c>
      <c r="BX644" s="22">
        <f t="shared" si="49"/>
        <v>1393.98</v>
      </c>
      <c r="BY644" s="22">
        <f t="shared" si="50"/>
        <v>0</v>
      </c>
      <c r="BZ644" s="22">
        <f t="shared" si="51"/>
        <v>0</v>
      </c>
      <c r="CA644" s="22">
        <f t="shared" si="52"/>
        <v>0</v>
      </c>
    </row>
    <row r="645" ht="14.25" customHeight="1">
      <c r="A645" s="14" t="s">
        <v>2791</v>
      </c>
      <c r="B645" s="14" t="s">
        <v>2792</v>
      </c>
      <c r="C645" s="14" t="s">
        <v>2793</v>
      </c>
      <c r="D645" s="14">
        <v>8.80801336E8</v>
      </c>
      <c r="E645" s="14" t="s">
        <v>312</v>
      </c>
      <c r="F645" s="14" t="s">
        <v>322</v>
      </c>
      <c r="G645" s="14" t="s">
        <v>2794</v>
      </c>
      <c r="H645" s="25" t="s">
        <v>96</v>
      </c>
      <c r="I645" s="26">
        <v>423.0</v>
      </c>
      <c r="J645" s="22">
        <v>0.0</v>
      </c>
      <c r="K645" s="22">
        <f t="shared" si="6"/>
        <v>0</v>
      </c>
      <c r="L645" s="22">
        <f t="shared" si="7"/>
        <v>0</v>
      </c>
      <c r="M645" s="22">
        <v>0.0</v>
      </c>
      <c r="N645" s="22">
        <f t="shared" si="8"/>
        <v>0</v>
      </c>
      <c r="O645" s="22">
        <f t="shared" si="9"/>
        <v>0</v>
      </c>
      <c r="P645" s="22">
        <v>10.0</v>
      </c>
      <c r="Q645" s="22">
        <f t="shared" si="10"/>
        <v>0</v>
      </c>
      <c r="R645" s="22">
        <f t="shared" si="11"/>
        <v>10</v>
      </c>
      <c r="S645" s="22">
        <v>100.0</v>
      </c>
      <c r="T645" s="22">
        <f t="shared" si="12"/>
        <v>0</v>
      </c>
      <c r="U645" s="22">
        <f t="shared" si="13"/>
        <v>100</v>
      </c>
      <c r="V645" s="22">
        <f t="shared" si="14"/>
        <v>313</v>
      </c>
      <c r="W645" s="22">
        <v>13.9</v>
      </c>
      <c r="X645" s="22">
        <f t="shared" si="15"/>
        <v>0</v>
      </c>
      <c r="Y645" s="22">
        <f t="shared" si="16"/>
        <v>13.9</v>
      </c>
      <c r="Z645" s="22">
        <v>0.39</v>
      </c>
      <c r="AA645" s="22">
        <f t="shared" si="17"/>
        <v>0</v>
      </c>
      <c r="AB645" s="22">
        <f t="shared" si="18"/>
        <v>0.39</v>
      </c>
      <c r="AC645" s="22">
        <v>68.87</v>
      </c>
      <c r="AD645" s="22">
        <f t="shared" si="19"/>
        <v>0</v>
      </c>
      <c r="AE645" s="22">
        <f t="shared" si="20"/>
        <v>68.87</v>
      </c>
      <c r="AF645" s="22">
        <v>1.37</v>
      </c>
      <c r="AG645" s="22">
        <f t="shared" si="21"/>
        <v>0</v>
      </c>
      <c r="AH645" s="22">
        <f t="shared" si="22"/>
        <v>1.37</v>
      </c>
      <c r="AI645" s="22">
        <v>60.86</v>
      </c>
      <c r="AJ645" s="22">
        <f t="shared" si="23"/>
        <v>0</v>
      </c>
      <c r="AK645" s="22">
        <f t="shared" si="24"/>
        <v>60.86</v>
      </c>
      <c r="AL645" s="22">
        <f t="shared" ref="AL645:AN645" si="2663">AF645+AI645</f>
        <v>62.23</v>
      </c>
      <c r="AM645" s="22">
        <f t="shared" si="2663"/>
        <v>0</v>
      </c>
      <c r="AN645" s="22">
        <f t="shared" si="2663"/>
        <v>62.23</v>
      </c>
      <c r="AO645" s="22">
        <f t="shared" ref="AO645:AQ645" si="2664">SUM(J645+M645+P645+S645+W645+Z645+AC645+AF645+AI645)</f>
        <v>255.39</v>
      </c>
      <c r="AP645" s="22">
        <f t="shared" si="2664"/>
        <v>0</v>
      </c>
      <c r="AQ645" s="22">
        <f t="shared" si="2664"/>
        <v>255.39</v>
      </c>
      <c r="AR645" s="22">
        <v>5.809929812429783</v>
      </c>
      <c r="AS645" s="22">
        <f t="shared" si="27"/>
        <v>261.1999298</v>
      </c>
      <c r="AT645" s="22">
        <f t="shared" si="28"/>
        <v>261.1999298</v>
      </c>
      <c r="AU645" s="22">
        <f t="shared" si="29"/>
        <v>161.8000702</v>
      </c>
      <c r="AV645" s="22">
        <f t="shared" si="2292"/>
        <v>4554</v>
      </c>
      <c r="AW645" s="22">
        <f t="shared" si="31"/>
        <v>4392.19993</v>
      </c>
      <c r="AX645" s="22">
        <f t="shared" si="32"/>
        <v>161.8000702</v>
      </c>
      <c r="AY645" s="22">
        <v>70.73</v>
      </c>
      <c r="AZ645" s="22">
        <f t="shared" si="33"/>
        <v>70.73</v>
      </c>
      <c r="BA645" s="22">
        <f t="shared" si="34"/>
        <v>0</v>
      </c>
      <c r="BB645" s="22">
        <f t="shared" si="35"/>
        <v>4624.73</v>
      </c>
      <c r="BC645" s="22">
        <f t="shared" ref="BC645:BD645" si="2665">SUM(AW645+AZ645)</f>
        <v>4462.92993</v>
      </c>
      <c r="BD645" s="22">
        <f t="shared" si="2665"/>
        <v>161.8000702</v>
      </c>
      <c r="BE645" s="22">
        <f t="shared" si="37"/>
        <v>0</v>
      </c>
      <c r="BF645" s="27">
        <v>0.0</v>
      </c>
      <c r="BG645" s="22">
        <f t="shared" si="38"/>
        <v>0</v>
      </c>
      <c r="BH645" s="22">
        <f t="shared" si="39"/>
        <v>0</v>
      </c>
      <c r="BI645" s="22">
        <v>419.03000000000003</v>
      </c>
      <c r="BJ645" s="22">
        <f t="shared" si="40"/>
        <v>419.03</v>
      </c>
      <c r="BK645" s="22">
        <f t="shared" si="41"/>
        <v>0</v>
      </c>
      <c r="BL645" s="22"/>
      <c r="BM645" s="22">
        <f t="shared" si="42"/>
        <v>0</v>
      </c>
      <c r="BN645" s="22" t="str">
        <f t="shared" si="43"/>
        <v/>
      </c>
      <c r="BO645" s="22">
        <f t="shared" ref="BO645:BQ645" si="2666">BF645+BI645+BL645</f>
        <v>419.03</v>
      </c>
      <c r="BP645" s="22">
        <f t="shared" si="2666"/>
        <v>419.03</v>
      </c>
      <c r="BQ645" s="22">
        <f t="shared" si="2666"/>
        <v>0</v>
      </c>
      <c r="BR645" s="22">
        <f t="shared" si="45"/>
        <v>0</v>
      </c>
      <c r="BS645" s="22">
        <v>0.0</v>
      </c>
      <c r="BT645" s="22">
        <f t="shared" si="46"/>
        <v>0</v>
      </c>
      <c r="BU645" s="22">
        <f t="shared" si="47"/>
        <v>0</v>
      </c>
      <c r="BV645" s="22">
        <f t="shared" si="48"/>
        <v>0</v>
      </c>
      <c r="BW645" s="27">
        <v>425.63</v>
      </c>
      <c r="BX645" s="22">
        <f t="shared" si="49"/>
        <v>425.63</v>
      </c>
      <c r="BY645" s="22">
        <f t="shared" si="50"/>
        <v>0</v>
      </c>
      <c r="BZ645" s="22">
        <f t="shared" si="51"/>
        <v>0</v>
      </c>
      <c r="CA645" s="22">
        <f t="shared" si="52"/>
        <v>0</v>
      </c>
    </row>
    <row r="646" ht="14.25" customHeight="1">
      <c r="A646" s="14" t="s">
        <v>2795</v>
      </c>
      <c r="B646" s="14" t="s">
        <v>2796</v>
      </c>
      <c r="C646" s="14" t="s">
        <v>2797</v>
      </c>
      <c r="D646" s="14">
        <v>2.67185502E8</v>
      </c>
      <c r="E646" s="14" t="s">
        <v>220</v>
      </c>
      <c r="F646" s="14" t="s">
        <v>282</v>
      </c>
      <c r="G646" s="14" t="s">
        <v>2798</v>
      </c>
      <c r="H646" s="25" t="s">
        <v>96</v>
      </c>
      <c r="I646" s="26">
        <v>2300.0</v>
      </c>
      <c r="J646" s="22">
        <v>0.0</v>
      </c>
      <c r="K646" s="22">
        <f t="shared" si="6"/>
        <v>0</v>
      </c>
      <c r="L646" s="22">
        <f t="shared" si="7"/>
        <v>0</v>
      </c>
      <c r="M646" s="22">
        <v>0.0</v>
      </c>
      <c r="N646" s="22">
        <f t="shared" si="8"/>
        <v>0</v>
      </c>
      <c r="O646" s="22">
        <f t="shared" si="9"/>
        <v>0</v>
      </c>
      <c r="P646" s="22">
        <v>10.0</v>
      </c>
      <c r="Q646" s="22">
        <f t="shared" si="10"/>
        <v>0</v>
      </c>
      <c r="R646" s="22">
        <f t="shared" si="11"/>
        <v>10</v>
      </c>
      <c r="S646" s="22">
        <v>100.0</v>
      </c>
      <c r="T646" s="22">
        <f t="shared" si="12"/>
        <v>0</v>
      </c>
      <c r="U646" s="22">
        <f t="shared" si="13"/>
        <v>100</v>
      </c>
      <c r="V646" s="22">
        <f t="shared" si="14"/>
        <v>2190</v>
      </c>
      <c r="W646" s="22">
        <v>13.9</v>
      </c>
      <c r="X646" s="22">
        <f t="shared" si="15"/>
        <v>0</v>
      </c>
      <c r="Y646" s="22">
        <f t="shared" si="16"/>
        <v>13.9</v>
      </c>
      <c r="Z646" s="22">
        <v>0.39</v>
      </c>
      <c r="AA646" s="22">
        <f t="shared" si="17"/>
        <v>0</v>
      </c>
      <c r="AB646" s="22">
        <f t="shared" si="18"/>
        <v>0.39</v>
      </c>
      <c r="AC646" s="22">
        <v>68.87</v>
      </c>
      <c r="AD646" s="22">
        <f t="shared" si="19"/>
        <v>0</v>
      </c>
      <c r="AE646" s="22">
        <f t="shared" si="20"/>
        <v>68.87</v>
      </c>
      <c r="AF646" s="22">
        <v>1.37</v>
      </c>
      <c r="AG646" s="22">
        <f t="shared" si="21"/>
        <v>0</v>
      </c>
      <c r="AH646" s="22">
        <f t="shared" si="22"/>
        <v>1.37</v>
      </c>
      <c r="AI646" s="22">
        <v>60.86</v>
      </c>
      <c r="AJ646" s="22">
        <f t="shared" si="23"/>
        <v>0</v>
      </c>
      <c r="AK646" s="22">
        <f t="shared" si="24"/>
        <v>60.86</v>
      </c>
      <c r="AL646" s="22">
        <f t="shared" ref="AL646:AN646" si="2667">AF646+AI646</f>
        <v>62.23</v>
      </c>
      <c r="AM646" s="22">
        <f t="shared" si="2667"/>
        <v>0</v>
      </c>
      <c r="AN646" s="22">
        <f t="shared" si="2667"/>
        <v>62.23</v>
      </c>
      <c r="AO646" s="22">
        <f t="shared" ref="AO646:AQ646" si="2668">SUM(J646+M646+P646+S646+W646+Z646+AC646+AF646+AI646)</f>
        <v>255.39</v>
      </c>
      <c r="AP646" s="22">
        <f t="shared" si="2668"/>
        <v>0</v>
      </c>
      <c r="AQ646" s="22">
        <f t="shared" si="2668"/>
        <v>255.39</v>
      </c>
      <c r="AR646" s="22">
        <v>70.87310180652742</v>
      </c>
      <c r="AS646" s="22">
        <f t="shared" si="27"/>
        <v>326.2631018</v>
      </c>
      <c r="AT646" s="22">
        <f t="shared" si="28"/>
        <v>326.2631018</v>
      </c>
      <c r="AU646" s="22">
        <f t="shared" si="29"/>
        <v>1973.736898</v>
      </c>
      <c r="AV646" s="22">
        <f t="shared" si="2292"/>
        <v>4554</v>
      </c>
      <c r="AW646" s="22">
        <f t="shared" si="31"/>
        <v>2580.263102</v>
      </c>
      <c r="AX646" s="22">
        <f t="shared" si="32"/>
        <v>1973.736898</v>
      </c>
      <c r="AY646" s="22">
        <v>70.73</v>
      </c>
      <c r="AZ646" s="22">
        <f t="shared" si="33"/>
        <v>70.73</v>
      </c>
      <c r="BA646" s="22">
        <f t="shared" si="34"/>
        <v>0</v>
      </c>
      <c r="BB646" s="22">
        <f t="shared" si="35"/>
        <v>4624.73</v>
      </c>
      <c r="BC646" s="22">
        <f t="shared" ref="BC646:BD646" si="2669">SUM(AW646+AZ646)</f>
        <v>2650.993102</v>
      </c>
      <c r="BD646" s="22">
        <f t="shared" si="2669"/>
        <v>1973.736898</v>
      </c>
      <c r="BE646" s="22">
        <f t="shared" si="37"/>
        <v>0</v>
      </c>
      <c r="BF646" s="27">
        <v>0.0</v>
      </c>
      <c r="BG646" s="22">
        <f t="shared" si="38"/>
        <v>0</v>
      </c>
      <c r="BH646" s="22">
        <f t="shared" si="39"/>
        <v>0</v>
      </c>
      <c r="BI646" s="22">
        <v>403.35</v>
      </c>
      <c r="BJ646" s="22">
        <f t="shared" si="40"/>
        <v>403.35</v>
      </c>
      <c r="BK646" s="22">
        <f t="shared" si="41"/>
        <v>0</v>
      </c>
      <c r="BL646" s="22"/>
      <c r="BM646" s="22">
        <f t="shared" si="42"/>
        <v>0</v>
      </c>
      <c r="BN646" s="22" t="str">
        <f t="shared" si="43"/>
        <v/>
      </c>
      <c r="BO646" s="22">
        <f t="shared" ref="BO646:BQ646" si="2670">BF646+BI646+BL646</f>
        <v>403.35</v>
      </c>
      <c r="BP646" s="22">
        <f t="shared" si="2670"/>
        <v>403.35</v>
      </c>
      <c r="BQ646" s="22">
        <f t="shared" si="2670"/>
        <v>0</v>
      </c>
      <c r="BR646" s="22">
        <f t="shared" si="45"/>
        <v>0</v>
      </c>
      <c r="BS646" s="22">
        <v>0.0</v>
      </c>
      <c r="BT646" s="22">
        <f t="shared" si="46"/>
        <v>0</v>
      </c>
      <c r="BU646" s="22">
        <f t="shared" si="47"/>
        <v>0</v>
      </c>
      <c r="BV646" s="22">
        <f t="shared" si="48"/>
        <v>0</v>
      </c>
      <c r="BW646" s="27">
        <v>106.4</v>
      </c>
      <c r="BX646" s="22">
        <f t="shared" si="49"/>
        <v>106.4</v>
      </c>
      <c r="BY646" s="22">
        <f t="shared" si="50"/>
        <v>0</v>
      </c>
      <c r="BZ646" s="22">
        <f t="shared" si="51"/>
        <v>0</v>
      </c>
      <c r="CA646" s="22">
        <f t="shared" si="52"/>
        <v>0</v>
      </c>
    </row>
    <row r="647" ht="14.25" customHeight="1">
      <c r="A647" s="14" t="s">
        <v>2799</v>
      </c>
      <c r="B647" s="14" t="s">
        <v>2800</v>
      </c>
      <c r="C647" s="14" t="s">
        <v>2801</v>
      </c>
      <c r="D647" s="14">
        <v>8.89469717E8</v>
      </c>
      <c r="E647" s="14" t="s">
        <v>312</v>
      </c>
      <c r="F647" s="14" t="s">
        <v>322</v>
      </c>
      <c r="G647" s="14" t="s">
        <v>2802</v>
      </c>
      <c r="H647" s="25" t="s">
        <v>96</v>
      </c>
      <c r="I647" s="26">
        <v>796.0</v>
      </c>
      <c r="J647" s="22">
        <v>0.0</v>
      </c>
      <c r="K647" s="22">
        <f t="shared" si="6"/>
        <v>0</v>
      </c>
      <c r="L647" s="22">
        <f t="shared" si="7"/>
        <v>0</v>
      </c>
      <c r="M647" s="22">
        <v>0.0</v>
      </c>
      <c r="N647" s="22">
        <f t="shared" si="8"/>
        <v>0</v>
      </c>
      <c r="O647" s="22">
        <f t="shared" si="9"/>
        <v>0</v>
      </c>
      <c r="P647" s="22">
        <v>10.0</v>
      </c>
      <c r="Q647" s="22">
        <f t="shared" si="10"/>
        <v>0</v>
      </c>
      <c r="R647" s="22">
        <f t="shared" si="11"/>
        <v>10</v>
      </c>
      <c r="S647" s="22">
        <v>100.0</v>
      </c>
      <c r="T647" s="22">
        <f t="shared" si="12"/>
        <v>0</v>
      </c>
      <c r="U647" s="22">
        <f t="shared" si="13"/>
        <v>100</v>
      </c>
      <c r="V647" s="22">
        <f t="shared" si="14"/>
        <v>686</v>
      </c>
      <c r="W647" s="22">
        <v>27.8</v>
      </c>
      <c r="X647" s="22">
        <f t="shared" si="15"/>
        <v>0</v>
      </c>
      <c r="Y647" s="22">
        <f t="shared" si="16"/>
        <v>27.8</v>
      </c>
      <c r="Z647" s="22">
        <v>0.39</v>
      </c>
      <c r="AA647" s="22">
        <f t="shared" si="17"/>
        <v>0</v>
      </c>
      <c r="AB647" s="22">
        <f t="shared" si="18"/>
        <v>0.39</v>
      </c>
      <c r="AC647" s="22">
        <v>68.87</v>
      </c>
      <c r="AD647" s="22">
        <f t="shared" si="19"/>
        <v>0</v>
      </c>
      <c r="AE647" s="22">
        <f t="shared" si="20"/>
        <v>68.87</v>
      </c>
      <c r="AF647" s="22">
        <v>1.37</v>
      </c>
      <c r="AG647" s="22">
        <f t="shared" si="21"/>
        <v>0</v>
      </c>
      <c r="AH647" s="22">
        <f t="shared" si="22"/>
        <v>1.37</v>
      </c>
      <c r="AI647" s="22">
        <v>60.86</v>
      </c>
      <c r="AJ647" s="22">
        <f t="shared" si="23"/>
        <v>0</v>
      </c>
      <c r="AK647" s="22">
        <f t="shared" si="24"/>
        <v>60.86</v>
      </c>
      <c r="AL647" s="22">
        <f t="shared" ref="AL647:AN647" si="2671">AF647+AI647</f>
        <v>62.23</v>
      </c>
      <c r="AM647" s="22">
        <f t="shared" si="2671"/>
        <v>0</v>
      </c>
      <c r="AN647" s="22">
        <f t="shared" si="2671"/>
        <v>62.23</v>
      </c>
      <c r="AO647" s="22">
        <f t="shared" ref="AO647:AQ647" si="2672">SUM(J647+M647+P647+S647+W647+Z647+AC647+AF647+AI647)</f>
        <v>269.29</v>
      </c>
      <c r="AP647" s="22">
        <f t="shared" si="2672"/>
        <v>0</v>
      </c>
      <c r="AQ647" s="22">
        <f t="shared" si="2672"/>
        <v>269.29</v>
      </c>
      <c r="AR647" s="22">
        <v>18.257551050085866</v>
      </c>
      <c r="AS647" s="22">
        <f t="shared" si="27"/>
        <v>287.5475511</v>
      </c>
      <c r="AT647" s="22">
        <f t="shared" si="28"/>
        <v>287.5475511</v>
      </c>
      <c r="AU647" s="22">
        <f t="shared" si="29"/>
        <v>508.4524489</v>
      </c>
      <c r="AV647" s="22">
        <f t="shared" si="2292"/>
        <v>4554</v>
      </c>
      <c r="AW647" s="22">
        <f t="shared" si="31"/>
        <v>4045.547551</v>
      </c>
      <c r="AX647" s="22">
        <f t="shared" si="32"/>
        <v>508.4524489</v>
      </c>
      <c r="AY647" s="22">
        <v>70.73</v>
      </c>
      <c r="AZ647" s="22">
        <f t="shared" si="33"/>
        <v>70.73</v>
      </c>
      <c r="BA647" s="22">
        <f t="shared" si="34"/>
        <v>0</v>
      </c>
      <c r="BB647" s="22">
        <f t="shared" si="35"/>
        <v>4624.73</v>
      </c>
      <c r="BC647" s="22">
        <f t="shared" ref="BC647:BD647" si="2673">SUM(AW647+AZ647)</f>
        <v>4116.277551</v>
      </c>
      <c r="BD647" s="22">
        <f t="shared" si="2673"/>
        <v>508.4524489</v>
      </c>
      <c r="BE647" s="22">
        <f t="shared" si="37"/>
        <v>0</v>
      </c>
      <c r="BF647" s="27">
        <v>0.0</v>
      </c>
      <c r="BG647" s="22">
        <f t="shared" si="38"/>
        <v>0</v>
      </c>
      <c r="BH647" s="22">
        <f t="shared" si="39"/>
        <v>0</v>
      </c>
      <c r="BI647" s="22">
        <v>530.0899999999999</v>
      </c>
      <c r="BJ647" s="22">
        <f t="shared" si="40"/>
        <v>530.09</v>
      </c>
      <c r="BK647" s="22">
        <f t="shared" si="41"/>
        <v>0</v>
      </c>
      <c r="BL647" s="22"/>
      <c r="BM647" s="22">
        <f t="shared" si="42"/>
        <v>0</v>
      </c>
      <c r="BN647" s="22" t="str">
        <f t="shared" si="43"/>
        <v/>
      </c>
      <c r="BO647" s="22">
        <f t="shared" ref="BO647:BQ647" si="2674">BF647+BI647+BL647</f>
        <v>530.09</v>
      </c>
      <c r="BP647" s="22">
        <f t="shared" si="2674"/>
        <v>530.09</v>
      </c>
      <c r="BQ647" s="22">
        <f t="shared" si="2674"/>
        <v>0</v>
      </c>
      <c r="BR647" s="22">
        <f t="shared" si="45"/>
        <v>0</v>
      </c>
      <c r="BS647" s="22">
        <v>0.0</v>
      </c>
      <c r="BT647" s="22">
        <f t="shared" si="46"/>
        <v>0</v>
      </c>
      <c r="BU647" s="22">
        <f t="shared" si="47"/>
        <v>0</v>
      </c>
      <c r="BV647" s="22">
        <f t="shared" si="48"/>
        <v>0</v>
      </c>
      <c r="BW647" s="27">
        <v>0.0</v>
      </c>
      <c r="BX647" s="22">
        <f t="shared" si="49"/>
        <v>0</v>
      </c>
      <c r="BY647" s="22">
        <f t="shared" si="50"/>
        <v>0</v>
      </c>
      <c r="BZ647" s="22">
        <f t="shared" si="51"/>
        <v>0</v>
      </c>
      <c r="CA647" s="22">
        <f t="shared" si="52"/>
        <v>0</v>
      </c>
    </row>
    <row r="648" ht="14.25" customHeight="1">
      <c r="A648" s="14" t="s">
        <v>2803</v>
      </c>
      <c r="B648" s="14" t="s">
        <v>2804</v>
      </c>
      <c r="C648" s="14" t="s">
        <v>2805</v>
      </c>
      <c r="D648" s="14">
        <v>9.78938062E8</v>
      </c>
      <c r="E648" s="14" t="s">
        <v>312</v>
      </c>
      <c r="F648" s="14" t="s">
        <v>209</v>
      </c>
      <c r="G648" s="14" t="s">
        <v>2806</v>
      </c>
      <c r="H648" s="25" t="s">
        <v>96</v>
      </c>
      <c r="I648" s="26">
        <v>927.0</v>
      </c>
      <c r="J648" s="22">
        <v>0.0</v>
      </c>
      <c r="K648" s="22">
        <f t="shared" si="6"/>
        <v>0</v>
      </c>
      <c r="L648" s="22">
        <f t="shared" si="7"/>
        <v>0</v>
      </c>
      <c r="M648" s="22">
        <v>0.0</v>
      </c>
      <c r="N648" s="22">
        <f t="shared" si="8"/>
        <v>0</v>
      </c>
      <c r="O648" s="22">
        <f t="shared" si="9"/>
        <v>0</v>
      </c>
      <c r="P648" s="22">
        <v>22.0</v>
      </c>
      <c r="Q648" s="22">
        <f t="shared" si="10"/>
        <v>0</v>
      </c>
      <c r="R648" s="22">
        <f t="shared" si="11"/>
        <v>22</v>
      </c>
      <c r="S648" s="22">
        <v>100.0</v>
      </c>
      <c r="T648" s="22">
        <f t="shared" si="12"/>
        <v>0</v>
      </c>
      <c r="U648" s="22">
        <f t="shared" si="13"/>
        <v>100</v>
      </c>
      <c r="V648" s="22">
        <f t="shared" si="14"/>
        <v>805</v>
      </c>
      <c r="W648" s="22">
        <v>27.8</v>
      </c>
      <c r="X648" s="22">
        <f t="shared" si="15"/>
        <v>0</v>
      </c>
      <c r="Y648" s="22">
        <f t="shared" si="16"/>
        <v>27.8</v>
      </c>
      <c r="Z648" s="22">
        <v>0.39</v>
      </c>
      <c r="AA648" s="22">
        <f t="shared" si="17"/>
        <v>0</v>
      </c>
      <c r="AB648" s="22">
        <f t="shared" si="18"/>
        <v>0.39</v>
      </c>
      <c r="AC648" s="22">
        <v>68.87</v>
      </c>
      <c r="AD648" s="22">
        <f t="shared" si="19"/>
        <v>0</v>
      </c>
      <c r="AE648" s="22">
        <f t="shared" si="20"/>
        <v>68.87</v>
      </c>
      <c r="AF648" s="22">
        <v>1.37</v>
      </c>
      <c r="AG648" s="22">
        <f t="shared" si="21"/>
        <v>0</v>
      </c>
      <c r="AH648" s="22">
        <f t="shared" si="22"/>
        <v>1.37</v>
      </c>
      <c r="AI648" s="22">
        <v>60.86</v>
      </c>
      <c r="AJ648" s="22">
        <f t="shared" si="23"/>
        <v>0</v>
      </c>
      <c r="AK648" s="22">
        <f t="shared" si="24"/>
        <v>60.86</v>
      </c>
      <c r="AL648" s="22">
        <f t="shared" ref="AL648:AN648" si="2675">AF648+AI648</f>
        <v>62.23</v>
      </c>
      <c r="AM648" s="22">
        <f t="shared" si="2675"/>
        <v>0</v>
      </c>
      <c r="AN648" s="22">
        <f t="shared" si="2675"/>
        <v>62.23</v>
      </c>
      <c r="AO648" s="22">
        <f t="shared" ref="AO648:AQ648" si="2676">SUM(J648+M648+P648+S648+W648+Z648+AC648+AF648+AI648)</f>
        <v>281.29</v>
      </c>
      <c r="AP648" s="22">
        <f t="shared" si="2676"/>
        <v>0</v>
      </c>
      <c r="AQ648" s="22">
        <f t="shared" si="2676"/>
        <v>281.29</v>
      </c>
      <c r="AR648" s="22">
        <v>22.382493760420243</v>
      </c>
      <c r="AS648" s="22">
        <f t="shared" si="27"/>
        <v>303.6724938</v>
      </c>
      <c r="AT648" s="22">
        <f t="shared" si="28"/>
        <v>303.6724938</v>
      </c>
      <c r="AU648" s="22">
        <f t="shared" si="29"/>
        <v>623.3275062</v>
      </c>
      <c r="AV648" s="22">
        <f t="shared" si="2292"/>
        <v>4554</v>
      </c>
      <c r="AW648" s="22">
        <f t="shared" si="31"/>
        <v>3930.672494</v>
      </c>
      <c r="AX648" s="22">
        <f t="shared" si="32"/>
        <v>623.3275062</v>
      </c>
      <c r="AY648" s="22">
        <v>70.73</v>
      </c>
      <c r="AZ648" s="22">
        <f t="shared" si="33"/>
        <v>70.73</v>
      </c>
      <c r="BA648" s="22">
        <f t="shared" si="34"/>
        <v>0</v>
      </c>
      <c r="BB648" s="22">
        <f t="shared" si="35"/>
        <v>4624.73</v>
      </c>
      <c r="BC648" s="22">
        <f t="shared" ref="BC648:BD648" si="2677">SUM(AW648+AZ648)</f>
        <v>4001.402494</v>
      </c>
      <c r="BD648" s="22">
        <f t="shared" si="2677"/>
        <v>623.3275062</v>
      </c>
      <c r="BE648" s="22">
        <f t="shared" si="37"/>
        <v>0</v>
      </c>
      <c r="BF648" s="27">
        <v>0.0</v>
      </c>
      <c r="BG648" s="22">
        <f t="shared" si="38"/>
        <v>0</v>
      </c>
      <c r="BH648" s="22">
        <f t="shared" si="39"/>
        <v>0</v>
      </c>
      <c r="BI648" s="22">
        <v>583.2</v>
      </c>
      <c r="BJ648" s="22">
        <f t="shared" si="40"/>
        <v>583.2</v>
      </c>
      <c r="BK648" s="22">
        <f t="shared" si="41"/>
        <v>0</v>
      </c>
      <c r="BL648" s="22"/>
      <c r="BM648" s="22">
        <f t="shared" si="42"/>
        <v>0</v>
      </c>
      <c r="BN648" s="22" t="str">
        <f t="shared" si="43"/>
        <v/>
      </c>
      <c r="BO648" s="22">
        <f t="shared" ref="BO648:BQ648" si="2678">BF648+BI648+BL648</f>
        <v>583.2</v>
      </c>
      <c r="BP648" s="22">
        <f t="shared" si="2678"/>
        <v>583.2</v>
      </c>
      <c r="BQ648" s="22">
        <f t="shared" si="2678"/>
        <v>0</v>
      </c>
      <c r="BR648" s="22">
        <f t="shared" si="45"/>
        <v>0</v>
      </c>
      <c r="BS648" s="22">
        <v>0.0</v>
      </c>
      <c r="BT648" s="22">
        <f t="shared" si="46"/>
        <v>0</v>
      </c>
      <c r="BU648" s="22">
        <f t="shared" si="47"/>
        <v>0</v>
      </c>
      <c r="BV648" s="22">
        <f t="shared" si="48"/>
        <v>0</v>
      </c>
      <c r="BW648" s="27">
        <v>574.62</v>
      </c>
      <c r="BX648" s="22">
        <f t="shared" si="49"/>
        <v>574.62</v>
      </c>
      <c r="BY648" s="22">
        <f t="shared" si="50"/>
        <v>0</v>
      </c>
      <c r="BZ648" s="22">
        <f t="shared" si="51"/>
        <v>0</v>
      </c>
      <c r="CA648" s="22">
        <f t="shared" si="52"/>
        <v>0</v>
      </c>
    </row>
    <row r="649" ht="14.25" customHeight="1">
      <c r="A649" s="14" t="s">
        <v>2807</v>
      </c>
      <c r="B649" s="14" t="s">
        <v>2808</v>
      </c>
      <c r="C649" s="14" t="s">
        <v>2809</v>
      </c>
      <c r="D649" s="14">
        <v>3.29921061E8</v>
      </c>
      <c r="E649" s="14" t="s">
        <v>2810</v>
      </c>
      <c r="F649" s="14" t="s">
        <v>107</v>
      </c>
      <c r="G649" s="14" t="s">
        <v>2811</v>
      </c>
      <c r="H649" s="25" t="s">
        <v>96</v>
      </c>
      <c r="I649" s="26">
        <v>723.0</v>
      </c>
      <c r="J649" s="22">
        <v>0.0</v>
      </c>
      <c r="K649" s="22">
        <f t="shared" si="6"/>
        <v>0</v>
      </c>
      <c r="L649" s="22">
        <f t="shared" si="7"/>
        <v>0</v>
      </c>
      <c r="M649" s="22">
        <v>0.0</v>
      </c>
      <c r="N649" s="22">
        <f t="shared" si="8"/>
        <v>0</v>
      </c>
      <c r="O649" s="22">
        <f t="shared" si="9"/>
        <v>0</v>
      </c>
      <c r="P649" s="22">
        <v>10.0</v>
      </c>
      <c r="Q649" s="22">
        <f t="shared" si="10"/>
        <v>0</v>
      </c>
      <c r="R649" s="22">
        <f t="shared" si="11"/>
        <v>10</v>
      </c>
      <c r="S649" s="22">
        <v>100.0</v>
      </c>
      <c r="T649" s="22">
        <f t="shared" si="12"/>
        <v>0</v>
      </c>
      <c r="U649" s="22">
        <f t="shared" si="13"/>
        <v>100</v>
      </c>
      <c r="V649" s="22">
        <f t="shared" si="14"/>
        <v>613</v>
      </c>
      <c r="W649" s="22">
        <v>13.9</v>
      </c>
      <c r="X649" s="22">
        <f t="shared" si="15"/>
        <v>0</v>
      </c>
      <c r="Y649" s="22">
        <f t="shared" si="16"/>
        <v>13.9</v>
      </c>
      <c r="Z649" s="22">
        <v>0.39</v>
      </c>
      <c r="AA649" s="22">
        <f t="shared" si="17"/>
        <v>0</v>
      </c>
      <c r="AB649" s="22">
        <f t="shared" si="18"/>
        <v>0.39</v>
      </c>
      <c r="AC649" s="22">
        <v>68.87</v>
      </c>
      <c r="AD649" s="22">
        <f t="shared" si="19"/>
        <v>0</v>
      </c>
      <c r="AE649" s="22">
        <f t="shared" si="20"/>
        <v>68.87</v>
      </c>
      <c r="AF649" s="22">
        <v>1.37</v>
      </c>
      <c r="AG649" s="22">
        <f t="shared" si="21"/>
        <v>0</v>
      </c>
      <c r="AH649" s="22">
        <f t="shared" si="22"/>
        <v>1.37</v>
      </c>
      <c r="AI649" s="22">
        <v>60.86</v>
      </c>
      <c r="AJ649" s="22">
        <f t="shared" si="23"/>
        <v>0</v>
      </c>
      <c r="AK649" s="22">
        <f t="shared" si="24"/>
        <v>60.86</v>
      </c>
      <c r="AL649" s="22">
        <f t="shared" ref="AL649:AN649" si="2679">AF649+AI649</f>
        <v>62.23</v>
      </c>
      <c r="AM649" s="22">
        <f t="shared" si="2679"/>
        <v>0</v>
      </c>
      <c r="AN649" s="22">
        <f t="shared" si="2679"/>
        <v>62.23</v>
      </c>
      <c r="AO649" s="22">
        <f t="shared" ref="AO649:AQ649" si="2680">SUM(J649+M649+P649+S649+W649+Z649+AC649+AF649+AI649)</f>
        <v>255.39</v>
      </c>
      <c r="AP649" s="22">
        <f t="shared" si="2680"/>
        <v>0</v>
      </c>
      <c r="AQ649" s="22">
        <f t="shared" si="2680"/>
        <v>255.39</v>
      </c>
      <c r="AR649" s="22">
        <v>16.20894504856686</v>
      </c>
      <c r="AS649" s="22">
        <f t="shared" si="27"/>
        <v>271.598945</v>
      </c>
      <c r="AT649" s="22">
        <f t="shared" si="28"/>
        <v>271.598945</v>
      </c>
      <c r="AU649" s="22">
        <f t="shared" si="29"/>
        <v>451.401055</v>
      </c>
      <c r="AV649" s="22">
        <f t="shared" si="2292"/>
        <v>4554</v>
      </c>
      <c r="AW649" s="22">
        <f t="shared" si="31"/>
        <v>4102.598945</v>
      </c>
      <c r="AX649" s="22">
        <f t="shared" si="32"/>
        <v>451.401055</v>
      </c>
      <c r="AY649" s="22">
        <v>70.73</v>
      </c>
      <c r="AZ649" s="22">
        <f t="shared" si="33"/>
        <v>70.73</v>
      </c>
      <c r="BA649" s="22">
        <f t="shared" si="34"/>
        <v>0</v>
      </c>
      <c r="BB649" s="22">
        <f t="shared" si="35"/>
        <v>4624.73</v>
      </c>
      <c r="BC649" s="22">
        <f t="shared" ref="BC649:BD649" si="2681">SUM(AW649+AZ649)</f>
        <v>4173.328945</v>
      </c>
      <c r="BD649" s="22">
        <f t="shared" si="2681"/>
        <v>451.401055</v>
      </c>
      <c r="BE649" s="22">
        <f t="shared" si="37"/>
        <v>0</v>
      </c>
      <c r="BF649" s="27">
        <v>0.0</v>
      </c>
      <c r="BG649" s="22">
        <f t="shared" si="38"/>
        <v>0</v>
      </c>
      <c r="BH649" s="22">
        <f t="shared" si="39"/>
        <v>0</v>
      </c>
      <c r="BI649" s="22">
        <v>661.04</v>
      </c>
      <c r="BJ649" s="22">
        <f t="shared" si="40"/>
        <v>661.04</v>
      </c>
      <c r="BK649" s="22">
        <f t="shared" si="41"/>
        <v>0</v>
      </c>
      <c r="BL649" s="22"/>
      <c r="BM649" s="22">
        <f t="shared" si="42"/>
        <v>0</v>
      </c>
      <c r="BN649" s="22" t="str">
        <f t="shared" si="43"/>
        <v/>
      </c>
      <c r="BO649" s="22">
        <f t="shared" ref="BO649:BQ649" si="2682">BF649+BI649+BL649</f>
        <v>661.04</v>
      </c>
      <c r="BP649" s="22">
        <f t="shared" si="2682"/>
        <v>661.04</v>
      </c>
      <c r="BQ649" s="22">
        <f t="shared" si="2682"/>
        <v>0</v>
      </c>
      <c r="BR649" s="22">
        <f t="shared" si="45"/>
        <v>0</v>
      </c>
      <c r="BS649" s="22">
        <v>0.0</v>
      </c>
      <c r="BT649" s="22">
        <f t="shared" si="46"/>
        <v>0</v>
      </c>
      <c r="BU649" s="22">
        <f t="shared" si="47"/>
        <v>0</v>
      </c>
      <c r="BV649" s="22">
        <f t="shared" si="48"/>
        <v>0</v>
      </c>
      <c r="BW649" s="27">
        <v>0.0</v>
      </c>
      <c r="BX649" s="22">
        <f t="shared" si="49"/>
        <v>0</v>
      </c>
      <c r="BY649" s="22">
        <f t="shared" si="50"/>
        <v>0</v>
      </c>
      <c r="BZ649" s="22">
        <f t="shared" si="51"/>
        <v>0</v>
      </c>
      <c r="CA649" s="22">
        <f t="shared" si="52"/>
        <v>0</v>
      </c>
    </row>
    <row r="650" ht="14.25" customHeight="1">
      <c r="A650" s="14" t="s">
        <v>2812</v>
      </c>
      <c r="B650" s="14" t="s">
        <v>2813</v>
      </c>
      <c r="C650" s="14" t="s">
        <v>2814</v>
      </c>
      <c r="D650" s="14">
        <v>8.34691833E8</v>
      </c>
      <c r="E650" s="14" t="s">
        <v>266</v>
      </c>
      <c r="F650" s="14" t="s">
        <v>191</v>
      </c>
      <c r="G650" s="14" t="s">
        <v>2815</v>
      </c>
      <c r="H650" s="25" t="s">
        <v>96</v>
      </c>
      <c r="I650" s="26">
        <v>1000.0</v>
      </c>
      <c r="J650" s="22">
        <v>0.0</v>
      </c>
      <c r="K650" s="22">
        <f t="shared" si="6"/>
        <v>0</v>
      </c>
      <c r="L650" s="22">
        <f t="shared" si="7"/>
        <v>0</v>
      </c>
      <c r="M650" s="22">
        <v>0.0</v>
      </c>
      <c r="N650" s="22">
        <f t="shared" si="8"/>
        <v>0</v>
      </c>
      <c r="O650" s="22">
        <f t="shared" si="9"/>
        <v>0</v>
      </c>
      <c r="P650" s="22">
        <v>22.0</v>
      </c>
      <c r="Q650" s="22">
        <f t="shared" si="10"/>
        <v>0</v>
      </c>
      <c r="R650" s="22">
        <f t="shared" si="11"/>
        <v>22</v>
      </c>
      <c r="S650" s="22">
        <v>100.0</v>
      </c>
      <c r="T650" s="22">
        <f t="shared" si="12"/>
        <v>0</v>
      </c>
      <c r="U650" s="22">
        <f t="shared" si="13"/>
        <v>100</v>
      </c>
      <c r="V650" s="22">
        <f t="shared" si="14"/>
        <v>878</v>
      </c>
      <c r="W650" s="22">
        <v>27.8</v>
      </c>
      <c r="X650" s="22">
        <f t="shared" si="15"/>
        <v>0</v>
      </c>
      <c r="Y650" s="22">
        <f t="shared" si="16"/>
        <v>27.8</v>
      </c>
      <c r="Z650" s="22">
        <v>0.39</v>
      </c>
      <c r="AA650" s="22">
        <f t="shared" si="17"/>
        <v>0</v>
      </c>
      <c r="AB650" s="22">
        <f t="shared" si="18"/>
        <v>0.39</v>
      </c>
      <c r="AC650" s="22">
        <v>68.87</v>
      </c>
      <c r="AD650" s="22">
        <f t="shared" si="19"/>
        <v>0</v>
      </c>
      <c r="AE650" s="22">
        <f t="shared" si="20"/>
        <v>68.87</v>
      </c>
      <c r="AF650" s="22">
        <v>1.37</v>
      </c>
      <c r="AG650" s="22">
        <f t="shared" si="21"/>
        <v>0</v>
      </c>
      <c r="AH650" s="22">
        <f t="shared" si="22"/>
        <v>1.37</v>
      </c>
      <c r="AI650" s="22">
        <v>60.86</v>
      </c>
      <c r="AJ650" s="22">
        <f t="shared" si="23"/>
        <v>0</v>
      </c>
      <c r="AK650" s="22">
        <f t="shared" si="24"/>
        <v>60.86</v>
      </c>
      <c r="AL650" s="22">
        <f t="shared" ref="AL650:AN650" si="2683">AF650+AI650</f>
        <v>62.23</v>
      </c>
      <c r="AM650" s="22">
        <f t="shared" si="2683"/>
        <v>0</v>
      </c>
      <c r="AN650" s="22">
        <f t="shared" si="2683"/>
        <v>62.23</v>
      </c>
      <c r="AO650" s="22">
        <f t="shared" ref="AO650:AQ650" si="2684">SUM(J650+M650+P650+S650+W650+Z650+AC650+AF650+AI650)</f>
        <v>281.29</v>
      </c>
      <c r="AP650" s="22">
        <f t="shared" si="2684"/>
        <v>0</v>
      </c>
      <c r="AQ650" s="22">
        <f t="shared" si="2684"/>
        <v>281.29</v>
      </c>
      <c r="AR650" s="22">
        <v>24.912920801213595</v>
      </c>
      <c r="AS650" s="22">
        <f t="shared" si="27"/>
        <v>306.2029208</v>
      </c>
      <c r="AT650" s="22">
        <f t="shared" si="28"/>
        <v>306.2029208</v>
      </c>
      <c r="AU650" s="22">
        <f t="shared" si="29"/>
        <v>693.7970792</v>
      </c>
      <c r="AV650" s="22">
        <f t="shared" si="2292"/>
        <v>4554</v>
      </c>
      <c r="AW650" s="22">
        <f t="shared" si="31"/>
        <v>3860.202921</v>
      </c>
      <c r="AX650" s="22">
        <f t="shared" si="32"/>
        <v>693.7970792</v>
      </c>
      <c r="AY650" s="22">
        <v>70.73</v>
      </c>
      <c r="AZ650" s="22">
        <f t="shared" si="33"/>
        <v>70.73</v>
      </c>
      <c r="BA650" s="22">
        <f t="shared" si="34"/>
        <v>0</v>
      </c>
      <c r="BB650" s="22">
        <f t="shared" si="35"/>
        <v>4624.73</v>
      </c>
      <c r="BC650" s="22">
        <f t="shared" ref="BC650:BD650" si="2685">SUM(AW650+AZ650)</f>
        <v>3930.932921</v>
      </c>
      <c r="BD650" s="22">
        <f t="shared" si="2685"/>
        <v>693.7970792</v>
      </c>
      <c r="BE650" s="22">
        <f t="shared" si="37"/>
        <v>0</v>
      </c>
      <c r="BF650" s="27">
        <v>0.0</v>
      </c>
      <c r="BG650" s="22">
        <f t="shared" si="38"/>
        <v>0</v>
      </c>
      <c r="BH650" s="22">
        <f t="shared" si="39"/>
        <v>0</v>
      </c>
      <c r="BI650" s="22">
        <v>419.78</v>
      </c>
      <c r="BJ650" s="22">
        <f t="shared" si="40"/>
        <v>419.78</v>
      </c>
      <c r="BK650" s="22">
        <f t="shared" si="41"/>
        <v>0</v>
      </c>
      <c r="BL650" s="22"/>
      <c r="BM650" s="22">
        <f t="shared" si="42"/>
        <v>0</v>
      </c>
      <c r="BN650" s="22" t="str">
        <f t="shared" si="43"/>
        <v/>
      </c>
      <c r="BO650" s="22">
        <f t="shared" ref="BO650:BQ650" si="2686">BF650+BI650+BL650</f>
        <v>419.78</v>
      </c>
      <c r="BP650" s="22">
        <f t="shared" si="2686"/>
        <v>419.78</v>
      </c>
      <c r="BQ650" s="22">
        <f t="shared" si="2686"/>
        <v>0</v>
      </c>
      <c r="BR650" s="22">
        <f t="shared" si="45"/>
        <v>0</v>
      </c>
      <c r="BS650" s="22">
        <v>0.0</v>
      </c>
      <c r="BT650" s="22">
        <f t="shared" si="46"/>
        <v>0</v>
      </c>
      <c r="BU650" s="22">
        <f t="shared" si="47"/>
        <v>0</v>
      </c>
      <c r="BV650" s="22">
        <f t="shared" si="48"/>
        <v>0</v>
      </c>
      <c r="BW650" s="27">
        <v>1276.93</v>
      </c>
      <c r="BX650" s="22">
        <f t="shared" si="49"/>
        <v>1276.93</v>
      </c>
      <c r="BY650" s="22">
        <f t="shared" si="50"/>
        <v>0</v>
      </c>
      <c r="BZ650" s="22">
        <f t="shared" si="51"/>
        <v>0</v>
      </c>
      <c r="CA650" s="22">
        <f t="shared" si="52"/>
        <v>0</v>
      </c>
    </row>
    <row r="651" ht="14.25" customHeight="1">
      <c r="A651" s="14" t="s">
        <v>2816</v>
      </c>
      <c r="B651" s="14" t="s">
        <v>2817</v>
      </c>
      <c r="C651" s="14" t="s">
        <v>2818</v>
      </c>
      <c r="D651" s="14">
        <v>1.5580104E8</v>
      </c>
      <c r="E651" s="14" t="s">
        <v>317</v>
      </c>
      <c r="F651" s="14" t="s">
        <v>236</v>
      </c>
      <c r="G651" s="14" t="s">
        <v>2819</v>
      </c>
      <c r="H651" s="25" t="s">
        <v>96</v>
      </c>
      <c r="I651" s="26">
        <v>1400.0</v>
      </c>
      <c r="J651" s="22">
        <v>0.0</v>
      </c>
      <c r="K651" s="22">
        <f t="shared" si="6"/>
        <v>0</v>
      </c>
      <c r="L651" s="22">
        <f t="shared" si="7"/>
        <v>0</v>
      </c>
      <c r="M651" s="22">
        <v>0.0</v>
      </c>
      <c r="N651" s="22">
        <f t="shared" si="8"/>
        <v>0</v>
      </c>
      <c r="O651" s="22">
        <f t="shared" si="9"/>
        <v>0</v>
      </c>
      <c r="P651" s="22">
        <v>10.0</v>
      </c>
      <c r="Q651" s="22">
        <f t="shared" si="10"/>
        <v>0</v>
      </c>
      <c r="R651" s="22">
        <f t="shared" si="11"/>
        <v>10</v>
      </c>
      <c r="S651" s="22">
        <v>100.0</v>
      </c>
      <c r="T651" s="22">
        <f t="shared" si="12"/>
        <v>0</v>
      </c>
      <c r="U651" s="22">
        <f t="shared" si="13"/>
        <v>100</v>
      </c>
      <c r="V651" s="22">
        <f t="shared" si="14"/>
        <v>1290</v>
      </c>
      <c r="W651" s="22">
        <v>13.9</v>
      </c>
      <c r="X651" s="22">
        <f t="shared" si="15"/>
        <v>0</v>
      </c>
      <c r="Y651" s="22">
        <f t="shared" si="16"/>
        <v>13.9</v>
      </c>
      <c r="Z651" s="22">
        <v>0.39</v>
      </c>
      <c r="AA651" s="22">
        <f t="shared" si="17"/>
        <v>0</v>
      </c>
      <c r="AB651" s="22">
        <f t="shared" si="18"/>
        <v>0.39</v>
      </c>
      <c r="AC651" s="22">
        <v>68.87</v>
      </c>
      <c r="AD651" s="22">
        <f t="shared" si="19"/>
        <v>0</v>
      </c>
      <c r="AE651" s="22">
        <f t="shared" si="20"/>
        <v>68.87</v>
      </c>
      <c r="AF651" s="22">
        <v>1.37</v>
      </c>
      <c r="AG651" s="22">
        <f t="shared" si="21"/>
        <v>0</v>
      </c>
      <c r="AH651" s="22">
        <f t="shared" si="22"/>
        <v>1.37</v>
      </c>
      <c r="AI651" s="22">
        <v>60.86</v>
      </c>
      <c r="AJ651" s="22">
        <f t="shared" si="23"/>
        <v>0</v>
      </c>
      <c r="AK651" s="22">
        <f t="shared" si="24"/>
        <v>60.86</v>
      </c>
      <c r="AL651" s="22">
        <f t="shared" ref="AL651:AN651" si="2687">AF651+AI651</f>
        <v>62.23</v>
      </c>
      <c r="AM651" s="22">
        <f t="shared" si="2687"/>
        <v>0</v>
      </c>
      <c r="AN651" s="22">
        <f t="shared" si="2687"/>
        <v>62.23</v>
      </c>
      <c r="AO651" s="22">
        <f t="shared" ref="AO651:AQ651" si="2688">SUM(J651+M651+P651+S651+W651+Z651+AC651+AF651+AI651)</f>
        <v>255.39</v>
      </c>
      <c r="AP651" s="22">
        <f t="shared" si="2688"/>
        <v>0</v>
      </c>
      <c r="AQ651" s="22">
        <f t="shared" si="2688"/>
        <v>255.39</v>
      </c>
      <c r="AR651" s="22">
        <v>39.67605609811619</v>
      </c>
      <c r="AS651" s="22">
        <f t="shared" si="27"/>
        <v>295.0660561</v>
      </c>
      <c r="AT651" s="22">
        <f t="shared" si="28"/>
        <v>295.0660561</v>
      </c>
      <c r="AU651" s="22">
        <f t="shared" si="29"/>
        <v>1104.933944</v>
      </c>
      <c r="AV651" s="22">
        <f t="shared" si="2292"/>
        <v>4554</v>
      </c>
      <c r="AW651" s="22">
        <f t="shared" si="31"/>
        <v>3449.066056</v>
      </c>
      <c r="AX651" s="22">
        <f t="shared" si="32"/>
        <v>1104.933944</v>
      </c>
      <c r="AY651" s="22">
        <v>70.73</v>
      </c>
      <c r="AZ651" s="22">
        <f t="shared" si="33"/>
        <v>70.73</v>
      </c>
      <c r="BA651" s="22">
        <f t="shared" si="34"/>
        <v>0</v>
      </c>
      <c r="BB651" s="22">
        <f t="shared" si="35"/>
        <v>4624.73</v>
      </c>
      <c r="BC651" s="22">
        <f t="shared" ref="BC651:BD651" si="2689">SUM(AW651+AZ651)</f>
        <v>3519.796056</v>
      </c>
      <c r="BD651" s="22">
        <f t="shared" si="2689"/>
        <v>1104.933944</v>
      </c>
      <c r="BE651" s="22">
        <f t="shared" si="37"/>
        <v>0</v>
      </c>
      <c r="BF651" s="27">
        <v>0.0</v>
      </c>
      <c r="BG651" s="22">
        <f t="shared" si="38"/>
        <v>0</v>
      </c>
      <c r="BH651" s="22">
        <f t="shared" si="39"/>
        <v>0</v>
      </c>
      <c r="BI651" s="22">
        <v>700.56</v>
      </c>
      <c r="BJ651" s="22">
        <f t="shared" si="40"/>
        <v>700.56</v>
      </c>
      <c r="BK651" s="22">
        <f t="shared" si="41"/>
        <v>0</v>
      </c>
      <c r="BL651" s="22"/>
      <c r="BM651" s="22">
        <f t="shared" si="42"/>
        <v>0</v>
      </c>
      <c r="BN651" s="22" t="str">
        <f t="shared" si="43"/>
        <v/>
      </c>
      <c r="BO651" s="22">
        <f t="shared" ref="BO651:BQ651" si="2690">BF651+BI651+BL651</f>
        <v>700.56</v>
      </c>
      <c r="BP651" s="22">
        <f t="shared" si="2690"/>
        <v>700.56</v>
      </c>
      <c r="BQ651" s="22">
        <f t="shared" si="2690"/>
        <v>0</v>
      </c>
      <c r="BR651" s="22">
        <f t="shared" si="45"/>
        <v>0</v>
      </c>
      <c r="BS651" s="22">
        <v>0.0</v>
      </c>
      <c r="BT651" s="22">
        <f t="shared" si="46"/>
        <v>0</v>
      </c>
      <c r="BU651" s="22">
        <f t="shared" si="47"/>
        <v>0</v>
      </c>
      <c r="BV651" s="22">
        <f t="shared" si="48"/>
        <v>0</v>
      </c>
      <c r="BW651" s="27">
        <v>319.23</v>
      </c>
      <c r="BX651" s="22">
        <f t="shared" si="49"/>
        <v>319.23</v>
      </c>
      <c r="BY651" s="22">
        <f t="shared" si="50"/>
        <v>0</v>
      </c>
      <c r="BZ651" s="22">
        <f t="shared" si="51"/>
        <v>0</v>
      </c>
      <c r="CA651" s="22">
        <f t="shared" si="52"/>
        <v>0</v>
      </c>
    </row>
    <row r="652" ht="14.25" customHeight="1">
      <c r="A652" s="14" t="s">
        <v>2820</v>
      </c>
      <c r="B652" s="14" t="s">
        <v>2821</v>
      </c>
      <c r="C652" s="14" t="s">
        <v>2822</v>
      </c>
      <c r="D652" s="14">
        <v>3.5078678E8</v>
      </c>
      <c r="E652" s="14" t="s">
        <v>2823</v>
      </c>
      <c r="F652" s="14" t="s">
        <v>204</v>
      </c>
      <c r="G652" s="14" t="s">
        <v>2824</v>
      </c>
      <c r="H652" s="25" t="s">
        <v>96</v>
      </c>
      <c r="I652" s="26">
        <v>329.0</v>
      </c>
      <c r="J652" s="22">
        <v>0.0</v>
      </c>
      <c r="K652" s="22">
        <f t="shared" si="6"/>
        <v>0</v>
      </c>
      <c r="L652" s="22">
        <f t="shared" si="7"/>
        <v>0</v>
      </c>
      <c r="M652" s="22">
        <v>0.0</v>
      </c>
      <c r="N652" s="22">
        <f t="shared" si="8"/>
        <v>0</v>
      </c>
      <c r="O652" s="22">
        <f t="shared" si="9"/>
        <v>0</v>
      </c>
      <c r="P652" s="22">
        <v>10.0</v>
      </c>
      <c r="Q652" s="22">
        <f t="shared" si="10"/>
        <v>0</v>
      </c>
      <c r="R652" s="22">
        <f t="shared" si="11"/>
        <v>10</v>
      </c>
      <c r="S652" s="22">
        <v>100.0</v>
      </c>
      <c r="T652" s="22">
        <f t="shared" si="12"/>
        <v>0</v>
      </c>
      <c r="U652" s="22">
        <f t="shared" si="13"/>
        <v>100</v>
      </c>
      <c r="V652" s="22">
        <f t="shared" si="14"/>
        <v>219</v>
      </c>
      <c r="W652" s="22">
        <v>13.9</v>
      </c>
      <c r="X652" s="22">
        <f t="shared" si="15"/>
        <v>0</v>
      </c>
      <c r="Y652" s="22">
        <f t="shared" si="16"/>
        <v>13.9</v>
      </c>
      <c r="Z652" s="22">
        <v>0.39</v>
      </c>
      <c r="AA652" s="22">
        <f t="shared" si="17"/>
        <v>0</v>
      </c>
      <c r="AB652" s="22">
        <f t="shared" si="18"/>
        <v>0.39</v>
      </c>
      <c r="AC652" s="22">
        <v>68.87</v>
      </c>
      <c r="AD652" s="22">
        <f t="shared" si="19"/>
        <v>0</v>
      </c>
      <c r="AE652" s="22">
        <f t="shared" si="20"/>
        <v>68.87</v>
      </c>
      <c r="AF652" s="22">
        <v>1.37</v>
      </c>
      <c r="AG652" s="22">
        <f t="shared" si="21"/>
        <v>0</v>
      </c>
      <c r="AH652" s="22">
        <f t="shared" si="22"/>
        <v>1.37</v>
      </c>
      <c r="AI652" s="22">
        <v>60.86</v>
      </c>
      <c r="AJ652" s="22">
        <f t="shared" si="23"/>
        <v>0</v>
      </c>
      <c r="AK652" s="22">
        <f t="shared" si="24"/>
        <v>60.86</v>
      </c>
      <c r="AL652" s="22">
        <f t="shared" ref="AL652:AN652" si="2691">AF652+AI652</f>
        <v>62.23</v>
      </c>
      <c r="AM652" s="22">
        <f t="shared" si="2691"/>
        <v>0</v>
      </c>
      <c r="AN652" s="22">
        <f t="shared" si="2691"/>
        <v>62.23</v>
      </c>
      <c r="AO652" s="22">
        <f t="shared" ref="AO652:AQ652" si="2692">SUM(J652+M652+P652+S652+W652+Z652+AC652+AF652+AI652)</f>
        <v>255.39</v>
      </c>
      <c r="AP652" s="22">
        <f t="shared" si="2692"/>
        <v>0</v>
      </c>
      <c r="AQ652" s="22">
        <f t="shared" si="2692"/>
        <v>255.39</v>
      </c>
      <c r="AR652" s="22">
        <v>2.5515717051068325</v>
      </c>
      <c r="AS652" s="22">
        <f t="shared" si="27"/>
        <v>257.9415717</v>
      </c>
      <c r="AT652" s="22">
        <f t="shared" si="28"/>
        <v>257.9415717</v>
      </c>
      <c r="AU652" s="22">
        <f t="shared" si="29"/>
        <v>71.05842829</v>
      </c>
      <c r="AV652" s="22">
        <f t="shared" si="2292"/>
        <v>4554</v>
      </c>
      <c r="AW652" s="22">
        <f t="shared" si="31"/>
        <v>4482.941572</v>
      </c>
      <c r="AX652" s="22">
        <f t="shared" si="32"/>
        <v>71.05842829</v>
      </c>
      <c r="AY652" s="22">
        <v>70.73</v>
      </c>
      <c r="AZ652" s="22">
        <f t="shared" si="33"/>
        <v>70.73</v>
      </c>
      <c r="BA652" s="22">
        <f t="shared" si="34"/>
        <v>0</v>
      </c>
      <c r="BB652" s="22">
        <f t="shared" si="35"/>
        <v>4624.73</v>
      </c>
      <c r="BC652" s="22">
        <f t="shared" ref="BC652:BD652" si="2693">SUM(AW652+AZ652)</f>
        <v>4553.671572</v>
      </c>
      <c r="BD652" s="22">
        <f t="shared" si="2693"/>
        <v>71.05842829</v>
      </c>
      <c r="BE652" s="22">
        <f t="shared" si="37"/>
        <v>0</v>
      </c>
      <c r="BF652" s="27">
        <v>0.0</v>
      </c>
      <c r="BG652" s="22">
        <f t="shared" si="38"/>
        <v>0</v>
      </c>
      <c r="BH652" s="22">
        <f t="shared" si="39"/>
        <v>0</v>
      </c>
      <c r="BI652" s="22">
        <v>444.38</v>
      </c>
      <c r="BJ652" s="22">
        <f t="shared" si="40"/>
        <v>444.38</v>
      </c>
      <c r="BK652" s="22">
        <f t="shared" si="41"/>
        <v>0</v>
      </c>
      <c r="BL652" s="22"/>
      <c r="BM652" s="22">
        <f t="shared" si="42"/>
        <v>0</v>
      </c>
      <c r="BN652" s="22" t="str">
        <f t="shared" si="43"/>
        <v/>
      </c>
      <c r="BO652" s="22">
        <f t="shared" ref="BO652:BQ652" si="2694">BF652+BI652+BL652</f>
        <v>444.38</v>
      </c>
      <c r="BP652" s="22">
        <f t="shared" si="2694"/>
        <v>444.38</v>
      </c>
      <c r="BQ652" s="22">
        <f t="shared" si="2694"/>
        <v>0</v>
      </c>
      <c r="BR652" s="22">
        <f t="shared" si="45"/>
        <v>0</v>
      </c>
      <c r="BS652" s="22">
        <v>0.0</v>
      </c>
      <c r="BT652" s="22">
        <f t="shared" si="46"/>
        <v>0</v>
      </c>
      <c r="BU652" s="22">
        <f t="shared" si="47"/>
        <v>0</v>
      </c>
      <c r="BV652" s="22">
        <f t="shared" si="48"/>
        <v>0</v>
      </c>
      <c r="BW652" s="27">
        <v>574.62</v>
      </c>
      <c r="BX652" s="22">
        <f t="shared" si="49"/>
        <v>574.62</v>
      </c>
      <c r="BY652" s="22">
        <f t="shared" si="50"/>
        <v>0</v>
      </c>
      <c r="BZ652" s="22">
        <f t="shared" si="51"/>
        <v>0</v>
      </c>
      <c r="CA652" s="22">
        <f t="shared" si="52"/>
        <v>0</v>
      </c>
    </row>
    <row r="653" ht="14.25" customHeight="1">
      <c r="A653" s="14" t="s">
        <v>2825</v>
      </c>
      <c r="B653" s="14" t="s">
        <v>2826</v>
      </c>
      <c r="C653" s="14" t="s">
        <v>2827</v>
      </c>
      <c r="D653" s="14">
        <v>8.9704446E8</v>
      </c>
      <c r="E653" s="14" t="s">
        <v>312</v>
      </c>
      <c r="F653" s="14" t="s">
        <v>322</v>
      </c>
      <c r="G653" s="14" t="s">
        <v>2828</v>
      </c>
      <c r="H653" s="25" t="s">
        <v>96</v>
      </c>
      <c r="I653" s="26">
        <v>977.0</v>
      </c>
      <c r="J653" s="22">
        <v>0.0</v>
      </c>
      <c r="K653" s="22">
        <f t="shared" si="6"/>
        <v>0</v>
      </c>
      <c r="L653" s="22">
        <f t="shared" si="7"/>
        <v>0</v>
      </c>
      <c r="M653" s="22">
        <v>0.0</v>
      </c>
      <c r="N653" s="22">
        <f t="shared" si="8"/>
        <v>0</v>
      </c>
      <c r="O653" s="22">
        <f t="shared" si="9"/>
        <v>0</v>
      </c>
      <c r="P653" s="22">
        <v>10.0</v>
      </c>
      <c r="Q653" s="22">
        <f t="shared" si="10"/>
        <v>0</v>
      </c>
      <c r="R653" s="22">
        <f t="shared" si="11"/>
        <v>10</v>
      </c>
      <c r="S653" s="22">
        <v>100.0</v>
      </c>
      <c r="T653" s="22">
        <f t="shared" si="12"/>
        <v>0</v>
      </c>
      <c r="U653" s="22">
        <f t="shared" si="13"/>
        <v>100</v>
      </c>
      <c r="V653" s="22">
        <f t="shared" si="14"/>
        <v>867</v>
      </c>
      <c r="W653" s="22">
        <v>13.9</v>
      </c>
      <c r="X653" s="22">
        <f t="shared" si="15"/>
        <v>0</v>
      </c>
      <c r="Y653" s="22">
        <f t="shared" si="16"/>
        <v>13.9</v>
      </c>
      <c r="Z653" s="22">
        <v>0.39</v>
      </c>
      <c r="AA653" s="22">
        <f t="shared" si="17"/>
        <v>0</v>
      </c>
      <c r="AB653" s="22">
        <f t="shared" si="18"/>
        <v>0.39</v>
      </c>
      <c r="AC653" s="22">
        <v>68.87</v>
      </c>
      <c r="AD653" s="22">
        <f t="shared" si="19"/>
        <v>0</v>
      </c>
      <c r="AE653" s="22">
        <f t="shared" si="20"/>
        <v>68.87</v>
      </c>
      <c r="AF653" s="22">
        <v>1.37</v>
      </c>
      <c r="AG653" s="22">
        <f t="shared" si="21"/>
        <v>0</v>
      </c>
      <c r="AH653" s="22">
        <f t="shared" si="22"/>
        <v>1.37</v>
      </c>
      <c r="AI653" s="22">
        <v>60.86</v>
      </c>
      <c r="AJ653" s="22">
        <f t="shared" si="23"/>
        <v>0</v>
      </c>
      <c r="AK653" s="22">
        <f t="shared" si="24"/>
        <v>60.86</v>
      </c>
      <c r="AL653" s="22">
        <f t="shared" ref="AL653:AN653" si="2695">AF653+AI653</f>
        <v>62.23</v>
      </c>
      <c r="AM653" s="22">
        <f t="shared" si="2695"/>
        <v>0</v>
      </c>
      <c r="AN653" s="22">
        <f t="shared" si="2695"/>
        <v>62.23</v>
      </c>
      <c r="AO653" s="22">
        <f t="shared" ref="AO653:AQ653" si="2696">SUM(J653+M653+P653+S653+W653+Z653+AC653+AF653+AI653)</f>
        <v>255.39</v>
      </c>
      <c r="AP653" s="22">
        <f t="shared" si="2696"/>
        <v>0</v>
      </c>
      <c r="AQ653" s="22">
        <f t="shared" si="2696"/>
        <v>255.39</v>
      </c>
      <c r="AR653" s="22">
        <v>25.013444615162918</v>
      </c>
      <c r="AS653" s="22">
        <f t="shared" si="27"/>
        <v>280.4034446</v>
      </c>
      <c r="AT653" s="22">
        <f t="shared" si="28"/>
        <v>280.4034446</v>
      </c>
      <c r="AU653" s="22">
        <f t="shared" si="29"/>
        <v>696.5965554</v>
      </c>
      <c r="AV653" s="22">
        <f t="shared" si="2292"/>
        <v>4554</v>
      </c>
      <c r="AW653" s="22">
        <f t="shared" si="31"/>
        <v>3857.403445</v>
      </c>
      <c r="AX653" s="22">
        <f t="shared" si="32"/>
        <v>696.5965554</v>
      </c>
      <c r="AY653" s="22">
        <v>70.73</v>
      </c>
      <c r="AZ653" s="22">
        <f t="shared" si="33"/>
        <v>70.73</v>
      </c>
      <c r="BA653" s="22">
        <f t="shared" si="34"/>
        <v>0</v>
      </c>
      <c r="BB653" s="22">
        <f t="shared" si="35"/>
        <v>4624.73</v>
      </c>
      <c r="BC653" s="22">
        <f t="shared" ref="BC653:BD653" si="2697">SUM(AW653+AZ653)</f>
        <v>3928.133445</v>
      </c>
      <c r="BD653" s="22">
        <f t="shared" si="2697"/>
        <v>696.5965554</v>
      </c>
      <c r="BE653" s="22">
        <f t="shared" si="37"/>
        <v>0</v>
      </c>
      <c r="BF653" s="27">
        <v>0.0</v>
      </c>
      <c r="BG653" s="22">
        <f t="shared" si="38"/>
        <v>0</v>
      </c>
      <c r="BH653" s="22">
        <f t="shared" si="39"/>
        <v>0</v>
      </c>
      <c r="BI653" s="22">
        <v>328.23</v>
      </c>
      <c r="BJ653" s="22">
        <f t="shared" si="40"/>
        <v>328.23</v>
      </c>
      <c r="BK653" s="22">
        <f t="shared" si="41"/>
        <v>0</v>
      </c>
      <c r="BL653" s="22"/>
      <c r="BM653" s="22">
        <f t="shared" si="42"/>
        <v>0</v>
      </c>
      <c r="BN653" s="22" t="str">
        <f t="shared" si="43"/>
        <v/>
      </c>
      <c r="BO653" s="22">
        <f t="shared" ref="BO653:BQ653" si="2698">BF653+BI653+BL653</f>
        <v>328.23</v>
      </c>
      <c r="BP653" s="22">
        <f t="shared" si="2698"/>
        <v>328.23</v>
      </c>
      <c r="BQ653" s="22">
        <f t="shared" si="2698"/>
        <v>0</v>
      </c>
      <c r="BR653" s="22">
        <f t="shared" si="45"/>
        <v>0</v>
      </c>
      <c r="BS653" s="22">
        <v>0.0</v>
      </c>
      <c r="BT653" s="22">
        <f t="shared" si="46"/>
        <v>0</v>
      </c>
      <c r="BU653" s="22">
        <f t="shared" si="47"/>
        <v>0</v>
      </c>
      <c r="BV653" s="22">
        <f t="shared" si="48"/>
        <v>0</v>
      </c>
      <c r="BW653" s="27">
        <v>0.0</v>
      </c>
      <c r="BX653" s="22">
        <f t="shared" si="49"/>
        <v>0</v>
      </c>
      <c r="BY653" s="22">
        <f t="shared" si="50"/>
        <v>0</v>
      </c>
      <c r="BZ653" s="22">
        <f t="shared" si="51"/>
        <v>0</v>
      </c>
      <c r="CA653" s="22">
        <f t="shared" si="52"/>
        <v>0</v>
      </c>
    </row>
    <row r="654" ht="14.25" customHeight="1">
      <c r="A654" s="14" t="s">
        <v>2829</v>
      </c>
      <c r="B654" s="14" t="s">
        <v>2830</v>
      </c>
      <c r="C654" s="14" t="s">
        <v>2831</v>
      </c>
      <c r="D654" s="14">
        <v>8.75919855E8</v>
      </c>
      <c r="E654" s="14" t="s">
        <v>312</v>
      </c>
      <c r="F654" s="14" t="s">
        <v>322</v>
      </c>
      <c r="G654" s="14" t="s">
        <v>2832</v>
      </c>
      <c r="H654" s="25" t="s">
        <v>96</v>
      </c>
      <c r="I654" s="26">
        <v>611.0</v>
      </c>
      <c r="J654" s="22">
        <v>0.0</v>
      </c>
      <c r="K654" s="22">
        <f t="shared" si="6"/>
        <v>0</v>
      </c>
      <c r="L654" s="22">
        <f t="shared" si="7"/>
        <v>0</v>
      </c>
      <c r="M654" s="22">
        <v>0.0</v>
      </c>
      <c r="N654" s="22">
        <f t="shared" si="8"/>
        <v>0</v>
      </c>
      <c r="O654" s="22">
        <f t="shared" si="9"/>
        <v>0</v>
      </c>
      <c r="P654" s="22">
        <v>10.0</v>
      </c>
      <c r="Q654" s="22">
        <f t="shared" si="10"/>
        <v>0</v>
      </c>
      <c r="R654" s="22">
        <f t="shared" si="11"/>
        <v>10</v>
      </c>
      <c r="S654" s="22">
        <v>100.0</v>
      </c>
      <c r="T654" s="22">
        <f t="shared" si="12"/>
        <v>0</v>
      </c>
      <c r="U654" s="22">
        <f t="shared" si="13"/>
        <v>100</v>
      </c>
      <c r="V654" s="22">
        <f t="shared" si="14"/>
        <v>501</v>
      </c>
      <c r="W654" s="22">
        <v>13.9</v>
      </c>
      <c r="X654" s="22">
        <f t="shared" si="15"/>
        <v>0</v>
      </c>
      <c r="Y654" s="22">
        <f t="shared" si="16"/>
        <v>13.9</v>
      </c>
      <c r="Z654" s="22">
        <v>0.39</v>
      </c>
      <c r="AA654" s="22">
        <f t="shared" si="17"/>
        <v>0</v>
      </c>
      <c r="AB654" s="22">
        <f t="shared" si="18"/>
        <v>0.39</v>
      </c>
      <c r="AC654" s="22">
        <v>68.87</v>
      </c>
      <c r="AD654" s="22">
        <f t="shared" si="19"/>
        <v>0</v>
      </c>
      <c r="AE654" s="22">
        <f t="shared" si="20"/>
        <v>68.87</v>
      </c>
      <c r="AF654" s="22">
        <v>1.37</v>
      </c>
      <c r="AG654" s="22">
        <f t="shared" si="21"/>
        <v>0</v>
      </c>
      <c r="AH654" s="22">
        <f t="shared" si="22"/>
        <v>1.37</v>
      </c>
      <c r="AI654" s="22">
        <v>60.86</v>
      </c>
      <c r="AJ654" s="22">
        <f t="shared" si="23"/>
        <v>0</v>
      </c>
      <c r="AK654" s="22">
        <f t="shared" si="24"/>
        <v>60.86</v>
      </c>
      <c r="AL654" s="22">
        <f t="shared" ref="AL654:AN654" si="2699">AF654+AI654</f>
        <v>62.23</v>
      </c>
      <c r="AM654" s="22">
        <f t="shared" si="2699"/>
        <v>0</v>
      </c>
      <c r="AN654" s="22">
        <f t="shared" si="2699"/>
        <v>62.23</v>
      </c>
      <c r="AO654" s="22">
        <f t="shared" ref="AO654:AQ654" si="2700">SUM(J654+M654+P654+S654+W654+Z654+AC654+AF654+AI654)</f>
        <v>255.39</v>
      </c>
      <c r="AP654" s="22">
        <f t="shared" si="2700"/>
        <v>0</v>
      </c>
      <c r="AQ654" s="22">
        <f t="shared" si="2700"/>
        <v>255.39</v>
      </c>
      <c r="AR654" s="22">
        <v>12.326646027075684</v>
      </c>
      <c r="AS654" s="22">
        <f t="shared" si="27"/>
        <v>267.716646</v>
      </c>
      <c r="AT654" s="22">
        <f t="shared" si="28"/>
        <v>267.716646</v>
      </c>
      <c r="AU654" s="22">
        <f t="shared" si="29"/>
        <v>343.283354</v>
      </c>
      <c r="AV654" s="22">
        <f t="shared" si="2292"/>
        <v>4554</v>
      </c>
      <c r="AW654" s="22">
        <f t="shared" si="31"/>
        <v>4210.716646</v>
      </c>
      <c r="AX654" s="22">
        <f t="shared" si="32"/>
        <v>343.283354</v>
      </c>
      <c r="AY654" s="22">
        <v>70.73</v>
      </c>
      <c r="AZ654" s="22">
        <f t="shared" si="33"/>
        <v>70.73</v>
      </c>
      <c r="BA654" s="22">
        <f t="shared" si="34"/>
        <v>0</v>
      </c>
      <c r="BB654" s="22">
        <f t="shared" si="35"/>
        <v>4624.73</v>
      </c>
      <c r="BC654" s="22">
        <f t="shared" ref="BC654:BD654" si="2701">SUM(AW654+AZ654)</f>
        <v>4281.446646</v>
      </c>
      <c r="BD654" s="22">
        <f t="shared" si="2701"/>
        <v>343.283354</v>
      </c>
      <c r="BE654" s="22">
        <f t="shared" si="37"/>
        <v>0</v>
      </c>
      <c r="BF654" s="27">
        <v>0.0</v>
      </c>
      <c r="BG654" s="22">
        <f t="shared" si="38"/>
        <v>0</v>
      </c>
      <c r="BH654" s="22">
        <f t="shared" si="39"/>
        <v>0</v>
      </c>
      <c r="BI654" s="22">
        <v>249.3</v>
      </c>
      <c r="BJ654" s="22">
        <f t="shared" si="40"/>
        <v>249.3</v>
      </c>
      <c r="BK654" s="22">
        <f t="shared" si="41"/>
        <v>0</v>
      </c>
      <c r="BL654" s="22"/>
      <c r="BM654" s="22">
        <f t="shared" si="42"/>
        <v>0</v>
      </c>
      <c r="BN654" s="22" t="str">
        <f t="shared" si="43"/>
        <v/>
      </c>
      <c r="BO654" s="22">
        <f t="shared" ref="BO654:BQ654" si="2702">BF654+BI654+BL654</f>
        <v>249.3</v>
      </c>
      <c r="BP654" s="22">
        <f t="shared" si="2702"/>
        <v>249.3</v>
      </c>
      <c r="BQ654" s="22">
        <f t="shared" si="2702"/>
        <v>0</v>
      </c>
      <c r="BR654" s="22">
        <f t="shared" si="45"/>
        <v>0</v>
      </c>
      <c r="BS654" s="22">
        <v>0.0</v>
      </c>
      <c r="BT654" s="22">
        <f t="shared" si="46"/>
        <v>0</v>
      </c>
      <c r="BU654" s="22">
        <f t="shared" si="47"/>
        <v>0</v>
      </c>
      <c r="BV654" s="22">
        <f t="shared" si="48"/>
        <v>0</v>
      </c>
      <c r="BW654" s="27">
        <v>180.89</v>
      </c>
      <c r="BX654" s="22">
        <f t="shared" si="49"/>
        <v>180.89</v>
      </c>
      <c r="BY654" s="22">
        <f t="shared" si="50"/>
        <v>0</v>
      </c>
      <c r="BZ654" s="22">
        <f t="shared" si="51"/>
        <v>0</v>
      </c>
      <c r="CA654" s="22">
        <f t="shared" si="52"/>
        <v>0</v>
      </c>
    </row>
    <row r="655" ht="14.25" customHeight="1">
      <c r="A655" s="14" t="s">
        <v>2833</v>
      </c>
      <c r="B655" s="14" t="s">
        <v>2834</v>
      </c>
      <c r="C655" s="14" t="s">
        <v>2835</v>
      </c>
      <c r="D655" s="14">
        <v>8.56331767E8</v>
      </c>
      <c r="E655" s="14" t="s">
        <v>1105</v>
      </c>
      <c r="F655" s="14" t="s">
        <v>293</v>
      </c>
      <c r="G655" s="14" t="s">
        <v>2836</v>
      </c>
      <c r="H655" s="25" t="s">
        <v>96</v>
      </c>
      <c r="I655" s="26">
        <v>838.0</v>
      </c>
      <c r="J655" s="22">
        <v>0.0</v>
      </c>
      <c r="K655" s="22">
        <f t="shared" si="6"/>
        <v>0</v>
      </c>
      <c r="L655" s="22">
        <f t="shared" si="7"/>
        <v>0</v>
      </c>
      <c r="M655" s="22">
        <v>0.0</v>
      </c>
      <c r="N655" s="22">
        <f t="shared" si="8"/>
        <v>0</v>
      </c>
      <c r="O655" s="22">
        <f t="shared" si="9"/>
        <v>0</v>
      </c>
      <c r="P655" s="22">
        <v>10.0</v>
      </c>
      <c r="Q655" s="22">
        <f t="shared" si="10"/>
        <v>0</v>
      </c>
      <c r="R655" s="22">
        <f t="shared" si="11"/>
        <v>10</v>
      </c>
      <c r="S655" s="22">
        <v>100.0</v>
      </c>
      <c r="T655" s="22">
        <f t="shared" si="12"/>
        <v>0</v>
      </c>
      <c r="U655" s="22">
        <f t="shared" si="13"/>
        <v>100</v>
      </c>
      <c r="V655" s="22">
        <f t="shared" si="14"/>
        <v>728</v>
      </c>
      <c r="W655" s="22">
        <v>13.9</v>
      </c>
      <c r="X655" s="22">
        <f t="shared" si="15"/>
        <v>0</v>
      </c>
      <c r="Y655" s="22">
        <f t="shared" si="16"/>
        <v>13.9</v>
      </c>
      <c r="Z655" s="22">
        <v>0.39</v>
      </c>
      <c r="AA655" s="22">
        <f t="shared" si="17"/>
        <v>0</v>
      </c>
      <c r="AB655" s="22">
        <f t="shared" si="18"/>
        <v>0.39</v>
      </c>
      <c r="AC655" s="22">
        <v>68.87</v>
      </c>
      <c r="AD655" s="22">
        <f t="shared" si="19"/>
        <v>0</v>
      </c>
      <c r="AE655" s="22">
        <f t="shared" si="20"/>
        <v>68.87</v>
      </c>
      <c r="AF655" s="22">
        <v>1.37</v>
      </c>
      <c r="AG655" s="22">
        <f t="shared" si="21"/>
        <v>0</v>
      </c>
      <c r="AH655" s="22">
        <f t="shared" si="22"/>
        <v>1.37</v>
      </c>
      <c r="AI655" s="22">
        <v>60.86</v>
      </c>
      <c r="AJ655" s="22">
        <f t="shared" si="23"/>
        <v>0</v>
      </c>
      <c r="AK655" s="22">
        <f t="shared" si="24"/>
        <v>60.86</v>
      </c>
      <c r="AL655" s="22">
        <f t="shared" ref="AL655:AN655" si="2703">AF655+AI655</f>
        <v>62.23</v>
      </c>
      <c r="AM655" s="22">
        <f t="shared" si="2703"/>
        <v>0</v>
      </c>
      <c r="AN655" s="22">
        <f t="shared" si="2703"/>
        <v>62.23</v>
      </c>
      <c r="AO655" s="22">
        <f t="shared" ref="AO655:AQ655" si="2704">SUM(J655+M655+P655+S655+W655+Z655+AC655+AF655+AI655)</f>
        <v>255.39</v>
      </c>
      <c r="AP655" s="22">
        <f t="shared" si="2704"/>
        <v>0</v>
      </c>
      <c r="AQ655" s="22">
        <f t="shared" si="2704"/>
        <v>255.39</v>
      </c>
      <c r="AR655" s="22">
        <v>20.195234222419405</v>
      </c>
      <c r="AS655" s="22">
        <f t="shared" si="27"/>
        <v>275.5852342</v>
      </c>
      <c r="AT655" s="22">
        <f t="shared" si="28"/>
        <v>275.5852342</v>
      </c>
      <c r="AU655" s="22">
        <f t="shared" si="29"/>
        <v>562.4147658</v>
      </c>
      <c r="AV655" s="22">
        <f t="shared" si="2292"/>
        <v>4554</v>
      </c>
      <c r="AW655" s="22">
        <f t="shared" si="31"/>
        <v>3991.585234</v>
      </c>
      <c r="AX655" s="22">
        <f t="shared" si="32"/>
        <v>562.4147658</v>
      </c>
      <c r="AY655" s="22">
        <v>70.73</v>
      </c>
      <c r="AZ655" s="22">
        <f t="shared" si="33"/>
        <v>70.73</v>
      </c>
      <c r="BA655" s="22">
        <f t="shared" si="34"/>
        <v>0</v>
      </c>
      <c r="BB655" s="22">
        <f t="shared" si="35"/>
        <v>4624.73</v>
      </c>
      <c r="BC655" s="22">
        <f t="shared" ref="BC655:BD655" si="2705">SUM(AW655+AZ655)</f>
        <v>4062.315234</v>
      </c>
      <c r="BD655" s="22">
        <f t="shared" si="2705"/>
        <v>562.4147658</v>
      </c>
      <c r="BE655" s="22">
        <f t="shared" si="37"/>
        <v>0</v>
      </c>
      <c r="BF655" s="27">
        <v>0.0</v>
      </c>
      <c r="BG655" s="22">
        <f t="shared" si="38"/>
        <v>0</v>
      </c>
      <c r="BH655" s="22">
        <f t="shared" si="39"/>
        <v>0</v>
      </c>
      <c r="BI655" s="22">
        <v>373.37</v>
      </c>
      <c r="BJ655" s="22">
        <f t="shared" si="40"/>
        <v>373.37</v>
      </c>
      <c r="BK655" s="22">
        <f t="shared" si="41"/>
        <v>0</v>
      </c>
      <c r="BL655" s="22"/>
      <c r="BM655" s="22">
        <f t="shared" si="42"/>
        <v>0</v>
      </c>
      <c r="BN655" s="22" t="str">
        <f t="shared" si="43"/>
        <v/>
      </c>
      <c r="BO655" s="22">
        <f t="shared" ref="BO655:BQ655" si="2706">BF655+BI655+BL655</f>
        <v>373.37</v>
      </c>
      <c r="BP655" s="22">
        <f t="shared" si="2706"/>
        <v>373.37</v>
      </c>
      <c r="BQ655" s="22">
        <f t="shared" si="2706"/>
        <v>0</v>
      </c>
      <c r="BR655" s="22">
        <f t="shared" si="45"/>
        <v>0</v>
      </c>
      <c r="BS655" s="22">
        <v>0.0</v>
      </c>
      <c r="BT655" s="22">
        <f t="shared" si="46"/>
        <v>0</v>
      </c>
      <c r="BU655" s="22">
        <f t="shared" si="47"/>
        <v>0</v>
      </c>
      <c r="BV655" s="22">
        <f t="shared" si="48"/>
        <v>0</v>
      </c>
      <c r="BW655" s="27">
        <v>0.0</v>
      </c>
      <c r="BX655" s="22">
        <f t="shared" si="49"/>
        <v>0</v>
      </c>
      <c r="BY655" s="22">
        <f t="shared" si="50"/>
        <v>0</v>
      </c>
      <c r="BZ655" s="22">
        <f t="shared" si="51"/>
        <v>0</v>
      </c>
      <c r="CA655" s="22">
        <f t="shared" si="52"/>
        <v>0</v>
      </c>
    </row>
    <row r="656" ht="14.25" customHeight="1">
      <c r="A656" s="14" t="s">
        <v>2837</v>
      </c>
      <c r="B656" s="14" t="s">
        <v>2838</v>
      </c>
      <c r="C656" s="14" t="s">
        <v>2839</v>
      </c>
      <c r="D656" s="14">
        <v>8.90695563E8</v>
      </c>
      <c r="E656" s="14" t="s">
        <v>312</v>
      </c>
      <c r="F656" s="14" t="s">
        <v>322</v>
      </c>
      <c r="G656" s="14" t="s">
        <v>2840</v>
      </c>
      <c r="H656" s="25" t="s">
        <v>96</v>
      </c>
      <c r="I656" s="26">
        <v>509.0</v>
      </c>
      <c r="J656" s="22">
        <v>0.0</v>
      </c>
      <c r="K656" s="22">
        <f t="shared" si="6"/>
        <v>0</v>
      </c>
      <c r="L656" s="22">
        <f t="shared" si="7"/>
        <v>0</v>
      </c>
      <c r="M656" s="22">
        <v>0.0</v>
      </c>
      <c r="N656" s="22">
        <f t="shared" si="8"/>
        <v>0</v>
      </c>
      <c r="O656" s="22">
        <f t="shared" si="9"/>
        <v>0</v>
      </c>
      <c r="P656" s="22">
        <v>10.0</v>
      </c>
      <c r="Q656" s="22">
        <f t="shared" si="10"/>
        <v>0</v>
      </c>
      <c r="R656" s="22">
        <f t="shared" si="11"/>
        <v>10</v>
      </c>
      <c r="S656" s="22">
        <v>100.0</v>
      </c>
      <c r="T656" s="22">
        <f t="shared" si="12"/>
        <v>0</v>
      </c>
      <c r="U656" s="22">
        <f t="shared" si="13"/>
        <v>100</v>
      </c>
      <c r="V656" s="22">
        <f t="shared" si="14"/>
        <v>399</v>
      </c>
      <c r="W656" s="22">
        <v>13.9</v>
      </c>
      <c r="X656" s="22">
        <f t="shared" si="15"/>
        <v>0</v>
      </c>
      <c r="Y656" s="22">
        <f t="shared" si="16"/>
        <v>13.9</v>
      </c>
      <c r="Z656" s="22">
        <v>0.39</v>
      </c>
      <c r="AA656" s="22">
        <f t="shared" si="17"/>
        <v>0</v>
      </c>
      <c r="AB656" s="22">
        <f t="shared" si="18"/>
        <v>0.39</v>
      </c>
      <c r="AC656" s="22">
        <v>68.87</v>
      </c>
      <c r="AD656" s="22">
        <f t="shared" si="19"/>
        <v>0</v>
      </c>
      <c r="AE656" s="22">
        <f t="shared" si="20"/>
        <v>68.87</v>
      </c>
      <c r="AF656" s="22">
        <v>1.37</v>
      </c>
      <c r="AG656" s="22">
        <f t="shared" si="21"/>
        <v>0</v>
      </c>
      <c r="AH656" s="22">
        <f t="shared" si="22"/>
        <v>1.37</v>
      </c>
      <c r="AI656" s="22">
        <v>60.86</v>
      </c>
      <c r="AJ656" s="22">
        <f t="shared" si="23"/>
        <v>0</v>
      </c>
      <c r="AK656" s="22">
        <f t="shared" si="24"/>
        <v>60.86</v>
      </c>
      <c r="AL656" s="22">
        <f t="shared" ref="AL656:AN656" si="2707">AF656+AI656</f>
        <v>62.23</v>
      </c>
      <c r="AM656" s="22">
        <f t="shared" si="2707"/>
        <v>0</v>
      </c>
      <c r="AN656" s="22">
        <f t="shared" si="2707"/>
        <v>62.23</v>
      </c>
      <c r="AO656" s="22">
        <f t="shared" ref="AO656:AQ656" si="2708">SUM(J656+M656+P656+S656+W656+Z656+AC656+AF656+AI656)</f>
        <v>255.39</v>
      </c>
      <c r="AP656" s="22">
        <f t="shared" si="2708"/>
        <v>0</v>
      </c>
      <c r="AQ656" s="22">
        <f t="shared" si="2708"/>
        <v>255.39</v>
      </c>
      <c r="AR656" s="22">
        <v>8.790980846789079</v>
      </c>
      <c r="AS656" s="22">
        <f t="shared" si="27"/>
        <v>264.1809808</v>
      </c>
      <c r="AT656" s="22">
        <f t="shared" si="28"/>
        <v>264.1809808</v>
      </c>
      <c r="AU656" s="22">
        <f t="shared" si="29"/>
        <v>244.8190192</v>
      </c>
      <c r="AV656" s="22">
        <f t="shared" si="2292"/>
        <v>4554</v>
      </c>
      <c r="AW656" s="22">
        <f t="shared" si="31"/>
        <v>4309.180981</v>
      </c>
      <c r="AX656" s="22">
        <f t="shared" si="32"/>
        <v>244.8190192</v>
      </c>
      <c r="AY656" s="22">
        <v>70.73</v>
      </c>
      <c r="AZ656" s="22">
        <f t="shared" si="33"/>
        <v>70.73</v>
      </c>
      <c r="BA656" s="22">
        <f t="shared" si="34"/>
        <v>0</v>
      </c>
      <c r="BB656" s="22">
        <f t="shared" si="35"/>
        <v>4624.73</v>
      </c>
      <c r="BC656" s="22">
        <f t="shared" ref="BC656:BD656" si="2709">SUM(AW656+AZ656)</f>
        <v>4379.910981</v>
      </c>
      <c r="BD656" s="22">
        <f t="shared" si="2709"/>
        <v>244.8190192</v>
      </c>
      <c r="BE656" s="22">
        <f t="shared" si="37"/>
        <v>0</v>
      </c>
      <c r="BF656" s="27">
        <v>0.0</v>
      </c>
      <c r="BG656" s="22">
        <f t="shared" si="38"/>
        <v>0</v>
      </c>
      <c r="BH656" s="22">
        <f t="shared" si="39"/>
        <v>0</v>
      </c>
      <c r="BI656" s="22">
        <v>530.0899999999999</v>
      </c>
      <c r="BJ656" s="22">
        <f t="shared" si="40"/>
        <v>530.09</v>
      </c>
      <c r="BK656" s="22">
        <f t="shared" si="41"/>
        <v>0</v>
      </c>
      <c r="BL656" s="22"/>
      <c r="BM656" s="22">
        <f t="shared" si="42"/>
        <v>0</v>
      </c>
      <c r="BN656" s="22" t="str">
        <f t="shared" si="43"/>
        <v/>
      </c>
      <c r="BO656" s="22">
        <f t="shared" ref="BO656:BQ656" si="2710">BF656+BI656+BL656</f>
        <v>530.09</v>
      </c>
      <c r="BP656" s="22">
        <f t="shared" si="2710"/>
        <v>530.09</v>
      </c>
      <c r="BQ656" s="22">
        <f t="shared" si="2710"/>
        <v>0</v>
      </c>
      <c r="BR656" s="22">
        <f t="shared" si="45"/>
        <v>0</v>
      </c>
      <c r="BS656" s="22">
        <v>0.0</v>
      </c>
      <c r="BT656" s="22">
        <f t="shared" si="46"/>
        <v>0</v>
      </c>
      <c r="BU656" s="22">
        <f t="shared" si="47"/>
        <v>0</v>
      </c>
      <c r="BV656" s="22">
        <f t="shared" si="48"/>
        <v>0</v>
      </c>
      <c r="BW656" s="27">
        <v>702.31</v>
      </c>
      <c r="BX656" s="22">
        <f t="shared" si="49"/>
        <v>702.31</v>
      </c>
      <c r="BY656" s="22">
        <f t="shared" si="50"/>
        <v>0</v>
      </c>
      <c r="BZ656" s="22">
        <f t="shared" si="51"/>
        <v>0</v>
      </c>
      <c r="CA656" s="22">
        <f t="shared" si="52"/>
        <v>0</v>
      </c>
    </row>
    <row r="657" ht="14.25" customHeight="1">
      <c r="A657" s="14" t="s">
        <v>2841</v>
      </c>
      <c r="B657" s="14" t="s">
        <v>2842</v>
      </c>
      <c r="C657" s="14" t="s">
        <v>2843</v>
      </c>
      <c r="D657" s="14">
        <v>1.29490822E8</v>
      </c>
      <c r="E657" s="14" t="s">
        <v>287</v>
      </c>
      <c r="F657" s="14" t="s">
        <v>236</v>
      </c>
      <c r="G657" s="14" t="s">
        <v>2844</v>
      </c>
      <c r="H657" s="25" t="s">
        <v>96</v>
      </c>
      <c r="I657" s="26">
        <v>1700.0</v>
      </c>
      <c r="J657" s="22">
        <v>0.0</v>
      </c>
      <c r="K657" s="22">
        <f t="shared" si="6"/>
        <v>0</v>
      </c>
      <c r="L657" s="22">
        <f t="shared" si="7"/>
        <v>0</v>
      </c>
      <c r="M657" s="22">
        <v>0.0</v>
      </c>
      <c r="N657" s="22">
        <f t="shared" si="8"/>
        <v>0</v>
      </c>
      <c r="O657" s="22">
        <f t="shared" si="9"/>
        <v>0</v>
      </c>
      <c r="P657" s="22">
        <v>10.0</v>
      </c>
      <c r="Q657" s="22">
        <f t="shared" si="10"/>
        <v>0</v>
      </c>
      <c r="R657" s="22">
        <f t="shared" si="11"/>
        <v>10</v>
      </c>
      <c r="S657" s="22">
        <v>100.0</v>
      </c>
      <c r="T657" s="22">
        <f t="shared" si="12"/>
        <v>0</v>
      </c>
      <c r="U657" s="22">
        <f t="shared" si="13"/>
        <v>100</v>
      </c>
      <c r="V657" s="22">
        <f t="shared" si="14"/>
        <v>1590</v>
      </c>
      <c r="W657" s="22">
        <v>13.9</v>
      </c>
      <c r="X657" s="22">
        <f t="shared" si="15"/>
        <v>0</v>
      </c>
      <c r="Y657" s="22">
        <f t="shared" si="16"/>
        <v>13.9</v>
      </c>
      <c r="Z657" s="22">
        <v>0.39</v>
      </c>
      <c r="AA657" s="22">
        <f t="shared" si="17"/>
        <v>0</v>
      </c>
      <c r="AB657" s="22">
        <f t="shared" si="18"/>
        <v>0.39</v>
      </c>
      <c r="AC657" s="22">
        <v>68.87</v>
      </c>
      <c r="AD657" s="22">
        <f t="shared" si="19"/>
        <v>0</v>
      </c>
      <c r="AE657" s="22">
        <f t="shared" si="20"/>
        <v>68.87</v>
      </c>
      <c r="AF657" s="22">
        <v>1.37</v>
      </c>
      <c r="AG657" s="22">
        <f t="shared" si="21"/>
        <v>0</v>
      </c>
      <c r="AH657" s="22">
        <f t="shared" si="22"/>
        <v>1.37</v>
      </c>
      <c r="AI657" s="22">
        <v>60.86</v>
      </c>
      <c r="AJ657" s="22">
        <f t="shared" si="23"/>
        <v>0</v>
      </c>
      <c r="AK657" s="22">
        <f t="shared" si="24"/>
        <v>60.86</v>
      </c>
      <c r="AL657" s="22">
        <f t="shared" ref="AL657:AN657" si="2711">AF657+AI657</f>
        <v>62.23</v>
      </c>
      <c r="AM657" s="22">
        <f t="shared" si="2711"/>
        <v>0</v>
      </c>
      <c r="AN657" s="22">
        <f t="shared" si="2711"/>
        <v>62.23</v>
      </c>
      <c r="AO657" s="22">
        <f t="shared" ref="AO657:AQ657" si="2712">SUM(J657+M657+P657+S657+W657+Z657+AC657+AF657+AI657)</f>
        <v>255.39</v>
      </c>
      <c r="AP657" s="22">
        <f t="shared" si="2712"/>
        <v>0</v>
      </c>
      <c r="AQ657" s="22">
        <f t="shared" si="2712"/>
        <v>255.39</v>
      </c>
      <c r="AR657" s="22">
        <v>50.07507133425327</v>
      </c>
      <c r="AS657" s="22">
        <f t="shared" si="27"/>
        <v>305.4650713</v>
      </c>
      <c r="AT657" s="22">
        <f t="shared" si="28"/>
        <v>305.4650713</v>
      </c>
      <c r="AU657" s="22">
        <f t="shared" si="29"/>
        <v>1394.534929</v>
      </c>
      <c r="AV657" s="22">
        <f t="shared" si="2292"/>
        <v>4554</v>
      </c>
      <c r="AW657" s="22">
        <f t="shared" si="31"/>
        <v>3159.465071</v>
      </c>
      <c r="AX657" s="22">
        <f t="shared" si="32"/>
        <v>1394.534929</v>
      </c>
      <c r="AY657" s="22">
        <v>70.73</v>
      </c>
      <c r="AZ657" s="22">
        <f t="shared" si="33"/>
        <v>70.73</v>
      </c>
      <c r="BA657" s="22">
        <f t="shared" si="34"/>
        <v>0</v>
      </c>
      <c r="BB657" s="22">
        <f t="shared" si="35"/>
        <v>4624.73</v>
      </c>
      <c r="BC657" s="22">
        <f t="shared" ref="BC657:BD657" si="2713">SUM(AW657+AZ657)</f>
        <v>3230.195071</v>
      </c>
      <c r="BD657" s="22">
        <f t="shared" si="2713"/>
        <v>1394.534929</v>
      </c>
      <c r="BE657" s="22">
        <f t="shared" si="37"/>
        <v>0</v>
      </c>
      <c r="BF657" s="27">
        <v>0.0</v>
      </c>
      <c r="BG657" s="22">
        <f t="shared" si="38"/>
        <v>0</v>
      </c>
      <c r="BH657" s="22">
        <f t="shared" si="39"/>
        <v>0</v>
      </c>
      <c r="BI657" s="22">
        <v>745.12</v>
      </c>
      <c r="BJ657" s="22">
        <f t="shared" si="40"/>
        <v>745.12</v>
      </c>
      <c r="BK657" s="22">
        <f t="shared" si="41"/>
        <v>0</v>
      </c>
      <c r="BL657" s="22"/>
      <c r="BM657" s="22">
        <f t="shared" si="42"/>
        <v>0</v>
      </c>
      <c r="BN657" s="22" t="str">
        <f t="shared" si="43"/>
        <v/>
      </c>
      <c r="BO657" s="22">
        <f t="shared" ref="BO657:BQ657" si="2714">BF657+BI657+BL657</f>
        <v>745.12</v>
      </c>
      <c r="BP657" s="22">
        <f t="shared" si="2714"/>
        <v>745.12</v>
      </c>
      <c r="BQ657" s="22">
        <f t="shared" si="2714"/>
        <v>0</v>
      </c>
      <c r="BR657" s="22">
        <f t="shared" si="45"/>
        <v>0</v>
      </c>
      <c r="BS657" s="22">
        <v>0.0</v>
      </c>
      <c r="BT657" s="22">
        <f t="shared" si="46"/>
        <v>0</v>
      </c>
      <c r="BU657" s="22">
        <f t="shared" si="47"/>
        <v>0</v>
      </c>
      <c r="BV657" s="22">
        <f t="shared" si="48"/>
        <v>0</v>
      </c>
      <c r="BW657" s="27">
        <v>574.62</v>
      </c>
      <c r="BX657" s="22">
        <f t="shared" si="49"/>
        <v>574.62</v>
      </c>
      <c r="BY657" s="22">
        <f t="shared" si="50"/>
        <v>0</v>
      </c>
      <c r="BZ657" s="22">
        <f t="shared" si="51"/>
        <v>0</v>
      </c>
      <c r="CA657" s="22">
        <f t="shared" si="52"/>
        <v>0</v>
      </c>
    </row>
    <row r="658" ht="14.25" customHeight="1">
      <c r="A658" s="14" t="s">
        <v>2845</v>
      </c>
      <c r="B658" s="14" t="s">
        <v>2846</v>
      </c>
      <c r="C658" s="14" t="s">
        <v>2847</v>
      </c>
      <c r="D658" s="14">
        <v>2.72340642E8</v>
      </c>
      <c r="E658" s="14" t="s">
        <v>615</v>
      </c>
      <c r="F658" s="14" t="s">
        <v>107</v>
      </c>
      <c r="G658" s="14" t="s">
        <v>2848</v>
      </c>
      <c r="H658" s="25" t="s">
        <v>96</v>
      </c>
      <c r="I658" s="26">
        <v>2350.0</v>
      </c>
      <c r="J658" s="22">
        <v>0.0</v>
      </c>
      <c r="K658" s="22">
        <f t="shared" si="6"/>
        <v>0</v>
      </c>
      <c r="L658" s="22">
        <f t="shared" si="7"/>
        <v>0</v>
      </c>
      <c r="M658" s="22">
        <v>0.0</v>
      </c>
      <c r="N658" s="22">
        <f t="shared" si="8"/>
        <v>0</v>
      </c>
      <c r="O658" s="22">
        <f t="shared" si="9"/>
        <v>0</v>
      </c>
      <c r="P658" s="22">
        <v>10.0</v>
      </c>
      <c r="Q658" s="22">
        <f t="shared" si="10"/>
        <v>0</v>
      </c>
      <c r="R658" s="22">
        <f t="shared" si="11"/>
        <v>10</v>
      </c>
      <c r="S658" s="22">
        <v>100.0</v>
      </c>
      <c r="T658" s="22">
        <f t="shared" si="12"/>
        <v>0</v>
      </c>
      <c r="U658" s="22">
        <f t="shared" si="13"/>
        <v>100</v>
      </c>
      <c r="V658" s="22">
        <f t="shared" si="14"/>
        <v>2240</v>
      </c>
      <c r="W658" s="22">
        <v>13.9</v>
      </c>
      <c r="X658" s="22">
        <f t="shared" si="15"/>
        <v>0</v>
      </c>
      <c r="Y658" s="22">
        <f t="shared" si="16"/>
        <v>13.9</v>
      </c>
      <c r="Z658" s="22">
        <v>0.39</v>
      </c>
      <c r="AA658" s="22">
        <f t="shared" si="17"/>
        <v>0</v>
      </c>
      <c r="AB658" s="22">
        <f t="shared" si="18"/>
        <v>0.39</v>
      </c>
      <c r="AC658" s="22">
        <v>68.87</v>
      </c>
      <c r="AD658" s="22">
        <f t="shared" si="19"/>
        <v>0</v>
      </c>
      <c r="AE658" s="22">
        <f t="shared" si="20"/>
        <v>68.87</v>
      </c>
      <c r="AF658" s="22">
        <v>1.37</v>
      </c>
      <c r="AG658" s="22">
        <f t="shared" si="21"/>
        <v>0</v>
      </c>
      <c r="AH658" s="22">
        <f t="shared" si="22"/>
        <v>1.37</v>
      </c>
      <c r="AI658" s="22">
        <v>60.86</v>
      </c>
      <c r="AJ658" s="22">
        <f t="shared" si="23"/>
        <v>0</v>
      </c>
      <c r="AK658" s="22">
        <f t="shared" si="24"/>
        <v>60.86</v>
      </c>
      <c r="AL658" s="22">
        <f t="shared" ref="AL658:AN658" si="2715">AF658+AI658</f>
        <v>62.23</v>
      </c>
      <c r="AM658" s="22">
        <f t="shared" si="2715"/>
        <v>0</v>
      </c>
      <c r="AN658" s="22">
        <f t="shared" si="2715"/>
        <v>62.23</v>
      </c>
      <c r="AO658" s="22">
        <f t="shared" ref="AO658:AQ658" si="2716">SUM(J658+M658+P658+S658+W658+Z658+AC658+AF658+AI658)</f>
        <v>255.39</v>
      </c>
      <c r="AP658" s="22">
        <f t="shared" si="2716"/>
        <v>0</v>
      </c>
      <c r="AQ658" s="22">
        <f t="shared" si="2716"/>
        <v>255.39</v>
      </c>
      <c r="AR658" s="22">
        <v>72.60627101255027</v>
      </c>
      <c r="AS658" s="22">
        <f t="shared" si="27"/>
        <v>327.996271</v>
      </c>
      <c r="AT658" s="22">
        <f t="shared" si="28"/>
        <v>327.996271</v>
      </c>
      <c r="AU658" s="22">
        <f t="shared" si="29"/>
        <v>2022.003729</v>
      </c>
      <c r="AV658" s="22">
        <f t="shared" si="2292"/>
        <v>4554</v>
      </c>
      <c r="AW658" s="22">
        <f t="shared" si="31"/>
        <v>2531.996271</v>
      </c>
      <c r="AX658" s="22">
        <f t="shared" si="32"/>
        <v>2022.003729</v>
      </c>
      <c r="AY658" s="22">
        <v>70.73</v>
      </c>
      <c r="AZ658" s="22">
        <f t="shared" si="33"/>
        <v>70.73</v>
      </c>
      <c r="BA658" s="22">
        <f t="shared" si="34"/>
        <v>0</v>
      </c>
      <c r="BB658" s="22">
        <f t="shared" si="35"/>
        <v>4624.73</v>
      </c>
      <c r="BC658" s="22">
        <f t="shared" ref="BC658:BD658" si="2717">SUM(AW658+AZ658)</f>
        <v>2602.726271</v>
      </c>
      <c r="BD658" s="22">
        <f t="shared" si="2717"/>
        <v>2022.003729</v>
      </c>
      <c r="BE658" s="22">
        <f t="shared" si="37"/>
        <v>0</v>
      </c>
      <c r="BF658" s="27">
        <v>0.0</v>
      </c>
      <c r="BG658" s="22">
        <f t="shared" si="38"/>
        <v>0</v>
      </c>
      <c r="BH658" s="22">
        <f t="shared" si="39"/>
        <v>0</v>
      </c>
      <c r="BI658" s="22">
        <v>403.04</v>
      </c>
      <c r="BJ658" s="22">
        <f t="shared" si="40"/>
        <v>403.04</v>
      </c>
      <c r="BK658" s="22">
        <f t="shared" si="41"/>
        <v>0</v>
      </c>
      <c r="BL658" s="22"/>
      <c r="BM658" s="22">
        <f t="shared" si="42"/>
        <v>0</v>
      </c>
      <c r="BN658" s="22" t="str">
        <f t="shared" si="43"/>
        <v/>
      </c>
      <c r="BO658" s="22">
        <f t="shared" ref="BO658:BQ658" si="2718">BF658+BI658+BL658</f>
        <v>403.04</v>
      </c>
      <c r="BP658" s="22">
        <f t="shared" si="2718"/>
        <v>403.04</v>
      </c>
      <c r="BQ658" s="22">
        <f t="shared" si="2718"/>
        <v>0</v>
      </c>
      <c r="BR658" s="22">
        <f t="shared" si="45"/>
        <v>0</v>
      </c>
      <c r="BS658" s="22">
        <v>0.0</v>
      </c>
      <c r="BT658" s="22">
        <f t="shared" si="46"/>
        <v>0</v>
      </c>
      <c r="BU658" s="22">
        <f t="shared" si="47"/>
        <v>0</v>
      </c>
      <c r="BV658" s="22">
        <f t="shared" si="48"/>
        <v>0</v>
      </c>
      <c r="BW658" s="27">
        <v>244.74</v>
      </c>
      <c r="BX658" s="22">
        <f t="shared" si="49"/>
        <v>244.74</v>
      </c>
      <c r="BY658" s="22">
        <f t="shared" si="50"/>
        <v>0</v>
      </c>
      <c r="BZ658" s="22">
        <f t="shared" si="51"/>
        <v>0</v>
      </c>
      <c r="CA658" s="22">
        <f t="shared" si="52"/>
        <v>0</v>
      </c>
    </row>
    <row r="659" ht="14.25" customHeight="1">
      <c r="A659" s="14" t="s">
        <v>2849</v>
      </c>
      <c r="B659" s="14" t="s">
        <v>2850</v>
      </c>
      <c r="C659" s="14" t="s">
        <v>2851</v>
      </c>
      <c r="D659" s="14">
        <v>9.77174204E8</v>
      </c>
      <c r="E659" s="14" t="s">
        <v>455</v>
      </c>
      <c r="F659" s="14" t="s">
        <v>209</v>
      </c>
      <c r="G659" s="14" t="s">
        <v>2852</v>
      </c>
      <c r="H659" s="25" t="s">
        <v>96</v>
      </c>
      <c r="I659" s="26">
        <v>851.0</v>
      </c>
      <c r="J659" s="22">
        <v>0.0</v>
      </c>
      <c r="K659" s="22">
        <f t="shared" si="6"/>
        <v>0</v>
      </c>
      <c r="L659" s="22">
        <f t="shared" si="7"/>
        <v>0</v>
      </c>
      <c r="M659" s="22">
        <v>0.0</v>
      </c>
      <c r="N659" s="22">
        <f t="shared" si="8"/>
        <v>0</v>
      </c>
      <c r="O659" s="22">
        <f t="shared" si="9"/>
        <v>0</v>
      </c>
      <c r="P659" s="22">
        <v>22.0</v>
      </c>
      <c r="Q659" s="22">
        <f t="shared" si="10"/>
        <v>0</v>
      </c>
      <c r="R659" s="22">
        <f t="shared" si="11"/>
        <v>22</v>
      </c>
      <c r="S659" s="22">
        <v>100.0</v>
      </c>
      <c r="T659" s="22">
        <f t="shared" si="12"/>
        <v>0</v>
      </c>
      <c r="U659" s="22">
        <f t="shared" si="13"/>
        <v>100</v>
      </c>
      <c r="V659" s="22">
        <f t="shared" si="14"/>
        <v>729</v>
      </c>
      <c r="W659" s="22">
        <v>13.9</v>
      </c>
      <c r="X659" s="22">
        <f t="shared" si="15"/>
        <v>0</v>
      </c>
      <c r="Y659" s="22">
        <f t="shared" si="16"/>
        <v>13.9</v>
      </c>
      <c r="Z659" s="22">
        <v>0.39</v>
      </c>
      <c r="AA659" s="22">
        <f t="shared" si="17"/>
        <v>0</v>
      </c>
      <c r="AB659" s="22">
        <f t="shared" si="18"/>
        <v>0.39</v>
      </c>
      <c r="AC659" s="22">
        <v>68.87</v>
      </c>
      <c r="AD659" s="22">
        <f t="shared" si="19"/>
        <v>0</v>
      </c>
      <c r="AE659" s="22">
        <f t="shared" si="20"/>
        <v>68.87</v>
      </c>
      <c r="AF659" s="22">
        <v>1.37</v>
      </c>
      <c r="AG659" s="22">
        <f t="shared" si="21"/>
        <v>0</v>
      </c>
      <c r="AH659" s="22">
        <f t="shared" si="22"/>
        <v>1.37</v>
      </c>
      <c r="AI659" s="22">
        <v>60.86</v>
      </c>
      <c r="AJ659" s="22">
        <f t="shared" si="23"/>
        <v>0</v>
      </c>
      <c r="AK659" s="22">
        <f t="shared" si="24"/>
        <v>60.86</v>
      </c>
      <c r="AL659" s="22">
        <f t="shared" ref="AL659:AN659" si="2719">AF659+AI659</f>
        <v>62.23</v>
      </c>
      <c r="AM659" s="22">
        <f t="shared" si="2719"/>
        <v>0</v>
      </c>
      <c r="AN659" s="22">
        <f t="shared" si="2719"/>
        <v>62.23</v>
      </c>
      <c r="AO659" s="22">
        <f t="shared" ref="AO659:AQ659" si="2720">SUM(J659+M659+P659+S659+W659+Z659+AC659+AF659+AI659)</f>
        <v>267.39</v>
      </c>
      <c r="AP659" s="22">
        <f t="shared" si="2720"/>
        <v>0</v>
      </c>
      <c r="AQ659" s="22">
        <f t="shared" si="2720"/>
        <v>267.39</v>
      </c>
      <c r="AR659" s="22">
        <v>20.229897606539865</v>
      </c>
      <c r="AS659" s="22">
        <f t="shared" si="27"/>
        <v>287.6198976</v>
      </c>
      <c r="AT659" s="22">
        <f t="shared" si="28"/>
        <v>287.6198976</v>
      </c>
      <c r="AU659" s="22">
        <f t="shared" si="29"/>
        <v>563.3801024</v>
      </c>
      <c r="AV659" s="22">
        <f t="shared" si="2292"/>
        <v>4554</v>
      </c>
      <c r="AW659" s="22">
        <f t="shared" si="31"/>
        <v>3990.619898</v>
      </c>
      <c r="AX659" s="22">
        <f t="shared" si="32"/>
        <v>563.3801024</v>
      </c>
      <c r="AY659" s="22">
        <v>70.73</v>
      </c>
      <c r="AZ659" s="22">
        <f t="shared" si="33"/>
        <v>70.73</v>
      </c>
      <c r="BA659" s="22">
        <f t="shared" si="34"/>
        <v>0</v>
      </c>
      <c r="BB659" s="22">
        <f t="shared" si="35"/>
        <v>4624.73</v>
      </c>
      <c r="BC659" s="22">
        <f t="shared" ref="BC659:BD659" si="2721">SUM(AW659+AZ659)</f>
        <v>4061.349898</v>
      </c>
      <c r="BD659" s="22">
        <f t="shared" si="2721"/>
        <v>563.3801024</v>
      </c>
      <c r="BE659" s="22">
        <f t="shared" si="37"/>
        <v>0</v>
      </c>
      <c r="BF659" s="27">
        <v>0.0</v>
      </c>
      <c r="BG659" s="22">
        <f t="shared" si="38"/>
        <v>0</v>
      </c>
      <c r="BH659" s="22">
        <f t="shared" si="39"/>
        <v>0</v>
      </c>
      <c r="BI659" s="22">
        <v>486.94</v>
      </c>
      <c r="BJ659" s="22">
        <f t="shared" si="40"/>
        <v>486.94</v>
      </c>
      <c r="BK659" s="22">
        <f t="shared" si="41"/>
        <v>0</v>
      </c>
      <c r="BL659" s="22"/>
      <c r="BM659" s="22">
        <f t="shared" si="42"/>
        <v>0</v>
      </c>
      <c r="BN659" s="22" t="str">
        <f t="shared" si="43"/>
        <v/>
      </c>
      <c r="BO659" s="22">
        <f t="shared" ref="BO659:BQ659" si="2722">BF659+BI659+BL659</f>
        <v>486.94</v>
      </c>
      <c r="BP659" s="22">
        <f t="shared" si="2722"/>
        <v>486.94</v>
      </c>
      <c r="BQ659" s="22">
        <f t="shared" si="2722"/>
        <v>0</v>
      </c>
      <c r="BR659" s="22">
        <f t="shared" si="45"/>
        <v>0</v>
      </c>
      <c r="BS659" s="22">
        <v>0.0</v>
      </c>
      <c r="BT659" s="22">
        <f t="shared" si="46"/>
        <v>0</v>
      </c>
      <c r="BU659" s="22">
        <f t="shared" si="47"/>
        <v>0</v>
      </c>
      <c r="BV659" s="22">
        <f t="shared" si="48"/>
        <v>0</v>
      </c>
      <c r="BW659" s="27">
        <v>621.44</v>
      </c>
      <c r="BX659" s="22">
        <f t="shared" si="49"/>
        <v>621.44</v>
      </c>
      <c r="BY659" s="22">
        <f t="shared" si="50"/>
        <v>0</v>
      </c>
      <c r="BZ659" s="22">
        <f t="shared" si="51"/>
        <v>0</v>
      </c>
      <c r="CA659" s="22">
        <f t="shared" si="52"/>
        <v>0</v>
      </c>
    </row>
    <row r="660" ht="14.25" customHeight="1">
      <c r="A660" s="14" t="s">
        <v>2853</v>
      </c>
      <c r="B660" s="14" t="s">
        <v>2854</v>
      </c>
      <c r="C660" s="14" t="s">
        <v>2855</v>
      </c>
      <c r="D660" s="14">
        <v>1.40159754E8</v>
      </c>
      <c r="E660" s="14" t="s">
        <v>298</v>
      </c>
      <c r="F660" s="14" t="s">
        <v>209</v>
      </c>
      <c r="G660" s="14" t="s">
        <v>2856</v>
      </c>
      <c r="H660" s="25" t="s">
        <v>96</v>
      </c>
      <c r="I660" s="26">
        <v>2408.0</v>
      </c>
      <c r="J660" s="22">
        <v>0.0</v>
      </c>
      <c r="K660" s="22">
        <f t="shared" si="6"/>
        <v>0</v>
      </c>
      <c r="L660" s="22">
        <f t="shared" si="7"/>
        <v>0</v>
      </c>
      <c r="M660" s="22">
        <v>0.0</v>
      </c>
      <c r="N660" s="22">
        <f t="shared" si="8"/>
        <v>0</v>
      </c>
      <c r="O660" s="22">
        <f t="shared" si="9"/>
        <v>0</v>
      </c>
      <c r="P660" s="22">
        <v>22.0</v>
      </c>
      <c r="Q660" s="22">
        <f t="shared" si="10"/>
        <v>0</v>
      </c>
      <c r="R660" s="22">
        <f t="shared" si="11"/>
        <v>22</v>
      </c>
      <c r="S660" s="22">
        <v>100.0</v>
      </c>
      <c r="T660" s="22">
        <f t="shared" si="12"/>
        <v>0</v>
      </c>
      <c r="U660" s="22">
        <f t="shared" si="13"/>
        <v>100</v>
      </c>
      <c r="V660" s="22">
        <f t="shared" si="14"/>
        <v>2286</v>
      </c>
      <c r="W660" s="22">
        <v>13.9</v>
      </c>
      <c r="X660" s="22">
        <f t="shared" si="15"/>
        <v>0</v>
      </c>
      <c r="Y660" s="22">
        <f t="shared" si="16"/>
        <v>13.9</v>
      </c>
      <c r="Z660" s="22">
        <v>0.39</v>
      </c>
      <c r="AA660" s="22">
        <f t="shared" si="17"/>
        <v>0</v>
      </c>
      <c r="AB660" s="22">
        <f t="shared" si="18"/>
        <v>0.39</v>
      </c>
      <c r="AC660" s="22">
        <v>68.87</v>
      </c>
      <c r="AD660" s="22">
        <f t="shared" si="19"/>
        <v>0</v>
      </c>
      <c r="AE660" s="22">
        <f t="shared" si="20"/>
        <v>68.87</v>
      </c>
      <c r="AF660" s="22">
        <v>1.37</v>
      </c>
      <c r="AG660" s="22">
        <f t="shared" si="21"/>
        <v>0</v>
      </c>
      <c r="AH660" s="22">
        <f t="shared" si="22"/>
        <v>1.37</v>
      </c>
      <c r="AI660" s="22">
        <v>60.86</v>
      </c>
      <c r="AJ660" s="22">
        <f t="shared" si="23"/>
        <v>0</v>
      </c>
      <c r="AK660" s="22">
        <f t="shared" si="24"/>
        <v>60.86</v>
      </c>
      <c r="AL660" s="22">
        <f t="shared" ref="AL660:AN660" si="2723">AF660+AI660</f>
        <v>62.23</v>
      </c>
      <c r="AM660" s="22">
        <f t="shared" si="2723"/>
        <v>0</v>
      </c>
      <c r="AN660" s="22">
        <f t="shared" si="2723"/>
        <v>62.23</v>
      </c>
      <c r="AO660" s="22">
        <f t="shared" ref="AO660:AQ660" si="2724">SUM(J660+M660+P660+S660+W660+Z660+AC660+AF660+AI660)</f>
        <v>267.39</v>
      </c>
      <c r="AP660" s="22">
        <f t="shared" si="2724"/>
        <v>0</v>
      </c>
      <c r="AQ660" s="22">
        <f t="shared" si="2724"/>
        <v>267.39</v>
      </c>
      <c r="AR660" s="22">
        <v>74.20078668209129</v>
      </c>
      <c r="AS660" s="22">
        <f t="shared" si="27"/>
        <v>341.5907867</v>
      </c>
      <c r="AT660" s="22">
        <f t="shared" si="28"/>
        <v>341.5907867</v>
      </c>
      <c r="AU660" s="22">
        <f t="shared" si="29"/>
        <v>2066.409213</v>
      </c>
      <c r="AV660" s="22">
        <f t="shared" si="2292"/>
        <v>4554</v>
      </c>
      <c r="AW660" s="22">
        <f t="shared" si="31"/>
        <v>2487.590787</v>
      </c>
      <c r="AX660" s="22">
        <f t="shared" si="32"/>
        <v>2066.409213</v>
      </c>
      <c r="AY660" s="22">
        <v>70.73</v>
      </c>
      <c r="AZ660" s="22">
        <f t="shared" si="33"/>
        <v>70.73</v>
      </c>
      <c r="BA660" s="22">
        <f t="shared" si="34"/>
        <v>0</v>
      </c>
      <c r="BB660" s="22">
        <f t="shared" si="35"/>
        <v>4624.73</v>
      </c>
      <c r="BC660" s="22">
        <f t="shared" ref="BC660:BD660" si="2725">SUM(AW660+AZ660)</f>
        <v>2558.320787</v>
      </c>
      <c r="BD660" s="22">
        <f t="shared" si="2725"/>
        <v>2066.409213</v>
      </c>
      <c r="BE660" s="22">
        <f t="shared" si="37"/>
        <v>0</v>
      </c>
      <c r="BF660" s="27">
        <v>0.0</v>
      </c>
      <c r="BG660" s="22">
        <f t="shared" si="38"/>
        <v>0</v>
      </c>
      <c r="BH660" s="22">
        <f t="shared" si="39"/>
        <v>0</v>
      </c>
      <c r="BI660" s="22">
        <v>948.6300000000001</v>
      </c>
      <c r="BJ660" s="22">
        <f t="shared" si="40"/>
        <v>948.63</v>
      </c>
      <c r="BK660" s="22">
        <f t="shared" si="41"/>
        <v>0</v>
      </c>
      <c r="BL660" s="22"/>
      <c r="BM660" s="22">
        <f t="shared" si="42"/>
        <v>0</v>
      </c>
      <c r="BN660" s="22" t="str">
        <f t="shared" si="43"/>
        <v/>
      </c>
      <c r="BO660" s="22">
        <f t="shared" ref="BO660:BQ660" si="2726">BF660+BI660+BL660</f>
        <v>948.63</v>
      </c>
      <c r="BP660" s="22">
        <f t="shared" si="2726"/>
        <v>948.63</v>
      </c>
      <c r="BQ660" s="22">
        <f t="shared" si="2726"/>
        <v>0</v>
      </c>
      <c r="BR660" s="22">
        <f t="shared" si="45"/>
        <v>0</v>
      </c>
      <c r="BS660" s="22">
        <v>0.0</v>
      </c>
      <c r="BT660" s="22">
        <f t="shared" si="46"/>
        <v>0</v>
      </c>
      <c r="BU660" s="22">
        <f t="shared" si="47"/>
        <v>0</v>
      </c>
      <c r="BV660" s="22">
        <f t="shared" si="48"/>
        <v>0</v>
      </c>
      <c r="BW660" s="27">
        <v>595.9</v>
      </c>
      <c r="BX660" s="22">
        <f t="shared" si="49"/>
        <v>595.9</v>
      </c>
      <c r="BY660" s="22">
        <f t="shared" si="50"/>
        <v>0</v>
      </c>
      <c r="BZ660" s="22">
        <f t="shared" si="51"/>
        <v>0</v>
      </c>
      <c r="CA660" s="22">
        <f t="shared" si="52"/>
        <v>0</v>
      </c>
    </row>
    <row r="661" ht="14.25" customHeight="1">
      <c r="A661" s="14" t="s">
        <v>2857</v>
      </c>
      <c r="B661" s="14" t="s">
        <v>2858</v>
      </c>
      <c r="C661" s="14" t="s">
        <v>2859</v>
      </c>
      <c r="D661" s="14">
        <v>9.02912461E8</v>
      </c>
      <c r="E661" s="14" t="s">
        <v>312</v>
      </c>
      <c r="F661" s="14" t="s">
        <v>322</v>
      </c>
      <c r="G661" s="14" t="s">
        <v>2860</v>
      </c>
      <c r="H661" s="25" t="s">
        <v>96</v>
      </c>
      <c r="I661" s="26">
        <v>777.0</v>
      </c>
      <c r="J661" s="22">
        <v>0.0</v>
      </c>
      <c r="K661" s="22">
        <f t="shared" si="6"/>
        <v>0</v>
      </c>
      <c r="L661" s="22">
        <f t="shared" si="7"/>
        <v>0</v>
      </c>
      <c r="M661" s="22">
        <v>0.0</v>
      </c>
      <c r="N661" s="22">
        <f t="shared" si="8"/>
        <v>0</v>
      </c>
      <c r="O661" s="22">
        <f t="shared" si="9"/>
        <v>0</v>
      </c>
      <c r="P661" s="22">
        <v>10.0</v>
      </c>
      <c r="Q661" s="22">
        <f t="shared" si="10"/>
        <v>0</v>
      </c>
      <c r="R661" s="22">
        <f t="shared" si="11"/>
        <v>10</v>
      </c>
      <c r="S661" s="22">
        <v>100.0</v>
      </c>
      <c r="T661" s="22">
        <f t="shared" si="12"/>
        <v>0</v>
      </c>
      <c r="U661" s="22">
        <f t="shared" si="13"/>
        <v>100</v>
      </c>
      <c r="V661" s="22">
        <f t="shared" si="14"/>
        <v>667</v>
      </c>
      <c r="W661" s="22">
        <v>13.9</v>
      </c>
      <c r="X661" s="22">
        <f t="shared" si="15"/>
        <v>0</v>
      </c>
      <c r="Y661" s="22">
        <f t="shared" si="16"/>
        <v>13.9</v>
      </c>
      <c r="Z661" s="22">
        <v>0.39</v>
      </c>
      <c r="AA661" s="22">
        <f t="shared" si="17"/>
        <v>0</v>
      </c>
      <c r="AB661" s="22">
        <f t="shared" si="18"/>
        <v>0.39</v>
      </c>
      <c r="AC661" s="22">
        <v>68.87</v>
      </c>
      <c r="AD661" s="22">
        <f t="shared" si="19"/>
        <v>0</v>
      </c>
      <c r="AE661" s="22">
        <f t="shared" si="20"/>
        <v>68.87</v>
      </c>
      <c r="AF661" s="22">
        <v>1.37</v>
      </c>
      <c r="AG661" s="22">
        <f t="shared" si="21"/>
        <v>0</v>
      </c>
      <c r="AH661" s="22">
        <f t="shared" si="22"/>
        <v>1.37</v>
      </c>
      <c r="AI661" s="22">
        <v>60.86</v>
      </c>
      <c r="AJ661" s="22">
        <f t="shared" si="23"/>
        <v>0</v>
      </c>
      <c r="AK661" s="22">
        <f t="shared" si="24"/>
        <v>60.86</v>
      </c>
      <c r="AL661" s="22">
        <f t="shared" ref="AL661:AN661" si="2727">AF661+AI661</f>
        <v>62.23</v>
      </c>
      <c r="AM661" s="22">
        <f t="shared" si="2727"/>
        <v>0</v>
      </c>
      <c r="AN661" s="22">
        <f t="shared" si="2727"/>
        <v>62.23</v>
      </c>
      <c r="AO661" s="22">
        <f t="shared" ref="AO661:AQ661" si="2728">SUM(J661+M661+P661+S661+W661+Z661+AC661+AF661+AI661)</f>
        <v>255.39</v>
      </c>
      <c r="AP661" s="22">
        <f t="shared" si="2728"/>
        <v>0</v>
      </c>
      <c r="AQ661" s="22">
        <f t="shared" si="2728"/>
        <v>255.39</v>
      </c>
      <c r="AR661" s="22">
        <v>18.08076779107153</v>
      </c>
      <c r="AS661" s="22">
        <f t="shared" si="27"/>
        <v>273.4707678</v>
      </c>
      <c r="AT661" s="22">
        <f t="shared" si="28"/>
        <v>273.4707678</v>
      </c>
      <c r="AU661" s="22">
        <f t="shared" si="29"/>
        <v>503.5292322</v>
      </c>
      <c r="AV661" s="22">
        <f t="shared" si="2292"/>
        <v>4554</v>
      </c>
      <c r="AW661" s="22">
        <f t="shared" si="31"/>
        <v>4050.470768</v>
      </c>
      <c r="AX661" s="22">
        <f t="shared" si="32"/>
        <v>503.5292322</v>
      </c>
      <c r="AY661" s="22">
        <v>70.73</v>
      </c>
      <c r="AZ661" s="22">
        <f t="shared" si="33"/>
        <v>70.73</v>
      </c>
      <c r="BA661" s="22">
        <f t="shared" si="34"/>
        <v>0</v>
      </c>
      <c r="BB661" s="22">
        <f t="shared" si="35"/>
        <v>4624.73</v>
      </c>
      <c r="BC661" s="22">
        <f t="shared" ref="BC661:BD661" si="2729">SUM(AW661+AZ661)</f>
        <v>4121.200768</v>
      </c>
      <c r="BD661" s="22">
        <f t="shared" si="2729"/>
        <v>503.5292322</v>
      </c>
      <c r="BE661" s="22">
        <f t="shared" si="37"/>
        <v>0</v>
      </c>
      <c r="BF661" s="27">
        <v>0.0</v>
      </c>
      <c r="BG661" s="22">
        <f t="shared" si="38"/>
        <v>0</v>
      </c>
      <c r="BH661" s="22">
        <f t="shared" si="39"/>
        <v>0</v>
      </c>
      <c r="BI661" s="22">
        <v>420.21</v>
      </c>
      <c r="BJ661" s="22">
        <f t="shared" si="40"/>
        <v>420.21</v>
      </c>
      <c r="BK661" s="22">
        <f t="shared" si="41"/>
        <v>0</v>
      </c>
      <c r="BL661" s="22"/>
      <c r="BM661" s="22">
        <f t="shared" si="42"/>
        <v>0</v>
      </c>
      <c r="BN661" s="22" t="str">
        <f t="shared" si="43"/>
        <v/>
      </c>
      <c r="BO661" s="22">
        <f t="shared" ref="BO661:BQ661" si="2730">BF661+BI661+BL661</f>
        <v>420.21</v>
      </c>
      <c r="BP661" s="22">
        <f t="shared" si="2730"/>
        <v>420.21</v>
      </c>
      <c r="BQ661" s="22">
        <f t="shared" si="2730"/>
        <v>0</v>
      </c>
      <c r="BR661" s="22">
        <f t="shared" si="45"/>
        <v>0</v>
      </c>
      <c r="BS661" s="22">
        <v>0.0</v>
      </c>
      <c r="BT661" s="22">
        <f t="shared" si="46"/>
        <v>0</v>
      </c>
      <c r="BU661" s="22">
        <f t="shared" si="47"/>
        <v>0</v>
      </c>
      <c r="BV661" s="22">
        <f t="shared" si="48"/>
        <v>0</v>
      </c>
      <c r="BW661" s="27">
        <v>489.48</v>
      </c>
      <c r="BX661" s="22">
        <f t="shared" si="49"/>
        <v>489.48</v>
      </c>
      <c r="BY661" s="22">
        <f t="shared" si="50"/>
        <v>0</v>
      </c>
      <c r="BZ661" s="22">
        <f t="shared" si="51"/>
        <v>0</v>
      </c>
      <c r="CA661" s="22">
        <f t="shared" si="52"/>
        <v>0</v>
      </c>
    </row>
    <row r="662" ht="14.25" customHeight="1">
      <c r="A662" s="14" t="s">
        <v>2861</v>
      </c>
      <c r="B662" s="14" t="s">
        <v>2862</v>
      </c>
      <c r="C662" s="14" t="s">
        <v>2863</v>
      </c>
      <c r="D662" s="14">
        <v>5.6549404E8</v>
      </c>
      <c r="E662" s="14" t="s">
        <v>2327</v>
      </c>
      <c r="F662" s="14" t="s">
        <v>130</v>
      </c>
      <c r="G662" s="14" t="s">
        <v>2864</v>
      </c>
      <c r="H662" s="25" t="s">
        <v>96</v>
      </c>
      <c r="I662" s="26">
        <v>2550.0</v>
      </c>
      <c r="J662" s="22">
        <v>0.0</v>
      </c>
      <c r="K662" s="22">
        <f t="shared" si="6"/>
        <v>0</v>
      </c>
      <c r="L662" s="22">
        <f t="shared" si="7"/>
        <v>0</v>
      </c>
      <c r="M662" s="22">
        <v>0.0</v>
      </c>
      <c r="N662" s="22">
        <f t="shared" si="8"/>
        <v>0</v>
      </c>
      <c r="O662" s="22">
        <f t="shared" si="9"/>
        <v>0</v>
      </c>
      <c r="P662" s="22">
        <v>10.0</v>
      </c>
      <c r="Q662" s="22">
        <f t="shared" si="10"/>
        <v>0</v>
      </c>
      <c r="R662" s="22">
        <f t="shared" si="11"/>
        <v>10</v>
      </c>
      <c r="S662" s="22">
        <v>100.0</v>
      </c>
      <c r="T662" s="22">
        <f t="shared" si="12"/>
        <v>0</v>
      </c>
      <c r="U662" s="22">
        <f t="shared" si="13"/>
        <v>100</v>
      </c>
      <c r="V662" s="22">
        <f t="shared" si="14"/>
        <v>2440</v>
      </c>
      <c r="W662" s="22">
        <v>27.8</v>
      </c>
      <c r="X662" s="22">
        <f t="shared" si="15"/>
        <v>0</v>
      </c>
      <c r="Y662" s="22">
        <f t="shared" si="16"/>
        <v>27.8</v>
      </c>
      <c r="Z662" s="22">
        <v>0.39</v>
      </c>
      <c r="AA662" s="22">
        <f t="shared" si="17"/>
        <v>0</v>
      </c>
      <c r="AB662" s="22">
        <f t="shared" si="18"/>
        <v>0.39</v>
      </c>
      <c r="AC662" s="22">
        <v>68.87</v>
      </c>
      <c r="AD662" s="22">
        <f t="shared" si="19"/>
        <v>0</v>
      </c>
      <c r="AE662" s="22">
        <f t="shared" si="20"/>
        <v>68.87</v>
      </c>
      <c r="AF662" s="22">
        <v>1.37</v>
      </c>
      <c r="AG662" s="22">
        <f t="shared" si="21"/>
        <v>0</v>
      </c>
      <c r="AH662" s="22">
        <f t="shared" si="22"/>
        <v>1.37</v>
      </c>
      <c r="AI662" s="22">
        <v>60.86</v>
      </c>
      <c r="AJ662" s="22">
        <f t="shared" si="23"/>
        <v>0</v>
      </c>
      <c r="AK662" s="22">
        <f t="shared" si="24"/>
        <v>60.86</v>
      </c>
      <c r="AL662" s="22">
        <f t="shared" ref="AL662:AN662" si="2731">AF662+AI662</f>
        <v>62.23</v>
      </c>
      <c r="AM662" s="22">
        <f t="shared" si="2731"/>
        <v>0</v>
      </c>
      <c r="AN662" s="22">
        <f t="shared" si="2731"/>
        <v>62.23</v>
      </c>
      <c r="AO662" s="22">
        <f t="shared" ref="AO662:AQ662" si="2732">SUM(J662+M662+P662+S662+W662+Z662+AC662+AF662+AI662)</f>
        <v>269.29</v>
      </c>
      <c r="AP662" s="22">
        <f t="shared" si="2732"/>
        <v>0</v>
      </c>
      <c r="AQ662" s="22">
        <f t="shared" si="2732"/>
        <v>269.29</v>
      </c>
      <c r="AR662" s="22">
        <v>79.0571267973673</v>
      </c>
      <c r="AS662" s="22">
        <f t="shared" si="27"/>
        <v>348.3471268</v>
      </c>
      <c r="AT662" s="22">
        <f t="shared" si="28"/>
        <v>348.3471268</v>
      </c>
      <c r="AU662" s="22">
        <f t="shared" si="29"/>
        <v>2201.652873</v>
      </c>
      <c r="AV662" s="22">
        <f t="shared" si="2292"/>
        <v>4554</v>
      </c>
      <c r="AW662" s="22">
        <f t="shared" si="31"/>
        <v>2352.347127</v>
      </c>
      <c r="AX662" s="22">
        <f t="shared" si="32"/>
        <v>2201.652873</v>
      </c>
      <c r="AY662" s="22">
        <v>70.73</v>
      </c>
      <c r="AZ662" s="22">
        <f t="shared" si="33"/>
        <v>70.73</v>
      </c>
      <c r="BA662" s="22">
        <f t="shared" si="34"/>
        <v>0</v>
      </c>
      <c r="BB662" s="22">
        <f t="shared" si="35"/>
        <v>4624.73</v>
      </c>
      <c r="BC662" s="22">
        <f t="shared" ref="BC662:BD662" si="2733">SUM(AW662+AZ662)</f>
        <v>2423.077127</v>
      </c>
      <c r="BD662" s="22">
        <f t="shared" si="2733"/>
        <v>2201.652873</v>
      </c>
      <c r="BE662" s="22">
        <f t="shared" si="37"/>
        <v>0</v>
      </c>
      <c r="BF662" s="27">
        <v>0.0</v>
      </c>
      <c r="BG662" s="22">
        <f t="shared" si="38"/>
        <v>0</v>
      </c>
      <c r="BH662" s="22">
        <f t="shared" si="39"/>
        <v>0</v>
      </c>
      <c r="BI662" s="22">
        <v>404.56000000000006</v>
      </c>
      <c r="BJ662" s="22">
        <f t="shared" si="40"/>
        <v>404.56</v>
      </c>
      <c r="BK662" s="22">
        <f t="shared" si="41"/>
        <v>0</v>
      </c>
      <c r="BL662" s="22"/>
      <c r="BM662" s="22">
        <f t="shared" si="42"/>
        <v>0</v>
      </c>
      <c r="BN662" s="22" t="str">
        <f t="shared" si="43"/>
        <v/>
      </c>
      <c r="BO662" s="22">
        <f t="shared" ref="BO662:BQ662" si="2734">BF662+BI662+BL662</f>
        <v>404.56</v>
      </c>
      <c r="BP662" s="22">
        <f t="shared" si="2734"/>
        <v>404.56</v>
      </c>
      <c r="BQ662" s="22">
        <f t="shared" si="2734"/>
        <v>0</v>
      </c>
      <c r="BR662" s="22">
        <f t="shared" si="45"/>
        <v>0</v>
      </c>
      <c r="BS662" s="22">
        <v>0.0</v>
      </c>
      <c r="BT662" s="22">
        <f t="shared" si="46"/>
        <v>0</v>
      </c>
      <c r="BU662" s="22">
        <f t="shared" si="47"/>
        <v>0</v>
      </c>
      <c r="BV662" s="22">
        <f t="shared" si="48"/>
        <v>0</v>
      </c>
      <c r="BW662" s="27">
        <v>766.16</v>
      </c>
      <c r="BX662" s="22">
        <f t="shared" si="49"/>
        <v>766.16</v>
      </c>
      <c r="BY662" s="22">
        <f t="shared" si="50"/>
        <v>0</v>
      </c>
      <c r="BZ662" s="22">
        <f t="shared" si="51"/>
        <v>0</v>
      </c>
      <c r="CA662" s="22">
        <f t="shared" si="52"/>
        <v>0</v>
      </c>
    </row>
    <row r="663" ht="14.25" customHeight="1">
      <c r="A663" s="14" t="s">
        <v>2865</v>
      </c>
      <c r="B663" s="14" t="s">
        <v>2866</v>
      </c>
      <c r="C663" s="14" t="s">
        <v>2867</v>
      </c>
      <c r="D663" s="14">
        <v>8.3873443E8</v>
      </c>
      <c r="E663" s="14" t="s">
        <v>287</v>
      </c>
      <c r="F663" s="14" t="s">
        <v>745</v>
      </c>
      <c r="G663" s="14" t="s">
        <v>2868</v>
      </c>
      <c r="H663" s="25" t="s">
        <v>96</v>
      </c>
      <c r="I663" s="26">
        <v>900.0</v>
      </c>
      <c r="J663" s="22">
        <v>0.0</v>
      </c>
      <c r="K663" s="22">
        <f t="shared" si="6"/>
        <v>0</v>
      </c>
      <c r="L663" s="22">
        <f t="shared" si="7"/>
        <v>0</v>
      </c>
      <c r="M663" s="22">
        <v>0.0</v>
      </c>
      <c r="N663" s="22">
        <f t="shared" si="8"/>
        <v>0</v>
      </c>
      <c r="O663" s="22">
        <f t="shared" si="9"/>
        <v>0</v>
      </c>
      <c r="P663" s="22">
        <v>22.0</v>
      </c>
      <c r="Q663" s="22">
        <f t="shared" si="10"/>
        <v>0</v>
      </c>
      <c r="R663" s="22">
        <f t="shared" si="11"/>
        <v>22</v>
      </c>
      <c r="S663" s="22">
        <v>100.0</v>
      </c>
      <c r="T663" s="22">
        <f t="shared" si="12"/>
        <v>0</v>
      </c>
      <c r="U663" s="22">
        <f t="shared" si="13"/>
        <v>100</v>
      </c>
      <c r="V663" s="22">
        <f t="shared" si="14"/>
        <v>778</v>
      </c>
      <c r="W663" s="22">
        <v>13.9</v>
      </c>
      <c r="X663" s="22">
        <f t="shared" si="15"/>
        <v>0</v>
      </c>
      <c r="Y663" s="22">
        <f t="shared" si="16"/>
        <v>13.9</v>
      </c>
      <c r="Z663" s="22">
        <v>0.39</v>
      </c>
      <c r="AA663" s="22">
        <f t="shared" si="17"/>
        <v>0</v>
      </c>
      <c r="AB663" s="22">
        <f t="shared" si="18"/>
        <v>0.39</v>
      </c>
      <c r="AC663" s="22">
        <v>68.87</v>
      </c>
      <c r="AD663" s="22">
        <f t="shared" si="19"/>
        <v>0</v>
      </c>
      <c r="AE663" s="22">
        <f t="shared" si="20"/>
        <v>68.87</v>
      </c>
      <c r="AF663" s="22">
        <v>1.37</v>
      </c>
      <c r="AG663" s="22">
        <f t="shared" si="21"/>
        <v>0</v>
      </c>
      <c r="AH663" s="22">
        <f t="shared" si="22"/>
        <v>1.37</v>
      </c>
      <c r="AI663" s="22">
        <v>60.86</v>
      </c>
      <c r="AJ663" s="22">
        <f t="shared" si="23"/>
        <v>0</v>
      </c>
      <c r="AK663" s="22">
        <f t="shared" si="24"/>
        <v>60.86</v>
      </c>
      <c r="AL663" s="22">
        <f t="shared" ref="AL663:AN663" si="2735">AF663+AI663</f>
        <v>62.23</v>
      </c>
      <c r="AM663" s="22">
        <f t="shared" si="2735"/>
        <v>0</v>
      </c>
      <c r="AN663" s="22">
        <f t="shared" si="2735"/>
        <v>62.23</v>
      </c>
      <c r="AO663" s="22">
        <f t="shared" ref="AO663:AQ663" si="2736">SUM(J663+M663+P663+S663+W663+Z663+AC663+AF663+AI663)</f>
        <v>267.39</v>
      </c>
      <c r="AP663" s="22">
        <f t="shared" si="2736"/>
        <v>0</v>
      </c>
      <c r="AQ663" s="22">
        <f t="shared" si="2736"/>
        <v>267.39</v>
      </c>
      <c r="AR663" s="22">
        <v>21.92840342844225</v>
      </c>
      <c r="AS663" s="22">
        <f t="shared" si="27"/>
        <v>289.3184034</v>
      </c>
      <c r="AT663" s="22">
        <f t="shared" si="28"/>
        <v>289.3184034</v>
      </c>
      <c r="AU663" s="22">
        <f t="shared" si="29"/>
        <v>610.6815966</v>
      </c>
      <c r="AV663" s="22">
        <f t="shared" si="2292"/>
        <v>4554</v>
      </c>
      <c r="AW663" s="22">
        <f t="shared" si="31"/>
        <v>3943.318403</v>
      </c>
      <c r="AX663" s="22">
        <f t="shared" si="32"/>
        <v>610.6815966</v>
      </c>
      <c r="AY663" s="22">
        <v>70.73</v>
      </c>
      <c r="AZ663" s="22">
        <f t="shared" si="33"/>
        <v>70.73</v>
      </c>
      <c r="BA663" s="22">
        <f t="shared" si="34"/>
        <v>0</v>
      </c>
      <c r="BB663" s="22">
        <f t="shared" si="35"/>
        <v>4624.73</v>
      </c>
      <c r="BC663" s="22">
        <f t="shared" ref="BC663:BD663" si="2737">SUM(AW663+AZ663)</f>
        <v>4014.048403</v>
      </c>
      <c r="BD663" s="22">
        <f t="shared" si="2737"/>
        <v>610.6815966</v>
      </c>
      <c r="BE663" s="22">
        <f t="shared" si="37"/>
        <v>0</v>
      </c>
      <c r="BF663" s="27">
        <v>0.0</v>
      </c>
      <c r="BG663" s="22">
        <f t="shared" si="38"/>
        <v>0</v>
      </c>
      <c r="BH663" s="22">
        <f t="shared" si="39"/>
        <v>0</v>
      </c>
      <c r="BI663" s="22">
        <v>85.59</v>
      </c>
      <c r="BJ663" s="22">
        <f t="shared" si="40"/>
        <v>85.59</v>
      </c>
      <c r="BK663" s="22">
        <f t="shared" si="41"/>
        <v>0</v>
      </c>
      <c r="BL663" s="22"/>
      <c r="BM663" s="22">
        <f t="shared" si="42"/>
        <v>0</v>
      </c>
      <c r="BN663" s="22" t="str">
        <f t="shared" si="43"/>
        <v/>
      </c>
      <c r="BO663" s="22">
        <f t="shared" ref="BO663:BQ663" si="2738">BF663+BI663+BL663</f>
        <v>85.59</v>
      </c>
      <c r="BP663" s="22">
        <f t="shared" si="2738"/>
        <v>85.59</v>
      </c>
      <c r="BQ663" s="22">
        <f t="shared" si="2738"/>
        <v>0</v>
      </c>
      <c r="BR663" s="22">
        <f t="shared" si="45"/>
        <v>0</v>
      </c>
      <c r="BS663" s="22">
        <v>0.0</v>
      </c>
      <c r="BT663" s="22">
        <f t="shared" si="46"/>
        <v>0</v>
      </c>
      <c r="BU663" s="22">
        <f t="shared" si="47"/>
        <v>0</v>
      </c>
      <c r="BV663" s="22">
        <f t="shared" si="48"/>
        <v>0</v>
      </c>
      <c r="BW663" s="27">
        <v>0.0</v>
      </c>
      <c r="BX663" s="22">
        <f t="shared" si="49"/>
        <v>0</v>
      </c>
      <c r="BY663" s="22">
        <f t="shared" si="50"/>
        <v>0</v>
      </c>
      <c r="BZ663" s="22">
        <f t="shared" si="51"/>
        <v>0</v>
      </c>
      <c r="CA663" s="22">
        <f t="shared" si="52"/>
        <v>0</v>
      </c>
    </row>
    <row r="664" ht="14.25" customHeight="1">
      <c r="A664" s="14" t="s">
        <v>2869</v>
      </c>
      <c r="B664" s="14" t="s">
        <v>2870</v>
      </c>
      <c r="C664" s="14" t="s">
        <v>2871</v>
      </c>
      <c r="D664" s="14">
        <v>7.97929436E8</v>
      </c>
      <c r="E664" s="14" t="s">
        <v>606</v>
      </c>
      <c r="F664" s="14" t="s">
        <v>577</v>
      </c>
      <c r="G664" s="14" t="s">
        <v>2872</v>
      </c>
      <c r="H664" s="25" t="s">
        <v>96</v>
      </c>
      <c r="I664" s="26">
        <v>991.0</v>
      </c>
      <c r="J664" s="22">
        <v>0.0</v>
      </c>
      <c r="K664" s="22">
        <f t="shared" si="6"/>
        <v>0</v>
      </c>
      <c r="L664" s="22">
        <f t="shared" si="7"/>
        <v>0</v>
      </c>
      <c r="M664" s="22">
        <v>0.0</v>
      </c>
      <c r="N664" s="22">
        <f t="shared" si="8"/>
        <v>0</v>
      </c>
      <c r="O664" s="22">
        <f t="shared" si="9"/>
        <v>0</v>
      </c>
      <c r="P664" s="22">
        <v>22.0</v>
      </c>
      <c r="Q664" s="22">
        <f t="shared" si="10"/>
        <v>0</v>
      </c>
      <c r="R664" s="22">
        <f t="shared" si="11"/>
        <v>22</v>
      </c>
      <c r="S664" s="22">
        <v>100.0</v>
      </c>
      <c r="T664" s="22">
        <f t="shared" si="12"/>
        <v>0</v>
      </c>
      <c r="U664" s="22">
        <f t="shared" si="13"/>
        <v>100</v>
      </c>
      <c r="V664" s="22">
        <f t="shared" si="14"/>
        <v>869</v>
      </c>
      <c r="W664" s="22">
        <v>13.9</v>
      </c>
      <c r="X664" s="22">
        <f t="shared" si="15"/>
        <v>0</v>
      </c>
      <c r="Y664" s="22">
        <f t="shared" si="16"/>
        <v>13.9</v>
      </c>
      <c r="Z664" s="22">
        <v>0.39</v>
      </c>
      <c r="AA664" s="22">
        <f t="shared" si="17"/>
        <v>0</v>
      </c>
      <c r="AB664" s="22">
        <f t="shared" si="18"/>
        <v>0.39</v>
      </c>
      <c r="AC664" s="22">
        <v>68.87</v>
      </c>
      <c r="AD664" s="22">
        <f t="shared" si="19"/>
        <v>0</v>
      </c>
      <c r="AE664" s="22">
        <f t="shared" si="20"/>
        <v>68.87</v>
      </c>
      <c r="AF664" s="22">
        <v>1.37</v>
      </c>
      <c r="AG664" s="22">
        <f t="shared" si="21"/>
        <v>0</v>
      </c>
      <c r="AH664" s="22">
        <f t="shared" si="22"/>
        <v>1.37</v>
      </c>
      <c r="AI664" s="22">
        <v>60.86</v>
      </c>
      <c r="AJ664" s="22">
        <f t="shared" si="23"/>
        <v>0</v>
      </c>
      <c r="AK664" s="22">
        <f t="shared" si="24"/>
        <v>60.86</v>
      </c>
      <c r="AL664" s="22">
        <f t="shared" ref="AL664:AN664" si="2739">AF664+AI664</f>
        <v>62.23</v>
      </c>
      <c r="AM664" s="22">
        <f t="shared" si="2739"/>
        <v>0</v>
      </c>
      <c r="AN664" s="22">
        <f t="shared" si="2739"/>
        <v>62.23</v>
      </c>
      <c r="AO664" s="22">
        <f t="shared" ref="AO664:AQ664" si="2740">SUM(J664+M664+P664+S664+W664+Z664+AC664+AF664+AI664)</f>
        <v>267.39</v>
      </c>
      <c r="AP664" s="22">
        <f t="shared" si="2740"/>
        <v>0</v>
      </c>
      <c r="AQ664" s="22">
        <f t="shared" si="2740"/>
        <v>267.39</v>
      </c>
      <c r="AR664" s="22">
        <v>25.082771383403834</v>
      </c>
      <c r="AS664" s="22">
        <f t="shared" si="27"/>
        <v>292.4727714</v>
      </c>
      <c r="AT664" s="22">
        <f t="shared" si="28"/>
        <v>292.4727714</v>
      </c>
      <c r="AU664" s="22">
        <f t="shared" si="29"/>
        <v>698.5272286</v>
      </c>
      <c r="AV664" s="22">
        <f t="shared" si="2292"/>
        <v>4554</v>
      </c>
      <c r="AW664" s="22">
        <f t="shared" si="31"/>
        <v>3855.472771</v>
      </c>
      <c r="AX664" s="22">
        <f t="shared" si="32"/>
        <v>698.5272286</v>
      </c>
      <c r="AY664" s="22">
        <v>70.73</v>
      </c>
      <c r="AZ664" s="22">
        <f t="shared" si="33"/>
        <v>70.73</v>
      </c>
      <c r="BA664" s="22">
        <f t="shared" si="34"/>
        <v>0</v>
      </c>
      <c r="BB664" s="22">
        <f t="shared" si="35"/>
        <v>4624.73</v>
      </c>
      <c r="BC664" s="22">
        <f t="shared" ref="BC664:BD664" si="2741">SUM(AW664+AZ664)</f>
        <v>3926.202771</v>
      </c>
      <c r="BD664" s="22">
        <f t="shared" si="2741"/>
        <v>698.5272286</v>
      </c>
      <c r="BE664" s="22">
        <f t="shared" si="37"/>
        <v>0</v>
      </c>
      <c r="BF664" s="27">
        <v>0.0</v>
      </c>
      <c r="BG664" s="22">
        <f t="shared" si="38"/>
        <v>0</v>
      </c>
      <c r="BH664" s="22">
        <f t="shared" si="39"/>
        <v>0</v>
      </c>
      <c r="BI664" s="22">
        <v>229.88</v>
      </c>
      <c r="BJ664" s="22">
        <f t="shared" si="40"/>
        <v>229.88</v>
      </c>
      <c r="BK664" s="22">
        <f t="shared" si="41"/>
        <v>0</v>
      </c>
      <c r="BL664" s="22"/>
      <c r="BM664" s="22">
        <f t="shared" si="42"/>
        <v>0</v>
      </c>
      <c r="BN664" s="22" t="str">
        <f t="shared" si="43"/>
        <v/>
      </c>
      <c r="BO664" s="22">
        <f t="shared" ref="BO664:BQ664" si="2742">BF664+BI664+BL664</f>
        <v>229.88</v>
      </c>
      <c r="BP664" s="22">
        <f t="shared" si="2742"/>
        <v>229.88</v>
      </c>
      <c r="BQ664" s="22">
        <f t="shared" si="2742"/>
        <v>0</v>
      </c>
      <c r="BR664" s="22">
        <f t="shared" si="45"/>
        <v>0</v>
      </c>
      <c r="BS664" s="22">
        <v>0.0</v>
      </c>
      <c r="BT664" s="22">
        <f t="shared" si="46"/>
        <v>0</v>
      </c>
      <c r="BU664" s="22">
        <f t="shared" si="47"/>
        <v>0</v>
      </c>
      <c r="BV664" s="22">
        <f t="shared" si="48"/>
        <v>0</v>
      </c>
      <c r="BW664" s="27">
        <v>2543.22</v>
      </c>
      <c r="BX664" s="22">
        <f t="shared" si="49"/>
        <v>2543.22</v>
      </c>
      <c r="BY664" s="22">
        <f t="shared" si="50"/>
        <v>0</v>
      </c>
      <c r="BZ664" s="22">
        <f t="shared" si="51"/>
        <v>0</v>
      </c>
      <c r="CA664" s="22">
        <f t="shared" si="52"/>
        <v>0</v>
      </c>
    </row>
    <row r="665" ht="14.25" customHeight="1">
      <c r="A665" s="14" t="s">
        <v>2873</v>
      </c>
      <c r="B665" s="14" t="s">
        <v>2874</v>
      </c>
      <c r="C665" s="14" t="s">
        <v>2875</v>
      </c>
      <c r="D665" s="14">
        <v>3.34084172E8</v>
      </c>
      <c r="E665" s="14" t="s">
        <v>533</v>
      </c>
      <c r="F665" s="14" t="s">
        <v>204</v>
      </c>
      <c r="G665" s="14" t="s">
        <v>2876</v>
      </c>
      <c r="H665" s="25" t="s">
        <v>96</v>
      </c>
      <c r="I665" s="26">
        <v>1125.0</v>
      </c>
      <c r="J665" s="22">
        <v>0.0</v>
      </c>
      <c r="K665" s="22">
        <f t="shared" si="6"/>
        <v>0</v>
      </c>
      <c r="L665" s="22">
        <f t="shared" si="7"/>
        <v>0</v>
      </c>
      <c r="M665" s="22">
        <v>0.0</v>
      </c>
      <c r="N665" s="22">
        <f t="shared" si="8"/>
        <v>0</v>
      </c>
      <c r="O665" s="22">
        <f t="shared" si="9"/>
        <v>0</v>
      </c>
      <c r="P665" s="22">
        <v>10.0</v>
      </c>
      <c r="Q665" s="22">
        <f t="shared" si="10"/>
        <v>0</v>
      </c>
      <c r="R665" s="22">
        <f t="shared" si="11"/>
        <v>10</v>
      </c>
      <c r="S665" s="22">
        <v>100.0</v>
      </c>
      <c r="T665" s="22">
        <f t="shared" si="12"/>
        <v>0</v>
      </c>
      <c r="U665" s="22">
        <f t="shared" si="13"/>
        <v>100</v>
      </c>
      <c r="V665" s="22">
        <f t="shared" si="14"/>
        <v>1015</v>
      </c>
      <c r="W665" s="22">
        <v>27.8</v>
      </c>
      <c r="X665" s="22">
        <f t="shared" si="15"/>
        <v>0</v>
      </c>
      <c r="Y665" s="22">
        <f t="shared" si="16"/>
        <v>27.8</v>
      </c>
      <c r="Z665" s="22">
        <v>0.39</v>
      </c>
      <c r="AA665" s="22">
        <f t="shared" si="17"/>
        <v>0</v>
      </c>
      <c r="AB665" s="22">
        <f t="shared" si="18"/>
        <v>0.39</v>
      </c>
      <c r="AC665" s="22">
        <v>68.87</v>
      </c>
      <c r="AD665" s="22">
        <f t="shared" si="19"/>
        <v>0</v>
      </c>
      <c r="AE665" s="22">
        <f t="shared" si="20"/>
        <v>68.87</v>
      </c>
      <c r="AF665" s="22">
        <v>1.37</v>
      </c>
      <c r="AG665" s="22">
        <f t="shared" si="21"/>
        <v>0</v>
      </c>
      <c r="AH665" s="22">
        <f t="shared" si="22"/>
        <v>1.37</v>
      </c>
      <c r="AI665" s="22">
        <v>60.86</v>
      </c>
      <c r="AJ665" s="22">
        <f t="shared" si="23"/>
        <v>0</v>
      </c>
      <c r="AK665" s="22">
        <f t="shared" si="24"/>
        <v>60.86</v>
      </c>
      <c r="AL665" s="22">
        <f t="shared" ref="AL665:AN665" si="2743">AF665+AI665</f>
        <v>62.23</v>
      </c>
      <c r="AM665" s="22">
        <f t="shared" si="2743"/>
        <v>0</v>
      </c>
      <c r="AN665" s="22">
        <f t="shared" si="2743"/>
        <v>62.23</v>
      </c>
      <c r="AO665" s="22">
        <f t="shared" ref="AO665:AQ665" si="2744">SUM(J665+M665+P665+S665+W665+Z665+AC665+AF665+AI665)</f>
        <v>269.29</v>
      </c>
      <c r="AP665" s="22">
        <f t="shared" si="2744"/>
        <v>0</v>
      </c>
      <c r="AQ665" s="22">
        <f t="shared" si="2744"/>
        <v>269.29</v>
      </c>
      <c r="AR665" s="22">
        <v>29.661804425716195</v>
      </c>
      <c r="AS665" s="22">
        <f t="shared" si="27"/>
        <v>298.9518044</v>
      </c>
      <c r="AT665" s="22">
        <f t="shared" si="28"/>
        <v>298.9518044</v>
      </c>
      <c r="AU665" s="22">
        <f t="shared" si="29"/>
        <v>826.0481956</v>
      </c>
      <c r="AV665" s="22">
        <f t="shared" si="2292"/>
        <v>4554</v>
      </c>
      <c r="AW665" s="22">
        <f t="shared" si="31"/>
        <v>3727.951804</v>
      </c>
      <c r="AX665" s="22">
        <f t="shared" si="32"/>
        <v>826.0481956</v>
      </c>
      <c r="AY665" s="22">
        <v>70.73</v>
      </c>
      <c r="AZ665" s="22">
        <f t="shared" si="33"/>
        <v>70.73</v>
      </c>
      <c r="BA665" s="22">
        <f t="shared" si="34"/>
        <v>0</v>
      </c>
      <c r="BB665" s="22">
        <f t="shared" si="35"/>
        <v>4624.73</v>
      </c>
      <c r="BC665" s="22">
        <f t="shared" ref="BC665:BD665" si="2745">SUM(AW665+AZ665)</f>
        <v>3798.681804</v>
      </c>
      <c r="BD665" s="22">
        <f t="shared" si="2745"/>
        <v>826.0481956</v>
      </c>
      <c r="BE665" s="22">
        <f t="shared" si="37"/>
        <v>0</v>
      </c>
      <c r="BF665" s="27">
        <v>0.0</v>
      </c>
      <c r="BG665" s="22">
        <f t="shared" si="38"/>
        <v>0</v>
      </c>
      <c r="BH665" s="22">
        <f t="shared" si="39"/>
        <v>0</v>
      </c>
      <c r="BI665" s="22">
        <v>741.3000000000001</v>
      </c>
      <c r="BJ665" s="22">
        <f t="shared" si="40"/>
        <v>741.3</v>
      </c>
      <c r="BK665" s="22">
        <f t="shared" si="41"/>
        <v>0</v>
      </c>
      <c r="BL665" s="22"/>
      <c r="BM665" s="22">
        <f t="shared" si="42"/>
        <v>0</v>
      </c>
      <c r="BN665" s="22" t="str">
        <f t="shared" si="43"/>
        <v/>
      </c>
      <c r="BO665" s="22">
        <f t="shared" ref="BO665:BQ665" si="2746">BF665+BI665+BL665</f>
        <v>741.3</v>
      </c>
      <c r="BP665" s="22">
        <f t="shared" si="2746"/>
        <v>741.3</v>
      </c>
      <c r="BQ665" s="22">
        <f t="shared" si="2746"/>
        <v>0</v>
      </c>
      <c r="BR665" s="22">
        <f t="shared" si="45"/>
        <v>0</v>
      </c>
      <c r="BS665" s="22">
        <v>0.0</v>
      </c>
      <c r="BT665" s="22">
        <f t="shared" si="46"/>
        <v>0</v>
      </c>
      <c r="BU665" s="22">
        <f t="shared" si="47"/>
        <v>0</v>
      </c>
      <c r="BV665" s="22">
        <f t="shared" si="48"/>
        <v>0</v>
      </c>
      <c r="BW665" s="27">
        <v>170.26</v>
      </c>
      <c r="BX665" s="22">
        <f t="shared" si="49"/>
        <v>170.26</v>
      </c>
      <c r="BY665" s="22">
        <f t="shared" si="50"/>
        <v>0</v>
      </c>
      <c r="BZ665" s="22">
        <f t="shared" si="51"/>
        <v>0</v>
      </c>
      <c r="CA665" s="22">
        <f t="shared" si="52"/>
        <v>0</v>
      </c>
    </row>
    <row r="666" ht="14.25" customHeight="1">
      <c r="A666" s="14" t="s">
        <v>2877</v>
      </c>
      <c r="B666" s="14" t="s">
        <v>2878</v>
      </c>
      <c r="C666" s="14" t="s">
        <v>2879</v>
      </c>
      <c r="D666" s="14">
        <v>8.21426516E8</v>
      </c>
      <c r="E666" s="14" t="s">
        <v>341</v>
      </c>
      <c r="F666" s="14" t="s">
        <v>1664</v>
      </c>
      <c r="G666" s="14" t="s">
        <v>2880</v>
      </c>
      <c r="H666" s="25" t="s">
        <v>96</v>
      </c>
      <c r="I666" s="26">
        <v>1350.0</v>
      </c>
      <c r="J666" s="22">
        <v>0.0</v>
      </c>
      <c r="K666" s="22">
        <f t="shared" si="6"/>
        <v>0</v>
      </c>
      <c r="L666" s="22">
        <f t="shared" si="7"/>
        <v>0</v>
      </c>
      <c r="M666" s="22">
        <v>0.0</v>
      </c>
      <c r="N666" s="22">
        <f t="shared" si="8"/>
        <v>0</v>
      </c>
      <c r="O666" s="22">
        <f t="shared" si="9"/>
        <v>0</v>
      </c>
      <c r="P666" s="22">
        <v>10.0</v>
      </c>
      <c r="Q666" s="22">
        <f t="shared" si="10"/>
        <v>0</v>
      </c>
      <c r="R666" s="22">
        <f t="shared" si="11"/>
        <v>10</v>
      </c>
      <c r="S666" s="22">
        <v>100.0</v>
      </c>
      <c r="T666" s="22">
        <f t="shared" si="12"/>
        <v>0</v>
      </c>
      <c r="U666" s="22">
        <f t="shared" si="13"/>
        <v>100</v>
      </c>
      <c r="V666" s="22">
        <f t="shared" si="14"/>
        <v>1240</v>
      </c>
      <c r="W666" s="22">
        <v>13.9</v>
      </c>
      <c r="X666" s="22">
        <f t="shared" si="15"/>
        <v>0</v>
      </c>
      <c r="Y666" s="22">
        <f t="shared" si="16"/>
        <v>13.9</v>
      </c>
      <c r="Z666" s="22">
        <v>0.39</v>
      </c>
      <c r="AA666" s="22">
        <f t="shared" si="17"/>
        <v>0</v>
      </c>
      <c r="AB666" s="22">
        <f t="shared" si="18"/>
        <v>0.39</v>
      </c>
      <c r="AC666" s="22">
        <v>68.87</v>
      </c>
      <c r="AD666" s="22">
        <f t="shared" si="19"/>
        <v>0</v>
      </c>
      <c r="AE666" s="22">
        <f t="shared" si="20"/>
        <v>68.87</v>
      </c>
      <c r="AF666" s="22">
        <v>1.37</v>
      </c>
      <c r="AG666" s="22">
        <f t="shared" si="21"/>
        <v>0</v>
      </c>
      <c r="AH666" s="22">
        <f t="shared" si="22"/>
        <v>1.37</v>
      </c>
      <c r="AI666" s="22">
        <v>60.86</v>
      </c>
      <c r="AJ666" s="22">
        <f t="shared" si="23"/>
        <v>0</v>
      </c>
      <c r="AK666" s="22">
        <f t="shared" si="24"/>
        <v>60.86</v>
      </c>
      <c r="AL666" s="22">
        <f t="shared" ref="AL666:AN666" si="2747">AF666+AI666</f>
        <v>62.23</v>
      </c>
      <c r="AM666" s="22">
        <f t="shared" si="2747"/>
        <v>0</v>
      </c>
      <c r="AN666" s="22">
        <f t="shared" si="2747"/>
        <v>62.23</v>
      </c>
      <c r="AO666" s="22">
        <f t="shared" ref="AO666:AQ666" si="2748">SUM(J666+M666+P666+S666+W666+Z666+AC666+AF666+AI666)</f>
        <v>255.39</v>
      </c>
      <c r="AP666" s="22">
        <f t="shared" si="2748"/>
        <v>0</v>
      </c>
      <c r="AQ666" s="22">
        <f t="shared" si="2748"/>
        <v>255.39</v>
      </c>
      <c r="AR666" s="22">
        <v>37.94288689209335</v>
      </c>
      <c r="AS666" s="22">
        <f t="shared" si="27"/>
        <v>293.3328869</v>
      </c>
      <c r="AT666" s="22">
        <f t="shared" si="28"/>
        <v>293.3328869</v>
      </c>
      <c r="AU666" s="22">
        <f t="shared" si="29"/>
        <v>1056.667113</v>
      </c>
      <c r="AV666" s="22">
        <f t="shared" si="2292"/>
        <v>4554</v>
      </c>
      <c r="AW666" s="22">
        <f t="shared" si="31"/>
        <v>3497.332887</v>
      </c>
      <c r="AX666" s="22">
        <f t="shared" si="32"/>
        <v>1056.667113</v>
      </c>
      <c r="AY666" s="22">
        <v>70.73</v>
      </c>
      <c r="AZ666" s="22">
        <f t="shared" si="33"/>
        <v>70.73</v>
      </c>
      <c r="BA666" s="22">
        <f t="shared" si="34"/>
        <v>0</v>
      </c>
      <c r="BB666" s="22">
        <f t="shared" si="35"/>
        <v>4624.73</v>
      </c>
      <c r="BC666" s="22">
        <f t="shared" ref="BC666:BD666" si="2749">SUM(AW666+AZ666)</f>
        <v>3568.062887</v>
      </c>
      <c r="BD666" s="22">
        <f t="shared" si="2749"/>
        <v>1056.667113</v>
      </c>
      <c r="BE666" s="22">
        <f t="shared" si="37"/>
        <v>0</v>
      </c>
      <c r="BF666" s="27">
        <v>0.0</v>
      </c>
      <c r="BG666" s="22">
        <f t="shared" si="38"/>
        <v>0</v>
      </c>
      <c r="BH666" s="22">
        <f t="shared" si="39"/>
        <v>0</v>
      </c>
      <c r="BI666" s="22">
        <v>0.0</v>
      </c>
      <c r="BJ666" s="22">
        <f t="shared" si="40"/>
        <v>0</v>
      </c>
      <c r="BK666" s="22">
        <f t="shared" si="41"/>
        <v>0</v>
      </c>
      <c r="BL666" s="22"/>
      <c r="BM666" s="22">
        <f t="shared" si="42"/>
        <v>0</v>
      </c>
      <c r="BN666" s="22" t="str">
        <f t="shared" si="43"/>
        <v/>
      </c>
      <c r="BO666" s="22">
        <f t="shared" ref="BO666:BQ666" si="2750">BF666+BI666+BL666</f>
        <v>0</v>
      </c>
      <c r="BP666" s="22">
        <f t="shared" si="2750"/>
        <v>0</v>
      </c>
      <c r="BQ666" s="22">
        <f t="shared" si="2750"/>
        <v>0</v>
      </c>
      <c r="BR666" s="22">
        <f t="shared" si="45"/>
        <v>0</v>
      </c>
      <c r="BS666" s="22">
        <v>0.0</v>
      </c>
      <c r="BT666" s="22">
        <f t="shared" si="46"/>
        <v>0</v>
      </c>
      <c r="BU666" s="22">
        <f t="shared" si="47"/>
        <v>0</v>
      </c>
      <c r="BV666" s="22">
        <f t="shared" si="48"/>
        <v>0</v>
      </c>
      <c r="BW666" s="27">
        <v>0.0</v>
      </c>
      <c r="BX666" s="22">
        <f t="shared" si="49"/>
        <v>0</v>
      </c>
      <c r="BY666" s="22">
        <f t="shared" si="50"/>
        <v>0</v>
      </c>
      <c r="BZ666" s="22">
        <f t="shared" si="51"/>
        <v>0</v>
      </c>
      <c r="CA666" s="22">
        <f t="shared" si="52"/>
        <v>0</v>
      </c>
    </row>
    <row r="667" ht="14.25" customHeight="1">
      <c r="A667" s="14" t="s">
        <v>2881</v>
      </c>
      <c r="B667" s="14" t="s">
        <v>2882</v>
      </c>
      <c r="C667" s="14" t="s">
        <v>2883</v>
      </c>
      <c r="D667" s="14">
        <v>8.89300461E8</v>
      </c>
      <c r="E667" s="14" t="s">
        <v>2884</v>
      </c>
      <c r="F667" s="14" t="s">
        <v>322</v>
      </c>
      <c r="G667" s="14" t="s">
        <v>2885</v>
      </c>
      <c r="H667" s="25" t="s">
        <v>96</v>
      </c>
      <c r="I667" s="26">
        <v>780.0</v>
      </c>
      <c r="J667" s="22">
        <v>0.0</v>
      </c>
      <c r="K667" s="22">
        <f t="shared" si="6"/>
        <v>0</v>
      </c>
      <c r="L667" s="22">
        <f t="shared" si="7"/>
        <v>0</v>
      </c>
      <c r="M667" s="22">
        <v>0.0</v>
      </c>
      <c r="N667" s="22">
        <f t="shared" si="8"/>
        <v>0</v>
      </c>
      <c r="O667" s="22">
        <f t="shared" si="9"/>
        <v>0</v>
      </c>
      <c r="P667" s="22">
        <v>22.0</v>
      </c>
      <c r="Q667" s="22">
        <f t="shared" si="10"/>
        <v>0</v>
      </c>
      <c r="R667" s="22">
        <f t="shared" si="11"/>
        <v>22</v>
      </c>
      <c r="S667" s="22">
        <v>100.0</v>
      </c>
      <c r="T667" s="22">
        <f t="shared" si="12"/>
        <v>0</v>
      </c>
      <c r="U667" s="22">
        <f t="shared" si="13"/>
        <v>100</v>
      </c>
      <c r="V667" s="22">
        <f t="shared" si="14"/>
        <v>658</v>
      </c>
      <c r="W667" s="22">
        <v>13.9</v>
      </c>
      <c r="X667" s="22">
        <f t="shared" si="15"/>
        <v>0</v>
      </c>
      <c r="Y667" s="22">
        <f t="shared" si="16"/>
        <v>13.9</v>
      </c>
      <c r="Z667" s="22">
        <v>0.39</v>
      </c>
      <c r="AA667" s="22">
        <f t="shared" si="17"/>
        <v>0</v>
      </c>
      <c r="AB667" s="22">
        <f t="shared" si="18"/>
        <v>0.39</v>
      </c>
      <c r="AC667" s="22">
        <v>68.87</v>
      </c>
      <c r="AD667" s="22">
        <f t="shared" si="19"/>
        <v>0</v>
      </c>
      <c r="AE667" s="22">
        <f t="shared" si="20"/>
        <v>68.87</v>
      </c>
      <c r="AF667" s="22">
        <v>1.37</v>
      </c>
      <c r="AG667" s="22">
        <f t="shared" si="21"/>
        <v>0</v>
      </c>
      <c r="AH667" s="22">
        <f t="shared" si="22"/>
        <v>1.37</v>
      </c>
      <c r="AI667" s="22">
        <v>60.86</v>
      </c>
      <c r="AJ667" s="22">
        <f t="shared" si="23"/>
        <v>0</v>
      </c>
      <c r="AK667" s="22">
        <f t="shared" si="24"/>
        <v>60.86</v>
      </c>
      <c r="AL667" s="22">
        <f t="shared" ref="AL667:AN667" si="2751">AF667+AI667</f>
        <v>62.23</v>
      </c>
      <c r="AM667" s="22">
        <f t="shared" si="2751"/>
        <v>0</v>
      </c>
      <c r="AN667" s="22">
        <f t="shared" si="2751"/>
        <v>62.23</v>
      </c>
      <c r="AO667" s="22">
        <f t="shared" ref="AO667:AQ667" si="2752">SUM(J667+M667+P667+S667+W667+Z667+AC667+AF667+AI667)</f>
        <v>267.39</v>
      </c>
      <c r="AP667" s="22">
        <f t="shared" si="2752"/>
        <v>0</v>
      </c>
      <c r="AQ667" s="22">
        <f t="shared" si="2752"/>
        <v>267.39</v>
      </c>
      <c r="AR667" s="22">
        <v>17.768797333987422</v>
      </c>
      <c r="AS667" s="22">
        <f t="shared" si="27"/>
        <v>285.1587973</v>
      </c>
      <c r="AT667" s="22">
        <f t="shared" si="28"/>
        <v>285.1587973</v>
      </c>
      <c r="AU667" s="22">
        <f t="shared" si="29"/>
        <v>494.8412027</v>
      </c>
      <c r="AV667" s="22">
        <f t="shared" si="2292"/>
        <v>4554</v>
      </c>
      <c r="AW667" s="22">
        <f t="shared" si="31"/>
        <v>4059.158797</v>
      </c>
      <c r="AX667" s="22">
        <f t="shared" si="32"/>
        <v>494.8412027</v>
      </c>
      <c r="AY667" s="22">
        <v>70.73</v>
      </c>
      <c r="AZ667" s="22">
        <f t="shared" si="33"/>
        <v>70.73</v>
      </c>
      <c r="BA667" s="22">
        <f t="shared" si="34"/>
        <v>0</v>
      </c>
      <c r="BB667" s="22">
        <f t="shared" si="35"/>
        <v>4624.73</v>
      </c>
      <c r="BC667" s="22">
        <f t="shared" ref="BC667:BD667" si="2753">SUM(AW667+AZ667)</f>
        <v>4129.888797</v>
      </c>
      <c r="BD667" s="22">
        <f t="shared" si="2753"/>
        <v>494.8412027</v>
      </c>
      <c r="BE667" s="22">
        <f t="shared" si="37"/>
        <v>0</v>
      </c>
      <c r="BF667" s="27">
        <v>0.0</v>
      </c>
      <c r="BG667" s="22">
        <f t="shared" si="38"/>
        <v>0</v>
      </c>
      <c r="BH667" s="22">
        <f t="shared" si="39"/>
        <v>0</v>
      </c>
      <c r="BI667" s="22">
        <v>267.7</v>
      </c>
      <c r="BJ667" s="22">
        <f t="shared" si="40"/>
        <v>267.7</v>
      </c>
      <c r="BK667" s="22">
        <f t="shared" si="41"/>
        <v>0</v>
      </c>
      <c r="BL667" s="22"/>
      <c r="BM667" s="22">
        <f t="shared" si="42"/>
        <v>0</v>
      </c>
      <c r="BN667" s="22" t="str">
        <f t="shared" si="43"/>
        <v/>
      </c>
      <c r="BO667" s="22">
        <f t="shared" ref="BO667:BQ667" si="2754">BF667+BI667+BL667</f>
        <v>267.7</v>
      </c>
      <c r="BP667" s="22">
        <f t="shared" si="2754"/>
        <v>267.7</v>
      </c>
      <c r="BQ667" s="22">
        <f t="shared" si="2754"/>
        <v>0</v>
      </c>
      <c r="BR667" s="22">
        <f t="shared" si="45"/>
        <v>0</v>
      </c>
      <c r="BS667" s="22">
        <v>0.0</v>
      </c>
      <c r="BT667" s="22">
        <f t="shared" si="46"/>
        <v>0</v>
      </c>
      <c r="BU667" s="22">
        <f t="shared" si="47"/>
        <v>0</v>
      </c>
      <c r="BV667" s="22">
        <f t="shared" si="48"/>
        <v>0</v>
      </c>
      <c r="BW667" s="27">
        <v>2053.73</v>
      </c>
      <c r="BX667" s="22">
        <f t="shared" si="49"/>
        <v>2053.73</v>
      </c>
      <c r="BY667" s="22">
        <f t="shared" si="50"/>
        <v>0</v>
      </c>
      <c r="BZ667" s="22">
        <f t="shared" si="51"/>
        <v>0</v>
      </c>
      <c r="CA667" s="22">
        <f t="shared" si="52"/>
        <v>0</v>
      </c>
    </row>
    <row r="668" ht="14.25" customHeight="1">
      <c r="A668" s="14" t="s">
        <v>2886</v>
      </c>
      <c r="B668" s="14" t="s">
        <v>2887</v>
      </c>
      <c r="C668" s="14" t="s">
        <v>2888</v>
      </c>
      <c r="D668" s="14">
        <v>8.02786901E8</v>
      </c>
      <c r="E668" s="14" t="s">
        <v>374</v>
      </c>
      <c r="F668" s="14" t="s">
        <v>215</v>
      </c>
      <c r="G668" s="14" t="s">
        <v>2889</v>
      </c>
      <c r="H668" s="25" t="s">
        <v>96</v>
      </c>
      <c r="I668" s="26">
        <v>581.0</v>
      </c>
      <c r="J668" s="22">
        <v>0.0</v>
      </c>
      <c r="K668" s="22">
        <f t="shared" si="6"/>
        <v>0</v>
      </c>
      <c r="L668" s="22">
        <f t="shared" si="7"/>
        <v>0</v>
      </c>
      <c r="M668" s="22">
        <v>0.0</v>
      </c>
      <c r="N668" s="22">
        <f t="shared" si="8"/>
        <v>0</v>
      </c>
      <c r="O668" s="22">
        <f t="shared" si="9"/>
        <v>0</v>
      </c>
      <c r="P668" s="22">
        <v>10.0</v>
      </c>
      <c r="Q668" s="22">
        <f t="shared" si="10"/>
        <v>0</v>
      </c>
      <c r="R668" s="22">
        <f t="shared" si="11"/>
        <v>10</v>
      </c>
      <c r="S668" s="22">
        <v>100.0</v>
      </c>
      <c r="T668" s="22">
        <f t="shared" si="12"/>
        <v>0</v>
      </c>
      <c r="U668" s="22">
        <f t="shared" si="13"/>
        <v>100</v>
      </c>
      <c r="V668" s="22">
        <f t="shared" si="14"/>
        <v>471</v>
      </c>
      <c r="W668" s="22">
        <v>13.9</v>
      </c>
      <c r="X668" s="22">
        <f t="shared" si="15"/>
        <v>0</v>
      </c>
      <c r="Y668" s="22">
        <f t="shared" si="16"/>
        <v>13.9</v>
      </c>
      <c r="Z668" s="22">
        <v>0.39</v>
      </c>
      <c r="AA668" s="22">
        <f t="shared" si="17"/>
        <v>0</v>
      </c>
      <c r="AB668" s="22">
        <f t="shared" si="18"/>
        <v>0.39</v>
      </c>
      <c r="AC668" s="22">
        <v>68.87</v>
      </c>
      <c r="AD668" s="22">
        <f t="shared" si="19"/>
        <v>0</v>
      </c>
      <c r="AE668" s="22">
        <f t="shared" si="20"/>
        <v>68.87</v>
      </c>
      <c r="AF668" s="22">
        <v>1.37</v>
      </c>
      <c r="AG668" s="22">
        <f t="shared" si="21"/>
        <v>0</v>
      </c>
      <c r="AH668" s="22">
        <f t="shared" si="22"/>
        <v>1.37</v>
      </c>
      <c r="AI668" s="22">
        <v>60.86</v>
      </c>
      <c r="AJ668" s="22">
        <f t="shared" si="23"/>
        <v>0</v>
      </c>
      <c r="AK668" s="22">
        <f t="shared" si="24"/>
        <v>60.86</v>
      </c>
      <c r="AL668" s="22">
        <f t="shared" ref="AL668:AN668" si="2755">AF668+AI668</f>
        <v>62.23</v>
      </c>
      <c r="AM668" s="22">
        <f t="shared" si="2755"/>
        <v>0</v>
      </c>
      <c r="AN668" s="22">
        <f t="shared" si="2755"/>
        <v>62.23</v>
      </c>
      <c r="AO668" s="22">
        <f t="shared" ref="AO668:AQ668" si="2756">SUM(J668+M668+P668+S668+W668+Z668+AC668+AF668+AI668)</f>
        <v>255.39</v>
      </c>
      <c r="AP668" s="22">
        <f t="shared" si="2756"/>
        <v>0</v>
      </c>
      <c r="AQ668" s="22">
        <f t="shared" si="2756"/>
        <v>255.39</v>
      </c>
      <c r="AR668" s="22">
        <v>11.286744503461977</v>
      </c>
      <c r="AS668" s="22">
        <f t="shared" si="27"/>
        <v>266.6767445</v>
      </c>
      <c r="AT668" s="22">
        <f t="shared" si="28"/>
        <v>266.6767445</v>
      </c>
      <c r="AU668" s="22">
        <f t="shared" si="29"/>
        <v>314.3232555</v>
      </c>
      <c r="AV668" s="22">
        <f t="shared" si="2292"/>
        <v>4554</v>
      </c>
      <c r="AW668" s="22">
        <f t="shared" si="31"/>
        <v>4239.676745</v>
      </c>
      <c r="AX668" s="22">
        <f t="shared" si="32"/>
        <v>314.3232555</v>
      </c>
      <c r="AY668" s="22">
        <v>70.73</v>
      </c>
      <c r="AZ668" s="22">
        <f t="shared" si="33"/>
        <v>70.73</v>
      </c>
      <c r="BA668" s="22">
        <f t="shared" si="34"/>
        <v>0</v>
      </c>
      <c r="BB668" s="22">
        <f t="shared" si="35"/>
        <v>4624.73</v>
      </c>
      <c r="BC668" s="22">
        <f t="shared" ref="BC668:BD668" si="2757">SUM(AW668+AZ668)</f>
        <v>4310.406745</v>
      </c>
      <c r="BD668" s="22">
        <f t="shared" si="2757"/>
        <v>314.3232555</v>
      </c>
      <c r="BE668" s="22">
        <f t="shared" si="37"/>
        <v>0</v>
      </c>
      <c r="BF668" s="27">
        <v>0.0</v>
      </c>
      <c r="BG668" s="22">
        <f t="shared" si="38"/>
        <v>0</v>
      </c>
      <c r="BH668" s="22">
        <f t="shared" si="39"/>
        <v>0</v>
      </c>
      <c r="BI668" s="22">
        <v>521.47</v>
      </c>
      <c r="BJ668" s="22">
        <f t="shared" si="40"/>
        <v>521.47</v>
      </c>
      <c r="BK668" s="22">
        <f t="shared" si="41"/>
        <v>0</v>
      </c>
      <c r="BL668" s="22"/>
      <c r="BM668" s="22">
        <f t="shared" si="42"/>
        <v>0</v>
      </c>
      <c r="BN668" s="22" t="str">
        <f t="shared" si="43"/>
        <v/>
      </c>
      <c r="BO668" s="22">
        <f t="shared" ref="BO668:BQ668" si="2758">BF668+BI668+BL668</f>
        <v>521.47</v>
      </c>
      <c r="BP668" s="22">
        <f t="shared" si="2758"/>
        <v>521.47</v>
      </c>
      <c r="BQ668" s="22">
        <f t="shared" si="2758"/>
        <v>0</v>
      </c>
      <c r="BR668" s="22">
        <f t="shared" si="45"/>
        <v>0</v>
      </c>
      <c r="BS668" s="22">
        <v>0.0</v>
      </c>
      <c r="BT668" s="22">
        <f t="shared" si="46"/>
        <v>0</v>
      </c>
      <c r="BU668" s="22">
        <f t="shared" si="47"/>
        <v>0</v>
      </c>
      <c r="BV668" s="22">
        <f t="shared" si="48"/>
        <v>0</v>
      </c>
      <c r="BW668" s="27">
        <v>0.0</v>
      </c>
      <c r="BX668" s="22">
        <f t="shared" si="49"/>
        <v>0</v>
      </c>
      <c r="BY668" s="22">
        <f t="shared" si="50"/>
        <v>0</v>
      </c>
      <c r="BZ668" s="22">
        <f t="shared" si="51"/>
        <v>0</v>
      </c>
      <c r="CA668" s="22">
        <f t="shared" si="52"/>
        <v>0</v>
      </c>
    </row>
    <row r="669" ht="14.25" customHeight="1">
      <c r="A669" s="14" t="s">
        <v>2890</v>
      </c>
      <c r="B669" s="14" t="s">
        <v>2891</v>
      </c>
      <c r="C669" s="14" t="s">
        <v>2892</v>
      </c>
      <c r="D669" s="14">
        <v>3.2991362E8</v>
      </c>
      <c r="E669" s="14" t="s">
        <v>220</v>
      </c>
      <c r="F669" s="14" t="s">
        <v>107</v>
      </c>
      <c r="G669" s="14" t="s">
        <v>2893</v>
      </c>
      <c r="H669" s="25" t="s">
        <v>96</v>
      </c>
      <c r="I669" s="26">
        <v>1401.0</v>
      </c>
      <c r="J669" s="22">
        <v>0.0</v>
      </c>
      <c r="K669" s="22">
        <f t="shared" si="6"/>
        <v>0</v>
      </c>
      <c r="L669" s="22">
        <f t="shared" si="7"/>
        <v>0</v>
      </c>
      <c r="M669" s="22">
        <v>0.0</v>
      </c>
      <c r="N669" s="22">
        <f t="shared" si="8"/>
        <v>0</v>
      </c>
      <c r="O669" s="22">
        <f t="shared" si="9"/>
        <v>0</v>
      </c>
      <c r="P669" s="22">
        <v>10.0</v>
      </c>
      <c r="Q669" s="22">
        <f t="shared" si="10"/>
        <v>0</v>
      </c>
      <c r="R669" s="22">
        <f t="shared" si="11"/>
        <v>10</v>
      </c>
      <c r="S669" s="22">
        <v>100.0</v>
      </c>
      <c r="T669" s="22">
        <f t="shared" si="12"/>
        <v>0</v>
      </c>
      <c r="U669" s="22">
        <f t="shared" si="13"/>
        <v>100</v>
      </c>
      <c r="V669" s="22">
        <f t="shared" si="14"/>
        <v>1291</v>
      </c>
      <c r="W669" s="22">
        <v>27.8</v>
      </c>
      <c r="X669" s="22">
        <f t="shared" si="15"/>
        <v>0</v>
      </c>
      <c r="Y669" s="22">
        <f t="shared" si="16"/>
        <v>27.8</v>
      </c>
      <c r="Z669" s="22">
        <v>0.39</v>
      </c>
      <c r="AA669" s="22">
        <f t="shared" si="17"/>
        <v>0</v>
      </c>
      <c r="AB669" s="22">
        <f t="shared" si="18"/>
        <v>0.39</v>
      </c>
      <c r="AC669" s="22">
        <v>68.87</v>
      </c>
      <c r="AD669" s="22">
        <f t="shared" si="19"/>
        <v>0</v>
      </c>
      <c r="AE669" s="22">
        <f t="shared" si="20"/>
        <v>68.87</v>
      </c>
      <c r="AF669" s="22">
        <v>1.37</v>
      </c>
      <c r="AG669" s="22">
        <f t="shared" si="21"/>
        <v>0</v>
      </c>
      <c r="AH669" s="22">
        <f t="shared" si="22"/>
        <v>1.37</v>
      </c>
      <c r="AI669" s="22">
        <v>60.86</v>
      </c>
      <c r="AJ669" s="22">
        <f t="shared" si="23"/>
        <v>0</v>
      </c>
      <c r="AK669" s="22">
        <f t="shared" si="24"/>
        <v>60.86</v>
      </c>
      <c r="AL669" s="22">
        <f t="shared" ref="AL669:AN669" si="2759">AF669+AI669</f>
        <v>62.23</v>
      </c>
      <c r="AM669" s="22">
        <f t="shared" si="2759"/>
        <v>0</v>
      </c>
      <c r="AN669" s="22">
        <f t="shared" si="2759"/>
        <v>62.23</v>
      </c>
      <c r="AO669" s="22">
        <f t="shared" ref="AO669:AQ669" si="2760">SUM(J669+M669+P669+S669+W669+Z669+AC669+AF669+AI669)</f>
        <v>269.29</v>
      </c>
      <c r="AP669" s="22">
        <f t="shared" si="2760"/>
        <v>0</v>
      </c>
      <c r="AQ669" s="22">
        <f t="shared" si="2760"/>
        <v>269.29</v>
      </c>
      <c r="AR669" s="22">
        <v>39.228898442962304</v>
      </c>
      <c r="AS669" s="22">
        <f t="shared" si="27"/>
        <v>308.5188984</v>
      </c>
      <c r="AT669" s="22">
        <f t="shared" si="28"/>
        <v>308.5188984</v>
      </c>
      <c r="AU669" s="22">
        <f t="shared" si="29"/>
        <v>1092.481102</v>
      </c>
      <c r="AV669" s="22">
        <f t="shared" si="2292"/>
        <v>4554</v>
      </c>
      <c r="AW669" s="22">
        <f t="shared" si="31"/>
        <v>3461.518898</v>
      </c>
      <c r="AX669" s="22">
        <f t="shared" si="32"/>
        <v>1092.481102</v>
      </c>
      <c r="AY669" s="22">
        <v>70.73</v>
      </c>
      <c r="AZ669" s="22">
        <f t="shared" si="33"/>
        <v>70.73</v>
      </c>
      <c r="BA669" s="22">
        <f t="shared" si="34"/>
        <v>0</v>
      </c>
      <c r="BB669" s="22">
        <f t="shared" si="35"/>
        <v>4624.73</v>
      </c>
      <c r="BC669" s="22">
        <f t="shared" ref="BC669:BD669" si="2761">SUM(AW669+AZ669)</f>
        <v>3532.248898</v>
      </c>
      <c r="BD669" s="22">
        <f t="shared" si="2761"/>
        <v>1092.481102</v>
      </c>
      <c r="BE669" s="22">
        <f t="shared" si="37"/>
        <v>0</v>
      </c>
      <c r="BF669" s="27">
        <v>0.0</v>
      </c>
      <c r="BG669" s="22">
        <f t="shared" si="38"/>
        <v>0</v>
      </c>
      <c r="BH669" s="22">
        <f t="shared" si="39"/>
        <v>0</v>
      </c>
      <c r="BI669" s="22">
        <v>716.36</v>
      </c>
      <c r="BJ669" s="22">
        <f t="shared" si="40"/>
        <v>716.36</v>
      </c>
      <c r="BK669" s="22">
        <f t="shared" si="41"/>
        <v>0</v>
      </c>
      <c r="BL669" s="22"/>
      <c r="BM669" s="22">
        <f t="shared" si="42"/>
        <v>0</v>
      </c>
      <c r="BN669" s="22" t="str">
        <f t="shared" si="43"/>
        <v/>
      </c>
      <c r="BO669" s="22">
        <f t="shared" ref="BO669:BQ669" si="2762">BF669+BI669+BL669</f>
        <v>716.36</v>
      </c>
      <c r="BP669" s="22">
        <f t="shared" si="2762"/>
        <v>716.36</v>
      </c>
      <c r="BQ669" s="22">
        <f t="shared" si="2762"/>
        <v>0</v>
      </c>
      <c r="BR669" s="22">
        <f t="shared" si="45"/>
        <v>0</v>
      </c>
      <c r="BS669" s="22">
        <v>0.0</v>
      </c>
      <c r="BT669" s="22">
        <f t="shared" si="46"/>
        <v>0</v>
      </c>
      <c r="BU669" s="22">
        <f t="shared" si="47"/>
        <v>0</v>
      </c>
      <c r="BV669" s="22">
        <f t="shared" si="48"/>
        <v>0</v>
      </c>
      <c r="BW669" s="27">
        <v>0.0</v>
      </c>
      <c r="BX669" s="22">
        <f t="shared" si="49"/>
        <v>0</v>
      </c>
      <c r="BY669" s="22">
        <f t="shared" si="50"/>
        <v>0</v>
      </c>
      <c r="BZ669" s="22">
        <f t="shared" si="51"/>
        <v>0</v>
      </c>
      <c r="CA669" s="22">
        <f t="shared" si="52"/>
        <v>0</v>
      </c>
    </row>
    <row r="670" ht="14.25" customHeight="1">
      <c r="A670" s="14" t="s">
        <v>2894</v>
      </c>
      <c r="B670" s="14" t="s">
        <v>2895</v>
      </c>
      <c r="C670" s="14" t="s">
        <v>2896</v>
      </c>
      <c r="D670" s="14">
        <v>1.96216923E8</v>
      </c>
      <c r="E670" s="14" t="s">
        <v>317</v>
      </c>
      <c r="F670" s="14" t="s">
        <v>236</v>
      </c>
      <c r="G670" s="14" t="s">
        <v>2897</v>
      </c>
      <c r="H670" s="25" t="s">
        <v>96</v>
      </c>
      <c r="I670" s="26">
        <v>1750.0</v>
      </c>
      <c r="J670" s="22">
        <v>0.0</v>
      </c>
      <c r="K670" s="22">
        <f t="shared" si="6"/>
        <v>0</v>
      </c>
      <c r="L670" s="22">
        <f t="shared" si="7"/>
        <v>0</v>
      </c>
      <c r="M670" s="22">
        <v>0.0</v>
      </c>
      <c r="N670" s="22">
        <f t="shared" si="8"/>
        <v>0</v>
      </c>
      <c r="O670" s="22">
        <f t="shared" si="9"/>
        <v>0</v>
      </c>
      <c r="P670" s="22">
        <v>22.0</v>
      </c>
      <c r="Q670" s="22">
        <f t="shared" si="10"/>
        <v>0</v>
      </c>
      <c r="R670" s="22">
        <f t="shared" si="11"/>
        <v>22</v>
      </c>
      <c r="S670" s="22">
        <v>100.0</v>
      </c>
      <c r="T670" s="22">
        <f t="shared" si="12"/>
        <v>0</v>
      </c>
      <c r="U670" s="22">
        <f t="shared" si="13"/>
        <v>100</v>
      </c>
      <c r="V670" s="22">
        <f t="shared" si="14"/>
        <v>1628</v>
      </c>
      <c r="W670" s="22">
        <v>13.9</v>
      </c>
      <c r="X670" s="22">
        <f t="shared" si="15"/>
        <v>0</v>
      </c>
      <c r="Y670" s="22">
        <f t="shared" si="16"/>
        <v>13.9</v>
      </c>
      <c r="Z670" s="22">
        <v>0.39</v>
      </c>
      <c r="AA670" s="22">
        <f t="shared" si="17"/>
        <v>0</v>
      </c>
      <c r="AB670" s="22">
        <f t="shared" si="18"/>
        <v>0.39</v>
      </c>
      <c r="AC670" s="22">
        <v>68.87</v>
      </c>
      <c r="AD670" s="22">
        <f t="shared" si="19"/>
        <v>0</v>
      </c>
      <c r="AE670" s="22">
        <f t="shared" si="20"/>
        <v>68.87</v>
      </c>
      <c r="AF670" s="22">
        <v>1.37</v>
      </c>
      <c r="AG670" s="22">
        <f t="shared" si="21"/>
        <v>0</v>
      </c>
      <c r="AH670" s="22">
        <f t="shared" si="22"/>
        <v>1.37</v>
      </c>
      <c r="AI670" s="22">
        <v>60.86</v>
      </c>
      <c r="AJ670" s="22">
        <f t="shared" si="23"/>
        <v>0</v>
      </c>
      <c r="AK670" s="22">
        <f t="shared" si="24"/>
        <v>60.86</v>
      </c>
      <c r="AL670" s="22">
        <f t="shared" ref="AL670:AN670" si="2763">AF670+AI670</f>
        <v>62.23</v>
      </c>
      <c r="AM670" s="22">
        <f t="shared" si="2763"/>
        <v>0</v>
      </c>
      <c r="AN670" s="22">
        <f t="shared" si="2763"/>
        <v>62.23</v>
      </c>
      <c r="AO670" s="22">
        <f t="shared" ref="AO670:AQ670" si="2764">SUM(J670+M670+P670+S670+W670+Z670+AC670+AF670+AI670)</f>
        <v>267.39</v>
      </c>
      <c r="AP670" s="22">
        <f t="shared" si="2764"/>
        <v>0</v>
      </c>
      <c r="AQ670" s="22">
        <f t="shared" si="2764"/>
        <v>267.39</v>
      </c>
      <c r="AR670" s="22">
        <v>51.39227993083065</v>
      </c>
      <c r="AS670" s="22">
        <f t="shared" si="27"/>
        <v>318.7822799</v>
      </c>
      <c r="AT670" s="22">
        <f t="shared" si="28"/>
        <v>318.7822799</v>
      </c>
      <c r="AU670" s="22">
        <f t="shared" si="29"/>
        <v>1431.21772</v>
      </c>
      <c r="AV670" s="22">
        <f t="shared" si="2292"/>
        <v>4554</v>
      </c>
      <c r="AW670" s="22">
        <f t="shared" si="31"/>
        <v>3122.78228</v>
      </c>
      <c r="AX670" s="22">
        <f t="shared" si="32"/>
        <v>1431.21772</v>
      </c>
      <c r="AY670" s="22">
        <v>70.73</v>
      </c>
      <c r="AZ670" s="22">
        <f t="shared" si="33"/>
        <v>70.73</v>
      </c>
      <c r="BA670" s="22">
        <f t="shared" si="34"/>
        <v>0</v>
      </c>
      <c r="BB670" s="22">
        <f t="shared" si="35"/>
        <v>4624.73</v>
      </c>
      <c r="BC670" s="22">
        <f t="shared" ref="BC670:BD670" si="2765">SUM(AW670+AZ670)</f>
        <v>3193.51228</v>
      </c>
      <c r="BD670" s="22">
        <f t="shared" si="2765"/>
        <v>1431.21772</v>
      </c>
      <c r="BE670" s="22">
        <f t="shared" si="37"/>
        <v>0</v>
      </c>
      <c r="BF670" s="27">
        <v>0.0</v>
      </c>
      <c r="BG670" s="22">
        <f t="shared" si="38"/>
        <v>0</v>
      </c>
      <c r="BH670" s="22">
        <f t="shared" si="39"/>
        <v>0</v>
      </c>
      <c r="BI670" s="22">
        <v>280.05</v>
      </c>
      <c r="BJ670" s="22">
        <f t="shared" si="40"/>
        <v>280.05</v>
      </c>
      <c r="BK670" s="22">
        <f t="shared" si="41"/>
        <v>0</v>
      </c>
      <c r="BL670" s="22"/>
      <c r="BM670" s="22">
        <f t="shared" si="42"/>
        <v>0</v>
      </c>
      <c r="BN670" s="22" t="str">
        <f t="shared" si="43"/>
        <v/>
      </c>
      <c r="BO670" s="22">
        <f t="shared" ref="BO670:BQ670" si="2766">BF670+BI670+BL670</f>
        <v>280.05</v>
      </c>
      <c r="BP670" s="22">
        <f t="shared" si="2766"/>
        <v>280.05</v>
      </c>
      <c r="BQ670" s="22">
        <f t="shared" si="2766"/>
        <v>0</v>
      </c>
      <c r="BR670" s="22">
        <f t="shared" si="45"/>
        <v>0</v>
      </c>
      <c r="BS670" s="22">
        <v>0.0</v>
      </c>
      <c r="BT670" s="22">
        <f t="shared" si="46"/>
        <v>0</v>
      </c>
      <c r="BU670" s="22">
        <f t="shared" si="47"/>
        <v>0</v>
      </c>
      <c r="BV670" s="22">
        <f t="shared" si="48"/>
        <v>0</v>
      </c>
      <c r="BW670" s="27">
        <v>0.0</v>
      </c>
      <c r="BX670" s="22">
        <f t="shared" si="49"/>
        <v>0</v>
      </c>
      <c r="BY670" s="22">
        <f t="shared" si="50"/>
        <v>0</v>
      </c>
      <c r="BZ670" s="22">
        <f t="shared" si="51"/>
        <v>0</v>
      </c>
      <c r="CA670" s="22">
        <f t="shared" si="52"/>
        <v>0</v>
      </c>
    </row>
    <row r="671" ht="14.25" customHeight="1">
      <c r="A671" s="14" t="s">
        <v>2898</v>
      </c>
      <c r="B671" s="14" t="s">
        <v>2899</v>
      </c>
      <c r="C671" s="14" t="s">
        <v>2900</v>
      </c>
      <c r="D671" s="14">
        <v>1.44675196E8</v>
      </c>
      <c r="E671" s="14" t="s">
        <v>266</v>
      </c>
      <c r="F671" s="14" t="s">
        <v>236</v>
      </c>
      <c r="G671" s="14" t="s">
        <v>2901</v>
      </c>
      <c r="H671" s="25" t="s">
        <v>96</v>
      </c>
      <c r="I671" s="26">
        <v>2050.0</v>
      </c>
      <c r="J671" s="22">
        <v>0.0</v>
      </c>
      <c r="K671" s="22">
        <f t="shared" si="6"/>
        <v>0</v>
      </c>
      <c r="L671" s="22">
        <f t="shared" si="7"/>
        <v>0</v>
      </c>
      <c r="M671" s="22">
        <v>0.0</v>
      </c>
      <c r="N671" s="22">
        <f t="shared" si="8"/>
        <v>0</v>
      </c>
      <c r="O671" s="22">
        <f t="shared" si="9"/>
        <v>0</v>
      </c>
      <c r="P671" s="22">
        <v>22.0</v>
      </c>
      <c r="Q671" s="22">
        <f t="shared" si="10"/>
        <v>0</v>
      </c>
      <c r="R671" s="22">
        <f t="shared" si="11"/>
        <v>22</v>
      </c>
      <c r="S671" s="22">
        <v>100.0</v>
      </c>
      <c r="T671" s="22">
        <f t="shared" si="12"/>
        <v>0</v>
      </c>
      <c r="U671" s="22">
        <f t="shared" si="13"/>
        <v>100</v>
      </c>
      <c r="V671" s="22">
        <f t="shared" si="14"/>
        <v>1928</v>
      </c>
      <c r="W671" s="22">
        <v>27.8</v>
      </c>
      <c r="X671" s="22">
        <f t="shared" si="15"/>
        <v>0</v>
      </c>
      <c r="Y671" s="22">
        <f t="shared" si="16"/>
        <v>27.8</v>
      </c>
      <c r="Z671" s="22">
        <v>0.39</v>
      </c>
      <c r="AA671" s="22">
        <f t="shared" si="17"/>
        <v>0</v>
      </c>
      <c r="AB671" s="22">
        <f t="shared" si="18"/>
        <v>0.39</v>
      </c>
      <c r="AC671" s="22">
        <v>68.87</v>
      </c>
      <c r="AD671" s="22">
        <f t="shared" si="19"/>
        <v>0</v>
      </c>
      <c r="AE671" s="22">
        <f t="shared" si="20"/>
        <v>68.87</v>
      </c>
      <c r="AF671" s="22">
        <v>1.37</v>
      </c>
      <c r="AG671" s="22">
        <f t="shared" si="21"/>
        <v>0</v>
      </c>
      <c r="AH671" s="22">
        <f t="shared" si="22"/>
        <v>1.37</v>
      </c>
      <c r="AI671" s="22">
        <v>60.86</v>
      </c>
      <c r="AJ671" s="22">
        <f t="shared" si="23"/>
        <v>0</v>
      </c>
      <c r="AK671" s="22">
        <f t="shared" si="24"/>
        <v>60.86</v>
      </c>
      <c r="AL671" s="22">
        <f t="shared" ref="AL671:AN671" si="2767">AF671+AI671</f>
        <v>62.23</v>
      </c>
      <c r="AM671" s="22">
        <f t="shared" si="2767"/>
        <v>0</v>
      </c>
      <c r="AN671" s="22">
        <f t="shared" si="2767"/>
        <v>62.23</v>
      </c>
      <c r="AO671" s="22">
        <f t="shared" ref="AO671:AQ671" si="2768">SUM(J671+M671+P671+S671+W671+Z671+AC671+AF671+AI671)</f>
        <v>281.29</v>
      </c>
      <c r="AP671" s="22">
        <f t="shared" si="2768"/>
        <v>0</v>
      </c>
      <c r="AQ671" s="22">
        <f t="shared" si="2768"/>
        <v>281.29</v>
      </c>
      <c r="AR671" s="22">
        <v>61.30947412769336</v>
      </c>
      <c r="AS671" s="22">
        <f t="shared" si="27"/>
        <v>342.5994741</v>
      </c>
      <c r="AT671" s="22">
        <f t="shared" si="28"/>
        <v>342.5994741</v>
      </c>
      <c r="AU671" s="22">
        <f t="shared" si="29"/>
        <v>1707.400526</v>
      </c>
      <c r="AV671" s="22">
        <f t="shared" si="2292"/>
        <v>4554</v>
      </c>
      <c r="AW671" s="22">
        <f t="shared" si="31"/>
        <v>2846.599474</v>
      </c>
      <c r="AX671" s="22">
        <f t="shared" si="32"/>
        <v>1707.400526</v>
      </c>
      <c r="AY671" s="22">
        <v>70.73</v>
      </c>
      <c r="AZ671" s="22">
        <f t="shared" si="33"/>
        <v>70.73</v>
      </c>
      <c r="BA671" s="22">
        <f t="shared" si="34"/>
        <v>0</v>
      </c>
      <c r="BB671" s="22">
        <f t="shared" si="35"/>
        <v>4624.73</v>
      </c>
      <c r="BC671" s="22">
        <f t="shared" ref="BC671:BD671" si="2769">SUM(AW671+AZ671)</f>
        <v>2917.329474</v>
      </c>
      <c r="BD671" s="22">
        <f t="shared" si="2769"/>
        <v>1707.400526</v>
      </c>
      <c r="BE671" s="22">
        <f t="shared" si="37"/>
        <v>0</v>
      </c>
      <c r="BF671" s="27">
        <v>0.0</v>
      </c>
      <c r="BG671" s="22">
        <f t="shared" si="38"/>
        <v>0</v>
      </c>
      <c r="BH671" s="22">
        <f t="shared" si="39"/>
        <v>0</v>
      </c>
      <c r="BI671" s="22">
        <v>362.81</v>
      </c>
      <c r="BJ671" s="22">
        <f t="shared" si="40"/>
        <v>362.81</v>
      </c>
      <c r="BK671" s="22">
        <f t="shared" si="41"/>
        <v>0</v>
      </c>
      <c r="BL671" s="22"/>
      <c r="BM671" s="22">
        <f t="shared" si="42"/>
        <v>0</v>
      </c>
      <c r="BN671" s="22" t="str">
        <f t="shared" si="43"/>
        <v/>
      </c>
      <c r="BO671" s="22">
        <f t="shared" ref="BO671:BQ671" si="2770">BF671+BI671+BL671</f>
        <v>362.81</v>
      </c>
      <c r="BP671" s="22">
        <f t="shared" si="2770"/>
        <v>362.81</v>
      </c>
      <c r="BQ671" s="22">
        <f t="shared" si="2770"/>
        <v>0</v>
      </c>
      <c r="BR671" s="22">
        <f t="shared" si="45"/>
        <v>0</v>
      </c>
      <c r="BS671" s="22">
        <v>0.0</v>
      </c>
      <c r="BT671" s="22">
        <f t="shared" si="46"/>
        <v>0</v>
      </c>
      <c r="BU671" s="22">
        <f t="shared" si="47"/>
        <v>0</v>
      </c>
      <c r="BV671" s="22">
        <f t="shared" si="48"/>
        <v>0</v>
      </c>
      <c r="BW671" s="27">
        <v>574.62</v>
      </c>
      <c r="BX671" s="22">
        <f t="shared" si="49"/>
        <v>574.62</v>
      </c>
      <c r="BY671" s="22">
        <f t="shared" si="50"/>
        <v>0</v>
      </c>
      <c r="BZ671" s="22">
        <f t="shared" si="51"/>
        <v>0</v>
      </c>
      <c r="CA671" s="22">
        <f t="shared" si="52"/>
        <v>0</v>
      </c>
    </row>
    <row r="672" ht="14.25" customHeight="1">
      <c r="A672" s="14" t="s">
        <v>2902</v>
      </c>
      <c r="B672" s="14" t="s">
        <v>2903</v>
      </c>
      <c r="C672" s="14" t="s">
        <v>2904</v>
      </c>
      <c r="D672" s="14">
        <v>8.47667219E8</v>
      </c>
      <c r="E672" s="14" t="s">
        <v>298</v>
      </c>
      <c r="F672" s="14" t="s">
        <v>293</v>
      </c>
      <c r="G672" s="14" t="s">
        <v>2905</v>
      </c>
      <c r="H672" s="25" t="s">
        <v>96</v>
      </c>
      <c r="I672" s="26">
        <v>1900.0</v>
      </c>
      <c r="J672" s="22">
        <v>0.0</v>
      </c>
      <c r="K672" s="22">
        <f t="shared" si="6"/>
        <v>0</v>
      </c>
      <c r="L672" s="22">
        <f t="shared" si="7"/>
        <v>0</v>
      </c>
      <c r="M672" s="22">
        <v>0.0</v>
      </c>
      <c r="N672" s="22">
        <f t="shared" si="8"/>
        <v>0</v>
      </c>
      <c r="O672" s="22">
        <f t="shared" si="9"/>
        <v>0</v>
      </c>
      <c r="P672" s="22">
        <v>10.0</v>
      </c>
      <c r="Q672" s="22">
        <f t="shared" si="10"/>
        <v>0</v>
      </c>
      <c r="R672" s="22">
        <f t="shared" si="11"/>
        <v>10</v>
      </c>
      <c r="S672" s="22">
        <v>100.0</v>
      </c>
      <c r="T672" s="22">
        <f t="shared" si="12"/>
        <v>0</v>
      </c>
      <c r="U672" s="22">
        <f t="shared" si="13"/>
        <v>100</v>
      </c>
      <c r="V672" s="22">
        <f t="shared" si="14"/>
        <v>1790</v>
      </c>
      <c r="W672" s="22">
        <v>13.9</v>
      </c>
      <c r="X672" s="22">
        <f t="shared" si="15"/>
        <v>0</v>
      </c>
      <c r="Y672" s="22">
        <f t="shared" si="16"/>
        <v>13.9</v>
      </c>
      <c r="Z672" s="22">
        <v>0.39</v>
      </c>
      <c r="AA672" s="22">
        <f t="shared" si="17"/>
        <v>0</v>
      </c>
      <c r="AB672" s="22">
        <f t="shared" si="18"/>
        <v>0.39</v>
      </c>
      <c r="AC672" s="22">
        <v>68.87</v>
      </c>
      <c r="AD672" s="22">
        <f t="shared" si="19"/>
        <v>0</v>
      </c>
      <c r="AE672" s="22">
        <f t="shared" si="20"/>
        <v>68.87</v>
      </c>
      <c r="AF672" s="22">
        <v>1.37</v>
      </c>
      <c r="AG672" s="22">
        <f t="shared" si="21"/>
        <v>0</v>
      </c>
      <c r="AH672" s="22">
        <f t="shared" si="22"/>
        <v>1.37</v>
      </c>
      <c r="AI672" s="22">
        <v>60.86</v>
      </c>
      <c r="AJ672" s="22">
        <f t="shared" si="23"/>
        <v>0</v>
      </c>
      <c r="AK672" s="22">
        <f t="shared" si="24"/>
        <v>60.86</v>
      </c>
      <c r="AL672" s="22">
        <f t="shared" ref="AL672:AN672" si="2771">AF672+AI672</f>
        <v>62.23</v>
      </c>
      <c r="AM672" s="22">
        <f t="shared" si="2771"/>
        <v>0</v>
      </c>
      <c r="AN672" s="22">
        <f t="shared" si="2771"/>
        <v>62.23</v>
      </c>
      <c r="AO672" s="22">
        <f t="shared" ref="AO672:AQ672" si="2772">SUM(J672+M672+P672+S672+W672+Z672+AC672+AF672+AI672)</f>
        <v>255.39</v>
      </c>
      <c r="AP672" s="22">
        <f t="shared" si="2772"/>
        <v>0</v>
      </c>
      <c r="AQ672" s="22">
        <f t="shared" si="2772"/>
        <v>255.39</v>
      </c>
      <c r="AR672" s="22">
        <v>57.007748158344654</v>
      </c>
      <c r="AS672" s="22">
        <f t="shared" si="27"/>
        <v>312.3977482</v>
      </c>
      <c r="AT672" s="22">
        <f t="shared" si="28"/>
        <v>312.3977482</v>
      </c>
      <c r="AU672" s="22">
        <f t="shared" si="29"/>
        <v>1587.602252</v>
      </c>
      <c r="AV672" s="22">
        <f t="shared" si="2292"/>
        <v>4554</v>
      </c>
      <c r="AW672" s="22">
        <f t="shared" si="31"/>
        <v>2966.397748</v>
      </c>
      <c r="AX672" s="22">
        <f t="shared" si="32"/>
        <v>1587.602252</v>
      </c>
      <c r="AY672" s="22">
        <v>70.73</v>
      </c>
      <c r="AZ672" s="22">
        <f t="shared" si="33"/>
        <v>70.73</v>
      </c>
      <c r="BA672" s="22">
        <f t="shared" si="34"/>
        <v>0</v>
      </c>
      <c r="BB672" s="22">
        <f t="shared" si="35"/>
        <v>4624.73</v>
      </c>
      <c r="BC672" s="22">
        <f t="shared" ref="BC672:BD672" si="2773">SUM(AW672+AZ672)</f>
        <v>3037.127748</v>
      </c>
      <c r="BD672" s="22">
        <f t="shared" si="2773"/>
        <v>1587.602252</v>
      </c>
      <c r="BE672" s="22">
        <f t="shared" si="37"/>
        <v>0</v>
      </c>
      <c r="BF672" s="27">
        <v>0.0</v>
      </c>
      <c r="BG672" s="22">
        <f t="shared" si="38"/>
        <v>0</v>
      </c>
      <c r="BH672" s="22">
        <f t="shared" si="39"/>
        <v>0</v>
      </c>
      <c r="BI672" s="22">
        <v>810.8799999999999</v>
      </c>
      <c r="BJ672" s="22">
        <f t="shared" si="40"/>
        <v>810.88</v>
      </c>
      <c r="BK672" s="22">
        <f t="shared" si="41"/>
        <v>0</v>
      </c>
      <c r="BL672" s="22"/>
      <c r="BM672" s="22">
        <f t="shared" si="42"/>
        <v>0</v>
      </c>
      <c r="BN672" s="22" t="str">
        <f t="shared" si="43"/>
        <v/>
      </c>
      <c r="BO672" s="22">
        <f t="shared" ref="BO672:BQ672" si="2774">BF672+BI672+BL672</f>
        <v>810.88</v>
      </c>
      <c r="BP672" s="22">
        <f t="shared" si="2774"/>
        <v>810.88</v>
      </c>
      <c r="BQ672" s="22">
        <f t="shared" si="2774"/>
        <v>0</v>
      </c>
      <c r="BR672" s="22">
        <f t="shared" si="45"/>
        <v>0</v>
      </c>
      <c r="BS672" s="22">
        <v>0.0</v>
      </c>
      <c r="BT672" s="22">
        <f t="shared" si="46"/>
        <v>0</v>
      </c>
      <c r="BU672" s="22">
        <f t="shared" si="47"/>
        <v>0</v>
      </c>
      <c r="BV672" s="22">
        <f t="shared" si="48"/>
        <v>0</v>
      </c>
      <c r="BW672" s="27">
        <v>0.0</v>
      </c>
      <c r="BX672" s="22">
        <f t="shared" si="49"/>
        <v>0</v>
      </c>
      <c r="BY672" s="22">
        <f t="shared" si="50"/>
        <v>0</v>
      </c>
      <c r="BZ672" s="22">
        <f t="shared" si="51"/>
        <v>0</v>
      </c>
      <c r="CA672" s="22">
        <f t="shared" si="52"/>
        <v>0</v>
      </c>
    </row>
    <row r="673" ht="14.25" customHeight="1">
      <c r="A673" s="14" t="s">
        <v>2906</v>
      </c>
      <c r="B673" s="14" t="s">
        <v>2907</v>
      </c>
      <c r="C673" s="14" t="s">
        <v>2908</v>
      </c>
      <c r="D673" s="14">
        <v>5.91232871E8</v>
      </c>
      <c r="E673" s="14" t="s">
        <v>533</v>
      </c>
      <c r="F673" s="14" t="s">
        <v>119</v>
      </c>
      <c r="G673" s="14" t="s">
        <v>2909</v>
      </c>
      <c r="H673" s="25" t="s">
        <v>96</v>
      </c>
      <c r="I673" s="26">
        <v>2500.0</v>
      </c>
      <c r="J673" s="22">
        <v>0.0</v>
      </c>
      <c r="K673" s="22">
        <f t="shared" si="6"/>
        <v>0</v>
      </c>
      <c r="L673" s="22">
        <f t="shared" si="7"/>
        <v>0</v>
      </c>
      <c r="M673" s="22">
        <v>0.0</v>
      </c>
      <c r="N673" s="22">
        <f t="shared" si="8"/>
        <v>0</v>
      </c>
      <c r="O673" s="22">
        <f t="shared" si="9"/>
        <v>0</v>
      </c>
      <c r="P673" s="22">
        <v>10.0</v>
      </c>
      <c r="Q673" s="22">
        <f t="shared" si="10"/>
        <v>0</v>
      </c>
      <c r="R673" s="22">
        <f t="shared" si="11"/>
        <v>10</v>
      </c>
      <c r="S673" s="22">
        <v>100.0</v>
      </c>
      <c r="T673" s="22">
        <f t="shared" si="12"/>
        <v>0</v>
      </c>
      <c r="U673" s="22">
        <f t="shared" si="13"/>
        <v>100</v>
      </c>
      <c r="V673" s="22">
        <f t="shared" si="14"/>
        <v>2390</v>
      </c>
      <c r="W673" s="22">
        <v>27.8</v>
      </c>
      <c r="X673" s="22">
        <f t="shared" si="15"/>
        <v>0</v>
      </c>
      <c r="Y673" s="22">
        <f t="shared" si="16"/>
        <v>27.8</v>
      </c>
      <c r="Z673" s="22">
        <v>0.39</v>
      </c>
      <c r="AA673" s="22">
        <f t="shared" si="17"/>
        <v>0</v>
      </c>
      <c r="AB673" s="22">
        <f t="shared" si="18"/>
        <v>0.39</v>
      </c>
      <c r="AC673" s="22">
        <v>68.87</v>
      </c>
      <c r="AD673" s="22">
        <f t="shared" si="19"/>
        <v>0</v>
      </c>
      <c r="AE673" s="22">
        <f t="shared" si="20"/>
        <v>68.87</v>
      </c>
      <c r="AF673" s="22">
        <v>1.37</v>
      </c>
      <c r="AG673" s="22">
        <f t="shared" si="21"/>
        <v>0</v>
      </c>
      <c r="AH673" s="22">
        <f t="shared" si="22"/>
        <v>1.37</v>
      </c>
      <c r="AI673" s="22">
        <v>60.86</v>
      </c>
      <c r="AJ673" s="22">
        <f t="shared" si="23"/>
        <v>0</v>
      </c>
      <c r="AK673" s="22">
        <f t="shared" si="24"/>
        <v>60.86</v>
      </c>
      <c r="AL673" s="22">
        <f t="shared" ref="AL673:AN673" si="2775">AF673+AI673</f>
        <v>62.23</v>
      </c>
      <c r="AM673" s="22">
        <f t="shared" si="2775"/>
        <v>0</v>
      </c>
      <c r="AN673" s="22">
        <f t="shared" si="2775"/>
        <v>62.23</v>
      </c>
      <c r="AO673" s="22">
        <f t="shared" ref="AO673:AQ673" si="2776">SUM(J673+M673+P673+S673+W673+Z673+AC673+AF673+AI673)</f>
        <v>269.29</v>
      </c>
      <c r="AP673" s="22">
        <f t="shared" si="2776"/>
        <v>0</v>
      </c>
      <c r="AQ673" s="22">
        <f t="shared" si="2776"/>
        <v>269.29</v>
      </c>
      <c r="AR673" s="22">
        <v>77.32395759134447</v>
      </c>
      <c r="AS673" s="22">
        <f t="shared" si="27"/>
        <v>346.6139576</v>
      </c>
      <c r="AT673" s="22">
        <f t="shared" si="28"/>
        <v>346.6139576</v>
      </c>
      <c r="AU673" s="22">
        <f t="shared" si="29"/>
        <v>2153.386042</v>
      </c>
      <c r="AV673" s="22">
        <f t="shared" si="2292"/>
        <v>4554</v>
      </c>
      <c r="AW673" s="22">
        <f t="shared" si="31"/>
        <v>2400.613958</v>
      </c>
      <c r="AX673" s="22">
        <f t="shared" si="32"/>
        <v>2153.386042</v>
      </c>
      <c r="AY673" s="22">
        <v>70.73</v>
      </c>
      <c r="AZ673" s="22">
        <f t="shared" si="33"/>
        <v>70.73</v>
      </c>
      <c r="BA673" s="22">
        <f t="shared" si="34"/>
        <v>0</v>
      </c>
      <c r="BB673" s="22">
        <f t="shared" si="35"/>
        <v>4624.73</v>
      </c>
      <c r="BC673" s="22">
        <f t="shared" ref="BC673:BD673" si="2777">SUM(AW673+AZ673)</f>
        <v>2471.343958</v>
      </c>
      <c r="BD673" s="22">
        <f t="shared" si="2777"/>
        <v>2153.386042</v>
      </c>
      <c r="BE673" s="22">
        <f t="shared" si="37"/>
        <v>0</v>
      </c>
      <c r="BF673" s="27">
        <v>0.0</v>
      </c>
      <c r="BG673" s="22">
        <f t="shared" si="38"/>
        <v>0</v>
      </c>
      <c r="BH673" s="22">
        <f t="shared" si="39"/>
        <v>0</v>
      </c>
      <c r="BI673" s="22">
        <v>466.0</v>
      </c>
      <c r="BJ673" s="22">
        <f t="shared" si="40"/>
        <v>466</v>
      </c>
      <c r="BK673" s="22">
        <f t="shared" si="41"/>
        <v>0</v>
      </c>
      <c r="BL673" s="22"/>
      <c r="BM673" s="22">
        <f t="shared" si="42"/>
        <v>0</v>
      </c>
      <c r="BN673" s="22" t="str">
        <f t="shared" si="43"/>
        <v/>
      </c>
      <c r="BO673" s="22">
        <f t="shared" ref="BO673:BQ673" si="2778">BF673+BI673+BL673</f>
        <v>466</v>
      </c>
      <c r="BP673" s="22">
        <f t="shared" si="2778"/>
        <v>466</v>
      </c>
      <c r="BQ673" s="22">
        <f t="shared" si="2778"/>
        <v>0</v>
      </c>
      <c r="BR673" s="22">
        <f t="shared" si="45"/>
        <v>0</v>
      </c>
      <c r="BS673" s="22">
        <v>0.0</v>
      </c>
      <c r="BT673" s="22">
        <f t="shared" si="46"/>
        <v>0</v>
      </c>
      <c r="BU673" s="22">
        <f t="shared" si="47"/>
        <v>0</v>
      </c>
      <c r="BV673" s="22">
        <f t="shared" si="48"/>
        <v>0</v>
      </c>
      <c r="BW673" s="27">
        <v>0.0</v>
      </c>
      <c r="BX673" s="22">
        <f t="shared" si="49"/>
        <v>0</v>
      </c>
      <c r="BY673" s="22">
        <f t="shared" si="50"/>
        <v>0</v>
      </c>
      <c r="BZ673" s="22">
        <f t="shared" si="51"/>
        <v>0</v>
      </c>
      <c r="CA673" s="22">
        <f t="shared" si="52"/>
        <v>0</v>
      </c>
    </row>
    <row r="674" ht="14.25" customHeight="1">
      <c r="A674" s="14" t="s">
        <v>2910</v>
      </c>
      <c r="B674" s="14" t="s">
        <v>2911</v>
      </c>
      <c r="C674" s="14" t="s">
        <v>2912</v>
      </c>
      <c r="D674" s="14">
        <v>3.3286734E8</v>
      </c>
      <c r="E674" s="14" t="s">
        <v>220</v>
      </c>
      <c r="F674" s="14" t="s">
        <v>204</v>
      </c>
      <c r="G674" s="14" t="s">
        <v>2913</v>
      </c>
      <c r="H674" s="25" t="s">
        <v>96</v>
      </c>
      <c r="I674" s="26">
        <v>1291.0</v>
      </c>
      <c r="J674" s="22">
        <v>0.0</v>
      </c>
      <c r="K674" s="22">
        <f t="shared" si="6"/>
        <v>0</v>
      </c>
      <c r="L674" s="22">
        <f t="shared" si="7"/>
        <v>0</v>
      </c>
      <c r="M674" s="22">
        <v>0.0</v>
      </c>
      <c r="N674" s="22">
        <f t="shared" si="8"/>
        <v>0</v>
      </c>
      <c r="O674" s="22">
        <f t="shared" si="9"/>
        <v>0</v>
      </c>
      <c r="P674" s="22">
        <v>10.0</v>
      </c>
      <c r="Q674" s="22">
        <f t="shared" si="10"/>
        <v>0</v>
      </c>
      <c r="R674" s="22">
        <f t="shared" si="11"/>
        <v>10</v>
      </c>
      <c r="S674" s="22">
        <v>100.0</v>
      </c>
      <c r="T674" s="22">
        <f t="shared" si="12"/>
        <v>0</v>
      </c>
      <c r="U674" s="22">
        <f t="shared" si="13"/>
        <v>100</v>
      </c>
      <c r="V674" s="22">
        <f t="shared" si="14"/>
        <v>1181</v>
      </c>
      <c r="W674" s="22">
        <v>13.9</v>
      </c>
      <c r="X674" s="22">
        <f t="shared" si="15"/>
        <v>0</v>
      </c>
      <c r="Y674" s="22">
        <f t="shared" si="16"/>
        <v>13.9</v>
      </c>
      <c r="Z674" s="22">
        <v>0.39</v>
      </c>
      <c r="AA674" s="22">
        <f t="shared" si="17"/>
        <v>0</v>
      </c>
      <c r="AB674" s="22">
        <f t="shared" si="18"/>
        <v>0.39</v>
      </c>
      <c r="AC674" s="22">
        <v>68.87</v>
      </c>
      <c r="AD674" s="22">
        <f t="shared" si="19"/>
        <v>0</v>
      </c>
      <c r="AE674" s="22">
        <f t="shared" si="20"/>
        <v>68.87</v>
      </c>
      <c r="AF674" s="22">
        <v>1.37</v>
      </c>
      <c r="AG674" s="22">
        <f t="shared" si="21"/>
        <v>0</v>
      </c>
      <c r="AH674" s="22">
        <f t="shared" si="22"/>
        <v>1.37</v>
      </c>
      <c r="AI674" s="22">
        <v>60.86</v>
      </c>
      <c r="AJ674" s="22">
        <f t="shared" si="23"/>
        <v>0</v>
      </c>
      <c r="AK674" s="22">
        <f t="shared" si="24"/>
        <v>60.86</v>
      </c>
      <c r="AL674" s="22">
        <f t="shared" ref="AL674:AN674" si="2779">AF674+AI674</f>
        <v>62.23</v>
      </c>
      <c r="AM674" s="22">
        <f t="shared" si="2779"/>
        <v>0</v>
      </c>
      <c r="AN674" s="22">
        <f t="shared" si="2779"/>
        <v>62.23</v>
      </c>
      <c r="AO674" s="22">
        <f t="shared" ref="AO674:AQ674" si="2780">SUM(J674+M674+P674+S674+W674+Z674+AC674+AF674+AI674)</f>
        <v>255.39</v>
      </c>
      <c r="AP674" s="22">
        <f t="shared" si="2780"/>
        <v>0</v>
      </c>
      <c r="AQ674" s="22">
        <f t="shared" si="2780"/>
        <v>255.39</v>
      </c>
      <c r="AR674" s="22">
        <v>35.89774722898639</v>
      </c>
      <c r="AS674" s="22">
        <f t="shared" si="27"/>
        <v>291.2877472</v>
      </c>
      <c r="AT674" s="22">
        <f t="shared" si="28"/>
        <v>291.2877472</v>
      </c>
      <c r="AU674" s="22">
        <f t="shared" si="29"/>
        <v>999.7122528</v>
      </c>
      <c r="AV674" s="22">
        <f t="shared" si="2292"/>
        <v>4554</v>
      </c>
      <c r="AW674" s="22">
        <f t="shared" si="31"/>
        <v>3554.287747</v>
      </c>
      <c r="AX674" s="22">
        <f t="shared" si="32"/>
        <v>999.7122528</v>
      </c>
      <c r="AY674" s="22">
        <v>70.73</v>
      </c>
      <c r="AZ674" s="22">
        <f t="shared" si="33"/>
        <v>70.73</v>
      </c>
      <c r="BA674" s="22">
        <f t="shared" si="34"/>
        <v>0</v>
      </c>
      <c r="BB674" s="22">
        <f t="shared" si="35"/>
        <v>4624.73</v>
      </c>
      <c r="BC674" s="22">
        <f t="shared" ref="BC674:BD674" si="2781">SUM(AW674+AZ674)</f>
        <v>3625.017747</v>
      </c>
      <c r="BD674" s="22">
        <f t="shared" si="2781"/>
        <v>999.7122528</v>
      </c>
      <c r="BE674" s="22">
        <f t="shared" si="37"/>
        <v>0</v>
      </c>
      <c r="BF674" s="27">
        <v>0.0</v>
      </c>
      <c r="BG674" s="22">
        <f t="shared" si="38"/>
        <v>0</v>
      </c>
      <c r="BH674" s="22">
        <f t="shared" si="39"/>
        <v>0</v>
      </c>
      <c r="BI674" s="22">
        <v>792.5799999999999</v>
      </c>
      <c r="BJ674" s="22">
        <f t="shared" si="40"/>
        <v>792.58</v>
      </c>
      <c r="BK674" s="22">
        <f t="shared" si="41"/>
        <v>0</v>
      </c>
      <c r="BL674" s="22"/>
      <c r="BM674" s="22">
        <f t="shared" si="42"/>
        <v>0</v>
      </c>
      <c r="BN674" s="22" t="str">
        <f t="shared" si="43"/>
        <v/>
      </c>
      <c r="BO674" s="22">
        <f t="shared" ref="BO674:BQ674" si="2782">BF674+BI674+BL674</f>
        <v>792.58</v>
      </c>
      <c r="BP674" s="22">
        <f t="shared" si="2782"/>
        <v>792.58</v>
      </c>
      <c r="BQ674" s="22">
        <f t="shared" si="2782"/>
        <v>0</v>
      </c>
      <c r="BR674" s="22">
        <f t="shared" si="45"/>
        <v>0</v>
      </c>
      <c r="BS674" s="22">
        <v>0.0</v>
      </c>
      <c r="BT674" s="22">
        <f t="shared" si="46"/>
        <v>0</v>
      </c>
      <c r="BU674" s="22">
        <f t="shared" si="47"/>
        <v>0</v>
      </c>
      <c r="BV674" s="22">
        <f t="shared" si="48"/>
        <v>0</v>
      </c>
      <c r="BW674" s="27">
        <v>0.0</v>
      </c>
      <c r="BX674" s="22">
        <f t="shared" si="49"/>
        <v>0</v>
      </c>
      <c r="BY674" s="22">
        <f t="shared" si="50"/>
        <v>0</v>
      </c>
      <c r="BZ674" s="22">
        <f t="shared" si="51"/>
        <v>0</v>
      </c>
      <c r="CA674" s="22">
        <f t="shared" si="52"/>
        <v>0</v>
      </c>
    </row>
    <row r="675" ht="14.25" customHeight="1">
      <c r="A675" s="14" t="s">
        <v>2914</v>
      </c>
      <c r="B675" s="14" t="s">
        <v>2915</v>
      </c>
      <c r="C675" s="14" t="s">
        <v>2916</v>
      </c>
      <c r="D675" s="14">
        <v>5.7976043E8</v>
      </c>
      <c r="E675" s="14" t="s">
        <v>418</v>
      </c>
      <c r="F675" s="14" t="s">
        <v>119</v>
      </c>
      <c r="G675" s="14" t="s">
        <v>2917</v>
      </c>
      <c r="H675" s="25" t="s">
        <v>96</v>
      </c>
      <c r="I675" s="26">
        <v>2700.0</v>
      </c>
      <c r="J675" s="22">
        <v>0.0</v>
      </c>
      <c r="K675" s="22">
        <f t="shared" si="6"/>
        <v>0</v>
      </c>
      <c r="L675" s="22">
        <f t="shared" si="7"/>
        <v>0</v>
      </c>
      <c r="M675" s="22">
        <v>0.0</v>
      </c>
      <c r="N675" s="22">
        <f t="shared" si="8"/>
        <v>0</v>
      </c>
      <c r="O675" s="22">
        <f t="shared" si="9"/>
        <v>0</v>
      </c>
      <c r="P675" s="22">
        <v>10.0</v>
      </c>
      <c r="Q675" s="22">
        <f t="shared" si="10"/>
        <v>0</v>
      </c>
      <c r="R675" s="22">
        <f t="shared" si="11"/>
        <v>10</v>
      </c>
      <c r="S675" s="22">
        <v>100.0</v>
      </c>
      <c r="T675" s="22">
        <f t="shared" si="12"/>
        <v>0</v>
      </c>
      <c r="U675" s="22">
        <f t="shared" si="13"/>
        <v>100</v>
      </c>
      <c r="V675" s="22">
        <f t="shared" si="14"/>
        <v>2590</v>
      </c>
      <c r="W675" s="22">
        <v>27.8</v>
      </c>
      <c r="X675" s="22">
        <f t="shared" si="15"/>
        <v>0</v>
      </c>
      <c r="Y675" s="22">
        <f t="shared" si="16"/>
        <v>27.8</v>
      </c>
      <c r="Z675" s="22">
        <v>0.39</v>
      </c>
      <c r="AA675" s="22">
        <f t="shared" si="17"/>
        <v>0</v>
      </c>
      <c r="AB675" s="22">
        <f t="shared" si="18"/>
        <v>0.39</v>
      </c>
      <c r="AC675" s="22">
        <v>68.87</v>
      </c>
      <c r="AD675" s="22">
        <f t="shared" si="19"/>
        <v>0</v>
      </c>
      <c r="AE675" s="22">
        <f t="shared" si="20"/>
        <v>68.87</v>
      </c>
      <c r="AF675" s="22">
        <v>1.37</v>
      </c>
      <c r="AG675" s="22">
        <f t="shared" si="21"/>
        <v>0</v>
      </c>
      <c r="AH675" s="22">
        <f t="shared" si="22"/>
        <v>1.37</v>
      </c>
      <c r="AI675" s="22">
        <v>60.86</v>
      </c>
      <c r="AJ675" s="22">
        <f t="shared" si="23"/>
        <v>0</v>
      </c>
      <c r="AK675" s="22">
        <f t="shared" si="24"/>
        <v>60.86</v>
      </c>
      <c r="AL675" s="22">
        <f t="shared" ref="AL675:AN675" si="2783">AF675+AI675</f>
        <v>62.23</v>
      </c>
      <c r="AM675" s="22">
        <f t="shared" si="2783"/>
        <v>0</v>
      </c>
      <c r="AN675" s="22">
        <f t="shared" si="2783"/>
        <v>62.23</v>
      </c>
      <c r="AO675" s="22">
        <f t="shared" ref="AO675:AQ675" si="2784">SUM(J675+M675+P675+S675+W675+Z675+AC675+AF675+AI675)</f>
        <v>269.29</v>
      </c>
      <c r="AP675" s="22">
        <f t="shared" si="2784"/>
        <v>0</v>
      </c>
      <c r="AQ675" s="22">
        <f t="shared" si="2784"/>
        <v>269.29</v>
      </c>
      <c r="AR675" s="22">
        <v>84.25663441543584</v>
      </c>
      <c r="AS675" s="22">
        <f t="shared" si="27"/>
        <v>353.5466344</v>
      </c>
      <c r="AT675" s="22">
        <f t="shared" si="28"/>
        <v>353.5466344</v>
      </c>
      <c r="AU675" s="22">
        <f t="shared" si="29"/>
        <v>2346.453366</v>
      </c>
      <c r="AV675" s="22">
        <f t="shared" si="2292"/>
        <v>4554</v>
      </c>
      <c r="AW675" s="22">
        <f t="shared" si="31"/>
        <v>2207.546634</v>
      </c>
      <c r="AX675" s="22">
        <f t="shared" si="32"/>
        <v>2346.453366</v>
      </c>
      <c r="AY675" s="22">
        <v>70.73</v>
      </c>
      <c r="AZ675" s="22">
        <f t="shared" si="33"/>
        <v>70.73</v>
      </c>
      <c r="BA675" s="22">
        <f t="shared" si="34"/>
        <v>0</v>
      </c>
      <c r="BB675" s="22">
        <f t="shared" si="35"/>
        <v>4624.73</v>
      </c>
      <c r="BC675" s="22">
        <f t="shared" ref="BC675:BD675" si="2785">SUM(AW675+AZ675)</f>
        <v>2278.276634</v>
      </c>
      <c r="BD675" s="22">
        <f t="shared" si="2785"/>
        <v>2346.453366</v>
      </c>
      <c r="BE675" s="22">
        <f t="shared" si="37"/>
        <v>0</v>
      </c>
      <c r="BF675" s="27">
        <v>0.0</v>
      </c>
      <c r="BG675" s="22">
        <f t="shared" si="38"/>
        <v>0</v>
      </c>
      <c r="BH675" s="22">
        <f t="shared" si="39"/>
        <v>0</v>
      </c>
      <c r="BI675" s="22">
        <v>211.56</v>
      </c>
      <c r="BJ675" s="22">
        <f t="shared" si="40"/>
        <v>211.56</v>
      </c>
      <c r="BK675" s="22">
        <f t="shared" si="41"/>
        <v>0</v>
      </c>
      <c r="BL675" s="22"/>
      <c r="BM675" s="22">
        <f t="shared" si="42"/>
        <v>0</v>
      </c>
      <c r="BN675" s="22" t="str">
        <f t="shared" si="43"/>
        <v/>
      </c>
      <c r="BO675" s="22">
        <f t="shared" ref="BO675:BQ675" si="2786">BF675+BI675+BL675</f>
        <v>211.56</v>
      </c>
      <c r="BP675" s="22">
        <f t="shared" si="2786"/>
        <v>211.56</v>
      </c>
      <c r="BQ675" s="22">
        <f t="shared" si="2786"/>
        <v>0</v>
      </c>
      <c r="BR675" s="22">
        <f t="shared" si="45"/>
        <v>0</v>
      </c>
      <c r="BS675" s="22">
        <v>0.0</v>
      </c>
      <c r="BT675" s="22">
        <f t="shared" si="46"/>
        <v>0</v>
      </c>
      <c r="BU675" s="22">
        <f t="shared" si="47"/>
        <v>0</v>
      </c>
      <c r="BV675" s="22">
        <f t="shared" si="48"/>
        <v>0</v>
      </c>
      <c r="BW675" s="27">
        <v>553.33</v>
      </c>
      <c r="BX675" s="22">
        <f t="shared" si="49"/>
        <v>553.33</v>
      </c>
      <c r="BY675" s="22">
        <f t="shared" si="50"/>
        <v>0</v>
      </c>
      <c r="BZ675" s="22">
        <f t="shared" si="51"/>
        <v>0</v>
      </c>
      <c r="CA675" s="22">
        <f t="shared" si="52"/>
        <v>0</v>
      </c>
    </row>
    <row r="676" ht="14.25" customHeight="1">
      <c r="A676" s="14" t="s">
        <v>2918</v>
      </c>
      <c r="B676" s="14" t="s">
        <v>2919</v>
      </c>
      <c r="C676" s="14" t="s">
        <v>2920</v>
      </c>
      <c r="D676" s="14">
        <v>5.44000536E8</v>
      </c>
      <c r="E676" s="14" t="s">
        <v>145</v>
      </c>
      <c r="F676" s="14" t="s">
        <v>119</v>
      </c>
      <c r="G676" s="14" t="s">
        <v>2921</v>
      </c>
      <c r="H676" s="25" t="s">
        <v>96</v>
      </c>
      <c r="I676" s="26">
        <v>6135.0</v>
      </c>
      <c r="J676" s="22">
        <v>0.0</v>
      </c>
      <c r="K676" s="22">
        <f t="shared" si="6"/>
        <v>0</v>
      </c>
      <c r="L676" s="22">
        <f t="shared" si="7"/>
        <v>0</v>
      </c>
      <c r="M676" s="22">
        <v>0.0</v>
      </c>
      <c r="N676" s="22">
        <f t="shared" si="8"/>
        <v>0</v>
      </c>
      <c r="O676" s="22">
        <f t="shared" si="9"/>
        <v>0</v>
      </c>
      <c r="P676" s="22">
        <v>10.0</v>
      </c>
      <c r="Q676" s="22">
        <f t="shared" si="10"/>
        <v>0</v>
      </c>
      <c r="R676" s="22">
        <f t="shared" si="11"/>
        <v>10</v>
      </c>
      <c r="S676" s="22">
        <v>100.0</v>
      </c>
      <c r="T676" s="22">
        <f t="shared" si="12"/>
        <v>0</v>
      </c>
      <c r="U676" s="22">
        <f t="shared" si="13"/>
        <v>100</v>
      </c>
      <c r="V676" s="22">
        <f t="shared" si="14"/>
        <v>6025</v>
      </c>
      <c r="W676" s="22">
        <v>27.8</v>
      </c>
      <c r="X676" s="22">
        <f t="shared" si="15"/>
        <v>0</v>
      </c>
      <c r="Y676" s="22">
        <f t="shared" si="16"/>
        <v>27.8</v>
      </c>
      <c r="Z676" s="22">
        <v>0.39</v>
      </c>
      <c r="AA676" s="22">
        <f t="shared" si="17"/>
        <v>0</v>
      </c>
      <c r="AB676" s="22">
        <f t="shared" si="18"/>
        <v>0.39</v>
      </c>
      <c r="AC676" s="22">
        <v>68.87</v>
      </c>
      <c r="AD676" s="22">
        <f t="shared" si="19"/>
        <v>0</v>
      </c>
      <c r="AE676" s="22">
        <f t="shared" si="20"/>
        <v>68.87</v>
      </c>
      <c r="AF676" s="22">
        <v>1.37</v>
      </c>
      <c r="AG676" s="22">
        <f t="shared" si="21"/>
        <v>0</v>
      </c>
      <c r="AH676" s="22">
        <f t="shared" si="22"/>
        <v>1.37</v>
      </c>
      <c r="AI676" s="22">
        <v>60.86</v>
      </c>
      <c r="AJ676" s="22">
        <f t="shared" si="23"/>
        <v>0</v>
      </c>
      <c r="AK676" s="22">
        <f t="shared" si="24"/>
        <v>60.86</v>
      </c>
      <c r="AL676" s="22">
        <f t="shared" ref="AL676:AN676" si="2787">AF676+AI676</f>
        <v>62.23</v>
      </c>
      <c r="AM676" s="22">
        <f t="shared" si="2787"/>
        <v>0</v>
      </c>
      <c r="AN676" s="22">
        <f t="shared" si="2787"/>
        <v>62.23</v>
      </c>
      <c r="AO676" s="22">
        <f t="shared" ref="AO676:AQ676" si="2788">SUM(J676+M676+P676+S676+W676+Z676+AC676+AF676+AI676)</f>
        <v>269.29</v>
      </c>
      <c r="AP676" s="22">
        <f t="shared" si="2788"/>
        <v>0</v>
      </c>
      <c r="AQ676" s="22">
        <f t="shared" si="2788"/>
        <v>269.29</v>
      </c>
      <c r="AR676" s="22">
        <v>203.32535886920536</v>
      </c>
      <c r="AS676" s="22">
        <f t="shared" si="27"/>
        <v>472.6153589</v>
      </c>
      <c r="AT676" s="22">
        <f t="shared" si="28"/>
        <v>472.6153589</v>
      </c>
      <c r="AU676" s="22">
        <f t="shared" si="29"/>
        <v>5662.384641</v>
      </c>
      <c r="AV676" s="22">
        <f t="shared" si="2292"/>
        <v>4554</v>
      </c>
      <c r="AW676" s="22">
        <f t="shared" si="31"/>
        <v>0</v>
      </c>
      <c r="AX676" s="22">
        <f t="shared" si="32"/>
        <v>4554</v>
      </c>
      <c r="AY676" s="22">
        <v>70.73</v>
      </c>
      <c r="AZ676" s="22">
        <f t="shared" si="33"/>
        <v>0</v>
      </c>
      <c r="BA676" s="22">
        <f t="shared" si="34"/>
        <v>70.73</v>
      </c>
      <c r="BB676" s="22">
        <f t="shared" si="35"/>
        <v>4624.73</v>
      </c>
      <c r="BC676" s="22">
        <f t="shared" ref="BC676:BD676" si="2789">SUM(AW676+AZ676)</f>
        <v>0</v>
      </c>
      <c r="BD676" s="22">
        <f t="shared" si="2789"/>
        <v>4624.73</v>
      </c>
      <c r="BE676" s="22">
        <f t="shared" si="37"/>
        <v>1037.654641</v>
      </c>
      <c r="BF676" s="27">
        <v>0.0</v>
      </c>
      <c r="BG676" s="22">
        <f t="shared" si="38"/>
        <v>0</v>
      </c>
      <c r="BH676" s="22">
        <f t="shared" si="39"/>
        <v>0</v>
      </c>
      <c r="BI676" s="22">
        <v>935.37</v>
      </c>
      <c r="BJ676" s="22">
        <f t="shared" si="40"/>
        <v>0</v>
      </c>
      <c r="BK676" s="22">
        <f t="shared" si="41"/>
        <v>935.37</v>
      </c>
      <c r="BL676" s="22"/>
      <c r="BM676" s="22">
        <f t="shared" si="42"/>
        <v>0</v>
      </c>
      <c r="BN676" s="22" t="str">
        <f t="shared" si="43"/>
        <v/>
      </c>
      <c r="BO676" s="22">
        <f t="shared" ref="BO676:BQ676" si="2790">BF676+BI676+BL676</f>
        <v>935.37</v>
      </c>
      <c r="BP676" s="22">
        <f t="shared" si="2790"/>
        <v>0</v>
      </c>
      <c r="BQ676" s="22">
        <f t="shared" si="2790"/>
        <v>935.37</v>
      </c>
      <c r="BR676" s="22">
        <f t="shared" si="45"/>
        <v>102.2846411</v>
      </c>
      <c r="BS676" s="22">
        <v>0.0</v>
      </c>
      <c r="BT676" s="22">
        <f t="shared" si="46"/>
        <v>0</v>
      </c>
      <c r="BU676" s="22">
        <f t="shared" si="47"/>
        <v>0</v>
      </c>
      <c r="BV676" s="22">
        <f t="shared" si="48"/>
        <v>102.2846411</v>
      </c>
      <c r="BW676" s="27">
        <v>787.44</v>
      </c>
      <c r="BX676" s="22">
        <f t="shared" si="49"/>
        <v>685.1553589</v>
      </c>
      <c r="BY676" s="22">
        <f t="shared" si="50"/>
        <v>102.2846411</v>
      </c>
      <c r="BZ676" s="22">
        <f t="shared" si="51"/>
        <v>0</v>
      </c>
      <c r="CA676" s="22">
        <f t="shared" si="52"/>
        <v>0</v>
      </c>
    </row>
    <row r="677" ht="14.25" customHeight="1">
      <c r="A677" s="14" t="s">
        <v>2922</v>
      </c>
      <c r="B677" s="14" t="s">
        <v>2923</v>
      </c>
      <c r="C677" s="14" t="s">
        <v>2924</v>
      </c>
      <c r="D677" s="14">
        <v>1.037001726E9</v>
      </c>
      <c r="E677" s="14" t="s">
        <v>422</v>
      </c>
      <c r="F677" s="14" t="s">
        <v>160</v>
      </c>
      <c r="G677" s="14" t="s">
        <v>2925</v>
      </c>
      <c r="H677" s="25" t="s">
        <v>96</v>
      </c>
      <c r="I677" s="26">
        <v>1953.0</v>
      </c>
      <c r="J677" s="22">
        <v>0.0</v>
      </c>
      <c r="K677" s="22">
        <f t="shared" si="6"/>
        <v>0</v>
      </c>
      <c r="L677" s="22">
        <f t="shared" si="7"/>
        <v>0</v>
      </c>
      <c r="M677" s="22">
        <v>0.0</v>
      </c>
      <c r="N677" s="22">
        <f t="shared" si="8"/>
        <v>0</v>
      </c>
      <c r="O677" s="22">
        <f t="shared" si="9"/>
        <v>0</v>
      </c>
      <c r="P677" s="22">
        <v>10.0</v>
      </c>
      <c r="Q677" s="22">
        <f t="shared" si="10"/>
        <v>0</v>
      </c>
      <c r="R677" s="22">
        <f t="shared" si="11"/>
        <v>10</v>
      </c>
      <c r="S677" s="22">
        <v>100.0</v>
      </c>
      <c r="T677" s="22">
        <f t="shared" si="12"/>
        <v>0</v>
      </c>
      <c r="U677" s="22">
        <f t="shared" si="13"/>
        <v>100</v>
      </c>
      <c r="V677" s="22">
        <f t="shared" si="14"/>
        <v>1843</v>
      </c>
      <c r="W677" s="22">
        <v>13.9</v>
      </c>
      <c r="X677" s="22">
        <f t="shared" si="15"/>
        <v>0</v>
      </c>
      <c r="Y677" s="22">
        <f t="shared" si="16"/>
        <v>13.9</v>
      </c>
      <c r="Z677" s="22">
        <v>0.39</v>
      </c>
      <c r="AA677" s="22">
        <f t="shared" si="17"/>
        <v>0</v>
      </c>
      <c r="AB677" s="22">
        <f t="shared" si="18"/>
        <v>0.39</v>
      </c>
      <c r="AC677" s="22">
        <v>68.87</v>
      </c>
      <c r="AD677" s="22">
        <f t="shared" si="19"/>
        <v>0</v>
      </c>
      <c r="AE677" s="22">
        <f t="shared" si="20"/>
        <v>68.87</v>
      </c>
      <c r="AF677" s="22">
        <v>1.37</v>
      </c>
      <c r="AG677" s="22">
        <f t="shared" si="21"/>
        <v>0</v>
      </c>
      <c r="AH677" s="22">
        <f t="shared" si="22"/>
        <v>1.37</v>
      </c>
      <c r="AI677" s="22">
        <v>60.86</v>
      </c>
      <c r="AJ677" s="22">
        <f t="shared" si="23"/>
        <v>0</v>
      </c>
      <c r="AK677" s="22">
        <f t="shared" si="24"/>
        <v>60.86</v>
      </c>
      <c r="AL677" s="22">
        <f t="shared" ref="AL677:AN677" si="2791">AF677+AI677</f>
        <v>62.23</v>
      </c>
      <c r="AM677" s="22">
        <f t="shared" si="2791"/>
        <v>0</v>
      </c>
      <c r="AN677" s="22">
        <f t="shared" si="2791"/>
        <v>62.23</v>
      </c>
      <c r="AO677" s="22">
        <f t="shared" ref="AO677:AQ677" si="2792">SUM(J677+M677+P677+S677+W677+Z677+AC677+AF677+AI677)</f>
        <v>255.39</v>
      </c>
      <c r="AP677" s="22">
        <f t="shared" si="2792"/>
        <v>0</v>
      </c>
      <c r="AQ677" s="22">
        <f t="shared" si="2792"/>
        <v>255.39</v>
      </c>
      <c r="AR677" s="22">
        <v>58.844907516728874</v>
      </c>
      <c r="AS677" s="22">
        <f t="shared" si="27"/>
        <v>314.2349075</v>
      </c>
      <c r="AT677" s="22">
        <f t="shared" si="28"/>
        <v>314.2349075</v>
      </c>
      <c r="AU677" s="22">
        <f t="shared" si="29"/>
        <v>1638.765092</v>
      </c>
      <c r="AV677" s="22">
        <f t="shared" si="2292"/>
        <v>4554</v>
      </c>
      <c r="AW677" s="22">
        <f t="shared" si="31"/>
        <v>2915.234908</v>
      </c>
      <c r="AX677" s="22">
        <f t="shared" si="32"/>
        <v>1638.765092</v>
      </c>
      <c r="AY677" s="22">
        <v>70.73</v>
      </c>
      <c r="AZ677" s="22">
        <f t="shared" si="33"/>
        <v>70.73</v>
      </c>
      <c r="BA677" s="22">
        <f t="shared" si="34"/>
        <v>0</v>
      </c>
      <c r="BB677" s="22">
        <f t="shared" si="35"/>
        <v>4624.73</v>
      </c>
      <c r="BC677" s="22">
        <f t="shared" ref="BC677:BD677" si="2793">SUM(AW677+AZ677)</f>
        <v>2985.964908</v>
      </c>
      <c r="BD677" s="22">
        <f t="shared" si="2793"/>
        <v>1638.765092</v>
      </c>
      <c r="BE677" s="22">
        <f t="shared" si="37"/>
        <v>0</v>
      </c>
      <c r="BF677" s="27">
        <v>0.0</v>
      </c>
      <c r="BG677" s="22">
        <f t="shared" si="38"/>
        <v>0</v>
      </c>
      <c r="BH677" s="22">
        <f t="shared" si="39"/>
        <v>0</v>
      </c>
      <c r="BI677" s="22">
        <v>0.0</v>
      </c>
      <c r="BJ677" s="22">
        <f t="shared" si="40"/>
        <v>0</v>
      </c>
      <c r="BK677" s="22">
        <f t="shared" si="41"/>
        <v>0</v>
      </c>
      <c r="BL677" s="22"/>
      <c r="BM677" s="22">
        <f t="shared" si="42"/>
        <v>0</v>
      </c>
      <c r="BN677" s="22" t="str">
        <f t="shared" si="43"/>
        <v/>
      </c>
      <c r="BO677" s="22">
        <f t="shared" ref="BO677:BQ677" si="2794">BF677+BI677+BL677</f>
        <v>0</v>
      </c>
      <c r="BP677" s="22">
        <f t="shared" si="2794"/>
        <v>0</v>
      </c>
      <c r="BQ677" s="22">
        <f t="shared" si="2794"/>
        <v>0</v>
      </c>
      <c r="BR677" s="22">
        <f t="shared" si="45"/>
        <v>0</v>
      </c>
      <c r="BS677" s="22">
        <v>0.0</v>
      </c>
      <c r="BT677" s="22">
        <f t="shared" si="46"/>
        <v>0</v>
      </c>
      <c r="BU677" s="22">
        <f t="shared" si="47"/>
        <v>0</v>
      </c>
      <c r="BV677" s="22">
        <f t="shared" si="48"/>
        <v>0</v>
      </c>
      <c r="BW677" s="27">
        <v>1149.24</v>
      </c>
      <c r="BX677" s="22">
        <f t="shared" si="49"/>
        <v>1149.24</v>
      </c>
      <c r="BY677" s="22">
        <f t="shared" si="50"/>
        <v>0</v>
      </c>
      <c r="BZ677" s="22">
        <f t="shared" si="51"/>
        <v>0</v>
      </c>
      <c r="CA677" s="22">
        <f t="shared" si="52"/>
        <v>0</v>
      </c>
    </row>
    <row r="678" ht="14.25" customHeight="1">
      <c r="A678" s="14" t="s">
        <v>2926</v>
      </c>
      <c r="B678" s="14" t="s">
        <v>2927</v>
      </c>
      <c r="C678" s="14" t="s">
        <v>2928</v>
      </c>
      <c r="D678" s="14">
        <v>9.43579813E8</v>
      </c>
      <c r="E678" s="14" t="s">
        <v>312</v>
      </c>
      <c r="F678" s="14" t="s">
        <v>267</v>
      </c>
      <c r="G678" s="14" t="s">
        <v>2929</v>
      </c>
      <c r="H678" s="25" t="s">
        <v>96</v>
      </c>
      <c r="I678" s="26">
        <v>727.0</v>
      </c>
      <c r="J678" s="22">
        <v>0.0</v>
      </c>
      <c r="K678" s="22">
        <f t="shared" si="6"/>
        <v>0</v>
      </c>
      <c r="L678" s="22">
        <f t="shared" si="7"/>
        <v>0</v>
      </c>
      <c r="M678" s="22">
        <v>0.0</v>
      </c>
      <c r="N678" s="22">
        <f t="shared" si="8"/>
        <v>0</v>
      </c>
      <c r="O678" s="22">
        <f t="shared" si="9"/>
        <v>0</v>
      </c>
      <c r="P678" s="22">
        <v>10.0</v>
      </c>
      <c r="Q678" s="22">
        <f t="shared" si="10"/>
        <v>0</v>
      </c>
      <c r="R678" s="22">
        <f t="shared" si="11"/>
        <v>10</v>
      </c>
      <c r="S678" s="22">
        <v>100.0</v>
      </c>
      <c r="T678" s="22">
        <f t="shared" si="12"/>
        <v>0</v>
      </c>
      <c r="U678" s="22">
        <f t="shared" si="13"/>
        <v>100</v>
      </c>
      <c r="V678" s="22">
        <f t="shared" si="14"/>
        <v>617</v>
      </c>
      <c r="W678" s="22">
        <v>13.9</v>
      </c>
      <c r="X678" s="22">
        <f t="shared" si="15"/>
        <v>0</v>
      </c>
      <c r="Y678" s="22">
        <f t="shared" si="16"/>
        <v>13.9</v>
      </c>
      <c r="Z678" s="22">
        <v>0.39</v>
      </c>
      <c r="AA678" s="22">
        <f t="shared" si="17"/>
        <v>0</v>
      </c>
      <c r="AB678" s="22">
        <f t="shared" si="18"/>
        <v>0.39</v>
      </c>
      <c r="AC678" s="22">
        <v>68.87</v>
      </c>
      <c r="AD678" s="22">
        <f t="shared" si="19"/>
        <v>0</v>
      </c>
      <c r="AE678" s="22">
        <f t="shared" si="20"/>
        <v>68.87</v>
      </c>
      <c r="AF678" s="22">
        <v>1.37</v>
      </c>
      <c r="AG678" s="22">
        <f t="shared" si="21"/>
        <v>0</v>
      </c>
      <c r="AH678" s="22">
        <f t="shared" si="22"/>
        <v>1.37</v>
      </c>
      <c r="AI678" s="22">
        <v>60.86</v>
      </c>
      <c r="AJ678" s="22">
        <f t="shared" si="23"/>
        <v>0</v>
      </c>
      <c r="AK678" s="22">
        <f t="shared" si="24"/>
        <v>60.86</v>
      </c>
      <c r="AL678" s="22">
        <f t="shared" ref="AL678:AN678" si="2795">AF678+AI678</f>
        <v>62.23</v>
      </c>
      <c r="AM678" s="22">
        <f t="shared" si="2795"/>
        <v>0</v>
      </c>
      <c r="AN678" s="22">
        <f t="shared" si="2795"/>
        <v>62.23</v>
      </c>
      <c r="AO678" s="22">
        <f t="shared" ref="AO678:AQ678" si="2796">SUM(J678+M678+P678+S678+W678+Z678+AC678+AF678+AI678)</f>
        <v>255.39</v>
      </c>
      <c r="AP678" s="22">
        <f t="shared" si="2796"/>
        <v>0</v>
      </c>
      <c r="AQ678" s="22">
        <f t="shared" si="2796"/>
        <v>255.39</v>
      </c>
      <c r="AR678" s="22">
        <v>16.347598585048686</v>
      </c>
      <c r="AS678" s="22">
        <f t="shared" si="27"/>
        <v>271.7375986</v>
      </c>
      <c r="AT678" s="22">
        <f t="shared" si="28"/>
        <v>271.7375986</v>
      </c>
      <c r="AU678" s="22">
        <f t="shared" si="29"/>
        <v>455.2624014</v>
      </c>
      <c r="AV678" s="22">
        <f t="shared" si="2292"/>
        <v>4554</v>
      </c>
      <c r="AW678" s="22">
        <f t="shared" si="31"/>
        <v>4098.737599</v>
      </c>
      <c r="AX678" s="22">
        <f t="shared" si="32"/>
        <v>455.2624014</v>
      </c>
      <c r="AY678" s="22">
        <v>70.73</v>
      </c>
      <c r="AZ678" s="22">
        <f t="shared" si="33"/>
        <v>70.73</v>
      </c>
      <c r="BA678" s="22">
        <f t="shared" si="34"/>
        <v>0</v>
      </c>
      <c r="BB678" s="22">
        <f t="shared" si="35"/>
        <v>4624.73</v>
      </c>
      <c r="BC678" s="22">
        <f t="shared" ref="BC678:BD678" si="2797">SUM(AW678+AZ678)</f>
        <v>4169.467599</v>
      </c>
      <c r="BD678" s="22">
        <f t="shared" si="2797"/>
        <v>455.2624014</v>
      </c>
      <c r="BE678" s="22">
        <f t="shared" si="37"/>
        <v>0</v>
      </c>
      <c r="BF678" s="27">
        <v>0.0</v>
      </c>
      <c r="BG678" s="22">
        <f t="shared" si="38"/>
        <v>0</v>
      </c>
      <c r="BH678" s="22">
        <f t="shared" si="39"/>
        <v>0</v>
      </c>
      <c r="BI678" s="22">
        <v>343.28</v>
      </c>
      <c r="BJ678" s="22">
        <f t="shared" si="40"/>
        <v>343.28</v>
      </c>
      <c r="BK678" s="22">
        <f t="shared" si="41"/>
        <v>0</v>
      </c>
      <c r="BL678" s="22"/>
      <c r="BM678" s="22">
        <f t="shared" si="42"/>
        <v>0</v>
      </c>
      <c r="BN678" s="22" t="str">
        <f t="shared" si="43"/>
        <v/>
      </c>
      <c r="BO678" s="22">
        <f t="shared" ref="BO678:BQ678" si="2798">BF678+BI678+BL678</f>
        <v>343.28</v>
      </c>
      <c r="BP678" s="22">
        <f t="shared" si="2798"/>
        <v>343.28</v>
      </c>
      <c r="BQ678" s="22">
        <f t="shared" si="2798"/>
        <v>0</v>
      </c>
      <c r="BR678" s="22">
        <f t="shared" si="45"/>
        <v>0</v>
      </c>
      <c r="BS678" s="22">
        <v>0.0</v>
      </c>
      <c r="BT678" s="22">
        <f t="shared" si="46"/>
        <v>0</v>
      </c>
      <c r="BU678" s="22">
        <f t="shared" si="47"/>
        <v>0</v>
      </c>
      <c r="BV678" s="22">
        <f t="shared" si="48"/>
        <v>0</v>
      </c>
      <c r="BW678" s="27">
        <v>574.62</v>
      </c>
      <c r="BX678" s="22">
        <f t="shared" si="49"/>
        <v>574.62</v>
      </c>
      <c r="BY678" s="22">
        <f t="shared" si="50"/>
        <v>0</v>
      </c>
      <c r="BZ678" s="22">
        <f t="shared" si="51"/>
        <v>0</v>
      </c>
      <c r="CA678" s="22">
        <f t="shared" si="52"/>
        <v>0</v>
      </c>
    </row>
    <row r="679" ht="14.25" customHeight="1">
      <c r="A679" s="14" t="s">
        <v>2930</v>
      </c>
      <c r="B679" s="14" t="s">
        <v>2931</v>
      </c>
      <c r="C679" s="14" t="s">
        <v>2932</v>
      </c>
      <c r="D679" s="14">
        <v>1.53929049E8</v>
      </c>
      <c r="E679" s="14" t="s">
        <v>220</v>
      </c>
      <c r="F679" s="14" t="s">
        <v>236</v>
      </c>
      <c r="G679" s="14" t="s">
        <v>2933</v>
      </c>
      <c r="H679" s="25" t="s">
        <v>96</v>
      </c>
      <c r="I679" s="26">
        <v>996.0</v>
      </c>
      <c r="J679" s="22">
        <v>0.0</v>
      </c>
      <c r="K679" s="22">
        <f t="shared" si="6"/>
        <v>0</v>
      </c>
      <c r="L679" s="22">
        <f t="shared" si="7"/>
        <v>0</v>
      </c>
      <c r="M679" s="22">
        <v>0.0</v>
      </c>
      <c r="N679" s="22">
        <f t="shared" si="8"/>
        <v>0</v>
      </c>
      <c r="O679" s="22">
        <f t="shared" si="9"/>
        <v>0</v>
      </c>
      <c r="P679" s="22">
        <v>10.0</v>
      </c>
      <c r="Q679" s="22">
        <f t="shared" si="10"/>
        <v>0</v>
      </c>
      <c r="R679" s="22">
        <f t="shared" si="11"/>
        <v>10</v>
      </c>
      <c r="S679" s="22">
        <v>100.0</v>
      </c>
      <c r="T679" s="22">
        <f t="shared" si="12"/>
        <v>0</v>
      </c>
      <c r="U679" s="22">
        <f t="shared" si="13"/>
        <v>100</v>
      </c>
      <c r="V679" s="22">
        <f t="shared" si="14"/>
        <v>886</v>
      </c>
      <c r="W679" s="22">
        <v>13.9</v>
      </c>
      <c r="X679" s="22">
        <f t="shared" si="15"/>
        <v>0</v>
      </c>
      <c r="Y679" s="22">
        <f t="shared" si="16"/>
        <v>13.9</v>
      </c>
      <c r="Z679" s="22">
        <v>0.39</v>
      </c>
      <c r="AA679" s="22">
        <f t="shared" si="17"/>
        <v>0</v>
      </c>
      <c r="AB679" s="22">
        <f t="shared" si="18"/>
        <v>0.39</v>
      </c>
      <c r="AC679" s="22">
        <v>68.87</v>
      </c>
      <c r="AD679" s="22">
        <f t="shared" si="19"/>
        <v>0</v>
      </c>
      <c r="AE679" s="22">
        <f t="shared" si="20"/>
        <v>68.87</v>
      </c>
      <c r="AF679" s="22">
        <v>1.37</v>
      </c>
      <c r="AG679" s="22">
        <f t="shared" si="21"/>
        <v>0</v>
      </c>
      <c r="AH679" s="22">
        <f t="shared" si="22"/>
        <v>1.37</v>
      </c>
      <c r="AI679" s="22">
        <v>60.86</v>
      </c>
      <c r="AJ679" s="22">
        <f t="shared" si="23"/>
        <v>0</v>
      </c>
      <c r="AK679" s="22">
        <f t="shared" si="24"/>
        <v>60.86</v>
      </c>
      <c r="AL679" s="22">
        <f t="shared" ref="AL679:AN679" si="2799">AF679+AI679</f>
        <v>62.23</v>
      </c>
      <c r="AM679" s="22">
        <f t="shared" si="2799"/>
        <v>0</v>
      </c>
      <c r="AN679" s="22">
        <f t="shared" si="2799"/>
        <v>62.23</v>
      </c>
      <c r="AO679" s="22">
        <f t="shared" ref="AO679:AQ679" si="2800">SUM(J679+M679+P679+S679+W679+Z679+AC679+AF679+AI679)</f>
        <v>255.39</v>
      </c>
      <c r="AP679" s="22">
        <f t="shared" si="2800"/>
        <v>0</v>
      </c>
      <c r="AQ679" s="22">
        <f t="shared" si="2800"/>
        <v>255.39</v>
      </c>
      <c r="AR679" s="22">
        <v>25.672048913451597</v>
      </c>
      <c r="AS679" s="22">
        <f t="shared" si="27"/>
        <v>281.0620489</v>
      </c>
      <c r="AT679" s="22">
        <f t="shared" si="28"/>
        <v>281.0620489</v>
      </c>
      <c r="AU679" s="22">
        <f t="shared" si="29"/>
        <v>714.9379511</v>
      </c>
      <c r="AV679" s="22">
        <f t="shared" si="2292"/>
        <v>4554</v>
      </c>
      <c r="AW679" s="22">
        <f t="shared" si="31"/>
        <v>3839.062049</v>
      </c>
      <c r="AX679" s="22">
        <f t="shared" si="32"/>
        <v>714.9379511</v>
      </c>
      <c r="AY679" s="22">
        <v>70.73</v>
      </c>
      <c r="AZ679" s="22">
        <f t="shared" si="33"/>
        <v>70.73</v>
      </c>
      <c r="BA679" s="22">
        <f t="shared" si="34"/>
        <v>0</v>
      </c>
      <c r="BB679" s="22">
        <f t="shared" si="35"/>
        <v>4624.73</v>
      </c>
      <c r="BC679" s="22">
        <f t="shared" ref="BC679:BD679" si="2801">SUM(AW679+AZ679)</f>
        <v>3909.792049</v>
      </c>
      <c r="BD679" s="22">
        <f t="shared" si="2801"/>
        <v>714.9379511</v>
      </c>
      <c r="BE679" s="22">
        <f t="shared" si="37"/>
        <v>0</v>
      </c>
      <c r="BF679" s="27">
        <v>0.0</v>
      </c>
      <c r="BG679" s="22">
        <f t="shared" si="38"/>
        <v>0</v>
      </c>
      <c r="BH679" s="22">
        <f t="shared" si="39"/>
        <v>0</v>
      </c>
      <c r="BI679" s="22">
        <v>276.79</v>
      </c>
      <c r="BJ679" s="22">
        <f t="shared" si="40"/>
        <v>276.79</v>
      </c>
      <c r="BK679" s="22">
        <f t="shared" si="41"/>
        <v>0</v>
      </c>
      <c r="BL679" s="22"/>
      <c r="BM679" s="22">
        <f t="shared" si="42"/>
        <v>0</v>
      </c>
      <c r="BN679" s="22" t="str">
        <f t="shared" si="43"/>
        <v/>
      </c>
      <c r="BO679" s="22">
        <f t="shared" ref="BO679:BQ679" si="2802">BF679+BI679+BL679</f>
        <v>276.79</v>
      </c>
      <c r="BP679" s="22">
        <f t="shared" si="2802"/>
        <v>276.79</v>
      </c>
      <c r="BQ679" s="22">
        <f t="shared" si="2802"/>
        <v>0</v>
      </c>
      <c r="BR679" s="22">
        <f t="shared" si="45"/>
        <v>0</v>
      </c>
      <c r="BS679" s="22">
        <v>0.0</v>
      </c>
      <c r="BT679" s="22">
        <f t="shared" si="46"/>
        <v>0</v>
      </c>
      <c r="BU679" s="22">
        <f t="shared" si="47"/>
        <v>0</v>
      </c>
      <c r="BV679" s="22">
        <f t="shared" si="48"/>
        <v>0</v>
      </c>
      <c r="BW679" s="27">
        <v>53.2</v>
      </c>
      <c r="BX679" s="22">
        <f t="shared" si="49"/>
        <v>53.2</v>
      </c>
      <c r="BY679" s="22">
        <f t="shared" si="50"/>
        <v>0</v>
      </c>
      <c r="BZ679" s="22">
        <f t="shared" si="51"/>
        <v>0</v>
      </c>
      <c r="CA679" s="22">
        <f t="shared" si="52"/>
        <v>0</v>
      </c>
    </row>
    <row r="680" ht="14.25" customHeight="1">
      <c r="A680" s="14" t="s">
        <v>2934</v>
      </c>
      <c r="B680" s="14" t="s">
        <v>2935</v>
      </c>
      <c r="C680" s="14" t="s">
        <v>2936</v>
      </c>
      <c r="D680" s="14">
        <v>8.74951879E8</v>
      </c>
      <c r="E680" s="14" t="s">
        <v>312</v>
      </c>
      <c r="F680" s="14" t="s">
        <v>293</v>
      </c>
      <c r="G680" s="14" t="s">
        <v>2937</v>
      </c>
      <c r="H680" s="25" t="s">
        <v>96</v>
      </c>
      <c r="I680" s="26">
        <v>1050.0</v>
      </c>
      <c r="J680" s="22">
        <v>0.0</v>
      </c>
      <c r="K680" s="22">
        <f t="shared" si="6"/>
        <v>0</v>
      </c>
      <c r="L680" s="22">
        <f t="shared" si="7"/>
        <v>0</v>
      </c>
      <c r="M680" s="22">
        <v>0.0</v>
      </c>
      <c r="N680" s="22">
        <f t="shared" si="8"/>
        <v>0</v>
      </c>
      <c r="O680" s="22">
        <f t="shared" si="9"/>
        <v>0</v>
      </c>
      <c r="P680" s="22">
        <v>10.0</v>
      </c>
      <c r="Q680" s="22">
        <f t="shared" si="10"/>
        <v>0</v>
      </c>
      <c r="R680" s="22">
        <f t="shared" si="11"/>
        <v>10</v>
      </c>
      <c r="S680" s="22">
        <v>100.0</v>
      </c>
      <c r="T680" s="22">
        <f t="shared" si="12"/>
        <v>0</v>
      </c>
      <c r="U680" s="22">
        <f t="shared" si="13"/>
        <v>100</v>
      </c>
      <c r="V680" s="22">
        <f t="shared" si="14"/>
        <v>940</v>
      </c>
      <c r="W680" s="22">
        <v>13.9</v>
      </c>
      <c r="X680" s="22">
        <f t="shared" si="15"/>
        <v>0</v>
      </c>
      <c r="Y680" s="22">
        <f t="shared" si="16"/>
        <v>13.9</v>
      </c>
      <c r="Z680" s="22">
        <v>0.39</v>
      </c>
      <c r="AA680" s="22">
        <f t="shared" si="17"/>
        <v>0</v>
      </c>
      <c r="AB680" s="22">
        <f t="shared" si="18"/>
        <v>0.39</v>
      </c>
      <c r="AC680" s="22">
        <v>68.87</v>
      </c>
      <c r="AD680" s="22">
        <f t="shared" si="19"/>
        <v>0</v>
      </c>
      <c r="AE680" s="22">
        <f t="shared" si="20"/>
        <v>68.87</v>
      </c>
      <c r="AF680" s="22">
        <v>1.37</v>
      </c>
      <c r="AG680" s="22">
        <f t="shared" si="21"/>
        <v>0</v>
      </c>
      <c r="AH680" s="22">
        <f t="shared" si="22"/>
        <v>1.37</v>
      </c>
      <c r="AI680" s="22">
        <v>60.86</v>
      </c>
      <c r="AJ680" s="22">
        <f t="shared" si="23"/>
        <v>0</v>
      </c>
      <c r="AK680" s="22">
        <f t="shared" si="24"/>
        <v>60.86</v>
      </c>
      <c r="AL680" s="22">
        <f t="shared" ref="AL680:AN680" si="2803">AF680+AI680</f>
        <v>62.23</v>
      </c>
      <c r="AM680" s="22">
        <f t="shared" si="2803"/>
        <v>0</v>
      </c>
      <c r="AN680" s="22">
        <f t="shared" si="2803"/>
        <v>62.23</v>
      </c>
      <c r="AO680" s="22">
        <f t="shared" ref="AO680:AQ680" si="2804">SUM(J680+M680+P680+S680+W680+Z680+AC680+AF680+AI680)</f>
        <v>255.39</v>
      </c>
      <c r="AP680" s="22">
        <f t="shared" si="2804"/>
        <v>0</v>
      </c>
      <c r="AQ680" s="22">
        <f t="shared" si="2804"/>
        <v>255.39</v>
      </c>
      <c r="AR680" s="22">
        <v>27.54387165595627</v>
      </c>
      <c r="AS680" s="22">
        <f t="shared" si="27"/>
        <v>282.9338717</v>
      </c>
      <c r="AT680" s="22">
        <f t="shared" si="28"/>
        <v>282.9338717</v>
      </c>
      <c r="AU680" s="22">
        <f t="shared" si="29"/>
        <v>767.0661283</v>
      </c>
      <c r="AV680" s="22">
        <f t="shared" si="2292"/>
        <v>4554</v>
      </c>
      <c r="AW680" s="22">
        <f t="shared" si="31"/>
        <v>3786.933872</v>
      </c>
      <c r="AX680" s="22">
        <f t="shared" si="32"/>
        <v>767.0661283</v>
      </c>
      <c r="AY680" s="22">
        <v>70.73</v>
      </c>
      <c r="AZ680" s="22">
        <f t="shared" si="33"/>
        <v>70.73</v>
      </c>
      <c r="BA680" s="22">
        <f t="shared" si="34"/>
        <v>0</v>
      </c>
      <c r="BB680" s="22">
        <f t="shared" si="35"/>
        <v>4624.73</v>
      </c>
      <c r="BC680" s="22">
        <f t="shared" ref="BC680:BD680" si="2805">SUM(AW680+AZ680)</f>
        <v>3857.663872</v>
      </c>
      <c r="BD680" s="22">
        <f t="shared" si="2805"/>
        <v>767.0661283</v>
      </c>
      <c r="BE680" s="22">
        <f t="shared" si="37"/>
        <v>0</v>
      </c>
      <c r="BF680" s="27">
        <v>0.0</v>
      </c>
      <c r="BG680" s="22">
        <f t="shared" si="38"/>
        <v>0</v>
      </c>
      <c r="BH680" s="22">
        <f t="shared" si="39"/>
        <v>0</v>
      </c>
      <c r="BI680" s="22">
        <v>246.22</v>
      </c>
      <c r="BJ680" s="22">
        <f t="shared" si="40"/>
        <v>246.22</v>
      </c>
      <c r="BK680" s="22">
        <f t="shared" si="41"/>
        <v>0</v>
      </c>
      <c r="BL680" s="22"/>
      <c r="BM680" s="22">
        <f t="shared" si="42"/>
        <v>0</v>
      </c>
      <c r="BN680" s="22" t="str">
        <f t="shared" si="43"/>
        <v/>
      </c>
      <c r="BO680" s="22">
        <f t="shared" ref="BO680:BQ680" si="2806">BF680+BI680+BL680</f>
        <v>246.22</v>
      </c>
      <c r="BP680" s="22">
        <f t="shared" si="2806"/>
        <v>246.22</v>
      </c>
      <c r="BQ680" s="22">
        <f t="shared" si="2806"/>
        <v>0</v>
      </c>
      <c r="BR680" s="22">
        <f t="shared" si="45"/>
        <v>0</v>
      </c>
      <c r="BS680" s="22">
        <v>0.0</v>
      </c>
      <c r="BT680" s="22">
        <f t="shared" si="46"/>
        <v>0</v>
      </c>
      <c r="BU680" s="22">
        <f t="shared" si="47"/>
        <v>0</v>
      </c>
      <c r="BV680" s="22">
        <f t="shared" si="48"/>
        <v>0</v>
      </c>
      <c r="BW680" s="27">
        <v>191.54</v>
      </c>
      <c r="BX680" s="22">
        <f t="shared" si="49"/>
        <v>191.54</v>
      </c>
      <c r="BY680" s="22">
        <f t="shared" si="50"/>
        <v>0</v>
      </c>
      <c r="BZ680" s="22">
        <f t="shared" si="51"/>
        <v>0</v>
      </c>
      <c r="CA680" s="22">
        <f t="shared" si="52"/>
        <v>0</v>
      </c>
    </row>
    <row r="681" ht="14.25" customHeight="1">
      <c r="A681" s="14" t="s">
        <v>2938</v>
      </c>
      <c r="B681" s="14" t="s">
        <v>2939</v>
      </c>
      <c r="C681" s="14" t="s">
        <v>2940</v>
      </c>
      <c r="D681" s="14">
        <v>8.54482172E8</v>
      </c>
      <c r="E681" s="14" t="s">
        <v>235</v>
      </c>
      <c r="F681" s="14" t="s">
        <v>293</v>
      </c>
      <c r="G681" s="14" t="s">
        <v>2941</v>
      </c>
      <c r="H681" s="25" t="s">
        <v>96</v>
      </c>
      <c r="I681" s="26">
        <v>1200.0</v>
      </c>
      <c r="J681" s="22">
        <v>0.0</v>
      </c>
      <c r="K681" s="22">
        <f t="shared" si="6"/>
        <v>0</v>
      </c>
      <c r="L681" s="22">
        <f t="shared" si="7"/>
        <v>0</v>
      </c>
      <c r="M681" s="22">
        <v>0.0</v>
      </c>
      <c r="N681" s="22">
        <f t="shared" si="8"/>
        <v>0</v>
      </c>
      <c r="O681" s="22">
        <f t="shared" si="9"/>
        <v>0</v>
      </c>
      <c r="P681" s="22">
        <v>10.0</v>
      </c>
      <c r="Q681" s="22">
        <f t="shared" si="10"/>
        <v>0</v>
      </c>
      <c r="R681" s="22">
        <f t="shared" si="11"/>
        <v>10</v>
      </c>
      <c r="S681" s="22">
        <v>100.0</v>
      </c>
      <c r="T681" s="22">
        <f t="shared" si="12"/>
        <v>0</v>
      </c>
      <c r="U681" s="22">
        <f t="shared" si="13"/>
        <v>100</v>
      </c>
      <c r="V681" s="22">
        <f t="shared" si="14"/>
        <v>1090</v>
      </c>
      <c r="W681" s="22">
        <v>13.9</v>
      </c>
      <c r="X681" s="22">
        <f t="shared" si="15"/>
        <v>0</v>
      </c>
      <c r="Y681" s="22">
        <f t="shared" si="16"/>
        <v>13.9</v>
      </c>
      <c r="Z681" s="22">
        <v>0.39</v>
      </c>
      <c r="AA681" s="22">
        <f t="shared" si="17"/>
        <v>0</v>
      </c>
      <c r="AB681" s="22">
        <f t="shared" si="18"/>
        <v>0.39</v>
      </c>
      <c r="AC681" s="22">
        <v>68.87</v>
      </c>
      <c r="AD681" s="22">
        <f t="shared" si="19"/>
        <v>0</v>
      </c>
      <c r="AE681" s="22">
        <f t="shared" si="20"/>
        <v>68.87</v>
      </c>
      <c r="AF681" s="22">
        <v>1.37</v>
      </c>
      <c r="AG681" s="22">
        <f t="shared" si="21"/>
        <v>0</v>
      </c>
      <c r="AH681" s="22">
        <f t="shared" si="22"/>
        <v>1.37</v>
      </c>
      <c r="AI681" s="22">
        <v>60.86</v>
      </c>
      <c r="AJ681" s="22">
        <f t="shared" si="23"/>
        <v>0</v>
      </c>
      <c r="AK681" s="22">
        <f t="shared" si="24"/>
        <v>60.86</v>
      </c>
      <c r="AL681" s="22">
        <f t="shared" ref="AL681:AN681" si="2807">AF681+AI681</f>
        <v>62.23</v>
      </c>
      <c r="AM681" s="22">
        <f t="shared" si="2807"/>
        <v>0</v>
      </c>
      <c r="AN681" s="22">
        <f t="shared" si="2807"/>
        <v>62.23</v>
      </c>
      <c r="AO681" s="22">
        <f t="shared" ref="AO681:AQ681" si="2808">SUM(J681+M681+P681+S681+W681+Z681+AC681+AF681+AI681)</f>
        <v>255.39</v>
      </c>
      <c r="AP681" s="22">
        <f t="shared" si="2808"/>
        <v>0</v>
      </c>
      <c r="AQ681" s="22">
        <f t="shared" si="2808"/>
        <v>255.39</v>
      </c>
      <c r="AR681" s="22">
        <v>32.74337927402481</v>
      </c>
      <c r="AS681" s="22">
        <f t="shared" si="27"/>
        <v>288.1333793</v>
      </c>
      <c r="AT681" s="22">
        <f t="shared" si="28"/>
        <v>288.1333793</v>
      </c>
      <c r="AU681" s="22">
        <f t="shared" si="29"/>
        <v>911.8666207</v>
      </c>
      <c r="AV681" s="22">
        <f t="shared" si="2292"/>
        <v>4554</v>
      </c>
      <c r="AW681" s="22">
        <f t="shared" si="31"/>
        <v>3642.133379</v>
      </c>
      <c r="AX681" s="22">
        <f t="shared" si="32"/>
        <v>911.8666207</v>
      </c>
      <c r="AY681" s="22">
        <v>70.73</v>
      </c>
      <c r="AZ681" s="22">
        <f t="shared" si="33"/>
        <v>70.73</v>
      </c>
      <c r="BA681" s="22">
        <f t="shared" si="34"/>
        <v>0</v>
      </c>
      <c r="BB681" s="22">
        <f t="shared" si="35"/>
        <v>4624.73</v>
      </c>
      <c r="BC681" s="22">
        <f t="shared" ref="BC681:BD681" si="2809">SUM(AW681+AZ681)</f>
        <v>3712.863379</v>
      </c>
      <c r="BD681" s="22">
        <f t="shared" si="2809"/>
        <v>911.8666207</v>
      </c>
      <c r="BE681" s="22">
        <f t="shared" si="37"/>
        <v>0</v>
      </c>
      <c r="BF681" s="27">
        <v>0.0</v>
      </c>
      <c r="BG681" s="22">
        <f t="shared" si="38"/>
        <v>0</v>
      </c>
      <c r="BH681" s="22">
        <f t="shared" si="39"/>
        <v>0</v>
      </c>
      <c r="BI681" s="22">
        <v>618.28</v>
      </c>
      <c r="BJ681" s="22">
        <f t="shared" si="40"/>
        <v>618.28</v>
      </c>
      <c r="BK681" s="22">
        <f t="shared" si="41"/>
        <v>0</v>
      </c>
      <c r="BL681" s="22"/>
      <c r="BM681" s="22">
        <f t="shared" si="42"/>
        <v>0</v>
      </c>
      <c r="BN681" s="22" t="str">
        <f t="shared" si="43"/>
        <v/>
      </c>
      <c r="BO681" s="22">
        <f t="shared" ref="BO681:BQ681" si="2810">BF681+BI681+BL681</f>
        <v>618.28</v>
      </c>
      <c r="BP681" s="22">
        <f t="shared" si="2810"/>
        <v>618.28</v>
      </c>
      <c r="BQ681" s="22">
        <f t="shared" si="2810"/>
        <v>0</v>
      </c>
      <c r="BR681" s="22">
        <f t="shared" si="45"/>
        <v>0</v>
      </c>
      <c r="BS681" s="22">
        <v>0.0</v>
      </c>
      <c r="BT681" s="22">
        <f t="shared" si="46"/>
        <v>0</v>
      </c>
      <c r="BU681" s="22">
        <f t="shared" si="47"/>
        <v>0</v>
      </c>
      <c r="BV681" s="22">
        <f t="shared" si="48"/>
        <v>0</v>
      </c>
      <c r="BW681" s="27">
        <v>0.0</v>
      </c>
      <c r="BX681" s="22">
        <f t="shared" si="49"/>
        <v>0</v>
      </c>
      <c r="BY681" s="22">
        <f t="shared" si="50"/>
        <v>0</v>
      </c>
      <c r="BZ681" s="22">
        <f t="shared" si="51"/>
        <v>0</v>
      </c>
      <c r="CA681" s="22">
        <f t="shared" si="52"/>
        <v>0</v>
      </c>
    </row>
    <row r="682" ht="14.25" customHeight="1">
      <c r="A682" s="14" t="s">
        <v>2942</v>
      </c>
      <c r="B682" s="14" t="s">
        <v>2943</v>
      </c>
      <c r="C682" s="14" t="s">
        <v>2944</v>
      </c>
      <c r="D682" s="14">
        <v>2.16549264E8</v>
      </c>
      <c r="E682" s="14" t="s">
        <v>546</v>
      </c>
      <c r="F682" s="14" t="s">
        <v>282</v>
      </c>
      <c r="G682" s="14" t="s">
        <v>2945</v>
      </c>
      <c r="H682" s="25" t="s">
        <v>96</v>
      </c>
      <c r="I682" s="26">
        <v>1780.0</v>
      </c>
      <c r="J682" s="22">
        <v>0.0</v>
      </c>
      <c r="K682" s="22">
        <f t="shared" si="6"/>
        <v>0</v>
      </c>
      <c r="L682" s="22">
        <f t="shared" si="7"/>
        <v>0</v>
      </c>
      <c r="M682" s="22">
        <v>0.0</v>
      </c>
      <c r="N682" s="22">
        <f t="shared" si="8"/>
        <v>0</v>
      </c>
      <c r="O682" s="22">
        <f t="shared" si="9"/>
        <v>0</v>
      </c>
      <c r="P682" s="22">
        <v>22.0</v>
      </c>
      <c r="Q682" s="22">
        <f t="shared" si="10"/>
        <v>0</v>
      </c>
      <c r="R682" s="22">
        <f t="shared" si="11"/>
        <v>22</v>
      </c>
      <c r="S682" s="22">
        <v>100.0</v>
      </c>
      <c r="T682" s="22">
        <f t="shared" si="12"/>
        <v>0</v>
      </c>
      <c r="U682" s="22">
        <f t="shared" si="13"/>
        <v>100</v>
      </c>
      <c r="V682" s="22">
        <f t="shared" si="14"/>
        <v>1658</v>
      </c>
      <c r="W682" s="22">
        <v>27.8</v>
      </c>
      <c r="X682" s="22">
        <f t="shared" si="15"/>
        <v>0</v>
      </c>
      <c r="Y682" s="22">
        <f t="shared" si="16"/>
        <v>27.8</v>
      </c>
      <c r="Z682" s="22">
        <v>0.39</v>
      </c>
      <c r="AA682" s="22">
        <f t="shared" si="17"/>
        <v>0</v>
      </c>
      <c r="AB682" s="22">
        <f t="shared" si="18"/>
        <v>0.39</v>
      </c>
      <c r="AC682" s="22">
        <v>68.87</v>
      </c>
      <c r="AD682" s="22">
        <f t="shared" si="19"/>
        <v>0</v>
      </c>
      <c r="AE682" s="22">
        <f t="shared" si="20"/>
        <v>68.87</v>
      </c>
      <c r="AF682" s="22">
        <v>1.37</v>
      </c>
      <c r="AG682" s="22">
        <f t="shared" si="21"/>
        <v>0</v>
      </c>
      <c r="AH682" s="22">
        <f t="shared" si="22"/>
        <v>1.37</v>
      </c>
      <c r="AI682" s="22">
        <v>60.86</v>
      </c>
      <c r="AJ682" s="22">
        <f t="shared" si="23"/>
        <v>0</v>
      </c>
      <c r="AK682" s="22">
        <f t="shared" si="24"/>
        <v>60.86</v>
      </c>
      <c r="AL682" s="22">
        <f t="shared" ref="AL682:AN682" si="2811">AF682+AI682</f>
        <v>62.23</v>
      </c>
      <c r="AM682" s="22">
        <f t="shared" si="2811"/>
        <v>0</v>
      </c>
      <c r="AN682" s="22">
        <f t="shared" si="2811"/>
        <v>62.23</v>
      </c>
      <c r="AO682" s="22">
        <f t="shared" ref="AO682:AQ682" si="2812">SUM(J682+M682+P682+S682+W682+Z682+AC682+AF682+AI682)</f>
        <v>281.29</v>
      </c>
      <c r="AP682" s="22">
        <f t="shared" si="2812"/>
        <v>0</v>
      </c>
      <c r="AQ682" s="22">
        <f t="shared" si="2812"/>
        <v>281.29</v>
      </c>
      <c r="AR682" s="22">
        <v>51.950360415169996</v>
      </c>
      <c r="AS682" s="22">
        <f t="shared" si="27"/>
        <v>333.2403604</v>
      </c>
      <c r="AT682" s="22">
        <f t="shared" si="28"/>
        <v>333.2403604</v>
      </c>
      <c r="AU682" s="22">
        <f t="shared" si="29"/>
        <v>1446.75964</v>
      </c>
      <c r="AV682" s="22">
        <f t="shared" si="2292"/>
        <v>4554</v>
      </c>
      <c r="AW682" s="22">
        <f t="shared" si="31"/>
        <v>3107.24036</v>
      </c>
      <c r="AX682" s="22">
        <f t="shared" si="32"/>
        <v>1446.75964</v>
      </c>
      <c r="AY682" s="22">
        <v>70.73</v>
      </c>
      <c r="AZ682" s="22">
        <f t="shared" si="33"/>
        <v>70.73</v>
      </c>
      <c r="BA682" s="22">
        <f t="shared" si="34"/>
        <v>0</v>
      </c>
      <c r="BB682" s="22">
        <f t="shared" si="35"/>
        <v>4624.73</v>
      </c>
      <c r="BC682" s="22">
        <f t="shared" ref="BC682:BD682" si="2813">SUM(AW682+AZ682)</f>
        <v>3177.97036</v>
      </c>
      <c r="BD682" s="22">
        <f t="shared" si="2813"/>
        <v>1446.75964</v>
      </c>
      <c r="BE682" s="22">
        <f t="shared" si="37"/>
        <v>0</v>
      </c>
      <c r="BF682" s="27">
        <v>0.0</v>
      </c>
      <c r="BG682" s="22">
        <f t="shared" si="38"/>
        <v>0</v>
      </c>
      <c r="BH682" s="22">
        <f t="shared" si="39"/>
        <v>0</v>
      </c>
      <c r="BI682" s="22">
        <v>0.0</v>
      </c>
      <c r="BJ682" s="22">
        <f t="shared" si="40"/>
        <v>0</v>
      </c>
      <c r="BK682" s="22">
        <f t="shared" si="41"/>
        <v>0</v>
      </c>
      <c r="BL682" s="22"/>
      <c r="BM682" s="22">
        <f t="shared" si="42"/>
        <v>0</v>
      </c>
      <c r="BN682" s="22" t="str">
        <f t="shared" si="43"/>
        <v/>
      </c>
      <c r="BO682" s="22">
        <f t="shared" ref="BO682:BQ682" si="2814">BF682+BI682+BL682</f>
        <v>0</v>
      </c>
      <c r="BP682" s="22">
        <f t="shared" si="2814"/>
        <v>0</v>
      </c>
      <c r="BQ682" s="22">
        <f t="shared" si="2814"/>
        <v>0</v>
      </c>
      <c r="BR682" s="22">
        <f t="shared" si="45"/>
        <v>0</v>
      </c>
      <c r="BS682" s="22">
        <v>0.0</v>
      </c>
      <c r="BT682" s="22">
        <f t="shared" si="46"/>
        <v>0</v>
      </c>
      <c r="BU682" s="22">
        <f t="shared" si="47"/>
        <v>0</v>
      </c>
      <c r="BV682" s="22">
        <f t="shared" si="48"/>
        <v>0</v>
      </c>
      <c r="BW682" s="27">
        <v>0.0</v>
      </c>
      <c r="BX682" s="22">
        <f t="shared" si="49"/>
        <v>0</v>
      </c>
      <c r="BY682" s="22">
        <f t="shared" si="50"/>
        <v>0</v>
      </c>
      <c r="BZ682" s="22">
        <f t="shared" si="51"/>
        <v>0</v>
      </c>
      <c r="CA682" s="22">
        <f t="shared" si="52"/>
        <v>0</v>
      </c>
    </row>
    <row r="683" ht="14.25" customHeight="1">
      <c r="A683" s="14" t="s">
        <v>2946</v>
      </c>
      <c r="B683" s="14" t="s">
        <v>2947</v>
      </c>
      <c r="C683" s="14" t="s">
        <v>2948</v>
      </c>
      <c r="D683" s="14">
        <v>1.2398444E8</v>
      </c>
      <c r="E683" s="14" t="s">
        <v>266</v>
      </c>
      <c r="F683" s="14" t="s">
        <v>209</v>
      </c>
      <c r="G683" s="14" t="s">
        <v>2949</v>
      </c>
      <c r="H683" s="25" t="s">
        <v>96</v>
      </c>
      <c r="I683" s="26">
        <v>1050.0</v>
      </c>
      <c r="J683" s="22">
        <v>0.0</v>
      </c>
      <c r="K683" s="22">
        <f t="shared" si="6"/>
        <v>0</v>
      </c>
      <c r="L683" s="22">
        <f t="shared" si="7"/>
        <v>0</v>
      </c>
      <c r="M683" s="22">
        <v>0.0</v>
      </c>
      <c r="N683" s="22">
        <f t="shared" si="8"/>
        <v>0</v>
      </c>
      <c r="O683" s="22">
        <f t="shared" si="9"/>
        <v>0</v>
      </c>
      <c r="P683" s="22">
        <v>10.0</v>
      </c>
      <c r="Q683" s="22">
        <f t="shared" si="10"/>
        <v>0</v>
      </c>
      <c r="R683" s="22">
        <f t="shared" si="11"/>
        <v>10</v>
      </c>
      <c r="S683" s="22">
        <v>100.0</v>
      </c>
      <c r="T683" s="22">
        <f t="shared" si="12"/>
        <v>0</v>
      </c>
      <c r="U683" s="22">
        <f t="shared" si="13"/>
        <v>100</v>
      </c>
      <c r="V683" s="22">
        <f t="shared" si="14"/>
        <v>940</v>
      </c>
      <c r="W683" s="22">
        <v>13.9</v>
      </c>
      <c r="X683" s="22">
        <f t="shared" si="15"/>
        <v>0</v>
      </c>
      <c r="Y683" s="22">
        <f t="shared" si="16"/>
        <v>13.9</v>
      </c>
      <c r="Z683" s="22">
        <v>0.39</v>
      </c>
      <c r="AA683" s="22">
        <f t="shared" si="17"/>
        <v>0</v>
      </c>
      <c r="AB683" s="22">
        <f t="shared" si="18"/>
        <v>0.39</v>
      </c>
      <c r="AC683" s="22">
        <v>68.87</v>
      </c>
      <c r="AD683" s="22">
        <f t="shared" si="19"/>
        <v>0</v>
      </c>
      <c r="AE683" s="22">
        <f t="shared" si="20"/>
        <v>68.87</v>
      </c>
      <c r="AF683" s="22">
        <v>1.37</v>
      </c>
      <c r="AG683" s="22">
        <f t="shared" si="21"/>
        <v>0</v>
      </c>
      <c r="AH683" s="22">
        <f t="shared" si="22"/>
        <v>1.37</v>
      </c>
      <c r="AI683" s="22">
        <v>60.86</v>
      </c>
      <c r="AJ683" s="22">
        <f t="shared" si="23"/>
        <v>0</v>
      </c>
      <c r="AK683" s="22">
        <f t="shared" si="24"/>
        <v>60.86</v>
      </c>
      <c r="AL683" s="22">
        <f t="shared" ref="AL683:AN683" si="2815">AF683+AI683</f>
        <v>62.23</v>
      </c>
      <c r="AM683" s="22">
        <f t="shared" si="2815"/>
        <v>0</v>
      </c>
      <c r="AN683" s="22">
        <f t="shared" si="2815"/>
        <v>62.23</v>
      </c>
      <c r="AO683" s="22">
        <f t="shared" ref="AO683:AQ683" si="2816">SUM(J683+M683+P683+S683+W683+Z683+AC683+AF683+AI683)</f>
        <v>255.39</v>
      </c>
      <c r="AP683" s="22">
        <f t="shared" si="2816"/>
        <v>0</v>
      </c>
      <c r="AQ683" s="22">
        <f t="shared" si="2816"/>
        <v>255.39</v>
      </c>
      <c r="AR683" s="22">
        <v>27.54387165595627</v>
      </c>
      <c r="AS683" s="22">
        <f t="shared" si="27"/>
        <v>282.9338717</v>
      </c>
      <c r="AT683" s="22">
        <f t="shared" si="28"/>
        <v>282.9338717</v>
      </c>
      <c r="AU683" s="22">
        <f t="shared" si="29"/>
        <v>767.0661283</v>
      </c>
      <c r="AV683" s="22">
        <f t="shared" si="2292"/>
        <v>4554</v>
      </c>
      <c r="AW683" s="22">
        <f t="shared" si="31"/>
        <v>3786.933872</v>
      </c>
      <c r="AX683" s="22">
        <f t="shared" si="32"/>
        <v>767.0661283</v>
      </c>
      <c r="AY683" s="22">
        <v>70.73</v>
      </c>
      <c r="AZ683" s="22">
        <f t="shared" si="33"/>
        <v>70.73</v>
      </c>
      <c r="BA683" s="22">
        <f t="shared" si="34"/>
        <v>0</v>
      </c>
      <c r="BB683" s="22">
        <f t="shared" si="35"/>
        <v>4624.73</v>
      </c>
      <c r="BC683" s="22">
        <f t="shared" ref="BC683:BD683" si="2817">SUM(AW683+AZ683)</f>
        <v>3857.663872</v>
      </c>
      <c r="BD683" s="22">
        <f t="shared" si="2817"/>
        <v>767.0661283</v>
      </c>
      <c r="BE683" s="22">
        <f t="shared" si="37"/>
        <v>0</v>
      </c>
      <c r="BF683" s="27">
        <v>0.0</v>
      </c>
      <c r="BG683" s="22">
        <f t="shared" si="38"/>
        <v>0</v>
      </c>
      <c r="BH683" s="22">
        <f t="shared" si="39"/>
        <v>0</v>
      </c>
      <c r="BI683" s="22">
        <v>491.99</v>
      </c>
      <c r="BJ683" s="22">
        <f t="shared" si="40"/>
        <v>491.99</v>
      </c>
      <c r="BK683" s="22">
        <f t="shared" si="41"/>
        <v>0</v>
      </c>
      <c r="BL683" s="22"/>
      <c r="BM683" s="22">
        <f t="shared" si="42"/>
        <v>0</v>
      </c>
      <c r="BN683" s="22" t="str">
        <f t="shared" si="43"/>
        <v/>
      </c>
      <c r="BO683" s="22">
        <f t="shared" ref="BO683:BQ683" si="2818">BF683+BI683+BL683</f>
        <v>491.99</v>
      </c>
      <c r="BP683" s="22">
        <f t="shared" si="2818"/>
        <v>491.99</v>
      </c>
      <c r="BQ683" s="22">
        <f t="shared" si="2818"/>
        <v>0</v>
      </c>
      <c r="BR683" s="22">
        <f t="shared" si="45"/>
        <v>0</v>
      </c>
      <c r="BS683" s="22">
        <v>0.0</v>
      </c>
      <c r="BT683" s="22">
        <f t="shared" si="46"/>
        <v>0</v>
      </c>
      <c r="BU683" s="22">
        <f t="shared" si="47"/>
        <v>0</v>
      </c>
      <c r="BV683" s="22">
        <f t="shared" si="48"/>
        <v>0</v>
      </c>
      <c r="BW683" s="27">
        <v>191.54</v>
      </c>
      <c r="BX683" s="22">
        <f t="shared" si="49"/>
        <v>191.54</v>
      </c>
      <c r="BY683" s="22">
        <f t="shared" si="50"/>
        <v>0</v>
      </c>
      <c r="BZ683" s="22">
        <f t="shared" si="51"/>
        <v>0</v>
      </c>
      <c r="CA683" s="22">
        <f t="shared" si="52"/>
        <v>0</v>
      </c>
    </row>
    <row r="684" ht="14.25" customHeight="1">
      <c r="A684" s="14" t="s">
        <v>2950</v>
      </c>
      <c r="B684" s="14" t="s">
        <v>2951</v>
      </c>
      <c r="C684" s="14" t="s">
        <v>2952</v>
      </c>
      <c r="D684" s="14">
        <v>9.81224962E8</v>
      </c>
      <c r="E684" s="14" t="s">
        <v>332</v>
      </c>
      <c r="F684" s="14" t="s">
        <v>209</v>
      </c>
      <c r="G684" s="14" t="s">
        <v>2953</v>
      </c>
      <c r="H684" s="25" t="s">
        <v>96</v>
      </c>
      <c r="I684" s="26">
        <v>900.0</v>
      </c>
      <c r="J684" s="22">
        <v>0.0</v>
      </c>
      <c r="K684" s="22">
        <f t="shared" si="6"/>
        <v>0</v>
      </c>
      <c r="L684" s="22">
        <f t="shared" si="7"/>
        <v>0</v>
      </c>
      <c r="M684" s="22">
        <v>0.0</v>
      </c>
      <c r="N684" s="22">
        <f t="shared" si="8"/>
        <v>0</v>
      </c>
      <c r="O684" s="22">
        <f t="shared" si="9"/>
        <v>0</v>
      </c>
      <c r="P684" s="22">
        <v>10.0</v>
      </c>
      <c r="Q684" s="22">
        <f t="shared" si="10"/>
        <v>0</v>
      </c>
      <c r="R684" s="22">
        <f t="shared" si="11"/>
        <v>10</v>
      </c>
      <c r="S684" s="22">
        <v>100.0</v>
      </c>
      <c r="T684" s="22">
        <f t="shared" si="12"/>
        <v>0</v>
      </c>
      <c r="U684" s="22">
        <f t="shared" si="13"/>
        <v>100</v>
      </c>
      <c r="V684" s="22">
        <f t="shared" si="14"/>
        <v>790</v>
      </c>
      <c r="W684" s="22">
        <v>13.9</v>
      </c>
      <c r="X684" s="22">
        <f t="shared" si="15"/>
        <v>0</v>
      </c>
      <c r="Y684" s="22">
        <f t="shared" si="16"/>
        <v>13.9</v>
      </c>
      <c r="Z684" s="22">
        <v>0.39</v>
      </c>
      <c r="AA684" s="22">
        <f t="shared" si="17"/>
        <v>0</v>
      </c>
      <c r="AB684" s="22">
        <f t="shared" si="18"/>
        <v>0.39</v>
      </c>
      <c r="AC684" s="22">
        <v>68.87</v>
      </c>
      <c r="AD684" s="22">
        <f t="shared" si="19"/>
        <v>0</v>
      </c>
      <c r="AE684" s="22">
        <f t="shared" si="20"/>
        <v>68.87</v>
      </c>
      <c r="AF684" s="22">
        <v>1.37</v>
      </c>
      <c r="AG684" s="22">
        <f t="shared" si="21"/>
        <v>0</v>
      </c>
      <c r="AH684" s="22">
        <f t="shared" si="22"/>
        <v>1.37</v>
      </c>
      <c r="AI684" s="22">
        <v>60.86</v>
      </c>
      <c r="AJ684" s="22">
        <f t="shared" si="23"/>
        <v>0</v>
      </c>
      <c r="AK684" s="22">
        <f t="shared" si="24"/>
        <v>60.86</v>
      </c>
      <c r="AL684" s="22">
        <f t="shared" ref="AL684:AN684" si="2819">AF684+AI684</f>
        <v>62.23</v>
      </c>
      <c r="AM684" s="22">
        <f t="shared" si="2819"/>
        <v>0</v>
      </c>
      <c r="AN684" s="22">
        <f t="shared" si="2819"/>
        <v>62.23</v>
      </c>
      <c r="AO684" s="22">
        <f t="shared" ref="AO684:AQ684" si="2820">SUM(J684+M684+P684+S684+W684+Z684+AC684+AF684+AI684)</f>
        <v>255.39</v>
      </c>
      <c r="AP684" s="22">
        <f t="shared" si="2820"/>
        <v>0</v>
      </c>
      <c r="AQ684" s="22">
        <f t="shared" si="2820"/>
        <v>255.39</v>
      </c>
      <c r="AR684" s="22">
        <v>22.344364037887733</v>
      </c>
      <c r="AS684" s="22">
        <f t="shared" si="27"/>
        <v>277.734364</v>
      </c>
      <c r="AT684" s="22">
        <f t="shared" si="28"/>
        <v>277.734364</v>
      </c>
      <c r="AU684" s="22">
        <f t="shared" si="29"/>
        <v>622.265636</v>
      </c>
      <c r="AV684" s="22">
        <f t="shared" si="2292"/>
        <v>4554</v>
      </c>
      <c r="AW684" s="22">
        <f t="shared" si="31"/>
        <v>3931.734364</v>
      </c>
      <c r="AX684" s="22">
        <f t="shared" si="32"/>
        <v>622.265636</v>
      </c>
      <c r="AY684" s="22">
        <v>70.73</v>
      </c>
      <c r="AZ684" s="22">
        <f t="shared" si="33"/>
        <v>70.73</v>
      </c>
      <c r="BA684" s="22">
        <f t="shared" si="34"/>
        <v>0</v>
      </c>
      <c r="BB684" s="22">
        <f t="shared" si="35"/>
        <v>4624.73</v>
      </c>
      <c r="BC684" s="22">
        <f t="shared" ref="BC684:BD684" si="2821">SUM(AW684+AZ684)</f>
        <v>4002.464364</v>
      </c>
      <c r="BD684" s="22">
        <f t="shared" si="2821"/>
        <v>622.265636</v>
      </c>
      <c r="BE684" s="22">
        <f t="shared" si="37"/>
        <v>0</v>
      </c>
      <c r="BF684" s="27">
        <v>0.0</v>
      </c>
      <c r="BG684" s="22">
        <f t="shared" si="38"/>
        <v>0</v>
      </c>
      <c r="BH684" s="22">
        <f t="shared" si="39"/>
        <v>0</v>
      </c>
      <c r="BI684" s="22">
        <v>152.26999999999998</v>
      </c>
      <c r="BJ684" s="22">
        <f t="shared" si="40"/>
        <v>152.27</v>
      </c>
      <c r="BK684" s="22">
        <f t="shared" si="41"/>
        <v>0</v>
      </c>
      <c r="BL684" s="22"/>
      <c r="BM684" s="22">
        <f t="shared" si="42"/>
        <v>0</v>
      </c>
      <c r="BN684" s="22" t="str">
        <f t="shared" si="43"/>
        <v/>
      </c>
      <c r="BO684" s="22">
        <f t="shared" ref="BO684:BQ684" si="2822">BF684+BI684+BL684</f>
        <v>152.27</v>
      </c>
      <c r="BP684" s="22">
        <f t="shared" si="2822"/>
        <v>152.27</v>
      </c>
      <c r="BQ684" s="22">
        <f t="shared" si="2822"/>
        <v>0</v>
      </c>
      <c r="BR684" s="22">
        <f t="shared" si="45"/>
        <v>0</v>
      </c>
      <c r="BS684" s="22">
        <v>0.0</v>
      </c>
      <c r="BT684" s="22">
        <f t="shared" si="46"/>
        <v>0</v>
      </c>
      <c r="BU684" s="22">
        <f t="shared" si="47"/>
        <v>0</v>
      </c>
      <c r="BV684" s="22">
        <f t="shared" si="48"/>
        <v>0</v>
      </c>
      <c r="BW684" s="27">
        <v>0.0</v>
      </c>
      <c r="BX684" s="22">
        <f t="shared" si="49"/>
        <v>0</v>
      </c>
      <c r="BY684" s="22">
        <f t="shared" si="50"/>
        <v>0</v>
      </c>
      <c r="BZ684" s="22">
        <f t="shared" si="51"/>
        <v>0</v>
      </c>
      <c r="CA684" s="22">
        <f t="shared" si="52"/>
        <v>0</v>
      </c>
    </row>
    <row r="685" ht="14.25" customHeight="1">
      <c r="A685" s="14" t="s">
        <v>2954</v>
      </c>
      <c r="B685" s="14" t="s">
        <v>2955</v>
      </c>
      <c r="C685" s="14" t="s">
        <v>2956</v>
      </c>
      <c r="D685" s="14">
        <v>8.48055314E8</v>
      </c>
      <c r="E685" s="14" t="s">
        <v>235</v>
      </c>
      <c r="F685" s="14" t="s">
        <v>745</v>
      </c>
      <c r="G685" s="14" t="s">
        <v>2957</v>
      </c>
      <c r="H685" s="25" t="s">
        <v>96</v>
      </c>
      <c r="I685" s="26">
        <v>1000.0</v>
      </c>
      <c r="J685" s="22">
        <v>0.0</v>
      </c>
      <c r="K685" s="22">
        <f t="shared" si="6"/>
        <v>0</v>
      </c>
      <c r="L685" s="22">
        <f t="shared" si="7"/>
        <v>0</v>
      </c>
      <c r="M685" s="22">
        <v>0.0</v>
      </c>
      <c r="N685" s="22">
        <f t="shared" si="8"/>
        <v>0</v>
      </c>
      <c r="O685" s="22">
        <f t="shared" si="9"/>
        <v>0</v>
      </c>
      <c r="P685" s="22">
        <v>10.0</v>
      </c>
      <c r="Q685" s="22">
        <f t="shared" si="10"/>
        <v>0</v>
      </c>
      <c r="R685" s="22">
        <f t="shared" si="11"/>
        <v>10</v>
      </c>
      <c r="S685" s="22">
        <v>100.0</v>
      </c>
      <c r="T685" s="22">
        <f t="shared" si="12"/>
        <v>0</v>
      </c>
      <c r="U685" s="22">
        <f t="shared" si="13"/>
        <v>100</v>
      </c>
      <c r="V685" s="22">
        <f t="shared" si="14"/>
        <v>890</v>
      </c>
      <c r="W685" s="22">
        <v>13.9</v>
      </c>
      <c r="X685" s="22">
        <f t="shared" si="15"/>
        <v>0</v>
      </c>
      <c r="Y685" s="22">
        <f t="shared" si="16"/>
        <v>13.9</v>
      </c>
      <c r="Z685" s="22">
        <v>0.39</v>
      </c>
      <c r="AA685" s="22">
        <f t="shared" si="17"/>
        <v>0</v>
      </c>
      <c r="AB685" s="22">
        <f t="shared" si="18"/>
        <v>0.39</v>
      </c>
      <c r="AC685" s="22">
        <v>68.87</v>
      </c>
      <c r="AD685" s="22">
        <f t="shared" si="19"/>
        <v>0</v>
      </c>
      <c r="AE685" s="22">
        <f t="shared" si="20"/>
        <v>68.87</v>
      </c>
      <c r="AF685" s="22">
        <v>1.37</v>
      </c>
      <c r="AG685" s="22">
        <f t="shared" si="21"/>
        <v>0</v>
      </c>
      <c r="AH685" s="22">
        <f t="shared" si="22"/>
        <v>1.37</v>
      </c>
      <c r="AI685" s="22">
        <v>60.86</v>
      </c>
      <c r="AJ685" s="22">
        <f t="shared" si="23"/>
        <v>0</v>
      </c>
      <c r="AK685" s="22">
        <f t="shared" si="24"/>
        <v>60.86</v>
      </c>
      <c r="AL685" s="22">
        <f t="shared" ref="AL685:AN685" si="2823">AF685+AI685</f>
        <v>62.23</v>
      </c>
      <c r="AM685" s="22">
        <f t="shared" si="2823"/>
        <v>0</v>
      </c>
      <c r="AN685" s="22">
        <f t="shared" si="2823"/>
        <v>62.23</v>
      </c>
      <c r="AO685" s="22">
        <f t="shared" ref="AO685:AQ685" si="2824">SUM(J685+M685+P685+S685+W685+Z685+AC685+AF685+AI685)</f>
        <v>255.39</v>
      </c>
      <c r="AP685" s="22">
        <f t="shared" si="2824"/>
        <v>0</v>
      </c>
      <c r="AQ685" s="22">
        <f t="shared" si="2824"/>
        <v>255.39</v>
      </c>
      <c r="AR685" s="22">
        <v>25.810702449933427</v>
      </c>
      <c r="AS685" s="22">
        <f t="shared" si="27"/>
        <v>281.2007024</v>
      </c>
      <c r="AT685" s="22">
        <f t="shared" si="28"/>
        <v>281.2007024</v>
      </c>
      <c r="AU685" s="22">
        <f t="shared" si="29"/>
        <v>718.7992976</v>
      </c>
      <c r="AV685" s="22">
        <f t="shared" si="2292"/>
        <v>4554</v>
      </c>
      <c r="AW685" s="22">
        <f t="shared" si="31"/>
        <v>3835.200702</v>
      </c>
      <c r="AX685" s="22">
        <f t="shared" si="32"/>
        <v>718.7992976</v>
      </c>
      <c r="AY685" s="22">
        <v>70.73</v>
      </c>
      <c r="AZ685" s="22">
        <f t="shared" si="33"/>
        <v>70.73</v>
      </c>
      <c r="BA685" s="22">
        <f t="shared" si="34"/>
        <v>0</v>
      </c>
      <c r="BB685" s="22">
        <f t="shared" si="35"/>
        <v>4624.73</v>
      </c>
      <c r="BC685" s="22">
        <f t="shared" ref="BC685:BD685" si="2825">SUM(AW685+AZ685)</f>
        <v>3905.930702</v>
      </c>
      <c r="BD685" s="22">
        <f t="shared" si="2825"/>
        <v>718.7992976</v>
      </c>
      <c r="BE685" s="22">
        <f t="shared" si="37"/>
        <v>0</v>
      </c>
      <c r="BF685" s="27">
        <v>0.0</v>
      </c>
      <c r="BG685" s="22">
        <f t="shared" si="38"/>
        <v>0</v>
      </c>
      <c r="BH685" s="22">
        <f t="shared" si="39"/>
        <v>0</v>
      </c>
      <c r="BI685" s="22">
        <v>588.46</v>
      </c>
      <c r="BJ685" s="22">
        <f t="shared" si="40"/>
        <v>588.46</v>
      </c>
      <c r="BK685" s="22">
        <f t="shared" si="41"/>
        <v>0</v>
      </c>
      <c r="BL685" s="22"/>
      <c r="BM685" s="22">
        <f t="shared" si="42"/>
        <v>0</v>
      </c>
      <c r="BN685" s="22" t="str">
        <f t="shared" si="43"/>
        <v/>
      </c>
      <c r="BO685" s="22">
        <f t="shared" ref="BO685:BQ685" si="2826">BF685+BI685+BL685</f>
        <v>588.46</v>
      </c>
      <c r="BP685" s="22">
        <f t="shared" si="2826"/>
        <v>588.46</v>
      </c>
      <c r="BQ685" s="22">
        <f t="shared" si="2826"/>
        <v>0</v>
      </c>
      <c r="BR685" s="22">
        <f t="shared" si="45"/>
        <v>0</v>
      </c>
      <c r="BS685" s="22">
        <v>0.0</v>
      </c>
      <c r="BT685" s="22">
        <f t="shared" si="46"/>
        <v>0</v>
      </c>
      <c r="BU685" s="22">
        <f t="shared" si="47"/>
        <v>0</v>
      </c>
      <c r="BV685" s="22">
        <f t="shared" si="48"/>
        <v>0</v>
      </c>
      <c r="BW685" s="27">
        <v>723.59</v>
      </c>
      <c r="BX685" s="22">
        <f t="shared" si="49"/>
        <v>723.59</v>
      </c>
      <c r="BY685" s="22">
        <f t="shared" si="50"/>
        <v>0</v>
      </c>
      <c r="BZ685" s="22">
        <f t="shared" si="51"/>
        <v>0</v>
      </c>
      <c r="CA685" s="22">
        <f t="shared" si="52"/>
        <v>0</v>
      </c>
    </row>
    <row r="686" ht="14.25" customHeight="1">
      <c r="A686" s="14" t="s">
        <v>2958</v>
      </c>
      <c r="B686" s="14" t="s">
        <v>2959</v>
      </c>
      <c r="C686" s="14" t="s">
        <v>2960</v>
      </c>
      <c r="D686" s="14">
        <v>5.94751071E8</v>
      </c>
      <c r="E686" s="14" t="s">
        <v>351</v>
      </c>
      <c r="F686" s="14" t="s">
        <v>209</v>
      </c>
      <c r="G686" s="14" t="s">
        <v>2961</v>
      </c>
      <c r="H686" s="25" t="s">
        <v>96</v>
      </c>
      <c r="I686" s="26">
        <v>1450.0</v>
      </c>
      <c r="J686" s="22">
        <v>0.0</v>
      </c>
      <c r="K686" s="22">
        <f t="shared" si="6"/>
        <v>0</v>
      </c>
      <c r="L686" s="22">
        <f t="shared" si="7"/>
        <v>0</v>
      </c>
      <c r="M686" s="22">
        <v>0.0</v>
      </c>
      <c r="N686" s="22">
        <f t="shared" si="8"/>
        <v>0</v>
      </c>
      <c r="O686" s="22">
        <f t="shared" si="9"/>
        <v>0</v>
      </c>
      <c r="P686" s="22">
        <v>10.0</v>
      </c>
      <c r="Q686" s="22">
        <f t="shared" si="10"/>
        <v>0</v>
      </c>
      <c r="R686" s="22">
        <f t="shared" si="11"/>
        <v>10</v>
      </c>
      <c r="S686" s="22">
        <v>100.0</v>
      </c>
      <c r="T686" s="22">
        <f t="shared" si="12"/>
        <v>0</v>
      </c>
      <c r="U686" s="22">
        <f t="shared" si="13"/>
        <v>100</v>
      </c>
      <c r="V686" s="22">
        <f t="shared" si="14"/>
        <v>1340</v>
      </c>
      <c r="W686" s="22">
        <v>13.9</v>
      </c>
      <c r="X686" s="22">
        <f t="shared" si="15"/>
        <v>0</v>
      </c>
      <c r="Y686" s="22">
        <f t="shared" si="16"/>
        <v>13.9</v>
      </c>
      <c r="Z686" s="22">
        <v>0.39</v>
      </c>
      <c r="AA686" s="22">
        <f t="shared" si="17"/>
        <v>0</v>
      </c>
      <c r="AB686" s="22">
        <f t="shared" si="18"/>
        <v>0.39</v>
      </c>
      <c r="AC686" s="22">
        <v>68.87</v>
      </c>
      <c r="AD686" s="22">
        <f t="shared" si="19"/>
        <v>0</v>
      </c>
      <c r="AE686" s="22">
        <f t="shared" si="20"/>
        <v>68.87</v>
      </c>
      <c r="AF686" s="22">
        <v>1.37</v>
      </c>
      <c r="AG686" s="22">
        <f t="shared" si="21"/>
        <v>0</v>
      </c>
      <c r="AH686" s="22">
        <f t="shared" si="22"/>
        <v>1.37</v>
      </c>
      <c r="AI686" s="22">
        <v>60.86</v>
      </c>
      <c r="AJ686" s="22">
        <f t="shared" si="23"/>
        <v>0</v>
      </c>
      <c r="AK686" s="22">
        <f t="shared" si="24"/>
        <v>60.86</v>
      </c>
      <c r="AL686" s="22">
        <f t="shared" ref="AL686:AN686" si="2827">AF686+AI686</f>
        <v>62.23</v>
      </c>
      <c r="AM686" s="22">
        <f t="shared" si="2827"/>
        <v>0</v>
      </c>
      <c r="AN686" s="22">
        <f t="shared" si="2827"/>
        <v>62.23</v>
      </c>
      <c r="AO686" s="22">
        <f t="shared" ref="AO686:AQ686" si="2828">SUM(J686+M686+P686+S686+W686+Z686+AC686+AF686+AI686)</f>
        <v>255.39</v>
      </c>
      <c r="AP686" s="22">
        <f t="shared" si="2828"/>
        <v>0</v>
      </c>
      <c r="AQ686" s="22">
        <f t="shared" si="2828"/>
        <v>255.39</v>
      </c>
      <c r="AR686" s="22">
        <v>41.409225304139035</v>
      </c>
      <c r="AS686" s="22">
        <f t="shared" si="27"/>
        <v>296.7992253</v>
      </c>
      <c r="AT686" s="22">
        <f t="shared" si="28"/>
        <v>296.7992253</v>
      </c>
      <c r="AU686" s="22">
        <f t="shared" si="29"/>
        <v>1153.200775</v>
      </c>
      <c r="AV686" s="22">
        <f t="shared" si="2292"/>
        <v>4554</v>
      </c>
      <c r="AW686" s="22">
        <f t="shared" si="31"/>
        <v>3400.799225</v>
      </c>
      <c r="AX686" s="22">
        <f t="shared" si="32"/>
        <v>1153.200775</v>
      </c>
      <c r="AY686" s="22">
        <v>70.73</v>
      </c>
      <c r="AZ686" s="22">
        <f t="shared" si="33"/>
        <v>70.73</v>
      </c>
      <c r="BA686" s="22">
        <f t="shared" si="34"/>
        <v>0</v>
      </c>
      <c r="BB686" s="22">
        <f t="shared" si="35"/>
        <v>4624.73</v>
      </c>
      <c r="BC686" s="22">
        <f t="shared" ref="BC686:BD686" si="2829">SUM(AW686+AZ686)</f>
        <v>3471.529225</v>
      </c>
      <c r="BD686" s="22">
        <f t="shared" si="2829"/>
        <v>1153.200775</v>
      </c>
      <c r="BE686" s="22">
        <f t="shared" si="37"/>
        <v>0</v>
      </c>
      <c r="BF686" s="27">
        <v>0.0</v>
      </c>
      <c r="BG686" s="22">
        <f t="shared" si="38"/>
        <v>0</v>
      </c>
      <c r="BH686" s="22">
        <f t="shared" si="39"/>
        <v>0</v>
      </c>
      <c r="BI686" s="22">
        <v>404.48</v>
      </c>
      <c r="BJ686" s="22">
        <f t="shared" si="40"/>
        <v>404.48</v>
      </c>
      <c r="BK686" s="22">
        <f t="shared" si="41"/>
        <v>0</v>
      </c>
      <c r="BL686" s="22"/>
      <c r="BM686" s="22">
        <f t="shared" si="42"/>
        <v>0</v>
      </c>
      <c r="BN686" s="22" t="str">
        <f t="shared" si="43"/>
        <v/>
      </c>
      <c r="BO686" s="22">
        <f t="shared" ref="BO686:BQ686" si="2830">BF686+BI686+BL686</f>
        <v>404.48</v>
      </c>
      <c r="BP686" s="22">
        <f t="shared" si="2830"/>
        <v>404.48</v>
      </c>
      <c r="BQ686" s="22">
        <f t="shared" si="2830"/>
        <v>0</v>
      </c>
      <c r="BR686" s="22">
        <f t="shared" si="45"/>
        <v>0</v>
      </c>
      <c r="BS686" s="22">
        <v>0.0</v>
      </c>
      <c r="BT686" s="22">
        <f t="shared" si="46"/>
        <v>0</v>
      </c>
      <c r="BU686" s="22">
        <f t="shared" si="47"/>
        <v>0</v>
      </c>
      <c r="BV686" s="22">
        <f t="shared" si="48"/>
        <v>0</v>
      </c>
      <c r="BW686" s="27">
        <v>276.67</v>
      </c>
      <c r="BX686" s="22">
        <f t="shared" si="49"/>
        <v>276.67</v>
      </c>
      <c r="BY686" s="22">
        <f t="shared" si="50"/>
        <v>0</v>
      </c>
      <c r="BZ686" s="22">
        <f t="shared" si="51"/>
        <v>0</v>
      </c>
      <c r="CA686" s="22">
        <f t="shared" si="52"/>
        <v>0</v>
      </c>
    </row>
    <row r="687" ht="14.25" customHeight="1">
      <c r="A687" s="14" t="s">
        <v>2962</v>
      </c>
      <c r="B687" s="14" t="s">
        <v>2963</v>
      </c>
      <c r="C687" s="14" t="s">
        <v>2964</v>
      </c>
      <c r="D687" s="14">
        <v>8.5700453E8</v>
      </c>
      <c r="E687" s="14" t="s">
        <v>287</v>
      </c>
      <c r="F687" s="14" t="s">
        <v>293</v>
      </c>
      <c r="G687" s="14" t="s">
        <v>2965</v>
      </c>
      <c r="H687" s="25" t="s">
        <v>96</v>
      </c>
      <c r="I687" s="26">
        <v>574.0</v>
      </c>
      <c r="J687" s="22">
        <v>0.0</v>
      </c>
      <c r="K687" s="22">
        <f t="shared" si="6"/>
        <v>0</v>
      </c>
      <c r="L687" s="22">
        <f t="shared" si="7"/>
        <v>0</v>
      </c>
      <c r="M687" s="22">
        <v>0.0</v>
      </c>
      <c r="N687" s="22">
        <f t="shared" si="8"/>
        <v>0</v>
      </c>
      <c r="O687" s="22">
        <f t="shared" si="9"/>
        <v>0</v>
      </c>
      <c r="P687" s="22">
        <v>10.0</v>
      </c>
      <c r="Q687" s="22">
        <f t="shared" si="10"/>
        <v>0</v>
      </c>
      <c r="R687" s="22">
        <f t="shared" si="11"/>
        <v>10</v>
      </c>
      <c r="S687" s="22">
        <v>100.0</v>
      </c>
      <c r="T687" s="22">
        <f t="shared" si="12"/>
        <v>0</v>
      </c>
      <c r="U687" s="22">
        <f t="shared" si="13"/>
        <v>100</v>
      </c>
      <c r="V687" s="22">
        <f t="shared" si="14"/>
        <v>464</v>
      </c>
      <c r="W687" s="22">
        <v>13.9</v>
      </c>
      <c r="X687" s="22">
        <f t="shared" si="15"/>
        <v>0</v>
      </c>
      <c r="Y687" s="22">
        <f t="shared" si="16"/>
        <v>13.9</v>
      </c>
      <c r="Z687" s="22">
        <v>0.39</v>
      </c>
      <c r="AA687" s="22">
        <f t="shared" si="17"/>
        <v>0</v>
      </c>
      <c r="AB687" s="22">
        <f t="shared" si="18"/>
        <v>0.39</v>
      </c>
      <c r="AC687" s="22">
        <v>68.87</v>
      </c>
      <c r="AD687" s="22">
        <f t="shared" si="19"/>
        <v>0</v>
      </c>
      <c r="AE687" s="22">
        <f t="shared" si="20"/>
        <v>68.87</v>
      </c>
      <c r="AF687" s="22">
        <v>1.37</v>
      </c>
      <c r="AG687" s="22">
        <f t="shared" si="21"/>
        <v>0</v>
      </c>
      <c r="AH687" s="22">
        <f t="shared" si="22"/>
        <v>1.37</v>
      </c>
      <c r="AI687" s="22">
        <v>60.86</v>
      </c>
      <c r="AJ687" s="22">
        <f t="shared" si="23"/>
        <v>0</v>
      </c>
      <c r="AK687" s="22">
        <f t="shared" si="24"/>
        <v>60.86</v>
      </c>
      <c r="AL687" s="22">
        <f t="shared" ref="AL687:AN687" si="2831">AF687+AI687</f>
        <v>62.23</v>
      </c>
      <c r="AM687" s="22">
        <f t="shared" si="2831"/>
        <v>0</v>
      </c>
      <c r="AN687" s="22">
        <f t="shared" si="2831"/>
        <v>62.23</v>
      </c>
      <c r="AO687" s="22">
        <f t="shared" ref="AO687:AQ687" si="2832">SUM(J687+M687+P687+S687+W687+Z687+AC687+AF687+AI687)</f>
        <v>255.39</v>
      </c>
      <c r="AP687" s="22">
        <f t="shared" si="2832"/>
        <v>0</v>
      </c>
      <c r="AQ687" s="22">
        <f t="shared" si="2832"/>
        <v>255.39</v>
      </c>
      <c r="AR687" s="22">
        <v>11.04410081461878</v>
      </c>
      <c r="AS687" s="22">
        <f t="shared" si="27"/>
        <v>266.4341008</v>
      </c>
      <c r="AT687" s="22">
        <f t="shared" si="28"/>
        <v>266.4341008</v>
      </c>
      <c r="AU687" s="22">
        <f t="shared" si="29"/>
        <v>307.5658992</v>
      </c>
      <c r="AV687" s="22">
        <f t="shared" si="2292"/>
        <v>4554</v>
      </c>
      <c r="AW687" s="22">
        <f t="shared" si="31"/>
        <v>4246.434101</v>
      </c>
      <c r="AX687" s="22">
        <f t="shared" si="32"/>
        <v>307.5658992</v>
      </c>
      <c r="AY687" s="22">
        <v>70.73</v>
      </c>
      <c r="AZ687" s="22">
        <f t="shared" si="33"/>
        <v>70.73</v>
      </c>
      <c r="BA687" s="22">
        <f t="shared" si="34"/>
        <v>0</v>
      </c>
      <c r="BB687" s="22">
        <f t="shared" si="35"/>
        <v>4624.73</v>
      </c>
      <c r="BC687" s="22">
        <f t="shared" ref="BC687:BD687" si="2833">SUM(AW687+AZ687)</f>
        <v>4317.164101</v>
      </c>
      <c r="BD687" s="22">
        <f t="shared" si="2833"/>
        <v>307.5658992</v>
      </c>
      <c r="BE687" s="22">
        <f t="shared" si="37"/>
        <v>0</v>
      </c>
      <c r="BF687" s="27">
        <v>0.0</v>
      </c>
      <c r="BG687" s="22">
        <f t="shared" si="38"/>
        <v>0</v>
      </c>
      <c r="BH687" s="22">
        <f t="shared" si="39"/>
        <v>0</v>
      </c>
      <c r="BI687" s="22">
        <v>579.6700000000001</v>
      </c>
      <c r="BJ687" s="22">
        <f t="shared" si="40"/>
        <v>579.67</v>
      </c>
      <c r="BK687" s="22">
        <f t="shared" si="41"/>
        <v>0</v>
      </c>
      <c r="BL687" s="22"/>
      <c r="BM687" s="22">
        <f t="shared" si="42"/>
        <v>0</v>
      </c>
      <c r="BN687" s="22" t="str">
        <f t="shared" si="43"/>
        <v/>
      </c>
      <c r="BO687" s="22">
        <f t="shared" ref="BO687:BQ687" si="2834">BF687+BI687+BL687</f>
        <v>579.67</v>
      </c>
      <c r="BP687" s="22">
        <f t="shared" si="2834"/>
        <v>579.67</v>
      </c>
      <c r="BQ687" s="22">
        <f t="shared" si="2834"/>
        <v>0</v>
      </c>
      <c r="BR687" s="22">
        <f t="shared" si="45"/>
        <v>0</v>
      </c>
      <c r="BS687" s="22">
        <v>0.0</v>
      </c>
      <c r="BT687" s="22">
        <f t="shared" si="46"/>
        <v>0</v>
      </c>
      <c r="BU687" s="22">
        <f t="shared" si="47"/>
        <v>0</v>
      </c>
      <c r="BV687" s="22">
        <f t="shared" si="48"/>
        <v>0</v>
      </c>
      <c r="BW687" s="27">
        <v>383.08</v>
      </c>
      <c r="BX687" s="22">
        <f t="shared" si="49"/>
        <v>383.08</v>
      </c>
      <c r="BY687" s="22">
        <f t="shared" si="50"/>
        <v>0</v>
      </c>
      <c r="BZ687" s="22">
        <f t="shared" si="51"/>
        <v>0</v>
      </c>
      <c r="CA687" s="22">
        <f t="shared" si="52"/>
        <v>0</v>
      </c>
    </row>
    <row r="688" ht="14.25" customHeight="1">
      <c r="A688" s="14" t="s">
        <v>2966</v>
      </c>
      <c r="B688" s="14" t="s">
        <v>2967</v>
      </c>
      <c r="C688" s="14" t="s">
        <v>2968</v>
      </c>
      <c r="D688" s="14">
        <v>9.41900274E8</v>
      </c>
      <c r="E688" s="14" t="s">
        <v>287</v>
      </c>
      <c r="F688" s="14" t="s">
        <v>267</v>
      </c>
      <c r="G688" s="14" t="s">
        <v>2969</v>
      </c>
      <c r="H688" s="25" t="s">
        <v>96</v>
      </c>
      <c r="I688" s="26">
        <v>1324.0</v>
      </c>
      <c r="J688" s="22">
        <v>0.0</v>
      </c>
      <c r="K688" s="22">
        <f t="shared" si="6"/>
        <v>0</v>
      </c>
      <c r="L688" s="22">
        <f t="shared" si="7"/>
        <v>0</v>
      </c>
      <c r="M688" s="22">
        <v>0.0</v>
      </c>
      <c r="N688" s="22">
        <f t="shared" si="8"/>
        <v>0</v>
      </c>
      <c r="O688" s="22">
        <f t="shared" si="9"/>
        <v>0</v>
      </c>
      <c r="P688" s="22">
        <v>10.0</v>
      </c>
      <c r="Q688" s="22">
        <f t="shared" si="10"/>
        <v>0</v>
      </c>
      <c r="R688" s="22">
        <f t="shared" si="11"/>
        <v>10</v>
      </c>
      <c r="S688" s="22">
        <v>100.0</v>
      </c>
      <c r="T688" s="22">
        <f t="shared" si="12"/>
        <v>0</v>
      </c>
      <c r="U688" s="22">
        <f t="shared" si="13"/>
        <v>100</v>
      </c>
      <c r="V688" s="22">
        <f t="shared" si="14"/>
        <v>1214</v>
      </c>
      <c r="W688" s="22">
        <v>13.9</v>
      </c>
      <c r="X688" s="22">
        <f t="shared" si="15"/>
        <v>0</v>
      </c>
      <c r="Y688" s="22">
        <f t="shared" si="16"/>
        <v>13.9</v>
      </c>
      <c r="Z688" s="22">
        <v>0.39</v>
      </c>
      <c r="AA688" s="22">
        <f t="shared" si="17"/>
        <v>0</v>
      </c>
      <c r="AB688" s="22">
        <f t="shared" si="18"/>
        <v>0.39</v>
      </c>
      <c r="AC688" s="22">
        <v>68.87</v>
      </c>
      <c r="AD688" s="22">
        <f t="shared" si="19"/>
        <v>0</v>
      </c>
      <c r="AE688" s="22">
        <f t="shared" si="20"/>
        <v>68.87</v>
      </c>
      <c r="AF688" s="22">
        <v>1.37</v>
      </c>
      <c r="AG688" s="22">
        <f t="shared" si="21"/>
        <v>0</v>
      </c>
      <c r="AH688" s="22">
        <f t="shared" si="22"/>
        <v>1.37</v>
      </c>
      <c r="AI688" s="22">
        <v>60.86</v>
      </c>
      <c r="AJ688" s="22">
        <f t="shared" si="23"/>
        <v>0</v>
      </c>
      <c r="AK688" s="22">
        <f t="shared" si="24"/>
        <v>60.86</v>
      </c>
      <c r="AL688" s="22">
        <f t="shared" ref="AL688:AN688" si="2835">AF688+AI688</f>
        <v>62.23</v>
      </c>
      <c r="AM688" s="22">
        <f t="shared" si="2835"/>
        <v>0</v>
      </c>
      <c r="AN688" s="22">
        <f t="shared" si="2835"/>
        <v>62.23</v>
      </c>
      <c r="AO688" s="22">
        <f t="shared" ref="AO688:AQ688" si="2836">SUM(J688+M688+P688+S688+W688+Z688+AC688+AF688+AI688)</f>
        <v>255.39</v>
      </c>
      <c r="AP688" s="22">
        <f t="shared" si="2836"/>
        <v>0</v>
      </c>
      <c r="AQ688" s="22">
        <f t="shared" si="2836"/>
        <v>255.39</v>
      </c>
      <c r="AR688" s="22">
        <v>37.04163890496147</v>
      </c>
      <c r="AS688" s="22">
        <f t="shared" si="27"/>
        <v>292.4316389</v>
      </c>
      <c r="AT688" s="22">
        <f t="shared" si="28"/>
        <v>292.4316389</v>
      </c>
      <c r="AU688" s="22">
        <f t="shared" si="29"/>
        <v>1031.568361</v>
      </c>
      <c r="AV688" s="22">
        <f t="shared" si="2292"/>
        <v>4554</v>
      </c>
      <c r="AW688" s="22">
        <f t="shared" si="31"/>
        <v>3522.431639</v>
      </c>
      <c r="AX688" s="22">
        <f t="shared" si="32"/>
        <v>1031.568361</v>
      </c>
      <c r="AY688" s="22">
        <v>70.73</v>
      </c>
      <c r="AZ688" s="22">
        <f t="shared" si="33"/>
        <v>70.73</v>
      </c>
      <c r="BA688" s="22">
        <f t="shared" si="34"/>
        <v>0</v>
      </c>
      <c r="BB688" s="22">
        <f t="shared" si="35"/>
        <v>4624.73</v>
      </c>
      <c r="BC688" s="22">
        <f t="shared" ref="BC688:BD688" si="2837">SUM(AW688+AZ688)</f>
        <v>3593.161639</v>
      </c>
      <c r="BD688" s="22">
        <f t="shared" si="2837"/>
        <v>1031.568361</v>
      </c>
      <c r="BE688" s="22">
        <f t="shared" si="37"/>
        <v>0</v>
      </c>
      <c r="BF688" s="27">
        <v>0.0</v>
      </c>
      <c r="BG688" s="22">
        <f t="shared" si="38"/>
        <v>0</v>
      </c>
      <c r="BH688" s="22">
        <f t="shared" si="39"/>
        <v>0</v>
      </c>
      <c r="BI688" s="22">
        <v>634.02</v>
      </c>
      <c r="BJ688" s="22">
        <f t="shared" si="40"/>
        <v>634.02</v>
      </c>
      <c r="BK688" s="22">
        <f t="shared" si="41"/>
        <v>0</v>
      </c>
      <c r="BL688" s="22"/>
      <c r="BM688" s="22">
        <f t="shared" si="42"/>
        <v>0</v>
      </c>
      <c r="BN688" s="22" t="str">
        <f t="shared" si="43"/>
        <v/>
      </c>
      <c r="BO688" s="22">
        <f t="shared" ref="BO688:BQ688" si="2838">BF688+BI688+BL688</f>
        <v>634.02</v>
      </c>
      <c r="BP688" s="22">
        <f t="shared" si="2838"/>
        <v>634.02</v>
      </c>
      <c r="BQ688" s="22">
        <f t="shared" si="2838"/>
        <v>0</v>
      </c>
      <c r="BR688" s="22">
        <f t="shared" si="45"/>
        <v>0</v>
      </c>
      <c r="BS688" s="22">
        <v>0.0</v>
      </c>
      <c r="BT688" s="22">
        <f t="shared" si="46"/>
        <v>0</v>
      </c>
      <c r="BU688" s="22">
        <f t="shared" si="47"/>
        <v>0</v>
      </c>
      <c r="BV688" s="22">
        <f t="shared" si="48"/>
        <v>0</v>
      </c>
      <c r="BW688" s="27">
        <v>53.2</v>
      </c>
      <c r="BX688" s="22">
        <f t="shared" si="49"/>
        <v>53.2</v>
      </c>
      <c r="BY688" s="22">
        <f t="shared" si="50"/>
        <v>0</v>
      </c>
      <c r="BZ688" s="22">
        <f t="shared" si="51"/>
        <v>0</v>
      </c>
      <c r="CA688" s="22">
        <f t="shared" si="52"/>
        <v>0</v>
      </c>
    </row>
    <row r="689" ht="14.25" customHeight="1">
      <c r="A689" s="14" t="s">
        <v>2970</v>
      </c>
      <c r="B689" s="14" t="s">
        <v>2971</v>
      </c>
      <c r="C689" s="14" t="s">
        <v>2972</v>
      </c>
      <c r="D689" s="14">
        <v>9.3988276E8</v>
      </c>
      <c r="E689" s="14" t="s">
        <v>499</v>
      </c>
      <c r="F689" s="14" t="s">
        <v>508</v>
      </c>
      <c r="G689" s="14" t="s">
        <v>2973</v>
      </c>
      <c r="H689" s="25" t="s">
        <v>96</v>
      </c>
      <c r="I689" s="26">
        <v>1320.0</v>
      </c>
      <c r="J689" s="22">
        <v>0.0</v>
      </c>
      <c r="K689" s="22">
        <f t="shared" si="6"/>
        <v>0</v>
      </c>
      <c r="L689" s="22">
        <f t="shared" si="7"/>
        <v>0</v>
      </c>
      <c r="M689" s="22">
        <v>0.0</v>
      </c>
      <c r="N689" s="22">
        <f t="shared" si="8"/>
        <v>0</v>
      </c>
      <c r="O689" s="22">
        <f t="shared" si="9"/>
        <v>0</v>
      </c>
      <c r="P689" s="22">
        <v>22.0</v>
      </c>
      <c r="Q689" s="22">
        <f t="shared" si="10"/>
        <v>0</v>
      </c>
      <c r="R689" s="22">
        <f t="shared" si="11"/>
        <v>22</v>
      </c>
      <c r="S689" s="22">
        <v>100.0</v>
      </c>
      <c r="T689" s="22">
        <f t="shared" si="12"/>
        <v>0</v>
      </c>
      <c r="U689" s="22">
        <f t="shared" si="13"/>
        <v>100</v>
      </c>
      <c r="V689" s="22">
        <f t="shared" si="14"/>
        <v>1198</v>
      </c>
      <c r="W689" s="22">
        <v>13.9</v>
      </c>
      <c r="X689" s="22">
        <f t="shared" si="15"/>
        <v>0</v>
      </c>
      <c r="Y689" s="22">
        <f t="shared" si="16"/>
        <v>13.9</v>
      </c>
      <c r="Z689" s="22">
        <v>0.39</v>
      </c>
      <c r="AA689" s="22">
        <f t="shared" si="17"/>
        <v>0</v>
      </c>
      <c r="AB689" s="22">
        <f t="shared" si="18"/>
        <v>0.39</v>
      </c>
      <c r="AC689" s="22">
        <v>68.87</v>
      </c>
      <c r="AD689" s="22">
        <f t="shared" si="19"/>
        <v>0</v>
      </c>
      <c r="AE689" s="22">
        <f t="shared" si="20"/>
        <v>68.87</v>
      </c>
      <c r="AF689" s="22">
        <v>1.37</v>
      </c>
      <c r="AG689" s="22">
        <f t="shared" si="21"/>
        <v>0</v>
      </c>
      <c r="AH689" s="22">
        <f t="shared" si="22"/>
        <v>1.37</v>
      </c>
      <c r="AI689" s="22">
        <v>60.86</v>
      </c>
      <c r="AJ689" s="22">
        <f t="shared" si="23"/>
        <v>0</v>
      </c>
      <c r="AK689" s="22">
        <f t="shared" si="24"/>
        <v>60.86</v>
      </c>
      <c r="AL689" s="22">
        <f t="shared" ref="AL689:AN689" si="2839">AF689+AI689</f>
        <v>62.23</v>
      </c>
      <c r="AM689" s="22">
        <f t="shared" si="2839"/>
        <v>0</v>
      </c>
      <c r="AN689" s="22">
        <f t="shared" si="2839"/>
        <v>62.23</v>
      </c>
      <c r="AO689" s="22">
        <f t="shared" ref="AO689:AQ689" si="2840">SUM(J689+M689+P689+S689+W689+Z689+AC689+AF689+AI689)</f>
        <v>267.39</v>
      </c>
      <c r="AP689" s="22">
        <f t="shared" si="2840"/>
        <v>0</v>
      </c>
      <c r="AQ689" s="22">
        <f t="shared" si="2840"/>
        <v>267.39</v>
      </c>
      <c r="AR689" s="22">
        <v>36.48702475903416</v>
      </c>
      <c r="AS689" s="22">
        <f t="shared" si="27"/>
        <v>303.8770248</v>
      </c>
      <c r="AT689" s="22">
        <f t="shared" si="28"/>
        <v>303.8770248</v>
      </c>
      <c r="AU689" s="22">
        <f t="shared" si="29"/>
        <v>1016.122975</v>
      </c>
      <c r="AV689" s="22">
        <f t="shared" si="2292"/>
        <v>4554</v>
      </c>
      <c r="AW689" s="22">
        <f t="shared" si="31"/>
        <v>3537.877025</v>
      </c>
      <c r="AX689" s="22">
        <f t="shared" si="32"/>
        <v>1016.122975</v>
      </c>
      <c r="AY689" s="22">
        <v>70.73</v>
      </c>
      <c r="AZ689" s="22">
        <f t="shared" si="33"/>
        <v>70.73</v>
      </c>
      <c r="BA689" s="22">
        <f t="shared" si="34"/>
        <v>0</v>
      </c>
      <c r="BB689" s="22">
        <f t="shared" si="35"/>
        <v>4624.73</v>
      </c>
      <c r="BC689" s="22">
        <f t="shared" ref="BC689:BD689" si="2841">SUM(AW689+AZ689)</f>
        <v>3608.607025</v>
      </c>
      <c r="BD689" s="22">
        <f t="shared" si="2841"/>
        <v>1016.122975</v>
      </c>
      <c r="BE689" s="22">
        <f t="shared" si="37"/>
        <v>0</v>
      </c>
      <c r="BF689" s="27">
        <v>0.0</v>
      </c>
      <c r="BG689" s="22">
        <f t="shared" si="38"/>
        <v>0</v>
      </c>
      <c r="BH689" s="22">
        <f t="shared" si="39"/>
        <v>0</v>
      </c>
      <c r="BI689" s="22">
        <v>271.6</v>
      </c>
      <c r="BJ689" s="22">
        <f t="shared" si="40"/>
        <v>271.6</v>
      </c>
      <c r="BK689" s="22">
        <f t="shared" si="41"/>
        <v>0</v>
      </c>
      <c r="BL689" s="22"/>
      <c r="BM689" s="22">
        <f t="shared" si="42"/>
        <v>0</v>
      </c>
      <c r="BN689" s="22" t="str">
        <f t="shared" si="43"/>
        <v/>
      </c>
      <c r="BO689" s="22">
        <f t="shared" ref="BO689:BQ689" si="2842">BF689+BI689+BL689</f>
        <v>271.6</v>
      </c>
      <c r="BP689" s="22">
        <f t="shared" si="2842"/>
        <v>271.6</v>
      </c>
      <c r="BQ689" s="22">
        <f t="shared" si="2842"/>
        <v>0</v>
      </c>
      <c r="BR689" s="22">
        <f t="shared" si="45"/>
        <v>0</v>
      </c>
      <c r="BS689" s="22">
        <v>0.0</v>
      </c>
      <c r="BT689" s="22">
        <f t="shared" si="46"/>
        <v>0</v>
      </c>
      <c r="BU689" s="22">
        <f t="shared" si="47"/>
        <v>0</v>
      </c>
      <c r="BV689" s="22">
        <f t="shared" si="48"/>
        <v>0</v>
      </c>
      <c r="BW689" s="27">
        <v>0.0</v>
      </c>
      <c r="BX689" s="22">
        <f t="shared" si="49"/>
        <v>0</v>
      </c>
      <c r="BY689" s="22">
        <f t="shared" si="50"/>
        <v>0</v>
      </c>
      <c r="BZ689" s="22">
        <f t="shared" si="51"/>
        <v>0</v>
      </c>
      <c r="CA689" s="22">
        <f t="shared" si="52"/>
        <v>0</v>
      </c>
    </row>
    <row r="690" ht="14.25" customHeight="1">
      <c r="A690" s="14" t="s">
        <v>2974</v>
      </c>
      <c r="B690" s="14" t="s">
        <v>2975</v>
      </c>
      <c r="C690" s="14" t="s">
        <v>2976</v>
      </c>
      <c r="D690" s="14">
        <v>1.95900235E8</v>
      </c>
      <c r="E690" s="14" t="s">
        <v>533</v>
      </c>
      <c r="F690" s="14" t="s">
        <v>282</v>
      </c>
      <c r="G690" s="14" t="s">
        <v>2977</v>
      </c>
      <c r="H690" s="25" t="s">
        <v>96</v>
      </c>
      <c r="I690" s="26">
        <v>1667.0</v>
      </c>
      <c r="J690" s="22">
        <v>0.0</v>
      </c>
      <c r="K690" s="22">
        <f t="shared" si="6"/>
        <v>0</v>
      </c>
      <c r="L690" s="22">
        <f t="shared" si="7"/>
        <v>0</v>
      </c>
      <c r="M690" s="22">
        <v>0.0</v>
      </c>
      <c r="N690" s="22">
        <f t="shared" si="8"/>
        <v>0</v>
      </c>
      <c r="O690" s="22">
        <f t="shared" si="9"/>
        <v>0</v>
      </c>
      <c r="P690" s="22">
        <v>10.0</v>
      </c>
      <c r="Q690" s="22">
        <f t="shared" si="10"/>
        <v>0</v>
      </c>
      <c r="R690" s="22">
        <f t="shared" si="11"/>
        <v>10</v>
      </c>
      <c r="S690" s="22">
        <v>100.0</v>
      </c>
      <c r="T690" s="22">
        <f t="shared" si="12"/>
        <v>0</v>
      </c>
      <c r="U690" s="22">
        <f t="shared" si="13"/>
        <v>100</v>
      </c>
      <c r="V690" s="22">
        <f t="shared" si="14"/>
        <v>1557</v>
      </c>
      <c r="W690" s="22">
        <v>13.9</v>
      </c>
      <c r="X690" s="22">
        <f t="shared" si="15"/>
        <v>0</v>
      </c>
      <c r="Y690" s="22">
        <f t="shared" si="16"/>
        <v>13.9</v>
      </c>
      <c r="Z690" s="22">
        <v>0.39</v>
      </c>
      <c r="AA690" s="22">
        <f t="shared" si="17"/>
        <v>0</v>
      </c>
      <c r="AB690" s="22">
        <f t="shared" si="18"/>
        <v>0.39</v>
      </c>
      <c r="AC690" s="22">
        <v>68.87</v>
      </c>
      <c r="AD690" s="22">
        <f t="shared" si="19"/>
        <v>0</v>
      </c>
      <c r="AE690" s="22">
        <f t="shared" si="20"/>
        <v>68.87</v>
      </c>
      <c r="AF690" s="22">
        <v>1.37</v>
      </c>
      <c r="AG690" s="22">
        <f t="shared" si="21"/>
        <v>0</v>
      </c>
      <c r="AH690" s="22">
        <f t="shared" si="22"/>
        <v>1.37</v>
      </c>
      <c r="AI690" s="22">
        <v>60.86</v>
      </c>
      <c r="AJ690" s="22">
        <f t="shared" si="23"/>
        <v>0</v>
      </c>
      <c r="AK690" s="22">
        <f t="shared" si="24"/>
        <v>60.86</v>
      </c>
      <c r="AL690" s="22">
        <f t="shared" ref="AL690:AN690" si="2843">AF690+AI690</f>
        <v>62.23</v>
      </c>
      <c r="AM690" s="22">
        <f t="shared" si="2843"/>
        <v>0</v>
      </c>
      <c r="AN690" s="22">
        <f t="shared" si="2843"/>
        <v>62.23</v>
      </c>
      <c r="AO690" s="22">
        <f t="shared" ref="AO690:AQ690" si="2844">SUM(J690+M690+P690+S690+W690+Z690+AC690+AF690+AI690)</f>
        <v>255.39</v>
      </c>
      <c r="AP690" s="22">
        <f t="shared" si="2844"/>
        <v>0</v>
      </c>
      <c r="AQ690" s="22">
        <f t="shared" si="2844"/>
        <v>255.39</v>
      </c>
      <c r="AR690" s="22">
        <v>48.93117965827819</v>
      </c>
      <c r="AS690" s="22">
        <f t="shared" si="27"/>
        <v>304.3211797</v>
      </c>
      <c r="AT690" s="22">
        <f t="shared" si="28"/>
        <v>304.3211797</v>
      </c>
      <c r="AU690" s="22">
        <f t="shared" si="29"/>
        <v>1362.67882</v>
      </c>
      <c r="AV690" s="22">
        <f t="shared" si="2292"/>
        <v>4554</v>
      </c>
      <c r="AW690" s="22">
        <f t="shared" si="31"/>
        <v>3191.32118</v>
      </c>
      <c r="AX690" s="22">
        <f t="shared" si="32"/>
        <v>1362.67882</v>
      </c>
      <c r="AY690" s="22">
        <v>70.73</v>
      </c>
      <c r="AZ690" s="22">
        <f t="shared" si="33"/>
        <v>70.73</v>
      </c>
      <c r="BA690" s="22">
        <f t="shared" si="34"/>
        <v>0</v>
      </c>
      <c r="BB690" s="22">
        <f t="shared" si="35"/>
        <v>4624.73</v>
      </c>
      <c r="BC690" s="22">
        <f t="shared" ref="BC690:BD690" si="2845">SUM(AW690+AZ690)</f>
        <v>3262.05118</v>
      </c>
      <c r="BD690" s="22">
        <f t="shared" si="2845"/>
        <v>1362.67882</v>
      </c>
      <c r="BE690" s="22">
        <f t="shared" si="37"/>
        <v>0</v>
      </c>
      <c r="BF690" s="27">
        <v>0.0</v>
      </c>
      <c r="BG690" s="22">
        <f t="shared" si="38"/>
        <v>0</v>
      </c>
      <c r="BH690" s="22">
        <f t="shared" si="39"/>
        <v>0</v>
      </c>
      <c r="BI690" s="22">
        <v>0.0</v>
      </c>
      <c r="BJ690" s="22">
        <f t="shared" si="40"/>
        <v>0</v>
      </c>
      <c r="BK690" s="22">
        <f t="shared" si="41"/>
        <v>0</v>
      </c>
      <c r="BL690" s="22"/>
      <c r="BM690" s="22">
        <f t="shared" si="42"/>
        <v>0</v>
      </c>
      <c r="BN690" s="22" t="str">
        <f t="shared" si="43"/>
        <v/>
      </c>
      <c r="BO690" s="22">
        <f t="shared" ref="BO690:BQ690" si="2846">BF690+BI690+BL690</f>
        <v>0</v>
      </c>
      <c r="BP690" s="22">
        <f t="shared" si="2846"/>
        <v>0</v>
      </c>
      <c r="BQ690" s="22">
        <f t="shared" si="2846"/>
        <v>0</v>
      </c>
      <c r="BR690" s="22">
        <f t="shared" si="45"/>
        <v>0</v>
      </c>
      <c r="BS690" s="22">
        <v>0.0</v>
      </c>
      <c r="BT690" s="22">
        <f t="shared" si="46"/>
        <v>0</v>
      </c>
      <c r="BU690" s="22">
        <f t="shared" si="47"/>
        <v>0</v>
      </c>
      <c r="BV690" s="22">
        <f t="shared" si="48"/>
        <v>0</v>
      </c>
      <c r="BW690" s="27">
        <v>0.0</v>
      </c>
      <c r="BX690" s="22">
        <f t="shared" si="49"/>
        <v>0</v>
      </c>
      <c r="BY690" s="22">
        <f t="shared" si="50"/>
        <v>0</v>
      </c>
      <c r="BZ690" s="22">
        <f t="shared" si="51"/>
        <v>0</v>
      </c>
      <c r="CA690" s="22">
        <f t="shared" si="52"/>
        <v>0</v>
      </c>
    </row>
    <row r="691" ht="14.25" customHeight="1">
      <c r="A691" s="14" t="s">
        <v>2978</v>
      </c>
      <c r="B691" s="14" t="s">
        <v>2979</v>
      </c>
      <c r="C691" s="14" t="s">
        <v>2980</v>
      </c>
      <c r="D691" s="14">
        <v>1.4780051E8</v>
      </c>
      <c r="E691" s="14" t="s">
        <v>298</v>
      </c>
      <c r="F691" s="14" t="s">
        <v>209</v>
      </c>
      <c r="G691" s="14" t="s">
        <v>2981</v>
      </c>
      <c r="H691" s="25" t="s">
        <v>96</v>
      </c>
      <c r="I691" s="26">
        <v>2695.0</v>
      </c>
      <c r="J691" s="22">
        <v>0.0</v>
      </c>
      <c r="K691" s="22">
        <f t="shared" si="6"/>
        <v>0</v>
      </c>
      <c r="L691" s="22">
        <f t="shared" si="7"/>
        <v>0</v>
      </c>
      <c r="M691" s="22">
        <v>0.0</v>
      </c>
      <c r="N691" s="22">
        <f t="shared" si="8"/>
        <v>0</v>
      </c>
      <c r="O691" s="22">
        <f t="shared" si="9"/>
        <v>0</v>
      </c>
      <c r="P691" s="22">
        <v>10.0</v>
      </c>
      <c r="Q691" s="22">
        <f t="shared" si="10"/>
        <v>0</v>
      </c>
      <c r="R691" s="22">
        <f t="shared" si="11"/>
        <v>10</v>
      </c>
      <c r="S691" s="22">
        <v>100.0</v>
      </c>
      <c r="T691" s="22">
        <f t="shared" si="12"/>
        <v>0</v>
      </c>
      <c r="U691" s="22">
        <f t="shared" si="13"/>
        <v>100</v>
      </c>
      <c r="V691" s="22">
        <f t="shared" si="14"/>
        <v>2585</v>
      </c>
      <c r="W691" s="22">
        <v>13.9</v>
      </c>
      <c r="X691" s="22">
        <f t="shared" si="15"/>
        <v>0</v>
      </c>
      <c r="Y691" s="22">
        <f t="shared" si="16"/>
        <v>13.9</v>
      </c>
      <c r="Z691" s="22">
        <v>0.39</v>
      </c>
      <c r="AA691" s="22">
        <f t="shared" si="17"/>
        <v>0</v>
      </c>
      <c r="AB691" s="22">
        <f t="shared" si="18"/>
        <v>0.39</v>
      </c>
      <c r="AC691" s="22">
        <v>68.87</v>
      </c>
      <c r="AD691" s="22">
        <f t="shared" si="19"/>
        <v>0</v>
      </c>
      <c r="AE691" s="22">
        <f t="shared" si="20"/>
        <v>68.87</v>
      </c>
      <c r="AF691" s="22">
        <v>1.37</v>
      </c>
      <c r="AG691" s="22">
        <f t="shared" si="21"/>
        <v>0</v>
      </c>
      <c r="AH691" s="22">
        <f t="shared" si="22"/>
        <v>1.37</v>
      </c>
      <c r="AI691" s="22">
        <v>60.86</v>
      </c>
      <c r="AJ691" s="22">
        <f t="shared" si="23"/>
        <v>0</v>
      </c>
      <c r="AK691" s="22">
        <f t="shared" si="24"/>
        <v>60.86</v>
      </c>
      <c r="AL691" s="22">
        <f t="shared" ref="AL691:AN691" si="2847">AF691+AI691</f>
        <v>62.23</v>
      </c>
      <c r="AM691" s="22">
        <f t="shared" si="2847"/>
        <v>0</v>
      </c>
      <c r="AN691" s="22">
        <f t="shared" si="2847"/>
        <v>62.23</v>
      </c>
      <c r="AO691" s="22">
        <f t="shared" ref="AO691:AQ691" si="2848">SUM(J691+M691+P691+S691+W691+Z691+AC691+AF691+AI691)</f>
        <v>255.39</v>
      </c>
      <c r="AP691" s="22">
        <f t="shared" si="2848"/>
        <v>0</v>
      </c>
      <c r="AQ691" s="22">
        <f t="shared" si="2848"/>
        <v>255.39</v>
      </c>
      <c r="AR691" s="22">
        <v>84.56513853410792</v>
      </c>
      <c r="AS691" s="22">
        <f t="shared" si="27"/>
        <v>339.9551385</v>
      </c>
      <c r="AT691" s="22">
        <f t="shared" si="28"/>
        <v>339.9551385</v>
      </c>
      <c r="AU691" s="22">
        <f t="shared" si="29"/>
        <v>2355.044861</v>
      </c>
      <c r="AV691" s="22">
        <f t="shared" si="2292"/>
        <v>4554</v>
      </c>
      <c r="AW691" s="22">
        <f t="shared" si="31"/>
        <v>2198.955139</v>
      </c>
      <c r="AX691" s="22">
        <f t="shared" si="32"/>
        <v>2355.044861</v>
      </c>
      <c r="AY691" s="22">
        <v>70.73</v>
      </c>
      <c r="AZ691" s="22">
        <f t="shared" si="33"/>
        <v>70.73</v>
      </c>
      <c r="BA691" s="22">
        <f t="shared" si="34"/>
        <v>0</v>
      </c>
      <c r="BB691" s="22">
        <f t="shared" si="35"/>
        <v>4624.73</v>
      </c>
      <c r="BC691" s="22">
        <f t="shared" ref="BC691:BD691" si="2849">SUM(AW691+AZ691)</f>
        <v>2269.685139</v>
      </c>
      <c r="BD691" s="22">
        <f t="shared" si="2849"/>
        <v>2355.044861</v>
      </c>
      <c r="BE691" s="22">
        <f t="shared" si="37"/>
        <v>0</v>
      </c>
      <c r="BF691" s="27">
        <v>0.0</v>
      </c>
      <c r="BG691" s="22">
        <f t="shared" si="38"/>
        <v>0</v>
      </c>
      <c r="BH691" s="22">
        <f t="shared" si="39"/>
        <v>0</v>
      </c>
      <c r="BI691" s="22">
        <v>948.6300000000001</v>
      </c>
      <c r="BJ691" s="22">
        <f t="shared" si="40"/>
        <v>948.63</v>
      </c>
      <c r="BK691" s="22">
        <f t="shared" si="41"/>
        <v>0</v>
      </c>
      <c r="BL691" s="22"/>
      <c r="BM691" s="22">
        <f t="shared" si="42"/>
        <v>0</v>
      </c>
      <c r="BN691" s="22" t="str">
        <f t="shared" si="43"/>
        <v/>
      </c>
      <c r="BO691" s="22">
        <f t="shared" ref="BO691:BQ691" si="2850">BF691+BI691+BL691</f>
        <v>948.63</v>
      </c>
      <c r="BP691" s="22">
        <f t="shared" si="2850"/>
        <v>948.63</v>
      </c>
      <c r="BQ691" s="22">
        <f t="shared" si="2850"/>
        <v>0</v>
      </c>
      <c r="BR691" s="22">
        <f t="shared" si="45"/>
        <v>0</v>
      </c>
      <c r="BS691" s="22">
        <v>0.0</v>
      </c>
      <c r="BT691" s="22">
        <f t="shared" si="46"/>
        <v>0</v>
      </c>
      <c r="BU691" s="22">
        <f t="shared" si="47"/>
        <v>0</v>
      </c>
      <c r="BV691" s="22">
        <f t="shared" si="48"/>
        <v>0</v>
      </c>
      <c r="BW691" s="27">
        <v>383.08</v>
      </c>
      <c r="BX691" s="22">
        <f t="shared" si="49"/>
        <v>383.08</v>
      </c>
      <c r="BY691" s="22">
        <f t="shared" si="50"/>
        <v>0</v>
      </c>
      <c r="BZ691" s="22">
        <f t="shared" si="51"/>
        <v>0</v>
      </c>
      <c r="CA691" s="22">
        <f t="shared" si="52"/>
        <v>0</v>
      </c>
    </row>
    <row r="692" ht="14.25" customHeight="1">
      <c r="A692" s="14" t="s">
        <v>2982</v>
      </c>
      <c r="B692" s="14" t="s">
        <v>2983</v>
      </c>
      <c r="C692" s="14" t="s">
        <v>2984</v>
      </c>
      <c r="D692" s="14">
        <v>9.67861292E8</v>
      </c>
      <c r="E692" s="14" t="s">
        <v>327</v>
      </c>
      <c r="F692" s="14" t="s">
        <v>209</v>
      </c>
      <c r="G692" s="14" t="s">
        <v>2985</v>
      </c>
      <c r="H692" s="25" t="s">
        <v>96</v>
      </c>
      <c r="I692" s="26">
        <v>783.0</v>
      </c>
      <c r="J692" s="22">
        <v>0.0</v>
      </c>
      <c r="K692" s="22">
        <f t="shared" si="6"/>
        <v>0</v>
      </c>
      <c r="L692" s="22">
        <f t="shared" si="7"/>
        <v>0</v>
      </c>
      <c r="M692" s="22">
        <v>0.0</v>
      </c>
      <c r="N692" s="22">
        <f t="shared" si="8"/>
        <v>0</v>
      </c>
      <c r="O692" s="22">
        <f t="shared" si="9"/>
        <v>0</v>
      </c>
      <c r="P692" s="22">
        <v>10.0</v>
      </c>
      <c r="Q692" s="22">
        <f t="shared" si="10"/>
        <v>0</v>
      </c>
      <c r="R692" s="22">
        <f t="shared" si="11"/>
        <v>10</v>
      </c>
      <c r="S692" s="22">
        <v>100.0</v>
      </c>
      <c r="T692" s="22">
        <f t="shared" si="12"/>
        <v>0</v>
      </c>
      <c r="U692" s="22">
        <f t="shared" si="13"/>
        <v>100</v>
      </c>
      <c r="V692" s="22">
        <f t="shared" si="14"/>
        <v>673</v>
      </c>
      <c r="W692" s="22">
        <v>13.9</v>
      </c>
      <c r="X692" s="22">
        <f t="shared" si="15"/>
        <v>0</v>
      </c>
      <c r="Y692" s="22">
        <f t="shared" si="16"/>
        <v>13.9</v>
      </c>
      <c r="Z692" s="22">
        <v>0.39</v>
      </c>
      <c r="AA692" s="22">
        <f t="shared" si="17"/>
        <v>0</v>
      </c>
      <c r="AB692" s="22">
        <f t="shared" si="18"/>
        <v>0.39</v>
      </c>
      <c r="AC692" s="22">
        <v>68.87</v>
      </c>
      <c r="AD692" s="22">
        <f t="shared" si="19"/>
        <v>0</v>
      </c>
      <c r="AE692" s="22">
        <f t="shared" si="20"/>
        <v>68.87</v>
      </c>
      <c r="AF692" s="22">
        <v>1.37</v>
      </c>
      <c r="AG692" s="22">
        <f t="shared" si="21"/>
        <v>0</v>
      </c>
      <c r="AH692" s="22">
        <f t="shared" si="22"/>
        <v>1.37</v>
      </c>
      <c r="AI692" s="22">
        <v>60.86</v>
      </c>
      <c r="AJ692" s="22">
        <f t="shared" si="23"/>
        <v>0</v>
      </c>
      <c r="AK692" s="22">
        <f t="shared" si="24"/>
        <v>60.86</v>
      </c>
      <c r="AL692" s="22">
        <f t="shared" ref="AL692:AN692" si="2851">AF692+AI692</f>
        <v>62.23</v>
      </c>
      <c r="AM692" s="22">
        <f t="shared" si="2851"/>
        <v>0</v>
      </c>
      <c r="AN692" s="22">
        <f t="shared" si="2851"/>
        <v>62.23</v>
      </c>
      <c r="AO692" s="22">
        <f t="shared" ref="AO692:AQ692" si="2852">SUM(J692+M692+P692+S692+W692+Z692+AC692+AF692+AI692)</f>
        <v>255.39</v>
      </c>
      <c r="AP692" s="22">
        <f t="shared" si="2852"/>
        <v>0</v>
      </c>
      <c r="AQ692" s="22">
        <f t="shared" si="2852"/>
        <v>255.39</v>
      </c>
      <c r="AR692" s="22">
        <v>18.288748095794272</v>
      </c>
      <c r="AS692" s="22">
        <f t="shared" si="27"/>
        <v>273.6787481</v>
      </c>
      <c r="AT692" s="22">
        <f t="shared" si="28"/>
        <v>273.6787481</v>
      </c>
      <c r="AU692" s="22">
        <f t="shared" si="29"/>
        <v>509.3212519</v>
      </c>
      <c r="AV692" s="22">
        <f t="shared" si="2292"/>
        <v>4554</v>
      </c>
      <c r="AW692" s="22">
        <f t="shared" si="31"/>
        <v>4044.678748</v>
      </c>
      <c r="AX692" s="22">
        <f t="shared" si="32"/>
        <v>509.3212519</v>
      </c>
      <c r="AY692" s="22">
        <v>70.73</v>
      </c>
      <c r="AZ692" s="22">
        <f t="shared" si="33"/>
        <v>70.73</v>
      </c>
      <c r="BA692" s="22">
        <f t="shared" si="34"/>
        <v>0</v>
      </c>
      <c r="BB692" s="22">
        <f t="shared" si="35"/>
        <v>4624.73</v>
      </c>
      <c r="BC692" s="22">
        <f t="shared" ref="BC692:BD692" si="2853">SUM(AW692+AZ692)</f>
        <v>4115.408748</v>
      </c>
      <c r="BD692" s="22">
        <f t="shared" si="2853"/>
        <v>509.3212519</v>
      </c>
      <c r="BE692" s="22">
        <f t="shared" si="37"/>
        <v>0</v>
      </c>
      <c r="BF692" s="27">
        <v>0.0</v>
      </c>
      <c r="BG692" s="22">
        <f t="shared" si="38"/>
        <v>0</v>
      </c>
      <c r="BH692" s="22">
        <f t="shared" si="39"/>
        <v>0</v>
      </c>
      <c r="BI692" s="22">
        <v>255.32</v>
      </c>
      <c r="BJ692" s="22">
        <f t="shared" si="40"/>
        <v>255.32</v>
      </c>
      <c r="BK692" s="22">
        <f t="shared" si="41"/>
        <v>0</v>
      </c>
      <c r="BL692" s="22"/>
      <c r="BM692" s="22">
        <f t="shared" si="42"/>
        <v>0</v>
      </c>
      <c r="BN692" s="22" t="str">
        <f t="shared" si="43"/>
        <v/>
      </c>
      <c r="BO692" s="22">
        <f t="shared" ref="BO692:BQ692" si="2854">BF692+BI692+BL692</f>
        <v>255.32</v>
      </c>
      <c r="BP692" s="22">
        <f t="shared" si="2854"/>
        <v>255.32</v>
      </c>
      <c r="BQ692" s="22">
        <f t="shared" si="2854"/>
        <v>0</v>
      </c>
      <c r="BR692" s="22">
        <f t="shared" si="45"/>
        <v>0</v>
      </c>
      <c r="BS692" s="22">
        <v>0.0</v>
      </c>
      <c r="BT692" s="22">
        <f t="shared" si="46"/>
        <v>0</v>
      </c>
      <c r="BU692" s="22">
        <f t="shared" si="47"/>
        <v>0</v>
      </c>
      <c r="BV692" s="22">
        <f t="shared" si="48"/>
        <v>0</v>
      </c>
      <c r="BW692" s="27">
        <v>510.78</v>
      </c>
      <c r="BX692" s="22">
        <f t="shared" si="49"/>
        <v>510.78</v>
      </c>
      <c r="BY692" s="22">
        <f t="shared" si="50"/>
        <v>0</v>
      </c>
      <c r="BZ692" s="22">
        <f t="shared" si="51"/>
        <v>0</v>
      </c>
      <c r="CA692" s="22">
        <f t="shared" si="52"/>
        <v>0</v>
      </c>
    </row>
    <row r="693" ht="14.25" customHeight="1">
      <c r="A693" s="14" t="s">
        <v>2986</v>
      </c>
      <c r="B693" s="14" t="s">
        <v>2987</v>
      </c>
      <c r="C693" s="14" t="s">
        <v>2988</v>
      </c>
      <c r="D693" s="14">
        <v>4.58088382E8</v>
      </c>
      <c r="E693" s="14" t="s">
        <v>220</v>
      </c>
      <c r="F693" s="14" t="s">
        <v>282</v>
      </c>
      <c r="G693" s="14" t="s">
        <v>2989</v>
      </c>
      <c r="H693" s="25" t="s">
        <v>96</v>
      </c>
      <c r="I693" s="26">
        <v>1765.0</v>
      </c>
      <c r="J693" s="22">
        <v>0.0</v>
      </c>
      <c r="K693" s="22">
        <f t="shared" si="6"/>
        <v>0</v>
      </c>
      <c r="L693" s="22">
        <f t="shared" si="7"/>
        <v>0</v>
      </c>
      <c r="M693" s="22">
        <v>0.0</v>
      </c>
      <c r="N693" s="22">
        <f t="shared" si="8"/>
        <v>0</v>
      </c>
      <c r="O693" s="22">
        <f t="shared" si="9"/>
        <v>0</v>
      </c>
      <c r="P693" s="22">
        <v>10.0</v>
      </c>
      <c r="Q693" s="22">
        <f t="shared" si="10"/>
        <v>0</v>
      </c>
      <c r="R693" s="22">
        <f t="shared" si="11"/>
        <v>10</v>
      </c>
      <c r="S693" s="22">
        <v>100.0</v>
      </c>
      <c r="T693" s="22">
        <f t="shared" si="12"/>
        <v>0</v>
      </c>
      <c r="U693" s="22">
        <f t="shared" si="13"/>
        <v>100</v>
      </c>
      <c r="V693" s="22">
        <f t="shared" si="14"/>
        <v>1655</v>
      </c>
      <c r="W693" s="22">
        <v>27.8</v>
      </c>
      <c r="X693" s="22">
        <f t="shared" si="15"/>
        <v>0</v>
      </c>
      <c r="Y693" s="22">
        <f t="shared" si="16"/>
        <v>27.8</v>
      </c>
      <c r="Z693" s="22">
        <v>0.39</v>
      </c>
      <c r="AA693" s="22">
        <f t="shared" si="17"/>
        <v>0</v>
      </c>
      <c r="AB693" s="22">
        <f t="shared" si="18"/>
        <v>0.39</v>
      </c>
      <c r="AC693" s="22">
        <v>68.87</v>
      </c>
      <c r="AD693" s="22">
        <f t="shared" si="19"/>
        <v>0</v>
      </c>
      <c r="AE693" s="22">
        <f t="shared" si="20"/>
        <v>68.87</v>
      </c>
      <c r="AF693" s="22">
        <v>1.37</v>
      </c>
      <c r="AG693" s="22">
        <f t="shared" si="21"/>
        <v>0</v>
      </c>
      <c r="AH693" s="22">
        <f t="shared" si="22"/>
        <v>1.37</v>
      </c>
      <c r="AI693" s="22">
        <v>60.86</v>
      </c>
      <c r="AJ693" s="22">
        <f t="shared" si="23"/>
        <v>0</v>
      </c>
      <c r="AK693" s="22">
        <f t="shared" si="24"/>
        <v>60.86</v>
      </c>
      <c r="AL693" s="22">
        <f t="shared" ref="AL693:AN693" si="2855">AF693+AI693</f>
        <v>62.23</v>
      </c>
      <c r="AM693" s="22">
        <f t="shared" si="2855"/>
        <v>0</v>
      </c>
      <c r="AN693" s="22">
        <f t="shared" si="2855"/>
        <v>62.23</v>
      </c>
      <c r="AO693" s="22">
        <f t="shared" ref="AO693:AQ693" si="2856">SUM(J693+M693+P693+S693+W693+Z693+AC693+AF693+AI693)</f>
        <v>269.29</v>
      </c>
      <c r="AP693" s="22">
        <f t="shared" si="2856"/>
        <v>0</v>
      </c>
      <c r="AQ693" s="22">
        <f t="shared" si="2856"/>
        <v>269.29</v>
      </c>
      <c r="AR693" s="22">
        <v>51.84637026280862</v>
      </c>
      <c r="AS693" s="22">
        <f t="shared" si="27"/>
        <v>321.1363703</v>
      </c>
      <c r="AT693" s="22">
        <f t="shared" si="28"/>
        <v>321.1363703</v>
      </c>
      <c r="AU693" s="22">
        <f t="shared" si="29"/>
        <v>1443.86363</v>
      </c>
      <c r="AV693" s="22">
        <f t="shared" si="2292"/>
        <v>4554</v>
      </c>
      <c r="AW693" s="22">
        <f t="shared" si="31"/>
        <v>3110.13637</v>
      </c>
      <c r="AX693" s="22">
        <f t="shared" si="32"/>
        <v>1443.86363</v>
      </c>
      <c r="AY693" s="22">
        <v>70.73</v>
      </c>
      <c r="AZ693" s="22">
        <f t="shared" si="33"/>
        <v>70.73</v>
      </c>
      <c r="BA693" s="22">
        <f t="shared" si="34"/>
        <v>0</v>
      </c>
      <c r="BB693" s="22">
        <f t="shared" si="35"/>
        <v>4624.73</v>
      </c>
      <c r="BC693" s="22">
        <f t="shared" ref="BC693:BD693" si="2857">SUM(AW693+AZ693)</f>
        <v>3180.86637</v>
      </c>
      <c r="BD693" s="22">
        <f t="shared" si="2857"/>
        <v>1443.86363</v>
      </c>
      <c r="BE693" s="22">
        <f t="shared" si="37"/>
        <v>0</v>
      </c>
      <c r="BF693" s="27">
        <v>0.0</v>
      </c>
      <c r="BG693" s="22">
        <f t="shared" si="38"/>
        <v>0</v>
      </c>
      <c r="BH693" s="22">
        <f t="shared" si="39"/>
        <v>0</v>
      </c>
      <c r="BI693" s="22">
        <v>404.68</v>
      </c>
      <c r="BJ693" s="22">
        <f t="shared" si="40"/>
        <v>404.68</v>
      </c>
      <c r="BK693" s="22">
        <f t="shared" si="41"/>
        <v>0</v>
      </c>
      <c r="BL693" s="22"/>
      <c r="BM693" s="22">
        <f t="shared" si="42"/>
        <v>0</v>
      </c>
      <c r="BN693" s="22" t="str">
        <f t="shared" si="43"/>
        <v/>
      </c>
      <c r="BO693" s="22">
        <f t="shared" ref="BO693:BQ693" si="2858">BF693+BI693+BL693</f>
        <v>404.68</v>
      </c>
      <c r="BP693" s="22">
        <f t="shared" si="2858"/>
        <v>404.68</v>
      </c>
      <c r="BQ693" s="22">
        <f t="shared" si="2858"/>
        <v>0</v>
      </c>
      <c r="BR693" s="22">
        <f t="shared" si="45"/>
        <v>0</v>
      </c>
      <c r="BS693" s="22">
        <v>0.0</v>
      </c>
      <c r="BT693" s="22">
        <f t="shared" si="46"/>
        <v>0</v>
      </c>
      <c r="BU693" s="22">
        <f t="shared" si="47"/>
        <v>0</v>
      </c>
      <c r="BV693" s="22">
        <f t="shared" si="48"/>
        <v>0</v>
      </c>
      <c r="BW693" s="27">
        <v>627.82</v>
      </c>
      <c r="BX693" s="22">
        <f t="shared" si="49"/>
        <v>627.82</v>
      </c>
      <c r="BY693" s="22">
        <f t="shared" si="50"/>
        <v>0</v>
      </c>
      <c r="BZ693" s="22">
        <f t="shared" si="51"/>
        <v>0</v>
      </c>
      <c r="CA693" s="22">
        <f t="shared" si="52"/>
        <v>0</v>
      </c>
    </row>
    <row r="694" ht="14.25" customHeight="1">
      <c r="A694" s="14" t="s">
        <v>2990</v>
      </c>
      <c r="B694" s="14" t="s">
        <v>2991</v>
      </c>
      <c r="C694" s="14" t="s">
        <v>2992</v>
      </c>
      <c r="D694" s="14">
        <v>5.29626667E8</v>
      </c>
      <c r="E694" s="14" t="s">
        <v>2210</v>
      </c>
      <c r="F694" s="14" t="s">
        <v>94</v>
      </c>
      <c r="G694" s="14" t="s">
        <v>2993</v>
      </c>
      <c r="H694" s="25" t="s">
        <v>96</v>
      </c>
      <c r="I694" s="26">
        <v>958.0</v>
      </c>
      <c r="J694" s="22">
        <v>0.0</v>
      </c>
      <c r="K694" s="22">
        <f t="shared" si="6"/>
        <v>0</v>
      </c>
      <c r="L694" s="22">
        <f t="shared" si="7"/>
        <v>0</v>
      </c>
      <c r="M694" s="22">
        <v>0.0</v>
      </c>
      <c r="N694" s="22">
        <f t="shared" si="8"/>
        <v>0</v>
      </c>
      <c r="O694" s="22">
        <f t="shared" si="9"/>
        <v>0</v>
      </c>
      <c r="P694" s="22">
        <v>10.0</v>
      </c>
      <c r="Q694" s="22">
        <f t="shared" si="10"/>
        <v>0</v>
      </c>
      <c r="R694" s="22">
        <f t="shared" si="11"/>
        <v>10</v>
      </c>
      <c r="S694" s="22">
        <v>100.0</v>
      </c>
      <c r="T694" s="22">
        <f t="shared" si="12"/>
        <v>0</v>
      </c>
      <c r="U694" s="22">
        <f t="shared" si="13"/>
        <v>100</v>
      </c>
      <c r="V694" s="22">
        <f t="shared" si="14"/>
        <v>848</v>
      </c>
      <c r="W694" s="22">
        <v>13.9</v>
      </c>
      <c r="X694" s="22">
        <f t="shared" si="15"/>
        <v>0</v>
      </c>
      <c r="Y694" s="22">
        <f t="shared" si="16"/>
        <v>13.9</v>
      </c>
      <c r="Z694" s="22">
        <v>0.39</v>
      </c>
      <c r="AA694" s="22">
        <f t="shared" si="17"/>
        <v>0</v>
      </c>
      <c r="AB694" s="22">
        <f t="shared" si="18"/>
        <v>0.39</v>
      </c>
      <c r="AC694" s="22">
        <v>68.87</v>
      </c>
      <c r="AD694" s="22">
        <f t="shared" si="19"/>
        <v>0</v>
      </c>
      <c r="AE694" s="22">
        <f t="shared" si="20"/>
        <v>68.87</v>
      </c>
      <c r="AF694" s="22">
        <v>1.37</v>
      </c>
      <c r="AG694" s="22">
        <f t="shared" si="21"/>
        <v>0</v>
      </c>
      <c r="AH694" s="22">
        <f t="shared" si="22"/>
        <v>1.37</v>
      </c>
      <c r="AI694" s="22">
        <v>60.86</v>
      </c>
      <c r="AJ694" s="22">
        <f t="shared" si="23"/>
        <v>0</v>
      </c>
      <c r="AK694" s="22">
        <f t="shared" si="24"/>
        <v>60.86</v>
      </c>
      <c r="AL694" s="22">
        <f t="shared" ref="AL694:AN694" si="2859">AF694+AI694</f>
        <v>62.23</v>
      </c>
      <c r="AM694" s="22">
        <f t="shared" si="2859"/>
        <v>0</v>
      </c>
      <c r="AN694" s="22">
        <f t="shared" si="2859"/>
        <v>62.23</v>
      </c>
      <c r="AO694" s="22">
        <f t="shared" ref="AO694:AQ694" si="2860">SUM(J694+M694+P694+S694+W694+Z694+AC694+AF694+AI694)</f>
        <v>255.39</v>
      </c>
      <c r="AP694" s="22">
        <f t="shared" si="2860"/>
        <v>0</v>
      </c>
      <c r="AQ694" s="22">
        <f t="shared" si="2860"/>
        <v>255.39</v>
      </c>
      <c r="AR694" s="22">
        <v>24.354840316874235</v>
      </c>
      <c r="AS694" s="22">
        <f t="shared" si="27"/>
        <v>279.7448403</v>
      </c>
      <c r="AT694" s="22">
        <f t="shared" si="28"/>
        <v>279.7448403</v>
      </c>
      <c r="AU694" s="22">
        <f t="shared" si="29"/>
        <v>678.2551597</v>
      </c>
      <c r="AV694" s="22">
        <f t="shared" si="2292"/>
        <v>4554</v>
      </c>
      <c r="AW694" s="22">
        <f t="shared" si="31"/>
        <v>3875.74484</v>
      </c>
      <c r="AX694" s="22">
        <f t="shared" si="32"/>
        <v>678.2551597</v>
      </c>
      <c r="AY694" s="22">
        <v>70.73</v>
      </c>
      <c r="AZ694" s="22">
        <f t="shared" si="33"/>
        <v>70.73</v>
      </c>
      <c r="BA694" s="22">
        <f t="shared" si="34"/>
        <v>0</v>
      </c>
      <c r="BB694" s="22">
        <f t="shared" si="35"/>
        <v>4624.73</v>
      </c>
      <c r="BC694" s="22">
        <f t="shared" ref="BC694:BD694" si="2861">SUM(AW694+AZ694)</f>
        <v>3946.47484</v>
      </c>
      <c r="BD694" s="22">
        <f t="shared" si="2861"/>
        <v>678.2551597</v>
      </c>
      <c r="BE694" s="22">
        <f t="shared" si="37"/>
        <v>0</v>
      </c>
      <c r="BF694" s="27">
        <v>0.0</v>
      </c>
      <c r="BG694" s="22">
        <f t="shared" si="38"/>
        <v>0</v>
      </c>
      <c r="BH694" s="22">
        <f t="shared" si="39"/>
        <v>0</v>
      </c>
      <c r="BI694" s="22">
        <v>130.91</v>
      </c>
      <c r="BJ694" s="22">
        <f t="shared" si="40"/>
        <v>130.91</v>
      </c>
      <c r="BK694" s="22">
        <f t="shared" si="41"/>
        <v>0</v>
      </c>
      <c r="BL694" s="22"/>
      <c r="BM694" s="22">
        <f t="shared" si="42"/>
        <v>0</v>
      </c>
      <c r="BN694" s="22" t="str">
        <f t="shared" si="43"/>
        <v/>
      </c>
      <c r="BO694" s="22">
        <f t="shared" ref="BO694:BQ694" si="2862">BF694+BI694+BL694</f>
        <v>130.91</v>
      </c>
      <c r="BP694" s="22">
        <f t="shared" si="2862"/>
        <v>130.91</v>
      </c>
      <c r="BQ694" s="22">
        <f t="shared" si="2862"/>
        <v>0</v>
      </c>
      <c r="BR694" s="22">
        <f t="shared" si="45"/>
        <v>0</v>
      </c>
      <c r="BS694" s="22">
        <v>0.0</v>
      </c>
      <c r="BT694" s="22">
        <f t="shared" si="46"/>
        <v>0</v>
      </c>
      <c r="BU694" s="22">
        <f t="shared" si="47"/>
        <v>0</v>
      </c>
      <c r="BV694" s="22">
        <f t="shared" si="48"/>
        <v>0</v>
      </c>
      <c r="BW694" s="27">
        <v>383.08</v>
      </c>
      <c r="BX694" s="22">
        <f t="shared" si="49"/>
        <v>383.08</v>
      </c>
      <c r="BY694" s="22">
        <f t="shared" si="50"/>
        <v>0</v>
      </c>
      <c r="BZ694" s="22">
        <f t="shared" si="51"/>
        <v>0</v>
      </c>
      <c r="CA694" s="22">
        <f t="shared" si="52"/>
        <v>0</v>
      </c>
    </row>
    <row r="695" ht="14.25" customHeight="1">
      <c r="A695" s="14" t="s">
        <v>2994</v>
      </c>
      <c r="B695" s="14" t="s">
        <v>2995</v>
      </c>
      <c r="C695" s="14" t="s">
        <v>2996</v>
      </c>
      <c r="D695" s="14">
        <v>9.32913806E8</v>
      </c>
      <c r="E695" s="14" t="s">
        <v>266</v>
      </c>
      <c r="F695" s="14" t="s">
        <v>508</v>
      </c>
      <c r="G695" s="14" t="s">
        <v>2997</v>
      </c>
      <c r="H695" s="25" t="s">
        <v>96</v>
      </c>
      <c r="I695" s="26">
        <v>597.0</v>
      </c>
      <c r="J695" s="22">
        <v>0.0</v>
      </c>
      <c r="K695" s="22">
        <f t="shared" si="6"/>
        <v>0</v>
      </c>
      <c r="L695" s="22">
        <f t="shared" si="7"/>
        <v>0</v>
      </c>
      <c r="M695" s="22">
        <v>0.0</v>
      </c>
      <c r="N695" s="22">
        <f t="shared" si="8"/>
        <v>0</v>
      </c>
      <c r="O695" s="22">
        <f t="shared" si="9"/>
        <v>0</v>
      </c>
      <c r="P695" s="22">
        <v>10.0</v>
      </c>
      <c r="Q695" s="22">
        <f t="shared" si="10"/>
        <v>0</v>
      </c>
      <c r="R695" s="22">
        <f t="shared" si="11"/>
        <v>10</v>
      </c>
      <c r="S695" s="22">
        <v>100.0</v>
      </c>
      <c r="T695" s="22">
        <f t="shared" si="12"/>
        <v>0</v>
      </c>
      <c r="U695" s="22">
        <f t="shared" si="13"/>
        <v>100</v>
      </c>
      <c r="V695" s="22">
        <f t="shared" si="14"/>
        <v>487</v>
      </c>
      <c r="W695" s="22">
        <v>13.9</v>
      </c>
      <c r="X695" s="22">
        <f t="shared" si="15"/>
        <v>0</v>
      </c>
      <c r="Y695" s="22">
        <f t="shared" si="16"/>
        <v>13.9</v>
      </c>
      <c r="Z695" s="22">
        <v>0.39</v>
      </c>
      <c r="AA695" s="22">
        <f t="shared" si="17"/>
        <v>0</v>
      </c>
      <c r="AB695" s="22">
        <f t="shared" si="18"/>
        <v>0.39</v>
      </c>
      <c r="AC695" s="22">
        <v>68.87</v>
      </c>
      <c r="AD695" s="22">
        <f t="shared" si="19"/>
        <v>0</v>
      </c>
      <c r="AE695" s="22">
        <f t="shared" si="20"/>
        <v>68.87</v>
      </c>
      <c r="AF695" s="22">
        <v>1.37</v>
      </c>
      <c r="AG695" s="22">
        <f t="shared" si="21"/>
        <v>0</v>
      </c>
      <c r="AH695" s="22">
        <f t="shared" si="22"/>
        <v>1.37</v>
      </c>
      <c r="AI695" s="22">
        <v>60.86</v>
      </c>
      <c r="AJ695" s="22">
        <f t="shared" si="23"/>
        <v>0</v>
      </c>
      <c r="AK695" s="22">
        <f t="shared" si="24"/>
        <v>60.86</v>
      </c>
      <c r="AL695" s="22">
        <f t="shared" ref="AL695:AN695" si="2863">AF695+AI695</f>
        <v>62.23</v>
      </c>
      <c r="AM695" s="22">
        <f t="shared" si="2863"/>
        <v>0</v>
      </c>
      <c r="AN695" s="22">
        <f t="shared" si="2863"/>
        <v>62.23</v>
      </c>
      <c r="AO695" s="22">
        <f t="shared" ref="AO695:AQ695" si="2864">SUM(J695+M695+P695+S695+W695+Z695+AC695+AF695+AI695)</f>
        <v>255.39</v>
      </c>
      <c r="AP695" s="22">
        <f t="shared" si="2864"/>
        <v>0</v>
      </c>
      <c r="AQ695" s="22">
        <f t="shared" si="2864"/>
        <v>255.39</v>
      </c>
      <c r="AR695" s="22">
        <v>11.841358649389289</v>
      </c>
      <c r="AS695" s="22">
        <f t="shared" si="27"/>
        <v>267.2313586</v>
      </c>
      <c r="AT695" s="22">
        <f t="shared" si="28"/>
        <v>267.2313586</v>
      </c>
      <c r="AU695" s="22">
        <f t="shared" si="29"/>
        <v>329.7686414</v>
      </c>
      <c r="AV695" s="22">
        <f t="shared" si="2292"/>
        <v>4554</v>
      </c>
      <c r="AW695" s="22">
        <f t="shared" si="31"/>
        <v>4224.231359</v>
      </c>
      <c r="AX695" s="22">
        <f t="shared" si="32"/>
        <v>329.7686414</v>
      </c>
      <c r="AY695" s="22">
        <v>70.73</v>
      </c>
      <c r="AZ695" s="22">
        <f t="shared" si="33"/>
        <v>70.73</v>
      </c>
      <c r="BA695" s="22">
        <f t="shared" si="34"/>
        <v>0</v>
      </c>
      <c r="BB695" s="22">
        <f t="shared" si="35"/>
        <v>4624.73</v>
      </c>
      <c r="BC695" s="22">
        <f t="shared" ref="BC695:BD695" si="2865">SUM(AW695+AZ695)</f>
        <v>4294.961359</v>
      </c>
      <c r="BD695" s="22">
        <f t="shared" si="2865"/>
        <v>329.7686414</v>
      </c>
      <c r="BE695" s="22">
        <f t="shared" si="37"/>
        <v>0</v>
      </c>
      <c r="BF695" s="27">
        <v>0.0</v>
      </c>
      <c r="BG695" s="22">
        <f t="shared" si="38"/>
        <v>0</v>
      </c>
      <c r="BH695" s="22">
        <f t="shared" si="39"/>
        <v>0</v>
      </c>
      <c r="BI695" s="22">
        <v>357.41999999999996</v>
      </c>
      <c r="BJ695" s="22">
        <f t="shared" si="40"/>
        <v>357.42</v>
      </c>
      <c r="BK695" s="22">
        <f t="shared" si="41"/>
        <v>0</v>
      </c>
      <c r="BL695" s="22"/>
      <c r="BM695" s="22">
        <f t="shared" si="42"/>
        <v>0</v>
      </c>
      <c r="BN695" s="22" t="str">
        <f t="shared" si="43"/>
        <v/>
      </c>
      <c r="BO695" s="22">
        <f t="shared" ref="BO695:BQ695" si="2866">BF695+BI695+BL695</f>
        <v>357.42</v>
      </c>
      <c r="BP695" s="22">
        <f t="shared" si="2866"/>
        <v>357.42</v>
      </c>
      <c r="BQ695" s="22">
        <f t="shared" si="2866"/>
        <v>0</v>
      </c>
      <c r="BR695" s="22">
        <f t="shared" si="45"/>
        <v>0</v>
      </c>
      <c r="BS695" s="22">
        <v>0.0</v>
      </c>
      <c r="BT695" s="22">
        <f t="shared" si="46"/>
        <v>0</v>
      </c>
      <c r="BU695" s="22">
        <f t="shared" si="47"/>
        <v>0</v>
      </c>
      <c r="BV695" s="22">
        <f t="shared" si="48"/>
        <v>0</v>
      </c>
      <c r="BW695" s="27">
        <v>53.2</v>
      </c>
      <c r="BX695" s="22">
        <f t="shared" si="49"/>
        <v>53.2</v>
      </c>
      <c r="BY695" s="22">
        <f t="shared" si="50"/>
        <v>0</v>
      </c>
      <c r="BZ695" s="22">
        <f t="shared" si="51"/>
        <v>0</v>
      </c>
      <c r="CA695" s="22">
        <f t="shared" si="52"/>
        <v>0</v>
      </c>
    </row>
    <row r="696" ht="14.25" customHeight="1">
      <c r="A696" s="14" t="s">
        <v>2998</v>
      </c>
      <c r="B696" s="14" t="s">
        <v>2999</v>
      </c>
      <c r="C696" s="14" t="s">
        <v>3000</v>
      </c>
      <c r="D696" s="14">
        <v>9.96644091E8</v>
      </c>
      <c r="E696" s="14" t="s">
        <v>533</v>
      </c>
      <c r="F696" s="14" t="s">
        <v>101</v>
      </c>
      <c r="G696" s="14" t="s">
        <v>3001</v>
      </c>
      <c r="H696" s="25" t="s">
        <v>96</v>
      </c>
      <c r="I696" s="26">
        <v>3500.0</v>
      </c>
      <c r="J696" s="22">
        <v>0.0</v>
      </c>
      <c r="K696" s="22">
        <f t="shared" si="6"/>
        <v>0</v>
      </c>
      <c r="L696" s="22">
        <f t="shared" si="7"/>
        <v>0</v>
      </c>
      <c r="M696" s="22">
        <v>0.0</v>
      </c>
      <c r="N696" s="22">
        <f t="shared" si="8"/>
        <v>0</v>
      </c>
      <c r="O696" s="22">
        <f t="shared" si="9"/>
        <v>0</v>
      </c>
      <c r="P696" s="22">
        <v>10.0</v>
      </c>
      <c r="Q696" s="22">
        <f t="shared" si="10"/>
        <v>0</v>
      </c>
      <c r="R696" s="22">
        <f t="shared" si="11"/>
        <v>10</v>
      </c>
      <c r="S696" s="22">
        <v>100.0</v>
      </c>
      <c r="T696" s="22">
        <f t="shared" si="12"/>
        <v>0</v>
      </c>
      <c r="U696" s="22">
        <f t="shared" si="13"/>
        <v>100</v>
      </c>
      <c r="V696" s="22">
        <f t="shared" si="14"/>
        <v>3390</v>
      </c>
      <c r="W696" s="22">
        <v>27.8</v>
      </c>
      <c r="X696" s="22">
        <f t="shared" si="15"/>
        <v>0</v>
      </c>
      <c r="Y696" s="22">
        <f t="shared" si="16"/>
        <v>27.8</v>
      </c>
      <c r="Z696" s="22">
        <v>0.39</v>
      </c>
      <c r="AA696" s="22">
        <f t="shared" si="17"/>
        <v>0</v>
      </c>
      <c r="AB696" s="22">
        <f t="shared" si="18"/>
        <v>0.39</v>
      </c>
      <c r="AC696" s="22">
        <v>68.87</v>
      </c>
      <c r="AD696" s="22">
        <f t="shared" si="19"/>
        <v>0</v>
      </c>
      <c r="AE696" s="22">
        <f t="shared" si="20"/>
        <v>68.87</v>
      </c>
      <c r="AF696" s="22">
        <v>1.37</v>
      </c>
      <c r="AG696" s="22">
        <f t="shared" si="21"/>
        <v>0</v>
      </c>
      <c r="AH696" s="22">
        <f t="shared" si="22"/>
        <v>1.37</v>
      </c>
      <c r="AI696" s="22">
        <v>60.86</v>
      </c>
      <c r="AJ696" s="22">
        <f t="shared" si="23"/>
        <v>0</v>
      </c>
      <c r="AK696" s="22">
        <f t="shared" si="24"/>
        <v>60.86</v>
      </c>
      <c r="AL696" s="22">
        <f t="shared" ref="AL696:AN696" si="2867">AF696+AI696</f>
        <v>62.23</v>
      </c>
      <c r="AM696" s="22">
        <f t="shared" si="2867"/>
        <v>0</v>
      </c>
      <c r="AN696" s="22">
        <f t="shared" si="2867"/>
        <v>62.23</v>
      </c>
      <c r="AO696" s="22">
        <f t="shared" ref="AO696:AQ696" si="2868">SUM(J696+M696+P696+S696+W696+Z696+AC696+AF696+AI696)</f>
        <v>269.29</v>
      </c>
      <c r="AP696" s="22">
        <f t="shared" si="2868"/>
        <v>0</v>
      </c>
      <c r="AQ696" s="22">
        <f t="shared" si="2868"/>
        <v>269.29</v>
      </c>
      <c r="AR696" s="22">
        <v>111.98734171180139</v>
      </c>
      <c r="AS696" s="22">
        <f t="shared" si="27"/>
        <v>381.2773417</v>
      </c>
      <c r="AT696" s="22">
        <f t="shared" si="28"/>
        <v>381.2773417</v>
      </c>
      <c r="AU696" s="22">
        <f t="shared" si="29"/>
        <v>3118.722658</v>
      </c>
      <c r="AV696" s="22">
        <f t="shared" si="2292"/>
        <v>4554</v>
      </c>
      <c r="AW696" s="22">
        <f t="shared" si="31"/>
        <v>1435.277342</v>
      </c>
      <c r="AX696" s="22">
        <f t="shared" si="32"/>
        <v>3118.722658</v>
      </c>
      <c r="AY696" s="22">
        <v>70.73</v>
      </c>
      <c r="AZ696" s="22">
        <f t="shared" si="33"/>
        <v>70.73</v>
      </c>
      <c r="BA696" s="22">
        <f t="shared" si="34"/>
        <v>0</v>
      </c>
      <c r="BB696" s="22">
        <f t="shared" si="35"/>
        <v>4624.73</v>
      </c>
      <c r="BC696" s="22">
        <f t="shared" ref="BC696:BD696" si="2869">SUM(AW696+AZ696)</f>
        <v>1506.007342</v>
      </c>
      <c r="BD696" s="22">
        <f t="shared" si="2869"/>
        <v>3118.722658</v>
      </c>
      <c r="BE696" s="22">
        <f t="shared" si="37"/>
        <v>0</v>
      </c>
      <c r="BF696" s="27">
        <v>0.0</v>
      </c>
      <c r="BG696" s="22">
        <f t="shared" si="38"/>
        <v>0</v>
      </c>
      <c r="BH696" s="22">
        <f t="shared" si="39"/>
        <v>0</v>
      </c>
      <c r="BI696" s="22">
        <v>197.41</v>
      </c>
      <c r="BJ696" s="22">
        <f t="shared" si="40"/>
        <v>197.41</v>
      </c>
      <c r="BK696" s="22">
        <f t="shared" si="41"/>
        <v>0</v>
      </c>
      <c r="BL696" s="22"/>
      <c r="BM696" s="22">
        <f t="shared" si="42"/>
        <v>0</v>
      </c>
      <c r="BN696" s="22" t="str">
        <f t="shared" si="43"/>
        <v/>
      </c>
      <c r="BO696" s="22">
        <f t="shared" ref="BO696:BQ696" si="2870">BF696+BI696+BL696</f>
        <v>197.41</v>
      </c>
      <c r="BP696" s="22">
        <f t="shared" si="2870"/>
        <v>197.41</v>
      </c>
      <c r="BQ696" s="22">
        <f t="shared" si="2870"/>
        <v>0</v>
      </c>
      <c r="BR696" s="22">
        <f t="shared" si="45"/>
        <v>0</v>
      </c>
      <c r="BS696" s="22">
        <v>0.0</v>
      </c>
      <c r="BT696" s="22">
        <f t="shared" si="46"/>
        <v>0</v>
      </c>
      <c r="BU696" s="22">
        <f t="shared" si="47"/>
        <v>0</v>
      </c>
      <c r="BV696" s="22">
        <f t="shared" si="48"/>
        <v>0</v>
      </c>
      <c r="BW696" s="27">
        <v>1532.32</v>
      </c>
      <c r="BX696" s="22">
        <f t="shared" si="49"/>
        <v>1532.32</v>
      </c>
      <c r="BY696" s="22">
        <f t="shared" si="50"/>
        <v>0</v>
      </c>
      <c r="BZ696" s="22">
        <f t="shared" si="51"/>
        <v>0</v>
      </c>
      <c r="CA696" s="22">
        <f t="shared" si="52"/>
        <v>0</v>
      </c>
    </row>
    <row r="697" ht="14.25" customHeight="1">
      <c r="A697" s="14" t="s">
        <v>3002</v>
      </c>
      <c r="B697" s="14" t="s">
        <v>3003</v>
      </c>
      <c r="C697" s="14" t="s">
        <v>3004</v>
      </c>
      <c r="D697" s="14">
        <v>8.9624346E8</v>
      </c>
      <c r="E697" s="14" t="s">
        <v>287</v>
      </c>
      <c r="F697" s="14" t="s">
        <v>176</v>
      </c>
      <c r="G697" s="14" t="s">
        <v>3005</v>
      </c>
      <c r="H697" s="25" t="s">
        <v>96</v>
      </c>
      <c r="I697" s="26">
        <v>1232.0</v>
      </c>
      <c r="J697" s="22">
        <v>0.0</v>
      </c>
      <c r="K697" s="22">
        <f t="shared" si="6"/>
        <v>0</v>
      </c>
      <c r="L697" s="22">
        <f t="shared" si="7"/>
        <v>0</v>
      </c>
      <c r="M697" s="22">
        <v>0.0</v>
      </c>
      <c r="N697" s="22">
        <f t="shared" si="8"/>
        <v>0</v>
      </c>
      <c r="O697" s="22">
        <f t="shared" si="9"/>
        <v>0</v>
      </c>
      <c r="P697" s="22">
        <v>22.0</v>
      </c>
      <c r="Q697" s="22">
        <f t="shared" si="10"/>
        <v>0</v>
      </c>
      <c r="R697" s="22">
        <f t="shared" si="11"/>
        <v>22</v>
      </c>
      <c r="S697" s="22">
        <v>100.0</v>
      </c>
      <c r="T697" s="22">
        <f t="shared" si="12"/>
        <v>0</v>
      </c>
      <c r="U697" s="22">
        <f t="shared" si="13"/>
        <v>100</v>
      </c>
      <c r="V697" s="22">
        <f t="shared" si="14"/>
        <v>1110</v>
      </c>
      <c r="W697" s="22">
        <v>13.9</v>
      </c>
      <c r="X697" s="22">
        <f t="shared" si="15"/>
        <v>0</v>
      </c>
      <c r="Y697" s="22">
        <f t="shared" si="16"/>
        <v>13.9</v>
      </c>
      <c r="Z697" s="22">
        <v>0.39</v>
      </c>
      <c r="AA697" s="22">
        <f t="shared" si="17"/>
        <v>0</v>
      </c>
      <c r="AB697" s="22">
        <f t="shared" si="18"/>
        <v>0.39</v>
      </c>
      <c r="AC697" s="22">
        <v>68.87</v>
      </c>
      <c r="AD697" s="22">
        <f t="shared" si="19"/>
        <v>0</v>
      </c>
      <c r="AE697" s="22">
        <f t="shared" si="20"/>
        <v>68.87</v>
      </c>
      <c r="AF697" s="22">
        <v>1.37</v>
      </c>
      <c r="AG697" s="22">
        <f t="shared" si="21"/>
        <v>0</v>
      </c>
      <c r="AH697" s="22">
        <f t="shared" si="22"/>
        <v>1.37</v>
      </c>
      <c r="AI697" s="22">
        <v>60.86</v>
      </c>
      <c r="AJ697" s="22">
        <f t="shared" si="23"/>
        <v>0</v>
      </c>
      <c r="AK697" s="22">
        <f t="shared" si="24"/>
        <v>60.86</v>
      </c>
      <c r="AL697" s="22">
        <f t="shared" ref="AL697:AN697" si="2871">AF697+AI697</f>
        <v>62.23</v>
      </c>
      <c r="AM697" s="22">
        <f t="shared" si="2871"/>
        <v>0</v>
      </c>
      <c r="AN697" s="22">
        <f t="shared" si="2871"/>
        <v>62.23</v>
      </c>
      <c r="AO697" s="22">
        <f t="shared" ref="AO697:AQ697" si="2872">SUM(J697+M697+P697+S697+W697+Z697+AC697+AF697+AI697)</f>
        <v>267.39</v>
      </c>
      <c r="AP697" s="22">
        <f t="shared" si="2872"/>
        <v>0</v>
      </c>
      <c r="AQ697" s="22">
        <f t="shared" si="2872"/>
        <v>267.39</v>
      </c>
      <c r="AR697" s="22">
        <v>33.436646956433954</v>
      </c>
      <c r="AS697" s="22">
        <f t="shared" si="27"/>
        <v>300.826647</v>
      </c>
      <c r="AT697" s="22">
        <f t="shared" si="28"/>
        <v>300.826647</v>
      </c>
      <c r="AU697" s="22">
        <f t="shared" si="29"/>
        <v>931.173353</v>
      </c>
      <c r="AV697" s="22">
        <f t="shared" si="2292"/>
        <v>4554</v>
      </c>
      <c r="AW697" s="22">
        <f t="shared" si="31"/>
        <v>3622.826647</v>
      </c>
      <c r="AX697" s="22">
        <f t="shared" si="32"/>
        <v>931.173353</v>
      </c>
      <c r="AY697" s="22">
        <v>70.73</v>
      </c>
      <c r="AZ697" s="22">
        <f t="shared" si="33"/>
        <v>70.73</v>
      </c>
      <c r="BA697" s="22">
        <f t="shared" si="34"/>
        <v>0</v>
      </c>
      <c r="BB697" s="22">
        <f t="shared" si="35"/>
        <v>4624.73</v>
      </c>
      <c r="BC697" s="22">
        <f t="shared" ref="BC697:BD697" si="2873">SUM(AW697+AZ697)</f>
        <v>3693.556647</v>
      </c>
      <c r="BD697" s="22">
        <f t="shared" si="2873"/>
        <v>931.173353</v>
      </c>
      <c r="BE697" s="22">
        <f t="shared" si="37"/>
        <v>0</v>
      </c>
      <c r="BF697" s="27">
        <v>0.0</v>
      </c>
      <c r="BG697" s="22">
        <f t="shared" si="38"/>
        <v>0</v>
      </c>
      <c r="BH697" s="22">
        <f t="shared" si="39"/>
        <v>0</v>
      </c>
      <c r="BI697" s="22">
        <v>603.5699999999999</v>
      </c>
      <c r="BJ697" s="22">
        <f t="shared" si="40"/>
        <v>603.57</v>
      </c>
      <c r="BK697" s="22">
        <f t="shared" si="41"/>
        <v>0</v>
      </c>
      <c r="BL697" s="22"/>
      <c r="BM697" s="22">
        <f t="shared" si="42"/>
        <v>0</v>
      </c>
      <c r="BN697" s="22" t="str">
        <f t="shared" si="43"/>
        <v/>
      </c>
      <c r="BO697" s="22">
        <f t="shared" ref="BO697:BQ697" si="2874">BF697+BI697+BL697</f>
        <v>603.57</v>
      </c>
      <c r="BP697" s="22">
        <f t="shared" si="2874"/>
        <v>603.57</v>
      </c>
      <c r="BQ697" s="22">
        <f t="shared" si="2874"/>
        <v>0</v>
      </c>
      <c r="BR697" s="22">
        <f t="shared" si="45"/>
        <v>0</v>
      </c>
      <c r="BS697" s="22">
        <v>0.0</v>
      </c>
      <c r="BT697" s="22">
        <f t="shared" si="46"/>
        <v>0</v>
      </c>
      <c r="BU697" s="22">
        <f t="shared" si="47"/>
        <v>0</v>
      </c>
      <c r="BV697" s="22">
        <f t="shared" si="48"/>
        <v>0</v>
      </c>
      <c r="BW697" s="27">
        <v>127.69</v>
      </c>
      <c r="BX697" s="22">
        <f t="shared" si="49"/>
        <v>127.69</v>
      </c>
      <c r="BY697" s="22">
        <f t="shared" si="50"/>
        <v>0</v>
      </c>
      <c r="BZ697" s="22">
        <f t="shared" si="51"/>
        <v>0</v>
      </c>
      <c r="CA697" s="22">
        <f t="shared" si="52"/>
        <v>0</v>
      </c>
    </row>
    <row r="698" ht="14.25" customHeight="1">
      <c r="A698" s="14" t="s">
        <v>3006</v>
      </c>
      <c r="B698" s="14" t="s">
        <v>3007</v>
      </c>
      <c r="C698" s="14" t="s">
        <v>3008</v>
      </c>
      <c r="D698" s="14">
        <v>8.79256958E8</v>
      </c>
      <c r="E698" s="14" t="s">
        <v>266</v>
      </c>
      <c r="F698" s="14" t="s">
        <v>745</v>
      </c>
      <c r="G698" s="14" t="s">
        <v>3009</v>
      </c>
      <c r="H698" s="25" t="s">
        <v>96</v>
      </c>
      <c r="I698" s="26">
        <v>860.0</v>
      </c>
      <c r="J698" s="22">
        <v>0.0</v>
      </c>
      <c r="K698" s="22">
        <f t="shared" si="6"/>
        <v>0</v>
      </c>
      <c r="L698" s="22">
        <f t="shared" si="7"/>
        <v>0</v>
      </c>
      <c r="M698" s="22">
        <v>0.0</v>
      </c>
      <c r="N698" s="22">
        <f t="shared" si="8"/>
        <v>0</v>
      </c>
      <c r="O698" s="22">
        <f t="shared" si="9"/>
        <v>0</v>
      </c>
      <c r="P698" s="22">
        <v>10.0</v>
      </c>
      <c r="Q698" s="22">
        <f t="shared" si="10"/>
        <v>0</v>
      </c>
      <c r="R698" s="22">
        <f t="shared" si="11"/>
        <v>10</v>
      </c>
      <c r="S698" s="22">
        <v>100.0</v>
      </c>
      <c r="T698" s="22">
        <f t="shared" si="12"/>
        <v>0</v>
      </c>
      <c r="U698" s="22">
        <f t="shared" si="13"/>
        <v>100</v>
      </c>
      <c r="V698" s="22">
        <f t="shared" si="14"/>
        <v>750</v>
      </c>
      <c r="W698" s="22">
        <v>13.9</v>
      </c>
      <c r="X698" s="22">
        <f t="shared" si="15"/>
        <v>0</v>
      </c>
      <c r="Y698" s="22">
        <f t="shared" si="16"/>
        <v>13.9</v>
      </c>
      <c r="Z698" s="22">
        <v>0.39</v>
      </c>
      <c r="AA698" s="22">
        <f t="shared" si="17"/>
        <v>0</v>
      </c>
      <c r="AB698" s="22">
        <f t="shared" si="18"/>
        <v>0.39</v>
      </c>
      <c r="AC698" s="22">
        <v>68.87</v>
      </c>
      <c r="AD698" s="22">
        <f t="shared" si="19"/>
        <v>0</v>
      </c>
      <c r="AE698" s="22">
        <f t="shared" si="20"/>
        <v>68.87</v>
      </c>
      <c r="AF698" s="22">
        <v>1.37</v>
      </c>
      <c r="AG698" s="22">
        <f t="shared" si="21"/>
        <v>0</v>
      </c>
      <c r="AH698" s="22">
        <f t="shared" si="22"/>
        <v>1.37</v>
      </c>
      <c r="AI698" s="22">
        <v>60.86</v>
      </c>
      <c r="AJ698" s="22">
        <f t="shared" si="23"/>
        <v>0</v>
      </c>
      <c r="AK698" s="22">
        <f t="shared" si="24"/>
        <v>60.86</v>
      </c>
      <c r="AL698" s="22">
        <f t="shared" ref="AL698:AN698" si="2875">AF698+AI698</f>
        <v>62.23</v>
      </c>
      <c r="AM698" s="22">
        <f t="shared" si="2875"/>
        <v>0</v>
      </c>
      <c r="AN698" s="22">
        <f t="shared" si="2875"/>
        <v>62.23</v>
      </c>
      <c r="AO698" s="22">
        <f t="shared" ref="AO698:AQ698" si="2876">SUM(J698+M698+P698+S698+W698+Z698+AC698+AF698+AI698)</f>
        <v>255.39</v>
      </c>
      <c r="AP698" s="22">
        <f t="shared" si="2876"/>
        <v>0</v>
      </c>
      <c r="AQ698" s="22">
        <f t="shared" si="2876"/>
        <v>255.39</v>
      </c>
      <c r="AR698" s="22">
        <v>20.957828673069457</v>
      </c>
      <c r="AS698" s="22">
        <f t="shared" si="27"/>
        <v>276.3478287</v>
      </c>
      <c r="AT698" s="22">
        <f t="shared" si="28"/>
        <v>276.3478287</v>
      </c>
      <c r="AU698" s="22">
        <f t="shared" si="29"/>
        <v>583.6521713</v>
      </c>
      <c r="AV698" s="22">
        <f t="shared" si="2292"/>
        <v>4554</v>
      </c>
      <c r="AW698" s="22">
        <f t="shared" si="31"/>
        <v>3970.347829</v>
      </c>
      <c r="AX698" s="22">
        <f t="shared" si="32"/>
        <v>583.6521713</v>
      </c>
      <c r="AY698" s="22">
        <v>70.73</v>
      </c>
      <c r="AZ698" s="22">
        <f t="shared" si="33"/>
        <v>70.73</v>
      </c>
      <c r="BA698" s="22">
        <f t="shared" si="34"/>
        <v>0</v>
      </c>
      <c r="BB698" s="22">
        <f t="shared" si="35"/>
        <v>4624.73</v>
      </c>
      <c r="BC698" s="22">
        <f t="shared" ref="BC698:BD698" si="2877">SUM(AW698+AZ698)</f>
        <v>4041.077829</v>
      </c>
      <c r="BD698" s="22">
        <f t="shared" si="2877"/>
        <v>583.6521713</v>
      </c>
      <c r="BE698" s="22">
        <f t="shared" si="37"/>
        <v>0</v>
      </c>
      <c r="BF698" s="27">
        <v>0.0</v>
      </c>
      <c r="BG698" s="22">
        <f t="shared" si="38"/>
        <v>0</v>
      </c>
      <c r="BH698" s="22">
        <f t="shared" si="39"/>
        <v>0</v>
      </c>
      <c r="BI698" s="22">
        <v>532.67</v>
      </c>
      <c r="BJ698" s="22">
        <f t="shared" si="40"/>
        <v>532.67</v>
      </c>
      <c r="BK698" s="22">
        <f t="shared" si="41"/>
        <v>0</v>
      </c>
      <c r="BL698" s="22"/>
      <c r="BM698" s="22">
        <f t="shared" si="42"/>
        <v>0</v>
      </c>
      <c r="BN698" s="22" t="str">
        <f t="shared" si="43"/>
        <v/>
      </c>
      <c r="BO698" s="22">
        <f t="shared" ref="BO698:BQ698" si="2878">BF698+BI698+BL698</f>
        <v>532.67</v>
      </c>
      <c r="BP698" s="22">
        <f t="shared" si="2878"/>
        <v>532.67</v>
      </c>
      <c r="BQ698" s="22">
        <f t="shared" si="2878"/>
        <v>0</v>
      </c>
      <c r="BR698" s="22">
        <f t="shared" si="45"/>
        <v>0</v>
      </c>
      <c r="BS698" s="22">
        <v>0.0</v>
      </c>
      <c r="BT698" s="22">
        <f t="shared" si="46"/>
        <v>0</v>
      </c>
      <c r="BU698" s="22">
        <f t="shared" si="47"/>
        <v>0</v>
      </c>
      <c r="BV698" s="22">
        <f t="shared" si="48"/>
        <v>0</v>
      </c>
      <c r="BW698" s="27">
        <v>191.54</v>
      </c>
      <c r="BX698" s="22">
        <f t="shared" si="49"/>
        <v>191.54</v>
      </c>
      <c r="BY698" s="22">
        <f t="shared" si="50"/>
        <v>0</v>
      </c>
      <c r="BZ698" s="22">
        <f t="shared" si="51"/>
        <v>0</v>
      </c>
      <c r="CA698" s="22">
        <f t="shared" si="52"/>
        <v>0</v>
      </c>
    </row>
    <row r="699" ht="14.25" customHeight="1">
      <c r="A699" s="14" t="s">
        <v>3010</v>
      </c>
      <c r="B699" s="14" t="s">
        <v>3011</v>
      </c>
      <c r="C699" s="14" t="s">
        <v>3012</v>
      </c>
      <c r="D699" s="14">
        <v>9.20133908E8</v>
      </c>
      <c r="E699" s="14" t="s">
        <v>312</v>
      </c>
      <c r="F699" s="14" t="s">
        <v>508</v>
      </c>
      <c r="G699" s="14" t="s">
        <v>3013</v>
      </c>
      <c r="H699" s="25" t="s">
        <v>96</v>
      </c>
      <c r="I699" s="26">
        <v>737.0</v>
      </c>
      <c r="J699" s="22">
        <v>0.0</v>
      </c>
      <c r="K699" s="22">
        <f t="shared" si="6"/>
        <v>0</v>
      </c>
      <c r="L699" s="22">
        <f t="shared" si="7"/>
        <v>0</v>
      </c>
      <c r="M699" s="22">
        <v>0.0</v>
      </c>
      <c r="N699" s="22">
        <f t="shared" si="8"/>
        <v>0</v>
      </c>
      <c r="O699" s="22">
        <f t="shared" si="9"/>
        <v>0</v>
      </c>
      <c r="P699" s="22">
        <v>10.0</v>
      </c>
      <c r="Q699" s="22">
        <f t="shared" si="10"/>
        <v>0</v>
      </c>
      <c r="R699" s="22">
        <f t="shared" si="11"/>
        <v>10</v>
      </c>
      <c r="S699" s="22">
        <v>100.0</v>
      </c>
      <c r="T699" s="22">
        <f t="shared" si="12"/>
        <v>0</v>
      </c>
      <c r="U699" s="22">
        <f t="shared" si="13"/>
        <v>100</v>
      </c>
      <c r="V699" s="22">
        <f t="shared" si="14"/>
        <v>627</v>
      </c>
      <c r="W699" s="22">
        <v>13.9</v>
      </c>
      <c r="X699" s="22">
        <f t="shared" si="15"/>
        <v>0</v>
      </c>
      <c r="Y699" s="22">
        <f t="shared" si="16"/>
        <v>13.9</v>
      </c>
      <c r="Z699" s="22">
        <v>0.39</v>
      </c>
      <c r="AA699" s="22">
        <f t="shared" si="17"/>
        <v>0</v>
      </c>
      <c r="AB699" s="22">
        <f t="shared" si="18"/>
        <v>0.39</v>
      </c>
      <c r="AC699" s="22">
        <v>68.87</v>
      </c>
      <c r="AD699" s="22">
        <f t="shared" si="19"/>
        <v>0</v>
      </c>
      <c r="AE699" s="22">
        <f t="shared" si="20"/>
        <v>68.87</v>
      </c>
      <c r="AF699" s="22">
        <v>1.37</v>
      </c>
      <c r="AG699" s="22">
        <f t="shared" si="21"/>
        <v>0</v>
      </c>
      <c r="AH699" s="22">
        <f t="shared" si="22"/>
        <v>1.37</v>
      </c>
      <c r="AI699" s="22">
        <v>60.86</v>
      </c>
      <c r="AJ699" s="22">
        <f t="shared" si="23"/>
        <v>0</v>
      </c>
      <c r="AK699" s="22">
        <f t="shared" si="24"/>
        <v>60.86</v>
      </c>
      <c r="AL699" s="22">
        <f t="shared" ref="AL699:AN699" si="2879">AF699+AI699</f>
        <v>62.23</v>
      </c>
      <c r="AM699" s="22">
        <f t="shared" si="2879"/>
        <v>0</v>
      </c>
      <c r="AN699" s="22">
        <f t="shared" si="2879"/>
        <v>62.23</v>
      </c>
      <c r="AO699" s="22">
        <f t="shared" ref="AO699:AQ699" si="2880">SUM(J699+M699+P699+S699+W699+Z699+AC699+AF699+AI699)</f>
        <v>255.39</v>
      </c>
      <c r="AP699" s="22">
        <f t="shared" si="2880"/>
        <v>0</v>
      </c>
      <c r="AQ699" s="22">
        <f t="shared" si="2880"/>
        <v>255.39</v>
      </c>
      <c r="AR699" s="22">
        <v>16.694232426253254</v>
      </c>
      <c r="AS699" s="22">
        <f t="shared" si="27"/>
        <v>272.0842324</v>
      </c>
      <c r="AT699" s="22">
        <f t="shared" si="28"/>
        <v>272.0842324</v>
      </c>
      <c r="AU699" s="22">
        <f t="shared" si="29"/>
        <v>464.9157676</v>
      </c>
      <c r="AV699" s="22">
        <f t="shared" si="2292"/>
        <v>4554</v>
      </c>
      <c r="AW699" s="22">
        <f t="shared" si="31"/>
        <v>4089.084232</v>
      </c>
      <c r="AX699" s="22">
        <f t="shared" si="32"/>
        <v>464.9157676</v>
      </c>
      <c r="AY699" s="22">
        <v>70.73</v>
      </c>
      <c r="AZ699" s="22">
        <f t="shared" si="33"/>
        <v>70.73</v>
      </c>
      <c r="BA699" s="22">
        <f t="shared" si="34"/>
        <v>0</v>
      </c>
      <c r="BB699" s="22">
        <f t="shared" si="35"/>
        <v>4624.73</v>
      </c>
      <c r="BC699" s="22">
        <f t="shared" ref="BC699:BD699" si="2881">SUM(AW699+AZ699)</f>
        <v>4159.814232</v>
      </c>
      <c r="BD699" s="22">
        <f t="shared" si="2881"/>
        <v>464.9157676</v>
      </c>
      <c r="BE699" s="22">
        <f t="shared" si="37"/>
        <v>0</v>
      </c>
      <c r="BF699" s="27">
        <v>0.0</v>
      </c>
      <c r="BG699" s="22">
        <f t="shared" si="38"/>
        <v>0</v>
      </c>
      <c r="BH699" s="22">
        <f t="shared" si="39"/>
        <v>0</v>
      </c>
      <c r="BI699" s="22">
        <v>444.09999999999997</v>
      </c>
      <c r="BJ699" s="22">
        <f t="shared" si="40"/>
        <v>444.1</v>
      </c>
      <c r="BK699" s="22">
        <f t="shared" si="41"/>
        <v>0</v>
      </c>
      <c r="BL699" s="22"/>
      <c r="BM699" s="22">
        <f t="shared" si="42"/>
        <v>0</v>
      </c>
      <c r="BN699" s="22" t="str">
        <f t="shared" si="43"/>
        <v/>
      </c>
      <c r="BO699" s="22">
        <f t="shared" ref="BO699:BQ699" si="2882">BF699+BI699+BL699</f>
        <v>444.1</v>
      </c>
      <c r="BP699" s="22">
        <f t="shared" si="2882"/>
        <v>444.1</v>
      </c>
      <c r="BQ699" s="22">
        <f t="shared" si="2882"/>
        <v>0</v>
      </c>
      <c r="BR699" s="22">
        <f t="shared" si="45"/>
        <v>0</v>
      </c>
      <c r="BS699" s="22">
        <v>0.0</v>
      </c>
      <c r="BT699" s="22">
        <f t="shared" si="46"/>
        <v>0</v>
      </c>
      <c r="BU699" s="22">
        <f t="shared" si="47"/>
        <v>0</v>
      </c>
      <c r="BV699" s="22">
        <f t="shared" si="48"/>
        <v>0</v>
      </c>
      <c r="BW699" s="27">
        <v>191.54</v>
      </c>
      <c r="BX699" s="22">
        <f t="shared" si="49"/>
        <v>191.54</v>
      </c>
      <c r="BY699" s="22">
        <f t="shared" si="50"/>
        <v>0</v>
      </c>
      <c r="BZ699" s="22">
        <f t="shared" si="51"/>
        <v>0</v>
      </c>
      <c r="CA699" s="22">
        <f t="shared" si="52"/>
        <v>0</v>
      </c>
    </row>
    <row r="700" ht="14.25" customHeight="1">
      <c r="A700" s="14" t="s">
        <v>3014</v>
      </c>
      <c r="B700" s="14" t="s">
        <v>3015</v>
      </c>
      <c r="C700" s="14" t="s">
        <v>3016</v>
      </c>
      <c r="D700" s="14">
        <v>4.9800121E8</v>
      </c>
      <c r="E700" s="14" t="s">
        <v>422</v>
      </c>
      <c r="F700" s="14" t="s">
        <v>241</v>
      </c>
      <c r="G700" s="14" t="s">
        <v>3017</v>
      </c>
      <c r="H700" s="25" t="s">
        <v>96</v>
      </c>
      <c r="I700" s="26">
        <v>1350.0</v>
      </c>
      <c r="J700" s="22">
        <v>0.0</v>
      </c>
      <c r="K700" s="22">
        <f t="shared" si="6"/>
        <v>0</v>
      </c>
      <c r="L700" s="22">
        <f t="shared" si="7"/>
        <v>0</v>
      </c>
      <c r="M700" s="22">
        <v>0.0</v>
      </c>
      <c r="N700" s="22">
        <f t="shared" si="8"/>
        <v>0</v>
      </c>
      <c r="O700" s="22">
        <f t="shared" si="9"/>
        <v>0</v>
      </c>
      <c r="P700" s="22">
        <v>10.0</v>
      </c>
      <c r="Q700" s="22">
        <f t="shared" si="10"/>
        <v>0</v>
      </c>
      <c r="R700" s="22">
        <f t="shared" si="11"/>
        <v>10</v>
      </c>
      <c r="S700" s="22">
        <v>100.0</v>
      </c>
      <c r="T700" s="22">
        <f t="shared" si="12"/>
        <v>0</v>
      </c>
      <c r="U700" s="22">
        <f t="shared" si="13"/>
        <v>100</v>
      </c>
      <c r="V700" s="22">
        <f t="shared" si="14"/>
        <v>1240</v>
      </c>
      <c r="W700" s="22">
        <v>13.9</v>
      </c>
      <c r="X700" s="22">
        <f t="shared" si="15"/>
        <v>0</v>
      </c>
      <c r="Y700" s="22">
        <f t="shared" si="16"/>
        <v>13.9</v>
      </c>
      <c r="Z700" s="22">
        <v>0.39</v>
      </c>
      <c r="AA700" s="22">
        <f t="shared" si="17"/>
        <v>0</v>
      </c>
      <c r="AB700" s="22">
        <f t="shared" si="18"/>
        <v>0.39</v>
      </c>
      <c r="AC700" s="22">
        <v>68.87</v>
      </c>
      <c r="AD700" s="22">
        <f t="shared" si="19"/>
        <v>0</v>
      </c>
      <c r="AE700" s="22">
        <f t="shared" si="20"/>
        <v>68.87</v>
      </c>
      <c r="AF700" s="22">
        <v>1.37</v>
      </c>
      <c r="AG700" s="22">
        <f t="shared" si="21"/>
        <v>0</v>
      </c>
      <c r="AH700" s="22">
        <f t="shared" si="22"/>
        <v>1.37</v>
      </c>
      <c r="AI700" s="22">
        <v>60.86</v>
      </c>
      <c r="AJ700" s="22">
        <f t="shared" si="23"/>
        <v>0</v>
      </c>
      <c r="AK700" s="22">
        <f t="shared" si="24"/>
        <v>60.86</v>
      </c>
      <c r="AL700" s="22">
        <f t="shared" ref="AL700:AN700" si="2883">AF700+AI700</f>
        <v>62.23</v>
      </c>
      <c r="AM700" s="22">
        <f t="shared" si="2883"/>
        <v>0</v>
      </c>
      <c r="AN700" s="22">
        <f t="shared" si="2883"/>
        <v>62.23</v>
      </c>
      <c r="AO700" s="22">
        <f t="shared" ref="AO700:AQ700" si="2884">SUM(J700+M700+P700+S700+W700+Z700+AC700+AF700+AI700)</f>
        <v>255.39</v>
      </c>
      <c r="AP700" s="22">
        <f t="shared" si="2884"/>
        <v>0</v>
      </c>
      <c r="AQ700" s="22">
        <f t="shared" si="2884"/>
        <v>255.39</v>
      </c>
      <c r="AR700" s="22">
        <v>37.94288689209335</v>
      </c>
      <c r="AS700" s="22">
        <f t="shared" si="27"/>
        <v>293.3328869</v>
      </c>
      <c r="AT700" s="22">
        <f t="shared" si="28"/>
        <v>293.3328869</v>
      </c>
      <c r="AU700" s="22">
        <f t="shared" si="29"/>
        <v>1056.667113</v>
      </c>
      <c r="AV700" s="22">
        <f t="shared" si="2292"/>
        <v>4554</v>
      </c>
      <c r="AW700" s="22">
        <f t="shared" si="31"/>
        <v>3497.332887</v>
      </c>
      <c r="AX700" s="22">
        <f t="shared" si="32"/>
        <v>1056.667113</v>
      </c>
      <c r="AY700" s="22">
        <v>70.73</v>
      </c>
      <c r="AZ700" s="22">
        <f t="shared" si="33"/>
        <v>70.73</v>
      </c>
      <c r="BA700" s="22">
        <f t="shared" si="34"/>
        <v>0</v>
      </c>
      <c r="BB700" s="22">
        <f t="shared" si="35"/>
        <v>4624.73</v>
      </c>
      <c r="BC700" s="22">
        <f t="shared" ref="BC700:BD700" si="2885">SUM(AW700+AZ700)</f>
        <v>3568.062887</v>
      </c>
      <c r="BD700" s="22">
        <f t="shared" si="2885"/>
        <v>1056.667113</v>
      </c>
      <c r="BE700" s="22">
        <f t="shared" si="37"/>
        <v>0</v>
      </c>
      <c r="BF700" s="27">
        <v>0.0</v>
      </c>
      <c r="BG700" s="22">
        <f t="shared" si="38"/>
        <v>0</v>
      </c>
      <c r="BH700" s="22">
        <f t="shared" si="39"/>
        <v>0</v>
      </c>
      <c r="BI700" s="22">
        <v>0.0</v>
      </c>
      <c r="BJ700" s="22">
        <f t="shared" si="40"/>
        <v>0</v>
      </c>
      <c r="BK700" s="22">
        <f t="shared" si="41"/>
        <v>0</v>
      </c>
      <c r="BL700" s="22"/>
      <c r="BM700" s="22">
        <f t="shared" si="42"/>
        <v>0</v>
      </c>
      <c r="BN700" s="22" t="str">
        <f t="shared" si="43"/>
        <v/>
      </c>
      <c r="BO700" s="22">
        <f t="shared" ref="BO700:BQ700" si="2886">BF700+BI700+BL700</f>
        <v>0</v>
      </c>
      <c r="BP700" s="22">
        <f t="shared" si="2886"/>
        <v>0</v>
      </c>
      <c r="BQ700" s="22">
        <f t="shared" si="2886"/>
        <v>0</v>
      </c>
      <c r="BR700" s="22">
        <f t="shared" si="45"/>
        <v>0</v>
      </c>
      <c r="BS700" s="22">
        <v>0.0</v>
      </c>
      <c r="BT700" s="22">
        <f t="shared" si="46"/>
        <v>0</v>
      </c>
      <c r="BU700" s="22">
        <f t="shared" si="47"/>
        <v>0</v>
      </c>
      <c r="BV700" s="22">
        <f t="shared" si="48"/>
        <v>0</v>
      </c>
      <c r="BW700" s="27">
        <v>53.2</v>
      </c>
      <c r="BX700" s="22">
        <f t="shared" si="49"/>
        <v>53.2</v>
      </c>
      <c r="BY700" s="22">
        <f t="shared" si="50"/>
        <v>0</v>
      </c>
      <c r="BZ700" s="22">
        <f t="shared" si="51"/>
        <v>0</v>
      </c>
      <c r="CA700" s="22">
        <f t="shared" si="52"/>
        <v>0</v>
      </c>
    </row>
    <row r="701" ht="14.25" customHeight="1">
      <c r="A701" s="14" t="s">
        <v>3018</v>
      </c>
      <c r="B701" s="14" t="s">
        <v>3019</v>
      </c>
      <c r="C701" s="14" t="s">
        <v>3020</v>
      </c>
      <c r="D701" s="14">
        <v>8.47960323E8</v>
      </c>
      <c r="E701" s="14" t="s">
        <v>266</v>
      </c>
      <c r="F701" s="14" t="s">
        <v>745</v>
      </c>
      <c r="G701" s="14" t="s">
        <v>3021</v>
      </c>
      <c r="H701" s="25" t="s">
        <v>96</v>
      </c>
      <c r="I701" s="26">
        <v>711.0</v>
      </c>
      <c r="J701" s="22">
        <v>0.0</v>
      </c>
      <c r="K701" s="22">
        <f t="shared" si="6"/>
        <v>0</v>
      </c>
      <c r="L701" s="22">
        <f t="shared" si="7"/>
        <v>0</v>
      </c>
      <c r="M701" s="22">
        <v>0.0</v>
      </c>
      <c r="N701" s="22">
        <f t="shared" si="8"/>
        <v>0</v>
      </c>
      <c r="O701" s="22">
        <f t="shared" si="9"/>
        <v>0</v>
      </c>
      <c r="P701" s="22">
        <v>22.0</v>
      </c>
      <c r="Q701" s="22">
        <f t="shared" si="10"/>
        <v>0</v>
      </c>
      <c r="R701" s="22">
        <f t="shared" si="11"/>
        <v>22</v>
      </c>
      <c r="S701" s="22">
        <v>100.0</v>
      </c>
      <c r="T701" s="22">
        <f t="shared" si="12"/>
        <v>0</v>
      </c>
      <c r="U701" s="22">
        <f t="shared" si="13"/>
        <v>100</v>
      </c>
      <c r="V701" s="22">
        <f t="shared" si="14"/>
        <v>589</v>
      </c>
      <c r="W701" s="22">
        <v>13.9</v>
      </c>
      <c r="X701" s="22">
        <f t="shared" si="15"/>
        <v>0</v>
      </c>
      <c r="Y701" s="22">
        <f t="shared" si="16"/>
        <v>13.9</v>
      </c>
      <c r="Z701" s="22">
        <v>0.39</v>
      </c>
      <c r="AA701" s="22">
        <f t="shared" si="17"/>
        <v>0</v>
      </c>
      <c r="AB701" s="22">
        <f t="shared" si="18"/>
        <v>0.39</v>
      </c>
      <c r="AC701" s="22">
        <v>68.87</v>
      </c>
      <c r="AD701" s="22">
        <f t="shared" si="19"/>
        <v>0</v>
      </c>
      <c r="AE701" s="22">
        <f t="shared" si="20"/>
        <v>68.87</v>
      </c>
      <c r="AF701" s="22">
        <v>1.37</v>
      </c>
      <c r="AG701" s="22">
        <f t="shared" si="21"/>
        <v>0</v>
      </c>
      <c r="AH701" s="22">
        <f t="shared" si="22"/>
        <v>1.37</v>
      </c>
      <c r="AI701" s="22">
        <v>60.86</v>
      </c>
      <c r="AJ701" s="22">
        <f t="shared" si="23"/>
        <v>0</v>
      </c>
      <c r="AK701" s="22">
        <f t="shared" si="24"/>
        <v>60.86</v>
      </c>
      <c r="AL701" s="22">
        <f t="shared" ref="AL701:AN701" si="2887">AF701+AI701</f>
        <v>62.23</v>
      </c>
      <c r="AM701" s="22">
        <f t="shared" si="2887"/>
        <v>0</v>
      </c>
      <c r="AN701" s="22">
        <f t="shared" si="2887"/>
        <v>62.23</v>
      </c>
      <c r="AO701" s="22">
        <f t="shared" ref="AO701:AQ701" si="2888">SUM(J701+M701+P701+S701+W701+Z701+AC701+AF701+AI701)</f>
        <v>267.39</v>
      </c>
      <c r="AP701" s="22">
        <f t="shared" si="2888"/>
        <v>0</v>
      </c>
      <c r="AQ701" s="22">
        <f t="shared" si="2888"/>
        <v>267.39</v>
      </c>
      <c r="AR701" s="22">
        <v>15.377023829675897</v>
      </c>
      <c r="AS701" s="22">
        <f t="shared" si="27"/>
        <v>282.7670238</v>
      </c>
      <c r="AT701" s="22">
        <f t="shared" si="28"/>
        <v>282.7670238</v>
      </c>
      <c r="AU701" s="22">
        <f t="shared" si="29"/>
        <v>428.2329762</v>
      </c>
      <c r="AV701" s="22">
        <f t="shared" si="2292"/>
        <v>4554</v>
      </c>
      <c r="AW701" s="22">
        <f t="shared" si="31"/>
        <v>4125.767024</v>
      </c>
      <c r="AX701" s="22">
        <f t="shared" si="32"/>
        <v>428.2329762</v>
      </c>
      <c r="AY701" s="22">
        <v>70.73</v>
      </c>
      <c r="AZ701" s="22">
        <f t="shared" si="33"/>
        <v>70.73</v>
      </c>
      <c r="BA701" s="22">
        <f t="shared" si="34"/>
        <v>0</v>
      </c>
      <c r="BB701" s="22">
        <f t="shared" si="35"/>
        <v>4624.73</v>
      </c>
      <c r="BC701" s="22">
        <f t="shared" ref="BC701:BD701" si="2889">SUM(AW701+AZ701)</f>
        <v>4196.497024</v>
      </c>
      <c r="BD701" s="22">
        <f t="shared" si="2889"/>
        <v>428.2329762</v>
      </c>
      <c r="BE701" s="22">
        <f t="shared" si="37"/>
        <v>0</v>
      </c>
      <c r="BF701" s="27">
        <v>0.0</v>
      </c>
      <c r="BG701" s="22">
        <f t="shared" si="38"/>
        <v>0</v>
      </c>
      <c r="BH701" s="22">
        <f t="shared" si="39"/>
        <v>0</v>
      </c>
      <c r="BI701" s="22">
        <v>328.15999999999997</v>
      </c>
      <c r="BJ701" s="22">
        <f t="shared" si="40"/>
        <v>328.16</v>
      </c>
      <c r="BK701" s="22">
        <f t="shared" si="41"/>
        <v>0</v>
      </c>
      <c r="BL701" s="22"/>
      <c r="BM701" s="22">
        <f t="shared" si="42"/>
        <v>0</v>
      </c>
      <c r="BN701" s="22" t="str">
        <f t="shared" si="43"/>
        <v/>
      </c>
      <c r="BO701" s="22">
        <f t="shared" ref="BO701:BQ701" si="2890">BF701+BI701+BL701</f>
        <v>328.16</v>
      </c>
      <c r="BP701" s="22">
        <f t="shared" si="2890"/>
        <v>328.16</v>
      </c>
      <c r="BQ701" s="22">
        <f t="shared" si="2890"/>
        <v>0</v>
      </c>
      <c r="BR701" s="22">
        <f t="shared" si="45"/>
        <v>0</v>
      </c>
      <c r="BS701" s="22">
        <v>0.0</v>
      </c>
      <c r="BT701" s="22">
        <f t="shared" si="46"/>
        <v>0</v>
      </c>
      <c r="BU701" s="22">
        <f t="shared" si="47"/>
        <v>0</v>
      </c>
      <c r="BV701" s="22">
        <f t="shared" si="48"/>
        <v>0</v>
      </c>
      <c r="BW701" s="27">
        <v>1542.95</v>
      </c>
      <c r="BX701" s="22">
        <f t="shared" si="49"/>
        <v>1542.95</v>
      </c>
      <c r="BY701" s="22">
        <f t="shared" si="50"/>
        <v>0</v>
      </c>
      <c r="BZ701" s="22">
        <f t="shared" si="51"/>
        <v>0</v>
      </c>
      <c r="CA701" s="22">
        <f t="shared" si="52"/>
        <v>0</v>
      </c>
    </row>
    <row r="702" ht="14.25" customHeight="1">
      <c r="A702" s="14" t="s">
        <v>3022</v>
      </c>
      <c r="B702" s="14" t="s">
        <v>3023</v>
      </c>
      <c r="C702" s="14" t="s">
        <v>3024</v>
      </c>
      <c r="D702" s="14">
        <v>9.58470596E8</v>
      </c>
      <c r="E702" s="14" t="s">
        <v>1105</v>
      </c>
      <c r="F702" s="14" t="s">
        <v>209</v>
      </c>
      <c r="G702" s="14" t="s">
        <v>3025</v>
      </c>
      <c r="H702" s="25" t="s">
        <v>96</v>
      </c>
      <c r="I702" s="26">
        <v>669.0</v>
      </c>
      <c r="J702" s="22">
        <v>0.0</v>
      </c>
      <c r="K702" s="22">
        <f t="shared" si="6"/>
        <v>0</v>
      </c>
      <c r="L702" s="22">
        <f t="shared" si="7"/>
        <v>0</v>
      </c>
      <c r="M702" s="22">
        <v>0.0</v>
      </c>
      <c r="N702" s="22">
        <f t="shared" si="8"/>
        <v>0</v>
      </c>
      <c r="O702" s="22">
        <f t="shared" si="9"/>
        <v>0</v>
      </c>
      <c r="P702" s="22">
        <v>10.0</v>
      </c>
      <c r="Q702" s="22">
        <f t="shared" si="10"/>
        <v>0</v>
      </c>
      <c r="R702" s="22">
        <f t="shared" si="11"/>
        <v>10</v>
      </c>
      <c r="S702" s="22">
        <v>100.0</v>
      </c>
      <c r="T702" s="22">
        <f t="shared" si="12"/>
        <v>0</v>
      </c>
      <c r="U702" s="22">
        <f t="shared" si="13"/>
        <v>100</v>
      </c>
      <c r="V702" s="22">
        <f t="shared" si="14"/>
        <v>559</v>
      </c>
      <c r="W702" s="22">
        <v>13.9</v>
      </c>
      <c r="X702" s="22">
        <f t="shared" si="15"/>
        <v>0</v>
      </c>
      <c r="Y702" s="22">
        <f t="shared" si="16"/>
        <v>13.9</v>
      </c>
      <c r="Z702" s="22">
        <v>0.39</v>
      </c>
      <c r="AA702" s="22">
        <f t="shared" si="17"/>
        <v>0</v>
      </c>
      <c r="AB702" s="22">
        <f t="shared" si="18"/>
        <v>0.39</v>
      </c>
      <c r="AC702" s="22">
        <v>68.87</v>
      </c>
      <c r="AD702" s="22">
        <f t="shared" si="19"/>
        <v>0</v>
      </c>
      <c r="AE702" s="22">
        <f t="shared" si="20"/>
        <v>68.87</v>
      </c>
      <c r="AF702" s="22">
        <v>1.37</v>
      </c>
      <c r="AG702" s="22">
        <f t="shared" si="21"/>
        <v>0</v>
      </c>
      <c r="AH702" s="22">
        <f t="shared" si="22"/>
        <v>1.37</v>
      </c>
      <c r="AI702" s="22">
        <v>60.86</v>
      </c>
      <c r="AJ702" s="22">
        <f t="shared" si="23"/>
        <v>0</v>
      </c>
      <c r="AK702" s="22">
        <f t="shared" si="24"/>
        <v>60.86</v>
      </c>
      <c r="AL702" s="22">
        <f t="shared" ref="AL702:AN702" si="2891">AF702+AI702</f>
        <v>62.23</v>
      </c>
      <c r="AM702" s="22">
        <f t="shared" si="2891"/>
        <v>0</v>
      </c>
      <c r="AN702" s="22">
        <f t="shared" si="2891"/>
        <v>62.23</v>
      </c>
      <c r="AO702" s="22">
        <f t="shared" ref="AO702:AQ702" si="2892">SUM(J702+M702+P702+S702+W702+Z702+AC702+AF702+AI702)</f>
        <v>255.39</v>
      </c>
      <c r="AP702" s="22">
        <f t="shared" si="2892"/>
        <v>0</v>
      </c>
      <c r="AQ702" s="22">
        <f t="shared" si="2892"/>
        <v>255.39</v>
      </c>
      <c r="AR702" s="22">
        <v>14.337122306062186</v>
      </c>
      <c r="AS702" s="22">
        <f t="shared" si="27"/>
        <v>269.7271223</v>
      </c>
      <c r="AT702" s="22">
        <f t="shared" si="28"/>
        <v>269.7271223</v>
      </c>
      <c r="AU702" s="22">
        <f t="shared" si="29"/>
        <v>399.2728777</v>
      </c>
      <c r="AV702" s="22">
        <f t="shared" si="2292"/>
        <v>4554</v>
      </c>
      <c r="AW702" s="22">
        <f t="shared" si="31"/>
        <v>4154.727122</v>
      </c>
      <c r="AX702" s="22">
        <f t="shared" si="32"/>
        <v>399.2728777</v>
      </c>
      <c r="AY702" s="22">
        <v>70.73</v>
      </c>
      <c r="AZ702" s="22">
        <f t="shared" si="33"/>
        <v>70.73</v>
      </c>
      <c r="BA702" s="22">
        <f t="shared" si="34"/>
        <v>0</v>
      </c>
      <c r="BB702" s="22">
        <f t="shared" si="35"/>
        <v>4624.73</v>
      </c>
      <c r="BC702" s="22">
        <f t="shared" ref="BC702:BD702" si="2893">SUM(AW702+AZ702)</f>
        <v>4225.457122</v>
      </c>
      <c r="BD702" s="22">
        <f t="shared" si="2893"/>
        <v>399.2728777</v>
      </c>
      <c r="BE702" s="22">
        <f t="shared" si="37"/>
        <v>0</v>
      </c>
      <c r="BF702" s="27">
        <v>0.0</v>
      </c>
      <c r="BG702" s="22">
        <f t="shared" si="38"/>
        <v>0</v>
      </c>
      <c r="BH702" s="22">
        <f t="shared" si="39"/>
        <v>0</v>
      </c>
      <c r="BI702" s="22">
        <v>445.61</v>
      </c>
      <c r="BJ702" s="22">
        <f t="shared" si="40"/>
        <v>445.61</v>
      </c>
      <c r="BK702" s="22">
        <f t="shared" si="41"/>
        <v>0</v>
      </c>
      <c r="BL702" s="22"/>
      <c r="BM702" s="22">
        <f t="shared" si="42"/>
        <v>0</v>
      </c>
      <c r="BN702" s="22" t="str">
        <f t="shared" si="43"/>
        <v/>
      </c>
      <c r="BO702" s="22">
        <f t="shared" ref="BO702:BQ702" si="2894">BF702+BI702+BL702</f>
        <v>445.61</v>
      </c>
      <c r="BP702" s="22">
        <f t="shared" si="2894"/>
        <v>445.61</v>
      </c>
      <c r="BQ702" s="22">
        <f t="shared" si="2894"/>
        <v>0</v>
      </c>
      <c r="BR702" s="22">
        <f t="shared" si="45"/>
        <v>0</v>
      </c>
      <c r="BS702" s="22">
        <v>0.0</v>
      </c>
      <c r="BT702" s="22">
        <f t="shared" si="46"/>
        <v>0</v>
      </c>
      <c r="BU702" s="22">
        <f t="shared" si="47"/>
        <v>0</v>
      </c>
      <c r="BV702" s="22">
        <f t="shared" si="48"/>
        <v>0</v>
      </c>
      <c r="BW702" s="27">
        <v>53.2</v>
      </c>
      <c r="BX702" s="22">
        <f t="shared" si="49"/>
        <v>53.2</v>
      </c>
      <c r="BY702" s="22">
        <f t="shared" si="50"/>
        <v>0</v>
      </c>
      <c r="BZ702" s="22">
        <f t="shared" si="51"/>
        <v>0</v>
      </c>
      <c r="CA702" s="22">
        <f t="shared" si="52"/>
        <v>0</v>
      </c>
    </row>
    <row r="703" ht="14.25" customHeight="1">
      <c r="A703" s="14" t="s">
        <v>3026</v>
      </c>
      <c r="B703" s="14" t="s">
        <v>3027</v>
      </c>
      <c r="C703" s="14" t="s">
        <v>3028</v>
      </c>
      <c r="D703" s="14">
        <v>8.82762281E8</v>
      </c>
      <c r="E703" s="14" t="s">
        <v>266</v>
      </c>
      <c r="F703" s="14" t="s">
        <v>322</v>
      </c>
      <c r="G703" s="14" t="s">
        <v>3029</v>
      </c>
      <c r="H703" s="25" t="s">
        <v>96</v>
      </c>
      <c r="I703" s="26">
        <v>1450.0</v>
      </c>
      <c r="J703" s="22">
        <v>0.0</v>
      </c>
      <c r="K703" s="22">
        <f t="shared" si="6"/>
        <v>0</v>
      </c>
      <c r="L703" s="22">
        <f t="shared" si="7"/>
        <v>0</v>
      </c>
      <c r="M703" s="22">
        <v>0.0</v>
      </c>
      <c r="N703" s="22">
        <f t="shared" si="8"/>
        <v>0</v>
      </c>
      <c r="O703" s="22">
        <f t="shared" si="9"/>
        <v>0</v>
      </c>
      <c r="P703" s="22">
        <v>10.0</v>
      </c>
      <c r="Q703" s="22">
        <f t="shared" si="10"/>
        <v>0</v>
      </c>
      <c r="R703" s="22">
        <f t="shared" si="11"/>
        <v>10</v>
      </c>
      <c r="S703" s="22">
        <v>100.0</v>
      </c>
      <c r="T703" s="22">
        <f t="shared" si="12"/>
        <v>0</v>
      </c>
      <c r="U703" s="22">
        <f t="shared" si="13"/>
        <v>100</v>
      </c>
      <c r="V703" s="22">
        <f t="shared" si="14"/>
        <v>1340</v>
      </c>
      <c r="W703" s="22">
        <v>13.9</v>
      </c>
      <c r="X703" s="22">
        <f t="shared" si="15"/>
        <v>0</v>
      </c>
      <c r="Y703" s="22">
        <f t="shared" si="16"/>
        <v>13.9</v>
      </c>
      <c r="Z703" s="22">
        <v>0.39</v>
      </c>
      <c r="AA703" s="22">
        <f t="shared" si="17"/>
        <v>0</v>
      </c>
      <c r="AB703" s="22">
        <f t="shared" si="18"/>
        <v>0.39</v>
      </c>
      <c r="AC703" s="22">
        <v>68.87</v>
      </c>
      <c r="AD703" s="22">
        <f t="shared" si="19"/>
        <v>0</v>
      </c>
      <c r="AE703" s="22">
        <f t="shared" si="20"/>
        <v>68.87</v>
      </c>
      <c r="AF703" s="22">
        <v>1.37</v>
      </c>
      <c r="AG703" s="22">
        <f t="shared" si="21"/>
        <v>0</v>
      </c>
      <c r="AH703" s="22">
        <f t="shared" si="22"/>
        <v>1.37</v>
      </c>
      <c r="AI703" s="22">
        <v>60.86</v>
      </c>
      <c r="AJ703" s="22">
        <f t="shared" si="23"/>
        <v>0</v>
      </c>
      <c r="AK703" s="22">
        <f t="shared" si="24"/>
        <v>60.86</v>
      </c>
      <c r="AL703" s="22">
        <f t="shared" ref="AL703:AN703" si="2895">AF703+AI703</f>
        <v>62.23</v>
      </c>
      <c r="AM703" s="22">
        <f t="shared" si="2895"/>
        <v>0</v>
      </c>
      <c r="AN703" s="22">
        <f t="shared" si="2895"/>
        <v>62.23</v>
      </c>
      <c r="AO703" s="22">
        <f t="shared" ref="AO703:AQ703" si="2896">SUM(J703+M703+P703+S703+W703+Z703+AC703+AF703+AI703)</f>
        <v>255.39</v>
      </c>
      <c r="AP703" s="22">
        <f t="shared" si="2896"/>
        <v>0</v>
      </c>
      <c r="AQ703" s="22">
        <f t="shared" si="2896"/>
        <v>255.39</v>
      </c>
      <c r="AR703" s="22">
        <v>41.409225304139035</v>
      </c>
      <c r="AS703" s="22">
        <f t="shared" si="27"/>
        <v>296.7992253</v>
      </c>
      <c r="AT703" s="22">
        <f t="shared" si="28"/>
        <v>296.7992253</v>
      </c>
      <c r="AU703" s="22">
        <f t="shared" si="29"/>
        <v>1153.200775</v>
      </c>
      <c r="AV703" s="22">
        <f t="shared" si="2292"/>
        <v>4554</v>
      </c>
      <c r="AW703" s="22">
        <f t="shared" si="31"/>
        <v>3400.799225</v>
      </c>
      <c r="AX703" s="22">
        <f t="shared" si="32"/>
        <v>1153.200775</v>
      </c>
      <c r="AY703" s="22">
        <v>70.73</v>
      </c>
      <c r="AZ703" s="22">
        <f t="shared" si="33"/>
        <v>70.73</v>
      </c>
      <c r="BA703" s="22">
        <f t="shared" si="34"/>
        <v>0</v>
      </c>
      <c r="BB703" s="22">
        <f t="shared" si="35"/>
        <v>4624.73</v>
      </c>
      <c r="BC703" s="22">
        <f t="shared" ref="BC703:BD703" si="2897">SUM(AW703+AZ703)</f>
        <v>3471.529225</v>
      </c>
      <c r="BD703" s="22">
        <f t="shared" si="2897"/>
        <v>1153.200775</v>
      </c>
      <c r="BE703" s="22">
        <f t="shared" si="37"/>
        <v>0</v>
      </c>
      <c r="BF703" s="27">
        <v>0.0</v>
      </c>
      <c r="BG703" s="22">
        <f t="shared" si="38"/>
        <v>0</v>
      </c>
      <c r="BH703" s="22">
        <f t="shared" si="39"/>
        <v>0</v>
      </c>
      <c r="BI703" s="22">
        <v>0.0</v>
      </c>
      <c r="BJ703" s="22">
        <f t="shared" si="40"/>
        <v>0</v>
      </c>
      <c r="BK703" s="22">
        <f t="shared" si="41"/>
        <v>0</v>
      </c>
      <c r="BL703" s="22"/>
      <c r="BM703" s="22">
        <f t="shared" si="42"/>
        <v>0</v>
      </c>
      <c r="BN703" s="22" t="str">
        <f t="shared" si="43"/>
        <v/>
      </c>
      <c r="BO703" s="22">
        <f t="shared" ref="BO703:BQ703" si="2898">BF703+BI703+BL703</f>
        <v>0</v>
      </c>
      <c r="BP703" s="22">
        <f t="shared" si="2898"/>
        <v>0</v>
      </c>
      <c r="BQ703" s="22">
        <f t="shared" si="2898"/>
        <v>0</v>
      </c>
      <c r="BR703" s="22">
        <f t="shared" si="45"/>
        <v>0</v>
      </c>
      <c r="BS703" s="22">
        <v>0.0</v>
      </c>
      <c r="BT703" s="22">
        <f t="shared" si="46"/>
        <v>0</v>
      </c>
      <c r="BU703" s="22">
        <f t="shared" si="47"/>
        <v>0</v>
      </c>
      <c r="BV703" s="22">
        <f t="shared" si="48"/>
        <v>0</v>
      </c>
      <c r="BW703" s="27">
        <v>2490.02</v>
      </c>
      <c r="BX703" s="22">
        <f t="shared" si="49"/>
        <v>2490.02</v>
      </c>
      <c r="BY703" s="22">
        <f t="shared" si="50"/>
        <v>0</v>
      </c>
      <c r="BZ703" s="22">
        <f t="shared" si="51"/>
        <v>0</v>
      </c>
      <c r="CA703" s="22">
        <f t="shared" si="52"/>
        <v>0</v>
      </c>
    </row>
    <row r="704" ht="14.25" customHeight="1">
      <c r="A704" s="14" t="s">
        <v>3030</v>
      </c>
      <c r="B704" s="14" t="s">
        <v>3031</v>
      </c>
      <c r="C704" s="14" t="s">
        <v>3032</v>
      </c>
      <c r="D704" s="14">
        <v>2.08063854E8</v>
      </c>
      <c r="E704" s="14" t="s">
        <v>1492</v>
      </c>
      <c r="F704" s="14" t="s">
        <v>282</v>
      </c>
      <c r="G704" s="14" t="s">
        <v>3033</v>
      </c>
      <c r="H704" s="25" t="s">
        <v>96</v>
      </c>
      <c r="I704" s="26">
        <v>1801.0</v>
      </c>
      <c r="J704" s="22">
        <v>0.0</v>
      </c>
      <c r="K704" s="22">
        <f t="shared" si="6"/>
        <v>0</v>
      </c>
      <c r="L704" s="22">
        <f t="shared" si="7"/>
        <v>0</v>
      </c>
      <c r="M704" s="22">
        <v>0.0</v>
      </c>
      <c r="N704" s="22">
        <f t="shared" si="8"/>
        <v>0</v>
      </c>
      <c r="O704" s="22">
        <f t="shared" si="9"/>
        <v>0</v>
      </c>
      <c r="P704" s="22">
        <v>22.0</v>
      </c>
      <c r="Q704" s="22">
        <f t="shared" si="10"/>
        <v>0</v>
      </c>
      <c r="R704" s="22">
        <f t="shared" si="11"/>
        <v>22</v>
      </c>
      <c r="S704" s="22">
        <v>100.0</v>
      </c>
      <c r="T704" s="22">
        <f t="shared" si="12"/>
        <v>0</v>
      </c>
      <c r="U704" s="22">
        <f t="shared" si="13"/>
        <v>100</v>
      </c>
      <c r="V704" s="22">
        <f t="shared" si="14"/>
        <v>1679</v>
      </c>
      <c r="W704" s="22">
        <v>13.9</v>
      </c>
      <c r="X704" s="22">
        <f t="shared" si="15"/>
        <v>0</v>
      </c>
      <c r="Y704" s="22">
        <f t="shared" si="16"/>
        <v>13.9</v>
      </c>
      <c r="Z704" s="22">
        <v>0.39</v>
      </c>
      <c r="AA704" s="22">
        <f t="shared" si="17"/>
        <v>0</v>
      </c>
      <c r="AB704" s="22">
        <f t="shared" si="18"/>
        <v>0.39</v>
      </c>
      <c r="AC704" s="22">
        <v>68.87</v>
      </c>
      <c r="AD704" s="22">
        <f t="shared" si="19"/>
        <v>0</v>
      </c>
      <c r="AE704" s="22">
        <f t="shared" si="20"/>
        <v>68.87</v>
      </c>
      <c r="AF704" s="22">
        <v>1.37</v>
      </c>
      <c r="AG704" s="22">
        <f t="shared" si="21"/>
        <v>0</v>
      </c>
      <c r="AH704" s="22">
        <f t="shared" si="22"/>
        <v>1.37</v>
      </c>
      <c r="AI704" s="22">
        <v>60.86</v>
      </c>
      <c r="AJ704" s="22">
        <f t="shared" si="23"/>
        <v>0</v>
      </c>
      <c r="AK704" s="22">
        <f t="shared" si="24"/>
        <v>60.86</v>
      </c>
      <c r="AL704" s="22">
        <f t="shared" ref="AL704:AN704" si="2899">AF704+AI704</f>
        <v>62.23</v>
      </c>
      <c r="AM704" s="22">
        <f t="shared" si="2899"/>
        <v>0</v>
      </c>
      <c r="AN704" s="22">
        <f t="shared" si="2899"/>
        <v>62.23</v>
      </c>
      <c r="AO704" s="22">
        <f t="shared" ref="AO704:AQ704" si="2900">SUM(J704+M704+P704+S704+W704+Z704+AC704+AF704+AI704)</f>
        <v>267.39</v>
      </c>
      <c r="AP704" s="22">
        <f t="shared" si="2900"/>
        <v>0</v>
      </c>
      <c r="AQ704" s="22">
        <f t="shared" si="2900"/>
        <v>267.39</v>
      </c>
      <c r="AR704" s="22">
        <v>53.16011252097395</v>
      </c>
      <c r="AS704" s="22">
        <f t="shared" si="27"/>
        <v>320.5501125</v>
      </c>
      <c r="AT704" s="22">
        <f t="shared" si="28"/>
        <v>320.5501125</v>
      </c>
      <c r="AU704" s="22">
        <f t="shared" si="29"/>
        <v>1480.449887</v>
      </c>
      <c r="AV704" s="22">
        <f t="shared" si="2292"/>
        <v>4554</v>
      </c>
      <c r="AW704" s="22">
        <f t="shared" si="31"/>
        <v>3073.550113</v>
      </c>
      <c r="AX704" s="22">
        <f t="shared" si="32"/>
        <v>1480.449887</v>
      </c>
      <c r="AY704" s="22">
        <v>70.73</v>
      </c>
      <c r="AZ704" s="22">
        <f t="shared" si="33"/>
        <v>70.73</v>
      </c>
      <c r="BA704" s="22">
        <f t="shared" si="34"/>
        <v>0</v>
      </c>
      <c r="BB704" s="22">
        <f t="shared" si="35"/>
        <v>4624.73</v>
      </c>
      <c r="BC704" s="22">
        <f t="shared" ref="BC704:BD704" si="2901">SUM(AW704+AZ704)</f>
        <v>3144.280113</v>
      </c>
      <c r="BD704" s="22">
        <f t="shared" si="2901"/>
        <v>1480.449887</v>
      </c>
      <c r="BE704" s="22">
        <f t="shared" si="37"/>
        <v>0</v>
      </c>
      <c r="BF704" s="27">
        <v>0.0</v>
      </c>
      <c r="BG704" s="22">
        <f t="shared" si="38"/>
        <v>0</v>
      </c>
      <c r="BH704" s="22">
        <f t="shared" si="39"/>
        <v>0</v>
      </c>
      <c r="BI704" s="22">
        <v>823.97</v>
      </c>
      <c r="BJ704" s="22">
        <f t="shared" si="40"/>
        <v>823.97</v>
      </c>
      <c r="BK704" s="22">
        <f t="shared" si="41"/>
        <v>0</v>
      </c>
      <c r="BL704" s="22"/>
      <c r="BM704" s="22">
        <f t="shared" si="42"/>
        <v>0</v>
      </c>
      <c r="BN704" s="22" t="str">
        <f t="shared" si="43"/>
        <v/>
      </c>
      <c r="BO704" s="22">
        <f t="shared" ref="BO704:BQ704" si="2902">BF704+BI704+BL704</f>
        <v>823.97</v>
      </c>
      <c r="BP704" s="22">
        <f t="shared" si="2902"/>
        <v>823.97</v>
      </c>
      <c r="BQ704" s="22">
        <f t="shared" si="2902"/>
        <v>0</v>
      </c>
      <c r="BR704" s="22">
        <f t="shared" si="45"/>
        <v>0</v>
      </c>
      <c r="BS704" s="22">
        <v>0.0</v>
      </c>
      <c r="BT704" s="22">
        <f t="shared" si="46"/>
        <v>0</v>
      </c>
      <c r="BU704" s="22">
        <f t="shared" si="47"/>
        <v>0</v>
      </c>
      <c r="BV704" s="22">
        <f t="shared" si="48"/>
        <v>0</v>
      </c>
      <c r="BW704" s="27">
        <v>319.23</v>
      </c>
      <c r="BX704" s="22">
        <f t="shared" si="49"/>
        <v>319.23</v>
      </c>
      <c r="BY704" s="22">
        <f t="shared" si="50"/>
        <v>0</v>
      </c>
      <c r="BZ704" s="22">
        <f t="shared" si="51"/>
        <v>0</v>
      </c>
      <c r="CA704" s="22">
        <f t="shared" si="52"/>
        <v>0</v>
      </c>
    </row>
    <row r="705" ht="14.25" customHeight="1">
      <c r="A705" s="14" t="s">
        <v>3034</v>
      </c>
      <c r="B705" s="14" t="s">
        <v>3035</v>
      </c>
      <c r="C705" s="14" t="s">
        <v>3036</v>
      </c>
      <c r="D705" s="14">
        <v>9.2042023E8</v>
      </c>
      <c r="E705" s="14" t="s">
        <v>1141</v>
      </c>
      <c r="F705" s="14" t="s">
        <v>508</v>
      </c>
      <c r="G705" s="14" t="s">
        <v>3037</v>
      </c>
      <c r="H705" s="25" t="s">
        <v>96</v>
      </c>
      <c r="I705" s="26">
        <v>1294.0</v>
      </c>
      <c r="J705" s="22">
        <v>0.0</v>
      </c>
      <c r="K705" s="22">
        <f t="shared" si="6"/>
        <v>0</v>
      </c>
      <c r="L705" s="22">
        <f t="shared" si="7"/>
        <v>0</v>
      </c>
      <c r="M705" s="22">
        <v>0.0</v>
      </c>
      <c r="N705" s="22">
        <f t="shared" si="8"/>
        <v>0</v>
      </c>
      <c r="O705" s="22">
        <f t="shared" si="9"/>
        <v>0</v>
      </c>
      <c r="P705" s="22">
        <v>22.0</v>
      </c>
      <c r="Q705" s="22">
        <f t="shared" si="10"/>
        <v>0</v>
      </c>
      <c r="R705" s="22">
        <f t="shared" si="11"/>
        <v>22</v>
      </c>
      <c r="S705" s="22">
        <v>100.0</v>
      </c>
      <c r="T705" s="22">
        <f t="shared" si="12"/>
        <v>0</v>
      </c>
      <c r="U705" s="22">
        <f t="shared" si="13"/>
        <v>100</v>
      </c>
      <c r="V705" s="22">
        <f t="shared" si="14"/>
        <v>1172</v>
      </c>
      <c r="W705" s="22">
        <v>13.9</v>
      </c>
      <c r="X705" s="22">
        <f t="shared" si="15"/>
        <v>0</v>
      </c>
      <c r="Y705" s="22">
        <f t="shared" si="16"/>
        <v>13.9</v>
      </c>
      <c r="Z705" s="22">
        <v>0.39</v>
      </c>
      <c r="AA705" s="22">
        <f t="shared" si="17"/>
        <v>0</v>
      </c>
      <c r="AB705" s="22">
        <f t="shared" si="18"/>
        <v>0.39</v>
      </c>
      <c r="AC705" s="22">
        <v>68.87</v>
      </c>
      <c r="AD705" s="22">
        <f t="shared" si="19"/>
        <v>0</v>
      </c>
      <c r="AE705" s="22">
        <f t="shared" si="20"/>
        <v>68.87</v>
      </c>
      <c r="AF705" s="22">
        <v>1.37</v>
      </c>
      <c r="AG705" s="22">
        <f t="shared" si="21"/>
        <v>0</v>
      </c>
      <c r="AH705" s="22">
        <f t="shared" si="22"/>
        <v>1.37</v>
      </c>
      <c r="AI705" s="22">
        <v>60.86</v>
      </c>
      <c r="AJ705" s="22">
        <f t="shared" si="23"/>
        <v>0</v>
      </c>
      <c r="AK705" s="22">
        <f t="shared" si="24"/>
        <v>60.86</v>
      </c>
      <c r="AL705" s="22">
        <f t="shared" ref="AL705:AN705" si="2903">AF705+AI705</f>
        <v>62.23</v>
      </c>
      <c r="AM705" s="22">
        <f t="shared" si="2903"/>
        <v>0</v>
      </c>
      <c r="AN705" s="22">
        <f t="shared" si="2903"/>
        <v>62.23</v>
      </c>
      <c r="AO705" s="22">
        <f t="shared" ref="AO705:AQ705" si="2904">SUM(J705+M705+P705+S705+W705+Z705+AC705+AF705+AI705)</f>
        <v>267.39</v>
      </c>
      <c r="AP705" s="22">
        <f t="shared" si="2904"/>
        <v>0</v>
      </c>
      <c r="AQ705" s="22">
        <f t="shared" si="2904"/>
        <v>267.39</v>
      </c>
      <c r="AR705" s="22">
        <v>35.58577677190228</v>
      </c>
      <c r="AS705" s="22">
        <f t="shared" si="27"/>
        <v>302.9757768</v>
      </c>
      <c r="AT705" s="22">
        <f t="shared" si="28"/>
        <v>302.9757768</v>
      </c>
      <c r="AU705" s="22">
        <f t="shared" si="29"/>
        <v>991.0242232</v>
      </c>
      <c r="AV705" s="22">
        <f t="shared" si="2292"/>
        <v>4554</v>
      </c>
      <c r="AW705" s="22">
        <f t="shared" si="31"/>
        <v>3562.975777</v>
      </c>
      <c r="AX705" s="22">
        <f t="shared" si="32"/>
        <v>991.0242232</v>
      </c>
      <c r="AY705" s="22">
        <v>70.73</v>
      </c>
      <c r="AZ705" s="22">
        <f t="shared" si="33"/>
        <v>70.73</v>
      </c>
      <c r="BA705" s="22">
        <f t="shared" si="34"/>
        <v>0</v>
      </c>
      <c r="BB705" s="22">
        <f t="shared" si="35"/>
        <v>4624.73</v>
      </c>
      <c r="BC705" s="22">
        <f t="shared" ref="BC705:BD705" si="2905">SUM(AW705+AZ705)</f>
        <v>3633.705777</v>
      </c>
      <c r="BD705" s="22">
        <f t="shared" si="2905"/>
        <v>991.0242232</v>
      </c>
      <c r="BE705" s="22">
        <f t="shared" si="37"/>
        <v>0</v>
      </c>
      <c r="BF705" s="27">
        <v>0.0</v>
      </c>
      <c r="BG705" s="22">
        <f t="shared" si="38"/>
        <v>0</v>
      </c>
      <c r="BH705" s="22">
        <f t="shared" si="39"/>
        <v>0</v>
      </c>
      <c r="BI705" s="22">
        <v>454.28</v>
      </c>
      <c r="BJ705" s="22">
        <f t="shared" si="40"/>
        <v>454.28</v>
      </c>
      <c r="BK705" s="22">
        <f t="shared" si="41"/>
        <v>0</v>
      </c>
      <c r="BL705" s="22"/>
      <c r="BM705" s="22">
        <f t="shared" si="42"/>
        <v>0</v>
      </c>
      <c r="BN705" s="22" t="str">
        <f t="shared" si="43"/>
        <v/>
      </c>
      <c r="BO705" s="22">
        <f t="shared" ref="BO705:BQ705" si="2906">BF705+BI705+BL705</f>
        <v>454.28</v>
      </c>
      <c r="BP705" s="22">
        <f t="shared" si="2906"/>
        <v>454.28</v>
      </c>
      <c r="BQ705" s="22">
        <f t="shared" si="2906"/>
        <v>0</v>
      </c>
      <c r="BR705" s="22">
        <f t="shared" si="45"/>
        <v>0</v>
      </c>
      <c r="BS705" s="22">
        <v>0.0</v>
      </c>
      <c r="BT705" s="22">
        <f t="shared" si="46"/>
        <v>0</v>
      </c>
      <c r="BU705" s="22">
        <f t="shared" si="47"/>
        <v>0</v>
      </c>
      <c r="BV705" s="22">
        <f t="shared" si="48"/>
        <v>0</v>
      </c>
      <c r="BW705" s="27">
        <v>755.51</v>
      </c>
      <c r="BX705" s="22">
        <f t="shared" si="49"/>
        <v>755.51</v>
      </c>
      <c r="BY705" s="22">
        <f t="shared" si="50"/>
        <v>0</v>
      </c>
      <c r="BZ705" s="22">
        <f t="shared" si="51"/>
        <v>0</v>
      </c>
      <c r="CA705" s="22">
        <f t="shared" si="52"/>
        <v>0</v>
      </c>
    </row>
    <row r="706" ht="14.25" customHeight="1">
      <c r="A706" s="14" t="s">
        <v>3038</v>
      </c>
      <c r="B706" s="14" t="s">
        <v>3039</v>
      </c>
      <c r="C706" s="14" t="s">
        <v>3040</v>
      </c>
      <c r="D706" s="14">
        <v>9.4474289E8</v>
      </c>
      <c r="E706" s="14" t="s">
        <v>312</v>
      </c>
      <c r="F706" s="14" t="s">
        <v>267</v>
      </c>
      <c r="G706" s="14" t="s">
        <v>3041</v>
      </c>
      <c r="H706" s="25" t="s">
        <v>96</v>
      </c>
      <c r="I706" s="26">
        <v>952.0</v>
      </c>
      <c r="J706" s="22">
        <v>0.0</v>
      </c>
      <c r="K706" s="22">
        <f t="shared" si="6"/>
        <v>0</v>
      </c>
      <c r="L706" s="22">
        <f t="shared" si="7"/>
        <v>0</v>
      </c>
      <c r="M706" s="22">
        <v>0.0</v>
      </c>
      <c r="N706" s="22">
        <f t="shared" si="8"/>
        <v>0</v>
      </c>
      <c r="O706" s="22">
        <f t="shared" si="9"/>
        <v>0</v>
      </c>
      <c r="P706" s="22">
        <v>22.0</v>
      </c>
      <c r="Q706" s="22">
        <f t="shared" si="10"/>
        <v>0</v>
      </c>
      <c r="R706" s="22">
        <f t="shared" si="11"/>
        <v>22</v>
      </c>
      <c r="S706" s="22">
        <v>100.0</v>
      </c>
      <c r="T706" s="22">
        <f t="shared" si="12"/>
        <v>0</v>
      </c>
      <c r="U706" s="22">
        <f t="shared" si="13"/>
        <v>100</v>
      </c>
      <c r="V706" s="22">
        <f t="shared" si="14"/>
        <v>830</v>
      </c>
      <c r="W706" s="22">
        <v>13.9</v>
      </c>
      <c r="X706" s="22">
        <f t="shared" si="15"/>
        <v>0</v>
      </c>
      <c r="Y706" s="22">
        <f t="shared" si="16"/>
        <v>13.9</v>
      </c>
      <c r="Z706" s="22">
        <v>0.39</v>
      </c>
      <c r="AA706" s="22">
        <f t="shared" si="17"/>
        <v>0</v>
      </c>
      <c r="AB706" s="22">
        <f t="shared" si="18"/>
        <v>0.39</v>
      </c>
      <c r="AC706" s="22">
        <v>68.87</v>
      </c>
      <c r="AD706" s="22">
        <f t="shared" si="19"/>
        <v>0</v>
      </c>
      <c r="AE706" s="22">
        <f t="shared" si="20"/>
        <v>68.87</v>
      </c>
      <c r="AF706" s="22">
        <v>1.37</v>
      </c>
      <c r="AG706" s="22">
        <f t="shared" si="21"/>
        <v>0</v>
      </c>
      <c r="AH706" s="22">
        <f t="shared" si="22"/>
        <v>1.37</v>
      </c>
      <c r="AI706" s="22">
        <v>60.86</v>
      </c>
      <c r="AJ706" s="22">
        <f t="shared" si="23"/>
        <v>0</v>
      </c>
      <c r="AK706" s="22">
        <f t="shared" si="24"/>
        <v>60.86</v>
      </c>
      <c r="AL706" s="22">
        <f t="shared" ref="AL706:AN706" si="2907">AF706+AI706</f>
        <v>62.23</v>
      </c>
      <c r="AM706" s="22">
        <f t="shared" si="2907"/>
        <v>0</v>
      </c>
      <c r="AN706" s="22">
        <f t="shared" si="2907"/>
        <v>62.23</v>
      </c>
      <c r="AO706" s="22">
        <f t="shared" ref="AO706:AQ706" si="2908">SUM(J706+M706+P706+S706+W706+Z706+AC706+AF706+AI706)</f>
        <v>267.39</v>
      </c>
      <c r="AP706" s="22">
        <f t="shared" si="2908"/>
        <v>0</v>
      </c>
      <c r="AQ706" s="22">
        <f t="shared" si="2908"/>
        <v>267.39</v>
      </c>
      <c r="AR706" s="22">
        <v>23.73089940270601</v>
      </c>
      <c r="AS706" s="22">
        <f t="shared" si="27"/>
        <v>291.1208994</v>
      </c>
      <c r="AT706" s="22">
        <f t="shared" si="28"/>
        <v>291.1208994</v>
      </c>
      <c r="AU706" s="22">
        <f t="shared" si="29"/>
        <v>660.8791006</v>
      </c>
      <c r="AV706" s="22">
        <f t="shared" si="2292"/>
        <v>4554</v>
      </c>
      <c r="AW706" s="22">
        <f t="shared" si="31"/>
        <v>3893.120899</v>
      </c>
      <c r="AX706" s="22">
        <f t="shared" si="32"/>
        <v>660.8791006</v>
      </c>
      <c r="AY706" s="22">
        <v>70.73</v>
      </c>
      <c r="AZ706" s="22">
        <f t="shared" si="33"/>
        <v>70.73</v>
      </c>
      <c r="BA706" s="22">
        <f t="shared" si="34"/>
        <v>0</v>
      </c>
      <c r="BB706" s="22">
        <f t="shared" si="35"/>
        <v>4624.73</v>
      </c>
      <c r="BC706" s="22">
        <f t="shared" ref="BC706:BD706" si="2909">SUM(AW706+AZ706)</f>
        <v>3963.850899</v>
      </c>
      <c r="BD706" s="22">
        <f t="shared" si="2909"/>
        <v>660.8791006</v>
      </c>
      <c r="BE706" s="22">
        <f t="shared" si="37"/>
        <v>0</v>
      </c>
      <c r="BF706" s="27">
        <v>0.0</v>
      </c>
      <c r="BG706" s="22">
        <f t="shared" si="38"/>
        <v>0</v>
      </c>
      <c r="BH706" s="22">
        <f t="shared" si="39"/>
        <v>0</v>
      </c>
      <c r="BI706" s="22">
        <v>344.26</v>
      </c>
      <c r="BJ706" s="22">
        <f t="shared" si="40"/>
        <v>344.26</v>
      </c>
      <c r="BK706" s="22">
        <f t="shared" si="41"/>
        <v>0</v>
      </c>
      <c r="BL706" s="22"/>
      <c r="BM706" s="22">
        <f t="shared" si="42"/>
        <v>0</v>
      </c>
      <c r="BN706" s="22" t="str">
        <f t="shared" si="43"/>
        <v/>
      </c>
      <c r="BO706" s="22">
        <f t="shared" ref="BO706:BQ706" si="2910">BF706+BI706+BL706</f>
        <v>344.26</v>
      </c>
      <c r="BP706" s="22">
        <f t="shared" si="2910"/>
        <v>344.26</v>
      </c>
      <c r="BQ706" s="22">
        <f t="shared" si="2910"/>
        <v>0</v>
      </c>
      <c r="BR706" s="22">
        <f t="shared" si="45"/>
        <v>0</v>
      </c>
      <c r="BS706" s="22">
        <v>0.0</v>
      </c>
      <c r="BT706" s="22">
        <f t="shared" si="46"/>
        <v>0</v>
      </c>
      <c r="BU706" s="22">
        <f t="shared" si="47"/>
        <v>0</v>
      </c>
      <c r="BV706" s="22">
        <f t="shared" si="48"/>
        <v>0</v>
      </c>
      <c r="BW706" s="27">
        <v>1085.39</v>
      </c>
      <c r="BX706" s="22">
        <f t="shared" si="49"/>
        <v>1085.39</v>
      </c>
      <c r="BY706" s="22">
        <f t="shared" si="50"/>
        <v>0</v>
      </c>
      <c r="BZ706" s="22">
        <f t="shared" si="51"/>
        <v>0</v>
      </c>
      <c r="CA706" s="22">
        <f t="shared" si="52"/>
        <v>0</v>
      </c>
    </row>
    <row r="707" ht="14.25" customHeight="1">
      <c r="A707" s="14" t="s">
        <v>3042</v>
      </c>
      <c r="B707" s="14" t="s">
        <v>3043</v>
      </c>
      <c r="C707" s="14" t="s">
        <v>3044</v>
      </c>
      <c r="D707" s="14">
        <v>1.27332057E8</v>
      </c>
      <c r="E707" s="14" t="s">
        <v>312</v>
      </c>
      <c r="F707" s="14" t="s">
        <v>209</v>
      </c>
      <c r="G707" s="14" t="s">
        <v>3045</v>
      </c>
      <c r="H707" s="25" t="s">
        <v>96</v>
      </c>
      <c r="I707" s="26">
        <v>1060.0</v>
      </c>
      <c r="J707" s="22">
        <v>0.0</v>
      </c>
      <c r="K707" s="22">
        <f t="shared" si="6"/>
        <v>0</v>
      </c>
      <c r="L707" s="22">
        <f t="shared" si="7"/>
        <v>0</v>
      </c>
      <c r="M707" s="22">
        <v>0.0</v>
      </c>
      <c r="N707" s="22">
        <f t="shared" si="8"/>
        <v>0</v>
      </c>
      <c r="O707" s="22">
        <f t="shared" si="9"/>
        <v>0</v>
      </c>
      <c r="P707" s="22">
        <v>10.0</v>
      </c>
      <c r="Q707" s="22">
        <f t="shared" si="10"/>
        <v>0</v>
      </c>
      <c r="R707" s="22">
        <f t="shared" si="11"/>
        <v>10</v>
      </c>
      <c r="S707" s="22">
        <v>100.0</v>
      </c>
      <c r="T707" s="22">
        <f t="shared" si="12"/>
        <v>0</v>
      </c>
      <c r="U707" s="22">
        <f t="shared" si="13"/>
        <v>100</v>
      </c>
      <c r="V707" s="22">
        <f t="shared" si="14"/>
        <v>950</v>
      </c>
      <c r="W707" s="22">
        <v>27.8</v>
      </c>
      <c r="X707" s="22">
        <f t="shared" si="15"/>
        <v>0</v>
      </c>
      <c r="Y707" s="22">
        <f t="shared" si="16"/>
        <v>27.8</v>
      </c>
      <c r="Z707" s="22">
        <v>0.39</v>
      </c>
      <c r="AA707" s="22">
        <f t="shared" si="17"/>
        <v>0</v>
      </c>
      <c r="AB707" s="22">
        <f t="shared" si="18"/>
        <v>0.39</v>
      </c>
      <c r="AC707" s="22">
        <v>68.87</v>
      </c>
      <c r="AD707" s="22">
        <f t="shared" si="19"/>
        <v>0</v>
      </c>
      <c r="AE707" s="22">
        <f t="shared" si="20"/>
        <v>68.87</v>
      </c>
      <c r="AF707" s="22">
        <v>1.37</v>
      </c>
      <c r="AG707" s="22">
        <f t="shared" si="21"/>
        <v>0</v>
      </c>
      <c r="AH707" s="22">
        <f t="shared" si="22"/>
        <v>1.37</v>
      </c>
      <c r="AI707" s="22">
        <v>60.86</v>
      </c>
      <c r="AJ707" s="22">
        <f t="shared" si="23"/>
        <v>0</v>
      </c>
      <c r="AK707" s="22">
        <f t="shared" si="24"/>
        <v>60.86</v>
      </c>
      <c r="AL707" s="22">
        <f t="shared" ref="AL707:AN707" si="2911">AF707+AI707</f>
        <v>62.23</v>
      </c>
      <c r="AM707" s="22">
        <f t="shared" si="2911"/>
        <v>0</v>
      </c>
      <c r="AN707" s="22">
        <f t="shared" si="2911"/>
        <v>62.23</v>
      </c>
      <c r="AO707" s="22">
        <f t="shared" ref="AO707:AQ707" si="2912">SUM(J707+M707+P707+S707+W707+Z707+AC707+AF707+AI707)</f>
        <v>269.29</v>
      </c>
      <c r="AP707" s="22">
        <f t="shared" si="2912"/>
        <v>0</v>
      </c>
      <c r="AQ707" s="22">
        <f t="shared" si="2912"/>
        <v>269.29</v>
      </c>
      <c r="AR707" s="22">
        <v>27.408684457886494</v>
      </c>
      <c r="AS707" s="22">
        <f t="shared" si="27"/>
        <v>296.6986845</v>
      </c>
      <c r="AT707" s="22">
        <f t="shared" si="28"/>
        <v>296.6986845</v>
      </c>
      <c r="AU707" s="22">
        <f t="shared" si="29"/>
        <v>763.3013155</v>
      </c>
      <c r="AV707" s="22">
        <f t="shared" si="2292"/>
        <v>4554</v>
      </c>
      <c r="AW707" s="22">
        <f t="shared" si="31"/>
        <v>3790.698684</v>
      </c>
      <c r="AX707" s="22">
        <f t="shared" si="32"/>
        <v>763.3013155</v>
      </c>
      <c r="AY707" s="22">
        <v>70.73</v>
      </c>
      <c r="AZ707" s="22">
        <f t="shared" si="33"/>
        <v>70.73</v>
      </c>
      <c r="BA707" s="22">
        <f t="shared" si="34"/>
        <v>0</v>
      </c>
      <c r="BB707" s="22">
        <f t="shared" si="35"/>
        <v>4624.73</v>
      </c>
      <c r="BC707" s="22">
        <f t="shared" ref="BC707:BD707" si="2913">SUM(AW707+AZ707)</f>
        <v>3861.428684</v>
      </c>
      <c r="BD707" s="22">
        <f t="shared" si="2913"/>
        <v>763.3013155</v>
      </c>
      <c r="BE707" s="22">
        <f t="shared" si="37"/>
        <v>0</v>
      </c>
      <c r="BF707" s="27">
        <v>0.0</v>
      </c>
      <c r="BG707" s="22">
        <f t="shared" si="38"/>
        <v>0</v>
      </c>
      <c r="BH707" s="22">
        <f t="shared" si="39"/>
        <v>0</v>
      </c>
      <c r="BI707" s="22">
        <v>0.0</v>
      </c>
      <c r="BJ707" s="22">
        <f t="shared" si="40"/>
        <v>0</v>
      </c>
      <c r="BK707" s="22">
        <f t="shared" si="41"/>
        <v>0</v>
      </c>
      <c r="BL707" s="22"/>
      <c r="BM707" s="22">
        <f t="shared" si="42"/>
        <v>0</v>
      </c>
      <c r="BN707" s="22" t="str">
        <f t="shared" si="43"/>
        <v/>
      </c>
      <c r="BO707" s="22">
        <f t="shared" ref="BO707:BQ707" si="2914">BF707+BI707+BL707</f>
        <v>0</v>
      </c>
      <c r="BP707" s="22">
        <f t="shared" si="2914"/>
        <v>0</v>
      </c>
      <c r="BQ707" s="22">
        <f t="shared" si="2914"/>
        <v>0</v>
      </c>
      <c r="BR707" s="22">
        <f t="shared" si="45"/>
        <v>0</v>
      </c>
      <c r="BS707" s="22">
        <v>0.0</v>
      </c>
      <c r="BT707" s="22">
        <f t="shared" si="46"/>
        <v>0</v>
      </c>
      <c r="BU707" s="22">
        <f t="shared" si="47"/>
        <v>0</v>
      </c>
      <c r="BV707" s="22">
        <f t="shared" si="48"/>
        <v>0</v>
      </c>
      <c r="BW707" s="27">
        <v>191.54</v>
      </c>
      <c r="BX707" s="22">
        <f t="shared" si="49"/>
        <v>191.54</v>
      </c>
      <c r="BY707" s="22">
        <f t="shared" si="50"/>
        <v>0</v>
      </c>
      <c r="BZ707" s="22">
        <f t="shared" si="51"/>
        <v>0</v>
      </c>
      <c r="CA707" s="22">
        <f t="shared" si="52"/>
        <v>0</v>
      </c>
    </row>
    <row r="708" ht="14.25" customHeight="1">
      <c r="A708" s="14" t="s">
        <v>3046</v>
      </c>
      <c r="B708" s="14" t="s">
        <v>3047</v>
      </c>
      <c r="C708" s="14" t="s">
        <v>3048</v>
      </c>
      <c r="D708" s="14">
        <v>9.35840222E8</v>
      </c>
      <c r="E708" s="14" t="s">
        <v>327</v>
      </c>
      <c r="F708" s="14" t="s">
        <v>267</v>
      </c>
      <c r="G708" s="14" t="s">
        <v>3049</v>
      </c>
      <c r="H708" s="25" t="s">
        <v>96</v>
      </c>
      <c r="I708" s="26">
        <v>766.0</v>
      </c>
      <c r="J708" s="22">
        <v>0.0</v>
      </c>
      <c r="K708" s="22">
        <f t="shared" si="6"/>
        <v>0</v>
      </c>
      <c r="L708" s="22">
        <f t="shared" si="7"/>
        <v>0</v>
      </c>
      <c r="M708" s="22">
        <v>0.0</v>
      </c>
      <c r="N708" s="22">
        <f t="shared" si="8"/>
        <v>0</v>
      </c>
      <c r="O708" s="22">
        <f t="shared" si="9"/>
        <v>0</v>
      </c>
      <c r="P708" s="22">
        <v>10.0</v>
      </c>
      <c r="Q708" s="22">
        <f t="shared" si="10"/>
        <v>0</v>
      </c>
      <c r="R708" s="22">
        <f t="shared" si="11"/>
        <v>10</v>
      </c>
      <c r="S708" s="22">
        <v>100.0</v>
      </c>
      <c r="T708" s="22">
        <f t="shared" si="12"/>
        <v>0</v>
      </c>
      <c r="U708" s="22">
        <f t="shared" si="13"/>
        <v>100</v>
      </c>
      <c r="V708" s="22">
        <f t="shared" si="14"/>
        <v>656</v>
      </c>
      <c r="W708" s="22">
        <v>13.9</v>
      </c>
      <c r="X708" s="22">
        <f t="shared" si="15"/>
        <v>0</v>
      </c>
      <c r="Y708" s="22">
        <f t="shared" si="16"/>
        <v>13.9</v>
      </c>
      <c r="Z708" s="22">
        <v>0.39</v>
      </c>
      <c r="AA708" s="22">
        <f t="shared" si="17"/>
        <v>0</v>
      </c>
      <c r="AB708" s="22">
        <f t="shared" si="18"/>
        <v>0.39</v>
      </c>
      <c r="AC708" s="22">
        <v>68.87</v>
      </c>
      <c r="AD708" s="22">
        <f t="shared" si="19"/>
        <v>0</v>
      </c>
      <c r="AE708" s="22">
        <f t="shared" si="20"/>
        <v>68.87</v>
      </c>
      <c r="AF708" s="22">
        <v>1.37</v>
      </c>
      <c r="AG708" s="22">
        <f t="shared" si="21"/>
        <v>0</v>
      </c>
      <c r="AH708" s="22">
        <f t="shared" si="22"/>
        <v>1.37</v>
      </c>
      <c r="AI708" s="22">
        <v>60.86</v>
      </c>
      <c r="AJ708" s="22">
        <f t="shared" si="23"/>
        <v>0</v>
      </c>
      <c r="AK708" s="22">
        <f t="shared" si="24"/>
        <v>60.86</v>
      </c>
      <c r="AL708" s="22">
        <f t="shared" ref="AL708:AN708" si="2915">AF708+AI708</f>
        <v>62.23</v>
      </c>
      <c r="AM708" s="22">
        <f t="shared" si="2915"/>
        <v>0</v>
      </c>
      <c r="AN708" s="22">
        <f t="shared" si="2915"/>
        <v>62.23</v>
      </c>
      <c r="AO708" s="22">
        <f t="shared" ref="AO708:AQ708" si="2916">SUM(J708+M708+P708+S708+W708+Z708+AC708+AF708+AI708)</f>
        <v>255.39</v>
      </c>
      <c r="AP708" s="22">
        <f t="shared" si="2916"/>
        <v>0</v>
      </c>
      <c r="AQ708" s="22">
        <f t="shared" si="2916"/>
        <v>255.39</v>
      </c>
      <c r="AR708" s="22">
        <v>17.69947056574651</v>
      </c>
      <c r="AS708" s="22">
        <f t="shared" si="27"/>
        <v>273.0894706</v>
      </c>
      <c r="AT708" s="22">
        <f t="shared" si="28"/>
        <v>273.0894706</v>
      </c>
      <c r="AU708" s="22">
        <f t="shared" si="29"/>
        <v>492.9105294</v>
      </c>
      <c r="AV708" s="22">
        <f t="shared" si="2292"/>
        <v>4554</v>
      </c>
      <c r="AW708" s="22">
        <f t="shared" si="31"/>
        <v>4061.089471</v>
      </c>
      <c r="AX708" s="22">
        <f t="shared" si="32"/>
        <v>492.9105294</v>
      </c>
      <c r="AY708" s="22">
        <v>70.73</v>
      </c>
      <c r="AZ708" s="22">
        <f t="shared" si="33"/>
        <v>70.73</v>
      </c>
      <c r="BA708" s="22">
        <f t="shared" si="34"/>
        <v>0</v>
      </c>
      <c r="BB708" s="22">
        <f t="shared" si="35"/>
        <v>4624.73</v>
      </c>
      <c r="BC708" s="22">
        <f t="shared" ref="BC708:BD708" si="2917">SUM(AW708+AZ708)</f>
        <v>4131.819471</v>
      </c>
      <c r="BD708" s="22">
        <f t="shared" si="2917"/>
        <v>492.9105294</v>
      </c>
      <c r="BE708" s="22">
        <f t="shared" si="37"/>
        <v>0</v>
      </c>
      <c r="BF708" s="27">
        <v>0.0</v>
      </c>
      <c r="BG708" s="22">
        <f t="shared" si="38"/>
        <v>0</v>
      </c>
      <c r="BH708" s="22">
        <f t="shared" si="39"/>
        <v>0</v>
      </c>
      <c r="BI708" s="22">
        <v>251.02</v>
      </c>
      <c r="BJ708" s="22">
        <f t="shared" si="40"/>
        <v>251.02</v>
      </c>
      <c r="BK708" s="22">
        <f t="shared" si="41"/>
        <v>0</v>
      </c>
      <c r="BL708" s="22"/>
      <c r="BM708" s="22">
        <f t="shared" si="42"/>
        <v>0</v>
      </c>
      <c r="BN708" s="22" t="str">
        <f t="shared" si="43"/>
        <v/>
      </c>
      <c r="BO708" s="22">
        <f t="shared" ref="BO708:BQ708" si="2918">BF708+BI708+BL708</f>
        <v>251.02</v>
      </c>
      <c r="BP708" s="22">
        <f t="shared" si="2918"/>
        <v>251.02</v>
      </c>
      <c r="BQ708" s="22">
        <f t="shared" si="2918"/>
        <v>0</v>
      </c>
      <c r="BR708" s="22">
        <f t="shared" si="45"/>
        <v>0</v>
      </c>
      <c r="BS708" s="22">
        <v>0.0</v>
      </c>
      <c r="BT708" s="22">
        <f t="shared" si="46"/>
        <v>0</v>
      </c>
      <c r="BU708" s="22">
        <f t="shared" si="47"/>
        <v>0</v>
      </c>
      <c r="BV708" s="22">
        <f t="shared" si="48"/>
        <v>0</v>
      </c>
      <c r="BW708" s="27">
        <v>659.75</v>
      </c>
      <c r="BX708" s="22">
        <f t="shared" si="49"/>
        <v>659.75</v>
      </c>
      <c r="BY708" s="22">
        <f t="shared" si="50"/>
        <v>0</v>
      </c>
      <c r="BZ708" s="22">
        <f t="shared" si="51"/>
        <v>0</v>
      </c>
      <c r="CA708" s="22">
        <f t="shared" si="52"/>
        <v>0</v>
      </c>
    </row>
    <row r="709" ht="14.25" customHeight="1">
      <c r="A709" s="14" t="s">
        <v>3050</v>
      </c>
      <c r="B709" s="14" t="s">
        <v>3051</v>
      </c>
      <c r="C709" s="14" t="s">
        <v>3052</v>
      </c>
      <c r="D709" s="14">
        <v>1.724219E8</v>
      </c>
      <c r="E709" s="14" t="s">
        <v>615</v>
      </c>
      <c r="F709" s="14" t="s">
        <v>236</v>
      </c>
      <c r="G709" s="14" t="s">
        <v>3053</v>
      </c>
      <c r="H709" s="25" t="s">
        <v>96</v>
      </c>
      <c r="I709" s="26">
        <v>894.0</v>
      </c>
      <c r="J709" s="22">
        <v>0.0</v>
      </c>
      <c r="K709" s="22">
        <f t="shared" si="6"/>
        <v>0</v>
      </c>
      <c r="L709" s="22">
        <f t="shared" si="7"/>
        <v>0</v>
      </c>
      <c r="M709" s="22">
        <v>0.0</v>
      </c>
      <c r="N709" s="22">
        <f t="shared" si="8"/>
        <v>0</v>
      </c>
      <c r="O709" s="22">
        <f t="shared" si="9"/>
        <v>0</v>
      </c>
      <c r="P709" s="22">
        <v>10.0</v>
      </c>
      <c r="Q709" s="22">
        <f t="shared" si="10"/>
        <v>0</v>
      </c>
      <c r="R709" s="22">
        <f t="shared" si="11"/>
        <v>10</v>
      </c>
      <c r="S709" s="22">
        <v>100.0</v>
      </c>
      <c r="T709" s="22">
        <f t="shared" si="12"/>
        <v>0</v>
      </c>
      <c r="U709" s="22">
        <f t="shared" si="13"/>
        <v>100</v>
      </c>
      <c r="V709" s="22">
        <f t="shared" si="14"/>
        <v>784</v>
      </c>
      <c r="W709" s="22">
        <v>27.8</v>
      </c>
      <c r="X709" s="22">
        <f t="shared" si="15"/>
        <v>0</v>
      </c>
      <c r="Y709" s="22">
        <f t="shared" si="16"/>
        <v>27.8</v>
      </c>
      <c r="Z709" s="22">
        <v>0.39</v>
      </c>
      <c r="AA709" s="22">
        <f t="shared" si="17"/>
        <v>0</v>
      </c>
      <c r="AB709" s="22">
        <f t="shared" si="18"/>
        <v>0.39</v>
      </c>
      <c r="AC709" s="22">
        <v>68.87</v>
      </c>
      <c r="AD709" s="22">
        <f t="shared" si="19"/>
        <v>0</v>
      </c>
      <c r="AE709" s="22">
        <f t="shared" si="20"/>
        <v>68.87</v>
      </c>
      <c r="AF709" s="22">
        <v>1.37</v>
      </c>
      <c r="AG709" s="22">
        <f t="shared" si="21"/>
        <v>0</v>
      </c>
      <c r="AH709" s="22">
        <f t="shared" si="22"/>
        <v>1.37</v>
      </c>
      <c r="AI709" s="22">
        <v>60.86</v>
      </c>
      <c r="AJ709" s="22">
        <f t="shared" si="23"/>
        <v>0</v>
      </c>
      <c r="AK709" s="22">
        <f t="shared" si="24"/>
        <v>60.86</v>
      </c>
      <c r="AL709" s="22">
        <f t="shared" ref="AL709:AN709" si="2919">AF709+AI709</f>
        <v>62.23</v>
      </c>
      <c r="AM709" s="22">
        <f t="shared" si="2919"/>
        <v>0</v>
      </c>
      <c r="AN709" s="22">
        <f t="shared" si="2919"/>
        <v>62.23</v>
      </c>
      <c r="AO709" s="22">
        <f t="shared" ref="AO709:AQ709" si="2920">SUM(J709+M709+P709+S709+W709+Z709+AC709+AF709+AI709)</f>
        <v>269.29</v>
      </c>
      <c r="AP709" s="22">
        <f t="shared" si="2920"/>
        <v>0</v>
      </c>
      <c r="AQ709" s="22">
        <f t="shared" si="2920"/>
        <v>269.29</v>
      </c>
      <c r="AR709" s="22">
        <v>21.654562693890647</v>
      </c>
      <c r="AS709" s="22">
        <f t="shared" si="27"/>
        <v>290.9445627</v>
      </c>
      <c r="AT709" s="22">
        <f t="shared" si="28"/>
        <v>290.9445627</v>
      </c>
      <c r="AU709" s="22">
        <f t="shared" si="29"/>
        <v>603.0554373</v>
      </c>
      <c r="AV709" s="22">
        <f t="shared" si="2292"/>
        <v>4554</v>
      </c>
      <c r="AW709" s="22">
        <f t="shared" si="31"/>
        <v>3950.944563</v>
      </c>
      <c r="AX709" s="22">
        <f t="shared" si="32"/>
        <v>603.0554373</v>
      </c>
      <c r="AY709" s="22">
        <v>70.73</v>
      </c>
      <c r="AZ709" s="22">
        <f t="shared" si="33"/>
        <v>70.73</v>
      </c>
      <c r="BA709" s="22">
        <f t="shared" si="34"/>
        <v>0</v>
      </c>
      <c r="BB709" s="22">
        <f t="shared" si="35"/>
        <v>4624.73</v>
      </c>
      <c r="BC709" s="22">
        <f t="shared" ref="BC709:BD709" si="2921">SUM(AW709+AZ709)</f>
        <v>4021.674563</v>
      </c>
      <c r="BD709" s="22">
        <f t="shared" si="2921"/>
        <v>603.0554373</v>
      </c>
      <c r="BE709" s="22">
        <f t="shared" si="37"/>
        <v>0</v>
      </c>
      <c r="BF709" s="27">
        <v>0.0</v>
      </c>
      <c r="BG709" s="22">
        <f t="shared" si="38"/>
        <v>0</v>
      </c>
      <c r="BH709" s="22">
        <f t="shared" si="39"/>
        <v>0</v>
      </c>
      <c r="BI709" s="22">
        <v>679.26</v>
      </c>
      <c r="BJ709" s="22">
        <f t="shared" si="40"/>
        <v>679.26</v>
      </c>
      <c r="BK709" s="22">
        <f t="shared" si="41"/>
        <v>0</v>
      </c>
      <c r="BL709" s="22"/>
      <c r="BM709" s="22">
        <f t="shared" si="42"/>
        <v>0</v>
      </c>
      <c r="BN709" s="22" t="str">
        <f t="shared" si="43"/>
        <v/>
      </c>
      <c r="BO709" s="22">
        <f t="shared" ref="BO709:BQ709" si="2922">BF709+BI709+BL709</f>
        <v>679.26</v>
      </c>
      <c r="BP709" s="22">
        <f t="shared" si="2922"/>
        <v>679.26</v>
      </c>
      <c r="BQ709" s="22">
        <f t="shared" si="2922"/>
        <v>0</v>
      </c>
      <c r="BR709" s="22">
        <f t="shared" si="45"/>
        <v>0</v>
      </c>
      <c r="BS709" s="22">
        <v>0.0</v>
      </c>
      <c r="BT709" s="22">
        <f t="shared" si="46"/>
        <v>0</v>
      </c>
      <c r="BU709" s="22">
        <f t="shared" si="47"/>
        <v>0</v>
      </c>
      <c r="BV709" s="22">
        <f t="shared" si="48"/>
        <v>0</v>
      </c>
      <c r="BW709" s="27">
        <v>212.82</v>
      </c>
      <c r="BX709" s="22">
        <f t="shared" si="49"/>
        <v>212.82</v>
      </c>
      <c r="BY709" s="22">
        <f t="shared" si="50"/>
        <v>0</v>
      </c>
      <c r="BZ709" s="22">
        <f t="shared" si="51"/>
        <v>0</v>
      </c>
      <c r="CA709" s="22">
        <f t="shared" si="52"/>
        <v>0</v>
      </c>
    </row>
    <row r="710" ht="14.25" customHeight="1">
      <c r="A710" s="14" t="s">
        <v>3054</v>
      </c>
      <c r="B710" s="14" t="s">
        <v>3055</v>
      </c>
      <c r="C710" s="14" t="s">
        <v>3056</v>
      </c>
      <c r="D710" s="14">
        <v>9.3788546E8</v>
      </c>
      <c r="E710" s="14" t="s">
        <v>3057</v>
      </c>
      <c r="F710" s="14" t="s">
        <v>267</v>
      </c>
      <c r="G710" s="14" t="s">
        <v>3058</v>
      </c>
      <c r="H710" s="25" t="s">
        <v>96</v>
      </c>
      <c r="I710" s="26">
        <v>10150.0</v>
      </c>
      <c r="J710" s="22">
        <v>0.0</v>
      </c>
      <c r="K710" s="22">
        <f t="shared" si="6"/>
        <v>0</v>
      </c>
      <c r="L710" s="22">
        <f t="shared" si="7"/>
        <v>0</v>
      </c>
      <c r="M710" s="22">
        <v>0.0</v>
      </c>
      <c r="N710" s="22">
        <f t="shared" si="8"/>
        <v>0</v>
      </c>
      <c r="O710" s="22">
        <f t="shared" si="9"/>
        <v>0</v>
      </c>
      <c r="P710" s="22">
        <v>22.0</v>
      </c>
      <c r="Q710" s="22">
        <f t="shared" si="10"/>
        <v>0</v>
      </c>
      <c r="R710" s="22">
        <f t="shared" si="11"/>
        <v>22</v>
      </c>
      <c r="S710" s="22">
        <v>100.0</v>
      </c>
      <c r="T710" s="22">
        <f t="shared" si="12"/>
        <v>0</v>
      </c>
      <c r="U710" s="22">
        <f t="shared" si="13"/>
        <v>100</v>
      </c>
      <c r="V710" s="22">
        <f t="shared" si="14"/>
        <v>10028</v>
      </c>
      <c r="W710" s="22">
        <v>27.8</v>
      </c>
      <c r="X710" s="22">
        <f t="shared" si="15"/>
        <v>0</v>
      </c>
      <c r="Y710" s="22">
        <f t="shared" si="16"/>
        <v>27.8</v>
      </c>
      <c r="Z710" s="22">
        <v>0.39</v>
      </c>
      <c r="AA710" s="22">
        <f t="shared" si="17"/>
        <v>0</v>
      </c>
      <c r="AB710" s="22">
        <f t="shared" si="18"/>
        <v>0.39</v>
      </c>
      <c r="AC710" s="22">
        <v>68.87</v>
      </c>
      <c r="AD710" s="22">
        <f t="shared" si="19"/>
        <v>0</v>
      </c>
      <c r="AE710" s="22">
        <f t="shared" si="20"/>
        <v>68.87</v>
      </c>
      <c r="AF710" s="22">
        <v>1.37</v>
      </c>
      <c r="AG710" s="22">
        <f t="shared" si="21"/>
        <v>0</v>
      </c>
      <c r="AH710" s="22">
        <f t="shared" si="22"/>
        <v>1.37</v>
      </c>
      <c r="AI710" s="22">
        <v>60.86</v>
      </c>
      <c r="AJ710" s="22">
        <f t="shared" si="23"/>
        <v>0</v>
      </c>
      <c r="AK710" s="22">
        <f t="shared" si="24"/>
        <v>60.86</v>
      </c>
      <c r="AL710" s="22">
        <f t="shared" ref="AL710:AN710" si="2923">AF710+AI710</f>
        <v>62.23</v>
      </c>
      <c r="AM710" s="22">
        <f t="shared" si="2923"/>
        <v>0</v>
      </c>
      <c r="AN710" s="22">
        <f t="shared" si="2923"/>
        <v>62.23</v>
      </c>
      <c r="AO710" s="22">
        <f t="shared" ref="AO710:AQ710" si="2924">SUM(J710+M710+P710+S710+W710+Z710+AC710+AF710+AI710)</f>
        <v>281.29</v>
      </c>
      <c r="AP710" s="22">
        <f t="shared" si="2924"/>
        <v>0</v>
      </c>
      <c r="AQ710" s="22">
        <f t="shared" si="2924"/>
        <v>281.29</v>
      </c>
      <c r="AR710" s="22">
        <v>342.0828855033944</v>
      </c>
      <c r="AS710" s="22">
        <f t="shared" si="27"/>
        <v>623.3728855</v>
      </c>
      <c r="AT710" s="22">
        <f t="shared" si="28"/>
        <v>623.3728855</v>
      </c>
      <c r="AU710" s="22">
        <f t="shared" si="29"/>
        <v>9526.627114</v>
      </c>
      <c r="AV710" s="22">
        <f>82.93*120</f>
        <v>9951.6</v>
      </c>
      <c r="AW710" s="22">
        <f t="shared" si="31"/>
        <v>424.9728855</v>
      </c>
      <c r="AX710" s="22">
        <f t="shared" si="32"/>
        <v>9526.627114</v>
      </c>
      <c r="AY710" s="22">
        <v>175.06</v>
      </c>
      <c r="AZ710" s="22">
        <f t="shared" si="33"/>
        <v>175.06</v>
      </c>
      <c r="BA710" s="22">
        <f t="shared" si="34"/>
        <v>0</v>
      </c>
      <c r="BB710" s="22">
        <f t="shared" si="35"/>
        <v>10126.66</v>
      </c>
      <c r="BC710" s="22">
        <f t="shared" ref="BC710:BD710" si="2925">SUM(AW710+AZ710)</f>
        <v>600.0328855</v>
      </c>
      <c r="BD710" s="22">
        <f t="shared" si="2925"/>
        <v>9526.627114</v>
      </c>
      <c r="BE710" s="22">
        <f t="shared" si="37"/>
        <v>0</v>
      </c>
      <c r="BF710" s="27">
        <v>0.0</v>
      </c>
      <c r="BG710" s="22">
        <f t="shared" si="38"/>
        <v>0</v>
      </c>
      <c r="BH710" s="22">
        <f t="shared" si="39"/>
        <v>0</v>
      </c>
      <c r="BI710" s="22">
        <v>1501.3600000000001</v>
      </c>
      <c r="BJ710" s="22">
        <f t="shared" si="40"/>
        <v>1501.36</v>
      </c>
      <c r="BK710" s="22">
        <f t="shared" si="41"/>
        <v>0</v>
      </c>
      <c r="BL710" s="22"/>
      <c r="BM710" s="22">
        <f t="shared" si="42"/>
        <v>0</v>
      </c>
      <c r="BN710" s="22" t="str">
        <f t="shared" si="43"/>
        <v/>
      </c>
      <c r="BO710" s="22">
        <f t="shared" ref="BO710:BQ710" si="2926">BF710+BI710+BL710</f>
        <v>1501.36</v>
      </c>
      <c r="BP710" s="22">
        <f t="shared" si="2926"/>
        <v>1501.36</v>
      </c>
      <c r="BQ710" s="22">
        <f t="shared" si="2926"/>
        <v>0</v>
      </c>
      <c r="BR710" s="22">
        <f t="shared" si="45"/>
        <v>0</v>
      </c>
      <c r="BS710" s="22">
        <v>0.0</v>
      </c>
      <c r="BT710" s="22">
        <f t="shared" si="46"/>
        <v>0</v>
      </c>
      <c r="BU710" s="22">
        <f t="shared" si="47"/>
        <v>0</v>
      </c>
      <c r="BV710" s="22">
        <f t="shared" si="48"/>
        <v>0</v>
      </c>
      <c r="BW710" s="27">
        <v>1021.54</v>
      </c>
      <c r="BX710" s="22">
        <f t="shared" si="49"/>
        <v>1021.54</v>
      </c>
      <c r="BY710" s="22">
        <f t="shared" si="50"/>
        <v>0</v>
      </c>
      <c r="BZ710" s="22">
        <f t="shared" si="51"/>
        <v>0</v>
      </c>
      <c r="CA710" s="22">
        <f t="shared" si="52"/>
        <v>0</v>
      </c>
    </row>
    <row r="711" ht="14.25" customHeight="1">
      <c r="A711" s="14" t="s">
        <v>3059</v>
      </c>
      <c r="B711" s="14" t="s">
        <v>3060</v>
      </c>
      <c r="C711" s="14" t="s">
        <v>3061</v>
      </c>
      <c r="D711" s="14">
        <v>5.3499685E8</v>
      </c>
      <c r="E711" s="14" t="s">
        <v>925</v>
      </c>
      <c r="F711" s="14" t="s">
        <v>204</v>
      </c>
      <c r="G711" s="14" t="s">
        <v>3062</v>
      </c>
      <c r="H711" s="25" t="s">
        <v>96</v>
      </c>
      <c r="I711" s="26">
        <v>985.0</v>
      </c>
      <c r="J711" s="22">
        <v>0.0</v>
      </c>
      <c r="K711" s="22">
        <f t="shared" si="6"/>
        <v>0</v>
      </c>
      <c r="L711" s="22">
        <f t="shared" si="7"/>
        <v>0</v>
      </c>
      <c r="M711" s="22">
        <v>0.0</v>
      </c>
      <c r="N711" s="22">
        <f t="shared" si="8"/>
        <v>0</v>
      </c>
      <c r="O711" s="22">
        <f t="shared" si="9"/>
        <v>0</v>
      </c>
      <c r="P711" s="22">
        <v>10.0</v>
      </c>
      <c r="Q711" s="22">
        <f t="shared" si="10"/>
        <v>0</v>
      </c>
      <c r="R711" s="22">
        <f t="shared" si="11"/>
        <v>10</v>
      </c>
      <c r="S711" s="22">
        <v>100.0</v>
      </c>
      <c r="T711" s="22">
        <f t="shared" si="12"/>
        <v>0</v>
      </c>
      <c r="U711" s="22">
        <f t="shared" si="13"/>
        <v>100</v>
      </c>
      <c r="V711" s="22">
        <f t="shared" si="14"/>
        <v>875</v>
      </c>
      <c r="W711" s="22">
        <v>13.9</v>
      </c>
      <c r="X711" s="22">
        <f t="shared" si="15"/>
        <v>0</v>
      </c>
      <c r="Y711" s="22">
        <f t="shared" si="16"/>
        <v>13.9</v>
      </c>
      <c r="Z711" s="22">
        <v>0.39</v>
      </c>
      <c r="AA711" s="22">
        <f t="shared" si="17"/>
        <v>0</v>
      </c>
      <c r="AB711" s="22">
        <f t="shared" si="18"/>
        <v>0.39</v>
      </c>
      <c r="AC711" s="22">
        <v>68.87</v>
      </c>
      <c r="AD711" s="22">
        <f t="shared" si="19"/>
        <v>0</v>
      </c>
      <c r="AE711" s="22">
        <f t="shared" si="20"/>
        <v>68.87</v>
      </c>
      <c r="AF711" s="22">
        <v>1.37</v>
      </c>
      <c r="AG711" s="22">
        <f t="shared" si="21"/>
        <v>0</v>
      </c>
      <c r="AH711" s="22">
        <f t="shared" si="22"/>
        <v>1.37</v>
      </c>
      <c r="AI711" s="22">
        <v>60.86</v>
      </c>
      <c r="AJ711" s="22">
        <f t="shared" si="23"/>
        <v>0</v>
      </c>
      <c r="AK711" s="22">
        <f t="shared" si="24"/>
        <v>60.86</v>
      </c>
      <c r="AL711" s="22">
        <f t="shared" ref="AL711:AN711" si="2927">AF711+AI711</f>
        <v>62.23</v>
      </c>
      <c r="AM711" s="22">
        <f t="shared" si="2927"/>
        <v>0</v>
      </c>
      <c r="AN711" s="22">
        <f t="shared" si="2927"/>
        <v>62.23</v>
      </c>
      <c r="AO711" s="22">
        <f t="shared" ref="AO711:AQ711" si="2928">SUM(J711+M711+P711+S711+W711+Z711+AC711+AF711+AI711)</f>
        <v>255.39</v>
      </c>
      <c r="AP711" s="22">
        <f t="shared" si="2928"/>
        <v>0</v>
      </c>
      <c r="AQ711" s="22">
        <f t="shared" si="2928"/>
        <v>255.39</v>
      </c>
      <c r="AR711" s="22">
        <v>25.290751688126573</v>
      </c>
      <c r="AS711" s="22">
        <f t="shared" si="27"/>
        <v>280.6807517</v>
      </c>
      <c r="AT711" s="22">
        <f t="shared" si="28"/>
        <v>280.6807517</v>
      </c>
      <c r="AU711" s="22">
        <f t="shared" si="29"/>
        <v>704.3192483</v>
      </c>
      <c r="AV711" s="22">
        <f t="shared" ref="AV711:AV724" si="2933">37.95*120</f>
        <v>4554</v>
      </c>
      <c r="AW711" s="22">
        <f t="shared" si="31"/>
        <v>3849.680752</v>
      </c>
      <c r="AX711" s="22">
        <f t="shared" si="32"/>
        <v>704.3192483</v>
      </c>
      <c r="AY711" s="22">
        <v>70.73</v>
      </c>
      <c r="AZ711" s="22">
        <f t="shared" si="33"/>
        <v>70.73</v>
      </c>
      <c r="BA711" s="22">
        <f t="shared" si="34"/>
        <v>0</v>
      </c>
      <c r="BB711" s="22">
        <f t="shared" si="35"/>
        <v>4624.73</v>
      </c>
      <c r="BC711" s="22">
        <f t="shared" ref="BC711:BD711" si="2929">SUM(AW711+AZ711)</f>
        <v>3920.410752</v>
      </c>
      <c r="BD711" s="22">
        <f t="shared" si="2929"/>
        <v>704.3192483</v>
      </c>
      <c r="BE711" s="22">
        <f t="shared" si="37"/>
        <v>0</v>
      </c>
      <c r="BF711" s="27">
        <v>0.0</v>
      </c>
      <c r="BG711" s="22">
        <f t="shared" si="38"/>
        <v>0</v>
      </c>
      <c r="BH711" s="22">
        <f t="shared" si="39"/>
        <v>0</v>
      </c>
      <c r="BI711" s="22">
        <v>0.0</v>
      </c>
      <c r="BJ711" s="22">
        <f t="shared" si="40"/>
        <v>0</v>
      </c>
      <c r="BK711" s="22">
        <f t="shared" si="41"/>
        <v>0</v>
      </c>
      <c r="BL711" s="22"/>
      <c r="BM711" s="22">
        <f t="shared" si="42"/>
        <v>0</v>
      </c>
      <c r="BN711" s="22" t="str">
        <f t="shared" si="43"/>
        <v/>
      </c>
      <c r="BO711" s="22">
        <f t="shared" ref="BO711:BQ711" si="2930">BF711+BI711+BL711</f>
        <v>0</v>
      </c>
      <c r="BP711" s="22">
        <f t="shared" si="2930"/>
        <v>0</v>
      </c>
      <c r="BQ711" s="22">
        <f t="shared" si="2930"/>
        <v>0</v>
      </c>
      <c r="BR711" s="22">
        <f t="shared" si="45"/>
        <v>0</v>
      </c>
      <c r="BS711" s="22">
        <v>0.0</v>
      </c>
      <c r="BT711" s="22">
        <f t="shared" si="46"/>
        <v>0</v>
      </c>
      <c r="BU711" s="22">
        <f t="shared" si="47"/>
        <v>0</v>
      </c>
      <c r="BV711" s="22">
        <f t="shared" si="48"/>
        <v>0</v>
      </c>
      <c r="BW711" s="27">
        <v>53.2</v>
      </c>
      <c r="BX711" s="22">
        <f t="shared" si="49"/>
        <v>53.2</v>
      </c>
      <c r="BY711" s="22">
        <f t="shared" si="50"/>
        <v>0</v>
      </c>
      <c r="BZ711" s="22">
        <f t="shared" si="51"/>
        <v>0</v>
      </c>
      <c r="CA711" s="22">
        <f t="shared" si="52"/>
        <v>0</v>
      </c>
    </row>
    <row r="712" ht="14.25" customHeight="1">
      <c r="A712" s="14" t="s">
        <v>3063</v>
      </c>
      <c r="B712" s="14" t="s">
        <v>3064</v>
      </c>
      <c r="C712" s="14" t="s">
        <v>3065</v>
      </c>
      <c r="D712" s="14">
        <v>9.26787101E8</v>
      </c>
      <c r="E712" s="14" t="s">
        <v>327</v>
      </c>
      <c r="F712" s="14" t="s">
        <v>267</v>
      </c>
      <c r="G712" s="14" t="s">
        <v>3066</v>
      </c>
      <c r="H712" s="25" t="s">
        <v>96</v>
      </c>
      <c r="I712" s="26">
        <v>566.0</v>
      </c>
      <c r="J712" s="22">
        <v>0.0</v>
      </c>
      <c r="K712" s="22">
        <f t="shared" si="6"/>
        <v>0</v>
      </c>
      <c r="L712" s="22">
        <f t="shared" si="7"/>
        <v>0</v>
      </c>
      <c r="M712" s="22">
        <v>0.0</v>
      </c>
      <c r="N712" s="22">
        <f t="shared" si="8"/>
        <v>0</v>
      </c>
      <c r="O712" s="22">
        <f t="shared" si="9"/>
        <v>0</v>
      </c>
      <c r="P712" s="22">
        <v>10.0</v>
      </c>
      <c r="Q712" s="22">
        <f t="shared" si="10"/>
        <v>0</v>
      </c>
      <c r="R712" s="22">
        <f t="shared" si="11"/>
        <v>10</v>
      </c>
      <c r="S712" s="22">
        <v>100.0</v>
      </c>
      <c r="T712" s="22">
        <f t="shared" si="12"/>
        <v>0</v>
      </c>
      <c r="U712" s="22">
        <f t="shared" si="13"/>
        <v>100</v>
      </c>
      <c r="V712" s="22">
        <f t="shared" si="14"/>
        <v>456</v>
      </c>
      <c r="W712" s="22">
        <v>13.9</v>
      </c>
      <c r="X712" s="22">
        <f t="shared" si="15"/>
        <v>0</v>
      </c>
      <c r="Y712" s="22">
        <f t="shared" si="16"/>
        <v>13.9</v>
      </c>
      <c r="Z712" s="22">
        <v>0.39</v>
      </c>
      <c r="AA712" s="22">
        <f t="shared" si="17"/>
        <v>0</v>
      </c>
      <c r="AB712" s="22">
        <f t="shared" si="18"/>
        <v>0.39</v>
      </c>
      <c r="AC712" s="22">
        <v>68.87</v>
      </c>
      <c r="AD712" s="22">
        <f t="shared" si="19"/>
        <v>0</v>
      </c>
      <c r="AE712" s="22">
        <f t="shared" si="20"/>
        <v>68.87</v>
      </c>
      <c r="AF712" s="22">
        <v>1.37</v>
      </c>
      <c r="AG712" s="22">
        <f t="shared" si="21"/>
        <v>0</v>
      </c>
      <c r="AH712" s="22">
        <f t="shared" si="22"/>
        <v>1.37</v>
      </c>
      <c r="AI712" s="22">
        <v>60.86</v>
      </c>
      <c r="AJ712" s="22">
        <f t="shared" si="23"/>
        <v>0</v>
      </c>
      <c r="AK712" s="22">
        <f t="shared" si="24"/>
        <v>60.86</v>
      </c>
      <c r="AL712" s="22">
        <f t="shared" ref="AL712:AN712" si="2931">AF712+AI712</f>
        <v>62.23</v>
      </c>
      <c r="AM712" s="22">
        <f t="shared" si="2931"/>
        <v>0</v>
      </c>
      <c r="AN712" s="22">
        <f t="shared" si="2931"/>
        <v>62.23</v>
      </c>
      <c r="AO712" s="22">
        <f t="shared" ref="AO712:AQ712" si="2932">SUM(J712+M712+P712+S712+W712+Z712+AC712+AF712+AI712)</f>
        <v>255.39</v>
      </c>
      <c r="AP712" s="22">
        <f t="shared" si="2932"/>
        <v>0</v>
      </c>
      <c r="AQ712" s="22">
        <f t="shared" si="2932"/>
        <v>255.39</v>
      </c>
      <c r="AR712" s="22">
        <v>10.766793741655123</v>
      </c>
      <c r="AS712" s="22">
        <f t="shared" si="27"/>
        <v>266.1567937</v>
      </c>
      <c r="AT712" s="22">
        <f t="shared" si="28"/>
        <v>266.1567937</v>
      </c>
      <c r="AU712" s="22">
        <f t="shared" si="29"/>
        <v>299.8432063</v>
      </c>
      <c r="AV712" s="22">
        <f t="shared" si="2933"/>
        <v>4554</v>
      </c>
      <c r="AW712" s="22">
        <f t="shared" si="31"/>
        <v>4254.156794</v>
      </c>
      <c r="AX712" s="22">
        <f t="shared" si="32"/>
        <v>299.8432063</v>
      </c>
      <c r="AY712" s="22">
        <v>70.73</v>
      </c>
      <c r="AZ712" s="22">
        <f t="shared" si="33"/>
        <v>70.73</v>
      </c>
      <c r="BA712" s="22">
        <f t="shared" si="34"/>
        <v>0</v>
      </c>
      <c r="BB712" s="22">
        <f t="shared" si="35"/>
        <v>4624.73</v>
      </c>
      <c r="BC712" s="22">
        <f t="shared" ref="BC712:BD712" si="2934">SUM(AW712+AZ712)</f>
        <v>4324.886794</v>
      </c>
      <c r="BD712" s="22">
        <f t="shared" si="2934"/>
        <v>299.8432063</v>
      </c>
      <c r="BE712" s="22">
        <f t="shared" si="37"/>
        <v>0</v>
      </c>
      <c r="BF712" s="27">
        <v>0.0</v>
      </c>
      <c r="BG712" s="22">
        <f t="shared" si="38"/>
        <v>0</v>
      </c>
      <c r="BH712" s="22">
        <f t="shared" si="39"/>
        <v>0</v>
      </c>
      <c r="BI712" s="22">
        <v>535.63</v>
      </c>
      <c r="BJ712" s="22">
        <f t="shared" si="40"/>
        <v>535.63</v>
      </c>
      <c r="BK712" s="22">
        <f t="shared" si="41"/>
        <v>0</v>
      </c>
      <c r="BL712" s="22"/>
      <c r="BM712" s="22">
        <f t="shared" si="42"/>
        <v>0</v>
      </c>
      <c r="BN712" s="22" t="str">
        <f t="shared" si="43"/>
        <v/>
      </c>
      <c r="BO712" s="22">
        <f t="shared" ref="BO712:BQ712" si="2935">BF712+BI712+BL712</f>
        <v>535.63</v>
      </c>
      <c r="BP712" s="22">
        <f t="shared" si="2935"/>
        <v>535.63</v>
      </c>
      <c r="BQ712" s="22">
        <f t="shared" si="2935"/>
        <v>0</v>
      </c>
      <c r="BR712" s="22">
        <f t="shared" si="45"/>
        <v>0</v>
      </c>
      <c r="BS712" s="22">
        <v>0.0</v>
      </c>
      <c r="BT712" s="22">
        <f t="shared" si="46"/>
        <v>0</v>
      </c>
      <c r="BU712" s="22">
        <f t="shared" si="47"/>
        <v>0</v>
      </c>
      <c r="BV712" s="22">
        <f t="shared" si="48"/>
        <v>0</v>
      </c>
      <c r="BW712" s="27">
        <v>0.0</v>
      </c>
      <c r="BX712" s="22">
        <f t="shared" si="49"/>
        <v>0</v>
      </c>
      <c r="BY712" s="22">
        <f t="shared" si="50"/>
        <v>0</v>
      </c>
      <c r="BZ712" s="22">
        <f t="shared" si="51"/>
        <v>0</v>
      </c>
      <c r="CA712" s="22">
        <f t="shared" si="52"/>
        <v>0</v>
      </c>
    </row>
    <row r="713" ht="14.25" customHeight="1">
      <c r="A713" s="14" t="s">
        <v>3067</v>
      </c>
      <c r="B713" s="14" t="s">
        <v>3068</v>
      </c>
      <c r="C713" s="14" t="s">
        <v>3069</v>
      </c>
      <c r="D713" s="14">
        <v>1.51833907E8</v>
      </c>
      <c r="E713" s="14" t="s">
        <v>379</v>
      </c>
      <c r="F713" s="14" t="s">
        <v>236</v>
      </c>
      <c r="G713" s="14" t="s">
        <v>3070</v>
      </c>
      <c r="H713" s="25" t="s">
        <v>96</v>
      </c>
      <c r="I713" s="26">
        <v>1255.0</v>
      </c>
      <c r="J713" s="22">
        <v>0.0</v>
      </c>
      <c r="K713" s="22">
        <f t="shared" si="6"/>
        <v>0</v>
      </c>
      <c r="L713" s="22">
        <f t="shared" si="7"/>
        <v>0</v>
      </c>
      <c r="M713" s="22">
        <v>0.0</v>
      </c>
      <c r="N713" s="22">
        <f t="shared" si="8"/>
        <v>0</v>
      </c>
      <c r="O713" s="22">
        <f t="shared" si="9"/>
        <v>0</v>
      </c>
      <c r="P713" s="22">
        <v>10.0</v>
      </c>
      <c r="Q713" s="22">
        <f t="shared" si="10"/>
        <v>0</v>
      </c>
      <c r="R713" s="22">
        <f t="shared" si="11"/>
        <v>10</v>
      </c>
      <c r="S713" s="22">
        <v>100.0</v>
      </c>
      <c r="T713" s="22">
        <f t="shared" si="12"/>
        <v>0</v>
      </c>
      <c r="U713" s="22">
        <f t="shared" si="13"/>
        <v>100</v>
      </c>
      <c r="V713" s="22">
        <f t="shared" si="14"/>
        <v>1145</v>
      </c>
      <c r="W713" s="22">
        <v>13.9</v>
      </c>
      <c r="X713" s="22">
        <f t="shared" si="15"/>
        <v>0</v>
      </c>
      <c r="Y713" s="22">
        <f t="shared" si="16"/>
        <v>13.9</v>
      </c>
      <c r="Z713" s="22">
        <v>0.39</v>
      </c>
      <c r="AA713" s="22">
        <f t="shared" si="17"/>
        <v>0</v>
      </c>
      <c r="AB713" s="22">
        <f t="shared" si="18"/>
        <v>0.39</v>
      </c>
      <c r="AC713" s="22">
        <v>68.87</v>
      </c>
      <c r="AD713" s="22">
        <f t="shared" si="19"/>
        <v>0</v>
      </c>
      <c r="AE713" s="22">
        <f t="shared" si="20"/>
        <v>68.87</v>
      </c>
      <c r="AF713" s="22">
        <v>1.37</v>
      </c>
      <c r="AG713" s="22">
        <f t="shared" si="21"/>
        <v>0</v>
      </c>
      <c r="AH713" s="22">
        <f t="shared" si="22"/>
        <v>1.37</v>
      </c>
      <c r="AI713" s="22">
        <v>60.86</v>
      </c>
      <c r="AJ713" s="22">
        <f t="shared" si="23"/>
        <v>0</v>
      </c>
      <c r="AK713" s="22">
        <f t="shared" si="24"/>
        <v>60.86</v>
      </c>
      <c r="AL713" s="22">
        <f t="shared" ref="AL713:AN713" si="2936">AF713+AI713</f>
        <v>62.23</v>
      </c>
      <c r="AM713" s="22">
        <f t="shared" si="2936"/>
        <v>0</v>
      </c>
      <c r="AN713" s="22">
        <f t="shared" si="2936"/>
        <v>62.23</v>
      </c>
      <c r="AO713" s="22">
        <f t="shared" ref="AO713:AQ713" si="2937">SUM(J713+M713+P713+S713+W713+Z713+AC713+AF713+AI713)</f>
        <v>255.39</v>
      </c>
      <c r="AP713" s="22">
        <f t="shared" si="2937"/>
        <v>0</v>
      </c>
      <c r="AQ713" s="22">
        <f t="shared" si="2937"/>
        <v>255.39</v>
      </c>
      <c r="AR713" s="22">
        <v>34.64986540064994</v>
      </c>
      <c r="AS713" s="22">
        <f t="shared" si="27"/>
        <v>290.0398654</v>
      </c>
      <c r="AT713" s="22">
        <f t="shared" si="28"/>
        <v>290.0398654</v>
      </c>
      <c r="AU713" s="22">
        <f t="shared" si="29"/>
        <v>964.9601346</v>
      </c>
      <c r="AV713" s="22">
        <f t="shared" si="2933"/>
        <v>4554</v>
      </c>
      <c r="AW713" s="22">
        <f t="shared" si="31"/>
        <v>3589.039865</v>
      </c>
      <c r="AX713" s="22">
        <f t="shared" si="32"/>
        <v>964.9601346</v>
      </c>
      <c r="AY713" s="22">
        <v>70.73</v>
      </c>
      <c r="AZ713" s="22">
        <f t="shared" si="33"/>
        <v>70.73</v>
      </c>
      <c r="BA713" s="22">
        <f t="shared" si="34"/>
        <v>0</v>
      </c>
      <c r="BB713" s="22">
        <f t="shared" si="35"/>
        <v>4624.73</v>
      </c>
      <c r="BC713" s="22">
        <f t="shared" ref="BC713:BD713" si="2938">SUM(AW713+AZ713)</f>
        <v>3659.769865</v>
      </c>
      <c r="BD713" s="22">
        <f t="shared" si="2938"/>
        <v>964.9601346</v>
      </c>
      <c r="BE713" s="22">
        <f t="shared" si="37"/>
        <v>0</v>
      </c>
      <c r="BF713" s="27">
        <v>0.0</v>
      </c>
      <c r="BG713" s="22">
        <f t="shared" si="38"/>
        <v>0</v>
      </c>
      <c r="BH713" s="22">
        <f t="shared" si="39"/>
        <v>0</v>
      </c>
      <c r="BI713" s="22">
        <v>499.36</v>
      </c>
      <c r="BJ713" s="22">
        <f t="shared" si="40"/>
        <v>499.36</v>
      </c>
      <c r="BK713" s="22">
        <f t="shared" si="41"/>
        <v>0</v>
      </c>
      <c r="BL713" s="22"/>
      <c r="BM713" s="22">
        <f t="shared" si="42"/>
        <v>0</v>
      </c>
      <c r="BN713" s="22" t="str">
        <f t="shared" si="43"/>
        <v/>
      </c>
      <c r="BO713" s="22">
        <f t="shared" ref="BO713:BQ713" si="2939">BF713+BI713+BL713</f>
        <v>499.36</v>
      </c>
      <c r="BP713" s="22">
        <f t="shared" si="2939"/>
        <v>499.36</v>
      </c>
      <c r="BQ713" s="22">
        <f t="shared" si="2939"/>
        <v>0</v>
      </c>
      <c r="BR713" s="22">
        <f t="shared" si="45"/>
        <v>0</v>
      </c>
      <c r="BS713" s="22">
        <v>0.0</v>
      </c>
      <c r="BT713" s="22">
        <f t="shared" si="46"/>
        <v>0</v>
      </c>
      <c r="BU713" s="22">
        <f t="shared" si="47"/>
        <v>0</v>
      </c>
      <c r="BV713" s="22">
        <f t="shared" si="48"/>
        <v>0</v>
      </c>
      <c r="BW713" s="27">
        <v>170.26</v>
      </c>
      <c r="BX713" s="22">
        <f t="shared" si="49"/>
        <v>170.26</v>
      </c>
      <c r="BY713" s="22">
        <f t="shared" si="50"/>
        <v>0</v>
      </c>
      <c r="BZ713" s="22">
        <f t="shared" si="51"/>
        <v>0</v>
      </c>
      <c r="CA713" s="22">
        <f t="shared" si="52"/>
        <v>0</v>
      </c>
    </row>
    <row r="714" ht="14.25" customHeight="1">
      <c r="A714" s="14" t="s">
        <v>3071</v>
      </c>
      <c r="B714" s="14" t="s">
        <v>3072</v>
      </c>
      <c r="C714" s="14" t="s">
        <v>3073</v>
      </c>
      <c r="D714" s="14">
        <v>8.2450763E8</v>
      </c>
      <c r="E714" s="14" t="s">
        <v>374</v>
      </c>
      <c r="F714" s="14" t="s">
        <v>1664</v>
      </c>
      <c r="G714" s="14" t="s">
        <v>3074</v>
      </c>
      <c r="H714" s="25" t="s">
        <v>96</v>
      </c>
      <c r="I714" s="26">
        <v>1150.0</v>
      </c>
      <c r="J714" s="22">
        <v>0.0</v>
      </c>
      <c r="K714" s="22">
        <f t="shared" si="6"/>
        <v>0</v>
      </c>
      <c r="L714" s="22">
        <f t="shared" si="7"/>
        <v>0</v>
      </c>
      <c r="M714" s="22">
        <v>0.0</v>
      </c>
      <c r="N714" s="22">
        <f t="shared" si="8"/>
        <v>0</v>
      </c>
      <c r="O714" s="22">
        <f t="shared" si="9"/>
        <v>0</v>
      </c>
      <c r="P714" s="22">
        <v>10.0</v>
      </c>
      <c r="Q714" s="22">
        <f t="shared" si="10"/>
        <v>0</v>
      </c>
      <c r="R714" s="22">
        <f t="shared" si="11"/>
        <v>10</v>
      </c>
      <c r="S714" s="22">
        <v>100.0</v>
      </c>
      <c r="T714" s="22">
        <f t="shared" si="12"/>
        <v>0</v>
      </c>
      <c r="U714" s="22">
        <f t="shared" si="13"/>
        <v>100</v>
      </c>
      <c r="V714" s="22">
        <f t="shared" si="14"/>
        <v>1040</v>
      </c>
      <c r="W714" s="22">
        <v>13.9</v>
      </c>
      <c r="X714" s="22">
        <f t="shared" si="15"/>
        <v>0</v>
      </c>
      <c r="Y714" s="22">
        <f t="shared" si="16"/>
        <v>13.9</v>
      </c>
      <c r="Z714" s="22">
        <v>0.39</v>
      </c>
      <c r="AA714" s="22">
        <f t="shared" si="17"/>
        <v>0</v>
      </c>
      <c r="AB714" s="22">
        <f t="shared" si="18"/>
        <v>0.39</v>
      </c>
      <c r="AC714" s="22">
        <v>68.87</v>
      </c>
      <c r="AD714" s="22">
        <f t="shared" si="19"/>
        <v>0</v>
      </c>
      <c r="AE714" s="22">
        <f t="shared" si="20"/>
        <v>68.87</v>
      </c>
      <c r="AF714" s="22">
        <v>1.37</v>
      </c>
      <c r="AG714" s="22">
        <f t="shared" si="21"/>
        <v>0</v>
      </c>
      <c r="AH714" s="22">
        <f t="shared" si="22"/>
        <v>1.37</v>
      </c>
      <c r="AI714" s="22">
        <v>60.86</v>
      </c>
      <c r="AJ714" s="22">
        <f t="shared" si="23"/>
        <v>0</v>
      </c>
      <c r="AK714" s="22">
        <f t="shared" si="24"/>
        <v>60.86</v>
      </c>
      <c r="AL714" s="22">
        <f t="shared" ref="AL714:AN714" si="2940">AF714+AI714</f>
        <v>62.23</v>
      </c>
      <c r="AM714" s="22">
        <f t="shared" si="2940"/>
        <v>0</v>
      </c>
      <c r="AN714" s="22">
        <f t="shared" si="2940"/>
        <v>62.23</v>
      </c>
      <c r="AO714" s="22">
        <f t="shared" ref="AO714:AQ714" si="2941">SUM(J714+M714+P714+S714+W714+Z714+AC714+AF714+AI714)</f>
        <v>255.39</v>
      </c>
      <c r="AP714" s="22">
        <f t="shared" si="2941"/>
        <v>0</v>
      </c>
      <c r="AQ714" s="22">
        <f t="shared" si="2941"/>
        <v>255.39</v>
      </c>
      <c r="AR714" s="22">
        <v>31.01021006800196</v>
      </c>
      <c r="AS714" s="22">
        <f t="shared" si="27"/>
        <v>286.4002101</v>
      </c>
      <c r="AT714" s="22">
        <f t="shared" si="28"/>
        <v>286.4002101</v>
      </c>
      <c r="AU714" s="22">
        <f t="shared" si="29"/>
        <v>863.5997899</v>
      </c>
      <c r="AV714" s="22">
        <f t="shared" si="2933"/>
        <v>4554</v>
      </c>
      <c r="AW714" s="22">
        <f t="shared" si="31"/>
        <v>3690.40021</v>
      </c>
      <c r="AX714" s="22">
        <f t="shared" si="32"/>
        <v>863.5997899</v>
      </c>
      <c r="AY714" s="22">
        <v>70.73</v>
      </c>
      <c r="AZ714" s="22">
        <f t="shared" si="33"/>
        <v>70.73</v>
      </c>
      <c r="BA714" s="22">
        <f t="shared" si="34"/>
        <v>0</v>
      </c>
      <c r="BB714" s="22">
        <f t="shared" si="35"/>
        <v>4624.73</v>
      </c>
      <c r="BC714" s="22">
        <f t="shared" ref="BC714:BD714" si="2942">SUM(AW714+AZ714)</f>
        <v>3761.13021</v>
      </c>
      <c r="BD714" s="22">
        <f t="shared" si="2942"/>
        <v>863.5997899</v>
      </c>
      <c r="BE714" s="22">
        <f t="shared" si="37"/>
        <v>0</v>
      </c>
      <c r="BF714" s="27">
        <v>0.0</v>
      </c>
      <c r="BG714" s="22">
        <f t="shared" si="38"/>
        <v>0</v>
      </c>
      <c r="BH714" s="22">
        <f t="shared" si="39"/>
        <v>0</v>
      </c>
      <c r="BI714" s="22">
        <v>246.22</v>
      </c>
      <c r="BJ714" s="22">
        <f t="shared" si="40"/>
        <v>246.22</v>
      </c>
      <c r="BK714" s="22">
        <f t="shared" si="41"/>
        <v>0</v>
      </c>
      <c r="BL714" s="22"/>
      <c r="BM714" s="22">
        <f t="shared" si="42"/>
        <v>0</v>
      </c>
      <c r="BN714" s="22" t="str">
        <f t="shared" si="43"/>
        <v/>
      </c>
      <c r="BO714" s="22">
        <f t="shared" ref="BO714:BQ714" si="2943">BF714+BI714+BL714</f>
        <v>246.22</v>
      </c>
      <c r="BP714" s="22">
        <f t="shared" si="2943"/>
        <v>246.22</v>
      </c>
      <c r="BQ714" s="22">
        <f t="shared" si="2943"/>
        <v>0</v>
      </c>
      <c r="BR714" s="22">
        <f t="shared" si="45"/>
        <v>0</v>
      </c>
      <c r="BS714" s="22">
        <v>0.0</v>
      </c>
      <c r="BT714" s="22">
        <f t="shared" si="46"/>
        <v>0</v>
      </c>
      <c r="BU714" s="22">
        <f t="shared" si="47"/>
        <v>0</v>
      </c>
      <c r="BV714" s="22">
        <f t="shared" si="48"/>
        <v>0</v>
      </c>
      <c r="BW714" s="27">
        <v>53.2</v>
      </c>
      <c r="BX714" s="22">
        <f t="shared" si="49"/>
        <v>53.2</v>
      </c>
      <c r="BY714" s="22">
        <f t="shared" si="50"/>
        <v>0</v>
      </c>
      <c r="BZ714" s="22">
        <f t="shared" si="51"/>
        <v>0</v>
      </c>
      <c r="CA714" s="22">
        <f t="shared" si="52"/>
        <v>0</v>
      </c>
    </row>
    <row r="715" ht="14.25" customHeight="1">
      <c r="A715" s="14" t="s">
        <v>3075</v>
      </c>
      <c r="B715" s="14" t="s">
        <v>3076</v>
      </c>
      <c r="C715" s="14" t="s">
        <v>3077</v>
      </c>
      <c r="D715" s="14">
        <v>7.67371089E8</v>
      </c>
      <c r="E715" s="14" t="s">
        <v>298</v>
      </c>
      <c r="F715" s="14" t="s">
        <v>878</v>
      </c>
      <c r="G715" s="14" t="s">
        <v>3078</v>
      </c>
      <c r="H715" s="25" t="s">
        <v>96</v>
      </c>
      <c r="I715" s="26">
        <v>1242.0</v>
      </c>
      <c r="J715" s="22">
        <v>0.0</v>
      </c>
      <c r="K715" s="22">
        <f t="shared" si="6"/>
        <v>0</v>
      </c>
      <c r="L715" s="22">
        <f t="shared" si="7"/>
        <v>0</v>
      </c>
      <c r="M715" s="22">
        <v>0.0</v>
      </c>
      <c r="N715" s="22">
        <f t="shared" si="8"/>
        <v>0</v>
      </c>
      <c r="O715" s="22">
        <f t="shared" si="9"/>
        <v>0</v>
      </c>
      <c r="P715" s="22">
        <v>10.0</v>
      </c>
      <c r="Q715" s="22">
        <f t="shared" si="10"/>
        <v>0</v>
      </c>
      <c r="R715" s="22">
        <f t="shared" si="11"/>
        <v>10</v>
      </c>
      <c r="S715" s="22">
        <v>100.0</v>
      </c>
      <c r="T715" s="22">
        <f t="shared" si="12"/>
        <v>0</v>
      </c>
      <c r="U715" s="22">
        <f t="shared" si="13"/>
        <v>100</v>
      </c>
      <c r="V715" s="22">
        <f t="shared" si="14"/>
        <v>1132</v>
      </c>
      <c r="W715" s="22">
        <v>13.9</v>
      </c>
      <c r="X715" s="22">
        <f t="shared" si="15"/>
        <v>0</v>
      </c>
      <c r="Y715" s="22">
        <f t="shared" si="16"/>
        <v>13.9</v>
      </c>
      <c r="Z715" s="22">
        <v>0.39</v>
      </c>
      <c r="AA715" s="22">
        <f t="shared" si="17"/>
        <v>0</v>
      </c>
      <c r="AB715" s="22">
        <f t="shared" si="18"/>
        <v>0.39</v>
      </c>
      <c r="AC715" s="22">
        <v>68.87</v>
      </c>
      <c r="AD715" s="22">
        <f t="shared" si="19"/>
        <v>0</v>
      </c>
      <c r="AE715" s="22">
        <f t="shared" si="20"/>
        <v>68.87</v>
      </c>
      <c r="AF715" s="22">
        <v>1.37</v>
      </c>
      <c r="AG715" s="22">
        <f t="shared" si="21"/>
        <v>0</v>
      </c>
      <c r="AH715" s="22">
        <f t="shared" si="22"/>
        <v>1.37</v>
      </c>
      <c r="AI715" s="22">
        <v>60.86</v>
      </c>
      <c r="AJ715" s="22">
        <f t="shared" si="23"/>
        <v>0</v>
      </c>
      <c r="AK715" s="22">
        <f t="shared" si="24"/>
        <v>60.86</v>
      </c>
      <c r="AL715" s="22">
        <f t="shared" ref="AL715:AN715" si="2944">AF715+AI715</f>
        <v>62.23</v>
      </c>
      <c r="AM715" s="22">
        <f t="shared" si="2944"/>
        <v>0</v>
      </c>
      <c r="AN715" s="22">
        <f t="shared" si="2944"/>
        <v>62.23</v>
      </c>
      <c r="AO715" s="22">
        <f t="shared" ref="AO715:AQ715" si="2945">SUM(J715+M715+P715+S715+W715+Z715+AC715+AF715+AI715)</f>
        <v>255.39</v>
      </c>
      <c r="AP715" s="22">
        <f t="shared" si="2945"/>
        <v>0</v>
      </c>
      <c r="AQ715" s="22">
        <f t="shared" si="2945"/>
        <v>255.39</v>
      </c>
      <c r="AR715" s="22">
        <v>34.199241407083996</v>
      </c>
      <c r="AS715" s="22">
        <f t="shared" si="27"/>
        <v>289.5892414</v>
      </c>
      <c r="AT715" s="22">
        <f t="shared" si="28"/>
        <v>289.5892414</v>
      </c>
      <c r="AU715" s="22">
        <f t="shared" si="29"/>
        <v>952.4107586</v>
      </c>
      <c r="AV715" s="22">
        <f t="shared" si="2933"/>
        <v>4554</v>
      </c>
      <c r="AW715" s="22">
        <f t="shared" si="31"/>
        <v>3601.589241</v>
      </c>
      <c r="AX715" s="22">
        <f t="shared" si="32"/>
        <v>952.4107586</v>
      </c>
      <c r="AY715" s="22">
        <v>70.73</v>
      </c>
      <c r="AZ715" s="22">
        <f t="shared" si="33"/>
        <v>70.73</v>
      </c>
      <c r="BA715" s="22">
        <f t="shared" si="34"/>
        <v>0</v>
      </c>
      <c r="BB715" s="22">
        <f t="shared" si="35"/>
        <v>4624.73</v>
      </c>
      <c r="BC715" s="22">
        <f t="shared" ref="BC715:BD715" si="2946">SUM(AW715+AZ715)</f>
        <v>3672.319241</v>
      </c>
      <c r="BD715" s="22">
        <f t="shared" si="2946"/>
        <v>952.4107586</v>
      </c>
      <c r="BE715" s="22">
        <f t="shared" si="37"/>
        <v>0</v>
      </c>
      <c r="BF715" s="27">
        <v>0.0</v>
      </c>
      <c r="BG715" s="22">
        <f t="shared" si="38"/>
        <v>0</v>
      </c>
      <c r="BH715" s="22">
        <f t="shared" si="39"/>
        <v>0</v>
      </c>
      <c r="BI715" s="22">
        <v>501.11</v>
      </c>
      <c r="BJ715" s="22">
        <f t="shared" si="40"/>
        <v>501.11</v>
      </c>
      <c r="BK715" s="22">
        <f t="shared" si="41"/>
        <v>0</v>
      </c>
      <c r="BL715" s="22"/>
      <c r="BM715" s="22">
        <f t="shared" si="42"/>
        <v>0</v>
      </c>
      <c r="BN715" s="22" t="str">
        <f t="shared" si="43"/>
        <v/>
      </c>
      <c r="BO715" s="22">
        <f t="shared" ref="BO715:BQ715" si="2947">BF715+BI715+BL715</f>
        <v>501.11</v>
      </c>
      <c r="BP715" s="22">
        <f t="shared" si="2947"/>
        <v>501.11</v>
      </c>
      <c r="BQ715" s="22">
        <f t="shared" si="2947"/>
        <v>0</v>
      </c>
      <c r="BR715" s="22">
        <f t="shared" si="45"/>
        <v>0</v>
      </c>
      <c r="BS715" s="22">
        <v>0.0</v>
      </c>
      <c r="BT715" s="22">
        <f t="shared" si="46"/>
        <v>0</v>
      </c>
      <c r="BU715" s="22">
        <f t="shared" si="47"/>
        <v>0</v>
      </c>
      <c r="BV715" s="22">
        <f t="shared" si="48"/>
        <v>0</v>
      </c>
      <c r="BW715" s="27">
        <v>0.0</v>
      </c>
      <c r="BX715" s="22">
        <f t="shared" si="49"/>
        <v>0</v>
      </c>
      <c r="BY715" s="22">
        <f t="shared" si="50"/>
        <v>0</v>
      </c>
      <c r="BZ715" s="22">
        <f t="shared" si="51"/>
        <v>0</v>
      </c>
      <c r="CA715" s="22">
        <f t="shared" si="52"/>
        <v>0</v>
      </c>
    </row>
    <row r="716" ht="14.25" customHeight="1">
      <c r="A716" s="14" t="s">
        <v>3079</v>
      </c>
      <c r="B716" s="14" t="s">
        <v>3080</v>
      </c>
      <c r="C716" s="14" t="s">
        <v>3081</v>
      </c>
      <c r="D716" s="14">
        <v>4.07928863E8</v>
      </c>
      <c r="E716" s="14" t="s">
        <v>220</v>
      </c>
      <c r="F716" s="14" t="s">
        <v>124</v>
      </c>
      <c r="G716" s="14" t="s">
        <v>3082</v>
      </c>
      <c r="H716" s="25" t="s">
        <v>96</v>
      </c>
      <c r="I716" s="26">
        <v>1522.0</v>
      </c>
      <c r="J716" s="22">
        <v>0.0</v>
      </c>
      <c r="K716" s="22">
        <f t="shared" si="6"/>
        <v>0</v>
      </c>
      <c r="L716" s="22">
        <f t="shared" si="7"/>
        <v>0</v>
      </c>
      <c r="M716" s="22">
        <v>0.0</v>
      </c>
      <c r="N716" s="22">
        <f t="shared" si="8"/>
        <v>0</v>
      </c>
      <c r="O716" s="22">
        <f t="shared" si="9"/>
        <v>0</v>
      </c>
      <c r="P716" s="22">
        <v>10.0</v>
      </c>
      <c r="Q716" s="22">
        <f t="shared" si="10"/>
        <v>0</v>
      </c>
      <c r="R716" s="22">
        <f t="shared" si="11"/>
        <v>10</v>
      </c>
      <c r="S716" s="22">
        <v>100.0</v>
      </c>
      <c r="T716" s="22">
        <f t="shared" si="12"/>
        <v>0</v>
      </c>
      <c r="U716" s="22">
        <f t="shared" si="13"/>
        <v>100</v>
      </c>
      <c r="V716" s="22">
        <f t="shared" si="14"/>
        <v>1412</v>
      </c>
      <c r="W716" s="22">
        <v>27.8</v>
      </c>
      <c r="X716" s="22">
        <f t="shared" si="15"/>
        <v>0</v>
      </c>
      <c r="Y716" s="22">
        <f t="shared" si="16"/>
        <v>27.8</v>
      </c>
      <c r="Z716" s="22">
        <v>0.39</v>
      </c>
      <c r="AA716" s="22">
        <f t="shared" si="17"/>
        <v>0</v>
      </c>
      <c r="AB716" s="22">
        <f t="shared" si="18"/>
        <v>0.39</v>
      </c>
      <c r="AC716" s="22">
        <v>68.87</v>
      </c>
      <c r="AD716" s="22">
        <f t="shared" si="19"/>
        <v>0</v>
      </c>
      <c r="AE716" s="22">
        <f t="shared" si="20"/>
        <v>68.87</v>
      </c>
      <c r="AF716" s="22">
        <v>1.37</v>
      </c>
      <c r="AG716" s="22">
        <f t="shared" si="21"/>
        <v>0</v>
      </c>
      <c r="AH716" s="22">
        <f t="shared" si="22"/>
        <v>1.37</v>
      </c>
      <c r="AI716" s="22">
        <v>60.86</v>
      </c>
      <c r="AJ716" s="22">
        <f t="shared" si="23"/>
        <v>0</v>
      </c>
      <c r="AK716" s="22">
        <f t="shared" si="24"/>
        <v>60.86</v>
      </c>
      <c r="AL716" s="22">
        <f t="shared" ref="AL716:AN716" si="2948">AF716+AI716</f>
        <v>62.23</v>
      </c>
      <c r="AM716" s="22">
        <f t="shared" si="2948"/>
        <v>0</v>
      </c>
      <c r="AN716" s="22">
        <f t="shared" si="2948"/>
        <v>62.23</v>
      </c>
      <c r="AO716" s="22">
        <f t="shared" ref="AO716:AQ716" si="2949">SUM(J716+M716+P716+S716+W716+Z716+AC716+AF716+AI716)</f>
        <v>269.29</v>
      </c>
      <c r="AP716" s="22">
        <f t="shared" si="2949"/>
        <v>0</v>
      </c>
      <c r="AQ716" s="22">
        <f t="shared" si="2949"/>
        <v>269.29</v>
      </c>
      <c r="AR716" s="22">
        <v>43.42316792153759</v>
      </c>
      <c r="AS716" s="22">
        <f t="shared" si="27"/>
        <v>312.7131679</v>
      </c>
      <c r="AT716" s="22">
        <f t="shared" si="28"/>
        <v>312.7131679</v>
      </c>
      <c r="AU716" s="22">
        <f t="shared" si="29"/>
        <v>1209.286832</v>
      </c>
      <c r="AV716" s="22">
        <f t="shared" si="2933"/>
        <v>4554</v>
      </c>
      <c r="AW716" s="22">
        <f t="shared" si="31"/>
        <v>3344.713168</v>
      </c>
      <c r="AX716" s="22">
        <f t="shared" si="32"/>
        <v>1209.286832</v>
      </c>
      <c r="AY716" s="22">
        <v>70.73</v>
      </c>
      <c r="AZ716" s="22">
        <f t="shared" si="33"/>
        <v>70.73</v>
      </c>
      <c r="BA716" s="22">
        <f t="shared" si="34"/>
        <v>0</v>
      </c>
      <c r="BB716" s="22">
        <f t="shared" si="35"/>
        <v>4624.73</v>
      </c>
      <c r="BC716" s="22">
        <f t="shared" ref="BC716:BD716" si="2950">SUM(AW716+AZ716)</f>
        <v>3415.443168</v>
      </c>
      <c r="BD716" s="22">
        <f t="shared" si="2950"/>
        <v>1209.286832</v>
      </c>
      <c r="BE716" s="22">
        <f t="shared" si="37"/>
        <v>0</v>
      </c>
      <c r="BF716" s="27">
        <v>0.0</v>
      </c>
      <c r="BG716" s="22">
        <f t="shared" si="38"/>
        <v>0</v>
      </c>
      <c r="BH716" s="22">
        <f t="shared" si="39"/>
        <v>0</v>
      </c>
      <c r="BI716" s="22">
        <v>790.53</v>
      </c>
      <c r="BJ716" s="22">
        <f t="shared" si="40"/>
        <v>790.53</v>
      </c>
      <c r="BK716" s="22">
        <f t="shared" si="41"/>
        <v>0</v>
      </c>
      <c r="BL716" s="22"/>
      <c r="BM716" s="22">
        <f t="shared" si="42"/>
        <v>0</v>
      </c>
      <c r="BN716" s="22" t="str">
        <f t="shared" si="43"/>
        <v/>
      </c>
      <c r="BO716" s="22">
        <f t="shared" ref="BO716:BQ716" si="2951">BF716+BI716+BL716</f>
        <v>790.53</v>
      </c>
      <c r="BP716" s="22">
        <f t="shared" si="2951"/>
        <v>790.53</v>
      </c>
      <c r="BQ716" s="22">
        <f t="shared" si="2951"/>
        <v>0</v>
      </c>
      <c r="BR716" s="22">
        <f t="shared" si="45"/>
        <v>0</v>
      </c>
      <c r="BS716" s="22">
        <v>0.0</v>
      </c>
      <c r="BT716" s="22">
        <f t="shared" si="46"/>
        <v>0</v>
      </c>
      <c r="BU716" s="22">
        <f t="shared" si="47"/>
        <v>0</v>
      </c>
      <c r="BV716" s="22">
        <f t="shared" si="48"/>
        <v>0</v>
      </c>
      <c r="BW716" s="27">
        <v>766.16</v>
      </c>
      <c r="BX716" s="22">
        <f t="shared" si="49"/>
        <v>766.16</v>
      </c>
      <c r="BY716" s="22">
        <f t="shared" si="50"/>
        <v>0</v>
      </c>
      <c r="BZ716" s="22">
        <f t="shared" si="51"/>
        <v>0</v>
      </c>
      <c r="CA716" s="22">
        <f t="shared" si="52"/>
        <v>0</v>
      </c>
    </row>
    <row r="717" ht="14.25" customHeight="1">
      <c r="A717" s="14" t="s">
        <v>3083</v>
      </c>
      <c r="B717" s="14" t="s">
        <v>3084</v>
      </c>
      <c r="C717" s="14" t="s">
        <v>3085</v>
      </c>
      <c r="D717" s="14">
        <v>1.59499097E8</v>
      </c>
      <c r="E717" s="14" t="s">
        <v>533</v>
      </c>
      <c r="F717" s="14" t="s">
        <v>236</v>
      </c>
      <c r="G717" s="14" t="s">
        <v>3086</v>
      </c>
      <c r="H717" s="25" t="s">
        <v>96</v>
      </c>
      <c r="I717" s="26">
        <v>1311.0</v>
      </c>
      <c r="J717" s="22">
        <v>0.0</v>
      </c>
      <c r="K717" s="22">
        <f t="shared" si="6"/>
        <v>0</v>
      </c>
      <c r="L717" s="22">
        <f t="shared" si="7"/>
        <v>0</v>
      </c>
      <c r="M717" s="22">
        <v>0.0</v>
      </c>
      <c r="N717" s="22">
        <f t="shared" si="8"/>
        <v>0</v>
      </c>
      <c r="O717" s="22">
        <f t="shared" si="9"/>
        <v>0</v>
      </c>
      <c r="P717" s="22">
        <v>22.0</v>
      </c>
      <c r="Q717" s="22">
        <f t="shared" si="10"/>
        <v>0</v>
      </c>
      <c r="R717" s="22">
        <f t="shared" si="11"/>
        <v>22</v>
      </c>
      <c r="S717" s="22">
        <v>100.0</v>
      </c>
      <c r="T717" s="22">
        <f t="shared" si="12"/>
        <v>0</v>
      </c>
      <c r="U717" s="22">
        <f t="shared" si="13"/>
        <v>100</v>
      </c>
      <c r="V717" s="22">
        <f t="shared" si="14"/>
        <v>1189</v>
      </c>
      <c r="W717" s="22">
        <v>13.9</v>
      </c>
      <c r="X717" s="22">
        <f t="shared" si="15"/>
        <v>0</v>
      </c>
      <c r="Y717" s="22">
        <f t="shared" si="16"/>
        <v>13.9</v>
      </c>
      <c r="Z717" s="22">
        <v>0.39</v>
      </c>
      <c r="AA717" s="22">
        <f t="shared" si="17"/>
        <v>0</v>
      </c>
      <c r="AB717" s="22">
        <f t="shared" si="18"/>
        <v>0.39</v>
      </c>
      <c r="AC717" s="22">
        <v>68.87</v>
      </c>
      <c r="AD717" s="22">
        <f t="shared" si="19"/>
        <v>0</v>
      </c>
      <c r="AE717" s="22">
        <f t="shared" si="20"/>
        <v>68.87</v>
      </c>
      <c r="AF717" s="22">
        <v>1.37</v>
      </c>
      <c r="AG717" s="22">
        <f t="shared" si="21"/>
        <v>0</v>
      </c>
      <c r="AH717" s="22">
        <f t="shared" si="22"/>
        <v>1.37</v>
      </c>
      <c r="AI717" s="22">
        <v>60.86</v>
      </c>
      <c r="AJ717" s="22">
        <f t="shared" si="23"/>
        <v>0</v>
      </c>
      <c r="AK717" s="22">
        <f t="shared" si="24"/>
        <v>60.86</v>
      </c>
      <c r="AL717" s="22">
        <f t="shared" ref="AL717:AN717" si="2952">AF717+AI717</f>
        <v>62.23</v>
      </c>
      <c r="AM717" s="22">
        <f t="shared" si="2952"/>
        <v>0</v>
      </c>
      <c r="AN717" s="22">
        <f t="shared" si="2952"/>
        <v>62.23</v>
      </c>
      <c r="AO717" s="22">
        <f t="shared" ref="AO717:AQ717" si="2953">SUM(J717+M717+P717+S717+W717+Z717+AC717+AF717+AI717)</f>
        <v>267.39</v>
      </c>
      <c r="AP717" s="22">
        <f t="shared" si="2953"/>
        <v>0</v>
      </c>
      <c r="AQ717" s="22">
        <f t="shared" si="2953"/>
        <v>267.39</v>
      </c>
      <c r="AR717" s="22">
        <v>36.175054301950055</v>
      </c>
      <c r="AS717" s="22">
        <f t="shared" si="27"/>
        <v>303.5650543</v>
      </c>
      <c r="AT717" s="22">
        <f t="shared" si="28"/>
        <v>303.5650543</v>
      </c>
      <c r="AU717" s="22">
        <f t="shared" si="29"/>
        <v>1007.434946</v>
      </c>
      <c r="AV717" s="22">
        <f t="shared" si="2933"/>
        <v>4554</v>
      </c>
      <c r="AW717" s="22">
        <f t="shared" si="31"/>
        <v>3546.565054</v>
      </c>
      <c r="AX717" s="22">
        <f t="shared" si="32"/>
        <v>1007.434946</v>
      </c>
      <c r="AY717" s="22">
        <v>70.73</v>
      </c>
      <c r="AZ717" s="22">
        <f t="shared" si="33"/>
        <v>70.73</v>
      </c>
      <c r="BA717" s="22">
        <f t="shared" si="34"/>
        <v>0</v>
      </c>
      <c r="BB717" s="22">
        <f t="shared" si="35"/>
        <v>4624.73</v>
      </c>
      <c r="BC717" s="22">
        <f t="shared" ref="BC717:BD717" si="2954">SUM(AW717+AZ717)</f>
        <v>3617.295054</v>
      </c>
      <c r="BD717" s="22">
        <f t="shared" si="2954"/>
        <v>1007.434946</v>
      </c>
      <c r="BE717" s="22">
        <f t="shared" si="37"/>
        <v>0</v>
      </c>
      <c r="BF717" s="27">
        <v>0.0</v>
      </c>
      <c r="BG717" s="22">
        <f t="shared" si="38"/>
        <v>0</v>
      </c>
      <c r="BH717" s="22">
        <f t="shared" si="39"/>
        <v>0</v>
      </c>
      <c r="BI717" s="22">
        <v>696.19</v>
      </c>
      <c r="BJ717" s="22">
        <f t="shared" si="40"/>
        <v>696.19</v>
      </c>
      <c r="BK717" s="22">
        <f t="shared" si="41"/>
        <v>0</v>
      </c>
      <c r="BL717" s="22"/>
      <c r="BM717" s="22">
        <f t="shared" si="42"/>
        <v>0</v>
      </c>
      <c r="BN717" s="22" t="str">
        <f t="shared" si="43"/>
        <v/>
      </c>
      <c r="BO717" s="22">
        <f t="shared" ref="BO717:BQ717" si="2955">BF717+BI717+BL717</f>
        <v>696.19</v>
      </c>
      <c r="BP717" s="22">
        <f t="shared" si="2955"/>
        <v>696.19</v>
      </c>
      <c r="BQ717" s="22">
        <f t="shared" si="2955"/>
        <v>0</v>
      </c>
      <c r="BR717" s="22">
        <f t="shared" si="45"/>
        <v>0</v>
      </c>
      <c r="BS717" s="22">
        <v>0.0</v>
      </c>
      <c r="BT717" s="22">
        <f t="shared" si="46"/>
        <v>0</v>
      </c>
      <c r="BU717" s="22">
        <f t="shared" si="47"/>
        <v>0</v>
      </c>
      <c r="BV717" s="22">
        <f t="shared" si="48"/>
        <v>0</v>
      </c>
      <c r="BW717" s="27">
        <v>2543.21</v>
      </c>
      <c r="BX717" s="22">
        <f t="shared" si="49"/>
        <v>2543.21</v>
      </c>
      <c r="BY717" s="22">
        <f t="shared" si="50"/>
        <v>0</v>
      </c>
      <c r="BZ717" s="22">
        <f t="shared" si="51"/>
        <v>0</v>
      </c>
      <c r="CA717" s="22">
        <f t="shared" si="52"/>
        <v>0</v>
      </c>
    </row>
    <row r="718" ht="14.25" customHeight="1">
      <c r="A718" s="14" t="s">
        <v>3087</v>
      </c>
      <c r="B718" s="14" t="s">
        <v>3088</v>
      </c>
      <c r="C718" s="14" t="s">
        <v>3089</v>
      </c>
      <c r="D718" s="14">
        <v>1.275076189E9</v>
      </c>
      <c r="E718" s="14" t="s">
        <v>1018</v>
      </c>
      <c r="F718" s="14" t="s">
        <v>101</v>
      </c>
      <c r="G718" s="14" t="s">
        <v>3090</v>
      </c>
      <c r="H718" s="25" t="s">
        <v>96</v>
      </c>
      <c r="I718" s="26">
        <v>2277.0</v>
      </c>
      <c r="J718" s="22">
        <v>0.0</v>
      </c>
      <c r="K718" s="22">
        <f t="shared" si="6"/>
        <v>0</v>
      </c>
      <c r="L718" s="22">
        <f t="shared" si="7"/>
        <v>0</v>
      </c>
      <c r="M718" s="22">
        <v>0.0</v>
      </c>
      <c r="N718" s="22">
        <f t="shared" si="8"/>
        <v>0</v>
      </c>
      <c r="O718" s="22">
        <f t="shared" si="9"/>
        <v>0</v>
      </c>
      <c r="P718" s="22">
        <v>10.0</v>
      </c>
      <c r="Q718" s="22">
        <f t="shared" si="10"/>
        <v>0</v>
      </c>
      <c r="R718" s="22">
        <f t="shared" si="11"/>
        <v>10</v>
      </c>
      <c r="S718" s="22">
        <v>100.0</v>
      </c>
      <c r="T718" s="22">
        <f t="shared" si="12"/>
        <v>0</v>
      </c>
      <c r="U718" s="22">
        <f t="shared" si="13"/>
        <v>100</v>
      </c>
      <c r="V718" s="22">
        <f t="shared" si="14"/>
        <v>2167</v>
      </c>
      <c r="W718" s="22">
        <v>13.9</v>
      </c>
      <c r="X718" s="22">
        <f t="shared" si="15"/>
        <v>0</v>
      </c>
      <c r="Y718" s="22">
        <f t="shared" si="16"/>
        <v>13.9</v>
      </c>
      <c r="Z718" s="22">
        <v>0.39</v>
      </c>
      <c r="AA718" s="22">
        <f t="shared" si="17"/>
        <v>0</v>
      </c>
      <c r="AB718" s="22">
        <f t="shared" si="18"/>
        <v>0.39</v>
      </c>
      <c r="AC718" s="22">
        <v>68.87</v>
      </c>
      <c r="AD718" s="22">
        <f t="shared" si="19"/>
        <v>0</v>
      </c>
      <c r="AE718" s="22">
        <f t="shared" si="20"/>
        <v>68.87</v>
      </c>
      <c r="AF718" s="22">
        <v>1.37</v>
      </c>
      <c r="AG718" s="22">
        <f t="shared" si="21"/>
        <v>0</v>
      </c>
      <c r="AH718" s="22">
        <f t="shared" si="22"/>
        <v>1.37</v>
      </c>
      <c r="AI718" s="22">
        <v>60.86</v>
      </c>
      <c r="AJ718" s="22">
        <f t="shared" si="23"/>
        <v>0</v>
      </c>
      <c r="AK718" s="22">
        <f t="shared" si="24"/>
        <v>60.86</v>
      </c>
      <c r="AL718" s="22">
        <f t="shared" ref="AL718:AN718" si="2956">AF718+AI718</f>
        <v>62.23</v>
      </c>
      <c r="AM718" s="22">
        <f t="shared" si="2956"/>
        <v>0</v>
      </c>
      <c r="AN718" s="22">
        <f t="shared" si="2956"/>
        <v>62.23</v>
      </c>
      <c r="AO718" s="22">
        <f t="shared" ref="AO718:AQ718" si="2957">SUM(J718+M718+P718+S718+W718+Z718+AC718+AF718+AI718)</f>
        <v>255.39</v>
      </c>
      <c r="AP718" s="22">
        <f t="shared" si="2957"/>
        <v>0</v>
      </c>
      <c r="AQ718" s="22">
        <f t="shared" si="2957"/>
        <v>255.39</v>
      </c>
      <c r="AR718" s="22">
        <v>70.07584397175691</v>
      </c>
      <c r="AS718" s="22">
        <f t="shared" si="27"/>
        <v>325.465844</v>
      </c>
      <c r="AT718" s="22">
        <f t="shared" si="28"/>
        <v>325.465844</v>
      </c>
      <c r="AU718" s="22">
        <f t="shared" si="29"/>
        <v>1951.534156</v>
      </c>
      <c r="AV718" s="22">
        <f t="shared" si="2933"/>
        <v>4554</v>
      </c>
      <c r="AW718" s="22">
        <f t="shared" si="31"/>
        <v>2602.465844</v>
      </c>
      <c r="AX718" s="22">
        <f t="shared" si="32"/>
        <v>1951.534156</v>
      </c>
      <c r="AY718" s="22">
        <v>70.73</v>
      </c>
      <c r="AZ718" s="22">
        <f t="shared" si="33"/>
        <v>70.73</v>
      </c>
      <c r="BA718" s="22">
        <f t="shared" si="34"/>
        <v>0</v>
      </c>
      <c r="BB718" s="22">
        <f t="shared" si="35"/>
        <v>4624.73</v>
      </c>
      <c r="BC718" s="22">
        <f t="shared" ref="BC718:BD718" si="2958">SUM(AW718+AZ718)</f>
        <v>2673.195844</v>
      </c>
      <c r="BD718" s="22">
        <f t="shared" si="2958"/>
        <v>1951.534156</v>
      </c>
      <c r="BE718" s="22">
        <f t="shared" si="37"/>
        <v>0</v>
      </c>
      <c r="BF718" s="27">
        <v>0.0</v>
      </c>
      <c r="BG718" s="22">
        <f t="shared" si="38"/>
        <v>0</v>
      </c>
      <c r="BH718" s="22">
        <f t="shared" si="39"/>
        <v>0</v>
      </c>
      <c r="BI718" s="22">
        <v>0.0</v>
      </c>
      <c r="BJ718" s="22">
        <f t="shared" si="40"/>
        <v>0</v>
      </c>
      <c r="BK718" s="22">
        <f t="shared" si="41"/>
        <v>0</v>
      </c>
      <c r="BL718" s="22"/>
      <c r="BM718" s="22">
        <f t="shared" si="42"/>
        <v>0</v>
      </c>
      <c r="BN718" s="22" t="str">
        <f t="shared" si="43"/>
        <v/>
      </c>
      <c r="BO718" s="22">
        <f t="shared" ref="BO718:BQ718" si="2959">BF718+BI718+BL718</f>
        <v>0</v>
      </c>
      <c r="BP718" s="22">
        <f t="shared" si="2959"/>
        <v>0</v>
      </c>
      <c r="BQ718" s="22">
        <f t="shared" si="2959"/>
        <v>0</v>
      </c>
      <c r="BR718" s="22">
        <f t="shared" si="45"/>
        <v>0</v>
      </c>
      <c r="BS718" s="22">
        <v>0.0</v>
      </c>
      <c r="BT718" s="22">
        <f t="shared" si="46"/>
        <v>0</v>
      </c>
      <c r="BU718" s="22">
        <f t="shared" si="47"/>
        <v>0</v>
      </c>
      <c r="BV718" s="22">
        <f t="shared" si="48"/>
        <v>0</v>
      </c>
      <c r="BW718" s="27">
        <v>1393.98</v>
      </c>
      <c r="BX718" s="22">
        <f t="shared" si="49"/>
        <v>1393.98</v>
      </c>
      <c r="BY718" s="22">
        <f t="shared" si="50"/>
        <v>0</v>
      </c>
      <c r="BZ718" s="22">
        <f t="shared" si="51"/>
        <v>0</v>
      </c>
      <c r="CA718" s="22">
        <f t="shared" si="52"/>
        <v>0</v>
      </c>
    </row>
    <row r="719" ht="14.25" customHeight="1">
      <c r="A719" s="14" t="s">
        <v>3091</v>
      </c>
      <c r="B719" s="14" t="s">
        <v>3092</v>
      </c>
      <c r="C719" s="14" t="s">
        <v>3093</v>
      </c>
      <c r="D719" s="14">
        <v>7.81543312E8</v>
      </c>
      <c r="E719" s="14" t="s">
        <v>1095</v>
      </c>
      <c r="F719" s="14" t="s">
        <v>466</v>
      </c>
      <c r="G719" s="14" t="s">
        <v>3094</v>
      </c>
      <c r="H719" s="25" t="s">
        <v>96</v>
      </c>
      <c r="I719" s="26">
        <v>474.0</v>
      </c>
      <c r="J719" s="22">
        <v>0.0</v>
      </c>
      <c r="K719" s="22">
        <f t="shared" si="6"/>
        <v>0</v>
      </c>
      <c r="L719" s="22">
        <f t="shared" si="7"/>
        <v>0</v>
      </c>
      <c r="M719" s="22">
        <v>0.0</v>
      </c>
      <c r="N719" s="22">
        <f t="shared" si="8"/>
        <v>0</v>
      </c>
      <c r="O719" s="22">
        <f t="shared" si="9"/>
        <v>0</v>
      </c>
      <c r="P719" s="22">
        <v>10.0</v>
      </c>
      <c r="Q719" s="22">
        <f t="shared" si="10"/>
        <v>0</v>
      </c>
      <c r="R719" s="22">
        <f t="shared" si="11"/>
        <v>10</v>
      </c>
      <c r="S719" s="22">
        <v>100.0</v>
      </c>
      <c r="T719" s="22">
        <f t="shared" si="12"/>
        <v>0</v>
      </c>
      <c r="U719" s="22">
        <f t="shared" si="13"/>
        <v>100</v>
      </c>
      <c r="V719" s="22">
        <f t="shared" si="14"/>
        <v>364</v>
      </c>
      <c r="W719" s="22">
        <v>13.9</v>
      </c>
      <c r="X719" s="22">
        <f t="shared" si="15"/>
        <v>0</v>
      </c>
      <c r="Y719" s="22">
        <f t="shared" si="16"/>
        <v>13.9</v>
      </c>
      <c r="Z719" s="22">
        <v>0.39</v>
      </c>
      <c r="AA719" s="22">
        <f t="shared" si="17"/>
        <v>0</v>
      </c>
      <c r="AB719" s="22">
        <f t="shared" si="18"/>
        <v>0.39</v>
      </c>
      <c r="AC719" s="22">
        <v>68.87</v>
      </c>
      <c r="AD719" s="22">
        <f t="shared" si="19"/>
        <v>0</v>
      </c>
      <c r="AE719" s="22">
        <f t="shared" si="20"/>
        <v>68.87</v>
      </c>
      <c r="AF719" s="22">
        <v>1.37</v>
      </c>
      <c r="AG719" s="22">
        <f t="shared" si="21"/>
        <v>0</v>
      </c>
      <c r="AH719" s="22">
        <f t="shared" si="22"/>
        <v>1.37</v>
      </c>
      <c r="AI719" s="22">
        <v>60.86</v>
      </c>
      <c r="AJ719" s="22">
        <f t="shared" si="23"/>
        <v>0</v>
      </c>
      <c r="AK719" s="22">
        <f t="shared" si="24"/>
        <v>60.86</v>
      </c>
      <c r="AL719" s="22">
        <f t="shared" ref="AL719:AN719" si="2960">AF719+AI719</f>
        <v>62.23</v>
      </c>
      <c r="AM719" s="22">
        <f t="shared" si="2960"/>
        <v>0</v>
      </c>
      <c r="AN719" s="22">
        <f t="shared" si="2960"/>
        <v>62.23</v>
      </c>
      <c r="AO719" s="22">
        <f t="shared" ref="AO719:AQ719" si="2961">SUM(J719+M719+P719+S719+W719+Z719+AC719+AF719+AI719)</f>
        <v>255.39</v>
      </c>
      <c r="AP719" s="22">
        <f t="shared" si="2961"/>
        <v>0</v>
      </c>
      <c r="AQ719" s="22">
        <f t="shared" si="2961"/>
        <v>255.39</v>
      </c>
      <c r="AR719" s="22">
        <v>7.577762402573086</v>
      </c>
      <c r="AS719" s="22">
        <f t="shared" si="27"/>
        <v>262.9677624</v>
      </c>
      <c r="AT719" s="22">
        <f t="shared" si="28"/>
        <v>262.9677624</v>
      </c>
      <c r="AU719" s="22">
        <f t="shared" si="29"/>
        <v>211.0322376</v>
      </c>
      <c r="AV719" s="22">
        <f t="shared" si="2933"/>
        <v>4554</v>
      </c>
      <c r="AW719" s="22">
        <f t="shared" si="31"/>
        <v>4342.967762</v>
      </c>
      <c r="AX719" s="22">
        <f t="shared" si="32"/>
        <v>211.0322376</v>
      </c>
      <c r="AY719" s="22">
        <v>70.73</v>
      </c>
      <c r="AZ719" s="22">
        <f t="shared" si="33"/>
        <v>70.73</v>
      </c>
      <c r="BA719" s="22">
        <f t="shared" si="34"/>
        <v>0</v>
      </c>
      <c r="BB719" s="22">
        <f t="shared" si="35"/>
        <v>4624.73</v>
      </c>
      <c r="BC719" s="22">
        <f t="shared" ref="BC719:BD719" si="2962">SUM(AW719+AZ719)</f>
        <v>4413.697762</v>
      </c>
      <c r="BD719" s="22">
        <f t="shared" si="2962"/>
        <v>211.0322376</v>
      </c>
      <c r="BE719" s="22">
        <f t="shared" si="37"/>
        <v>0</v>
      </c>
      <c r="BF719" s="27">
        <v>0.0</v>
      </c>
      <c r="BG719" s="22">
        <f t="shared" si="38"/>
        <v>0</v>
      </c>
      <c r="BH719" s="22">
        <f t="shared" si="39"/>
        <v>0</v>
      </c>
      <c r="BI719" s="22">
        <v>475.93000000000006</v>
      </c>
      <c r="BJ719" s="22">
        <f t="shared" si="40"/>
        <v>475.93</v>
      </c>
      <c r="BK719" s="22">
        <f t="shared" si="41"/>
        <v>0</v>
      </c>
      <c r="BL719" s="22"/>
      <c r="BM719" s="22">
        <f t="shared" si="42"/>
        <v>0</v>
      </c>
      <c r="BN719" s="22" t="str">
        <f t="shared" si="43"/>
        <v/>
      </c>
      <c r="BO719" s="22">
        <f t="shared" ref="BO719:BQ719" si="2963">BF719+BI719+BL719</f>
        <v>475.93</v>
      </c>
      <c r="BP719" s="22">
        <f t="shared" si="2963"/>
        <v>475.93</v>
      </c>
      <c r="BQ719" s="22">
        <f t="shared" si="2963"/>
        <v>0</v>
      </c>
      <c r="BR719" s="22">
        <f t="shared" si="45"/>
        <v>0</v>
      </c>
      <c r="BS719" s="22">
        <v>0.0</v>
      </c>
      <c r="BT719" s="22">
        <f t="shared" si="46"/>
        <v>0</v>
      </c>
      <c r="BU719" s="22">
        <f t="shared" si="47"/>
        <v>0</v>
      </c>
      <c r="BV719" s="22">
        <f t="shared" si="48"/>
        <v>0</v>
      </c>
      <c r="BW719" s="27">
        <v>0.0</v>
      </c>
      <c r="BX719" s="22">
        <f t="shared" si="49"/>
        <v>0</v>
      </c>
      <c r="BY719" s="22">
        <f t="shared" si="50"/>
        <v>0</v>
      </c>
      <c r="BZ719" s="22">
        <f t="shared" si="51"/>
        <v>0</v>
      </c>
      <c r="CA719" s="22">
        <f t="shared" si="52"/>
        <v>0</v>
      </c>
    </row>
    <row r="720" ht="14.25" customHeight="1">
      <c r="A720" s="14" t="s">
        <v>3095</v>
      </c>
      <c r="B720" s="14" t="s">
        <v>3096</v>
      </c>
      <c r="C720" s="14" t="s">
        <v>3097</v>
      </c>
      <c r="D720" s="14">
        <v>5.59755228E8</v>
      </c>
      <c r="E720" s="14" t="s">
        <v>3098</v>
      </c>
      <c r="F720" s="14" t="s">
        <v>130</v>
      </c>
      <c r="G720" s="14" t="s">
        <v>3099</v>
      </c>
      <c r="H720" s="25" t="s">
        <v>96</v>
      </c>
      <c r="I720" s="26">
        <v>1900.0</v>
      </c>
      <c r="J720" s="22">
        <v>0.0</v>
      </c>
      <c r="K720" s="22">
        <f t="shared" si="6"/>
        <v>0</v>
      </c>
      <c r="L720" s="22">
        <f t="shared" si="7"/>
        <v>0</v>
      </c>
      <c r="M720" s="22">
        <v>0.0</v>
      </c>
      <c r="N720" s="22">
        <f t="shared" si="8"/>
        <v>0</v>
      </c>
      <c r="O720" s="22">
        <f t="shared" si="9"/>
        <v>0</v>
      </c>
      <c r="P720" s="22">
        <v>10.0</v>
      </c>
      <c r="Q720" s="22">
        <f t="shared" si="10"/>
        <v>0</v>
      </c>
      <c r="R720" s="22">
        <f t="shared" si="11"/>
        <v>10</v>
      </c>
      <c r="S720" s="22">
        <v>100.0</v>
      </c>
      <c r="T720" s="22">
        <f t="shared" si="12"/>
        <v>0</v>
      </c>
      <c r="U720" s="22">
        <f t="shared" si="13"/>
        <v>100</v>
      </c>
      <c r="V720" s="22">
        <f t="shared" si="14"/>
        <v>1790</v>
      </c>
      <c r="W720" s="22">
        <v>13.9</v>
      </c>
      <c r="X720" s="22">
        <f t="shared" si="15"/>
        <v>0</v>
      </c>
      <c r="Y720" s="22">
        <f t="shared" si="16"/>
        <v>13.9</v>
      </c>
      <c r="Z720" s="22">
        <v>0.39</v>
      </c>
      <c r="AA720" s="22">
        <f t="shared" si="17"/>
        <v>0</v>
      </c>
      <c r="AB720" s="22">
        <f t="shared" si="18"/>
        <v>0.39</v>
      </c>
      <c r="AC720" s="22">
        <v>68.87</v>
      </c>
      <c r="AD720" s="22">
        <f t="shared" si="19"/>
        <v>0</v>
      </c>
      <c r="AE720" s="22">
        <f t="shared" si="20"/>
        <v>68.87</v>
      </c>
      <c r="AF720" s="22">
        <v>1.37</v>
      </c>
      <c r="AG720" s="22">
        <f t="shared" si="21"/>
        <v>0</v>
      </c>
      <c r="AH720" s="22">
        <f t="shared" si="22"/>
        <v>1.37</v>
      </c>
      <c r="AI720" s="22">
        <v>60.86</v>
      </c>
      <c r="AJ720" s="22">
        <f t="shared" si="23"/>
        <v>0</v>
      </c>
      <c r="AK720" s="22">
        <f t="shared" si="24"/>
        <v>60.86</v>
      </c>
      <c r="AL720" s="22">
        <f t="shared" ref="AL720:AN720" si="2964">AF720+AI720</f>
        <v>62.23</v>
      </c>
      <c r="AM720" s="22">
        <f t="shared" si="2964"/>
        <v>0</v>
      </c>
      <c r="AN720" s="22">
        <f t="shared" si="2964"/>
        <v>62.23</v>
      </c>
      <c r="AO720" s="22">
        <f t="shared" ref="AO720:AQ720" si="2965">SUM(J720+M720+P720+S720+W720+Z720+AC720+AF720+AI720)</f>
        <v>255.39</v>
      </c>
      <c r="AP720" s="22">
        <f t="shared" si="2965"/>
        <v>0</v>
      </c>
      <c r="AQ720" s="22">
        <f t="shared" si="2965"/>
        <v>255.39</v>
      </c>
      <c r="AR720" s="22">
        <v>57.007748158344654</v>
      </c>
      <c r="AS720" s="22">
        <f t="shared" si="27"/>
        <v>312.3977482</v>
      </c>
      <c r="AT720" s="22">
        <f t="shared" si="28"/>
        <v>312.3977482</v>
      </c>
      <c r="AU720" s="22">
        <f t="shared" si="29"/>
        <v>1587.602252</v>
      </c>
      <c r="AV720" s="22">
        <f t="shared" si="2933"/>
        <v>4554</v>
      </c>
      <c r="AW720" s="22">
        <f t="shared" si="31"/>
        <v>2966.397748</v>
      </c>
      <c r="AX720" s="22">
        <f t="shared" si="32"/>
        <v>1587.602252</v>
      </c>
      <c r="AY720" s="22">
        <v>70.73</v>
      </c>
      <c r="AZ720" s="22">
        <f t="shared" si="33"/>
        <v>70.73</v>
      </c>
      <c r="BA720" s="22">
        <f t="shared" si="34"/>
        <v>0</v>
      </c>
      <c r="BB720" s="22">
        <f t="shared" si="35"/>
        <v>4624.73</v>
      </c>
      <c r="BC720" s="22">
        <f t="shared" ref="BC720:BD720" si="2966">SUM(AW720+AZ720)</f>
        <v>3037.127748</v>
      </c>
      <c r="BD720" s="22">
        <f t="shared" si="2966"/>
        <v>1587.602252</v>
      </c>
      <c r="BE720" s="22">
        <f t="shared" si="37"/>
        <v>0</v>
      </c>
      <c r="BF720" s="27">
        <v>0.0</v>
      </c>
      <c r="BG720" s="22">
        <f t="shared" si="38"/>
        <v>0</v>
      </c>
      <c r="BH720" s="22">
        <f t="shared" si="39"/>
        <v>0</v>
      </c>
      <c r="BI720" s="22">
        <v>325.36</v>
      </c>
      <c r="BJ720" s="22">
        <f t="shared" si="40"/>
        <v>325.36</v>
      </c>
      <c r="BK720" s="22">
        <f t="shared" si="41"/>
        <v>0</v>
      </c>
      <c r="BL720" s="22"/>
      <c r="BM720" s="22">
        <f t="shared" si="42"/>
        <v>0</v>
      </c>
      <c r="BN720" s="22" t="str">
        <f t="shared" si="43"/>
        <v/>
      </c>
      <c r="BO720" s="22">
        <f t="shared" ref="BO720:BQ720" si="2967">BF720+BI720+BL720</f>
        <v>325.36</v>
      </c>
      <c r="BP720" s="22">
        <f t="shared" si="2967"/>
        <v>325.36</v>
      </c>
      <c r="BQ720" s="22">
        <f t="shared" si="2967"/>
        <v>0</v>
      </c>
      <c r="BR720" s="22">
        <f t="shared" si="45"/>
        <v>0</v>
      </c>
      <c r="BS720" s="22">
        <v>0.0</v>
      </c>
      <c r="BT720" s="22">
        <f t="shared" si="46"/>
        <v>0</v>
      </c>
      <c r="BU720" s="22">
        <f t="shared" si="47"/>
        <v>0</v>
      </c>
      <c r="BV720" s="22">
        <f t="shared" si="48"/>
        <v>0</v>
      </c>
      <c r="BW720" s="27">
        <v>1830.27</v>
      </c>
      <c r="BX720" s="22">
        <f t="shared" si="49"/>
        <v>1830.27</v>
      </c>
      <c r="BY720" s="22">
        <f t="shared" si="50"/>
        <v>0</v>
      </c>
      <c r="BZ720" s="22">
        <f t="shared" si="51"/>
        <v>0</v>
      </c>
      <c r="CA720" s="22">
        <f t="shared" si="52"/>
        <v>0</v>
      </c>
    </row>
    <row r="721" ht="14.25" customHeight="1">
      <c r="A721" s="14" t="s">
        <v>3100</v>
      </c>
      <c r="B721" s="14" t="s">
        <v>3101</v>
      </c>
      <c r="C721" s="14" t="s">
        <v>3102</v>
      </c>
      <c r="D721" s="14">
        <v>5.67664767E8</v>
      </c>
      <c r="E721" s="14" t="s">
        <v>3103</v>
      </c>
      <c r="F721" s="14" t="s">
        <v>236</v>
      </c>
      <c r="G721" s="14" t="s">
        <v>3104</v>
      </c>
      <c r="H721" s="25" t="s">
        <v>96</v>
      </c>
      <c r="I721" s="26">
        <v>2454.0</v>
      </c>
      <c r="J721" s="22">
        <v>0.0</v>
      </c>
      <c r="K721" s="22">
        <f t="shared" si="6"/>
        <v>0</v>
      </c>
      <c r="L721" s="22">
        <f t="shared" si="7"/>
        <v>0</v>
      </c>
      <c r="M721" s="22">
        <v>0.0</v>
      </c>
      <c r="N721" s="22">
        <f t="shared" si="8"/>
        <v>0</v>
      </c>
      <c r="O721" s="22">
        <f t="shared" si="9"/>
        <v>0</v>
      </c>
      <c r="P721" s="22">
        <v>10.0</v>
      </c>
      <c r="Q721" s="22">
        <f t="shared" si="10"/>
        <v>0</v>
      </c>
      <c r="R721" s="22">
        <f t="shared" si="11"/>
        <v>10</v>
      </c>
      <c r="S721" s="22">
        <v>100.0</v>
      </c>
      <c r="T721" s="22">
        <f t="shared" si="12"/>
        <v>0</v>
      </c>
      <c r="U721" s="22">
        <f t="shared" si="13"/>
        <v>100</v>
      </c>
      <c r="V721" s="22">
        <f t="shared" si="14"/>
        <v>2344</v>
      </c>
      <c r="W721" s="22">
        <v>13.9</v>
      </c>
      <c r="X721" s="22">
        <f t="shared" si="15"/>
        <v>0</v>
      </c>
      <c r="Y721" s="22">
        <f t="shared" si="16"/>
        <v>13.9</v>
      </c>
      <c r="Z721" s="22">
        <v>0.39</v>
      </c>
      <c r="AA721" s="22">
        <f t="shared" si="17"/>
        <v>0</v>
      </c>
      <c r="AB721" s="22">
        <f t="shared" si="18"/>
        <v>0.39</v>
      </c>
      <c r="AC721" s="22">
        <v>68.87</v>
      </c>
      <c r="AD721" s="22">
        <f t="shared" si="19"/>
        <v>0</v>
      </c>
      <c r="AE721" s="22">
        <f t="shared" si="20"/>
        <v>68.87</v>
      </c>
      <c r="AF721" s="22">
        <v>1.37</v>
      </c>
      <c r="AG721" s="22">
        <f t="shared" si="21"/>
        <v>0</v>
      </c>
      <c r="AH721" s="22">
        <f t="shared" si="22"/>
        <v>1.37</v>
      </c>
      <c r="AI721" s="22">
        <v>60.86</v>
      </c>
      <c r="AJ721" s="22">
        <f t="shared" si="23"/>
        <v>0</v>
      </c>
      <c r="AK721" s="22">
        <f t="shared" si="24"/>
        <v>60.86</v>
      </c>
      <c r="AL721" s="22">
        <f t="shared" ref="AL721:AN721" si="2968">AF721+AI721</f>
        <v>62.23</v>
      </c>
      <c r="AM721" s="22">
        <f t="shared" si="2968"/>
        <v>0</v>
      </c>
      <c r="AN721" s="22">
        <f t="shared" si="2968"/>
        <v>62.23</v>
      </c>
      <c r="AO721" s="22">
        <f t="shared" ref="AO721:AQ721" si="2969">SUM(J721+M721+P721+S721+W721+Z721+AC721+AF721+AI721)</f>
        <v>255.39</v>
      </c>
      <c r="AP721" s="22">
        <f t="shared" si="2969"/>
        <v>0</v>
      </c>
      <c r="AQ721" s="22">
        <f t="shared" si="2969"/>
        <v>255.39</v>
      </c>
      <c r="AR721" s="22">
        <v>76.2112629610778</v>
      </c>
      <c r="AS721" s="22">
        <f t="shared" si="27"/>
        <v>331.601263</v>
      </c>
      <c r="AT721" s="22">
        <f t="shared" si="28"/>
        <v>331.601263</v>
      </c>
      <c r="AU721" s="22">
        <f t="shared" si="29"/>
        <v>2122.398737</v>
      </c>
      <c r="AV721" s="22">
        <f t="shared" si="2933"/>
        <v>4554</v>
      </c>
      <c r="AW721" s="22">
        <f t="shared" si="31"/>
        <v>2431.601263</v>
      </c>
      <c r="AX721" s="22">
        <f t="shared" si="32"/>
        <v>2122.398737</v>
      </c>
      <c r="AY721" s="22">
        <v>70.73</v>
      </c>
      <c r="AZ721" s="22">
        <f t="shared" si="33"/>
        <v>70.73</v>
      </c>
      <c r="BA721" s="22">
        <f t="shared" si="34"/>
        <v>0</v>
      </c>
      <c r="BB721" s="22">
        <f t="shared" si="35"/>
        <v>4624.73</v>
      </c>
      <c r="BC721" s="22">
        <f t="shared" ref="BC721:BD721" si="2970">SUM(AW721+AZ721)</f>
        <v>2502.331263</v>
      </c>
      <c r="BD721" s="22">
        <f t="shared" si="2970"/>
        <v>2122.398737</v>
      </c>
      <c r="BE721" s="22">
        <f t="shared" si="37"/>
        <v>0</v>
      </c>
      <c r="BF721" s="27">
        <v>0.0</v>
      </c>
      <c r="BG721" s="22">
        <f t="shared" si="38"/>
        <v>0</v>
      </c>
      <c r="BH721" s="22">
        <f t="shared" si="39"/>
        <v>0</v>
      </c>
      <c r="BI721" s="22">
        <v>693.94</v>
      </c>
      <c r="BJ721" s="22">
        <f t="shared" si="40"/>
        <v>693.94</v>
      </c>
      <c r="BK721" s="22">
        <f t="shared" si="41"/>
        <v>0</v>
      </c>
      <c r="BL721" s="22"/>
      <c r="BM721" s="22">
        <f t="shared" si="42"/>
        <v>0</v>
      </c>
      <c r="BN721" s="22" t="str">
        <f t="shared" si="43"/>
        <v/>
      </c>
      <c r="BO721" s="22">
        <f t="shared" ref="BO721:BQ721" si="2971">BF721+BI721+BL721</f>
        <v>693.94</v>
      </c>
      <c r="BP721" s="22">
        <f t="shared" si="2971"/>
        <v>693.94</v>
      </c>
      <c r="BQ721" s="22">
        <f t="shared" si="2971"/>
        <v>0</v>
      </c>
      <c r="BR721" s="22">
        <f t="shared" si="45"/>
        <v>0</v>
      </c>
      <c r="BS721" s="22">
        <v>0.0</v>
      </c>
      <c r="BT721" s="22">
        <f t="shared" si="46"/>
        <v>0</v>
      </c>
      <c r="BU721" s="22">
        <f t="shared" si="47"/>
        <v>0</v>
      </c>
      <c r="BV721" s="22">
        <f t="shared" si="48"/>
        <v>0</v>
      </c>
      <c r="BW721" s="27">
        <v>1042.83</v>
      </c>
      <c r="BX721" s="22">
        <f t="shared" si="49"/>
        <v>1042.83</v>
      </c>
      <c r="BY721" s="22">
        <f t="shared" si="50"/>
        <v>0</v>
      </c>
      <c r="BZ721" s="22">
        <f t="shared" si="51"/>
        <v>0</v>
      </c>
      <c r="CA721" s="22">
        <f t="shared" si="52"/>
        <v>0</v>
      </c>
    </row>
    <row r="722" ht="14.25" customHeight="1">
      <c r="A722" s="14" t="s">
        <v>3105</v>
      </c>
      <c r="B722" s="14" t="s">
        <v>3106</v>
      </c>
      <c r="C722" s="14" t="s">
        <v>3107</v>
      </c>
      <c r="D722" s="14">
        <v>9.025791E8</v>
      </c>
      <c r="E722" s="14" t="s">
        <v>327</v>
      </c>
      <c r="F722" s="14" t="s">
        <v>176</v>
      </c>
      <c r="G722" s="14" t="s">
        <v>3108</v>
      </c>
      <c r="H722" s="25" t="s">
        <v>96</v>
      </c>
      <c r="I722" s="26">
        <v>552.0</v>
      </c>
      <c r="J722" s="22">
        <v>0.0</v>
      </c>
      <c r="K722" s="22">
        <f t="shared" si="6"/>
        <v>0</v>
      </c>
      <c r="L722" s="22">
        <f t="shared" si="7"/>
        <v>0</v>
      </c>
      <c r="M722" s="22">
        <v>0.0</v>
      </c>
      <c r="N722" s="22">
        <f t="shared" si="8"/>
        <v>0</v>
      </c>
      <c r="O722" s="22">
        <f t="shared" si="9"/>
        <v>0</v>
      </c>
      <c r="P722" s="22">
        <v>10.0</v>
      </c>
      <c r="Q722" s="22">
        <f t="shared" si="10"/>
        <v>0</v>
      </c>
      <c r="R722" s="22">
        <f t="shared" si="11"/>
        <v>10</v>
      </c>
      <c r="S722" s="22">
        <v>100.0</v>
      </c>
      <c r="T722" s="22">
        <f t="shared" si="12"/>
        <v>0</v>
      </c>
      <c r="U722" s="22">
        <f t="shared" si="13"/>
        <v>100</v>
      </c>
      <c r="V722" s="22">
        <f t="shared" si="14"/>
        <v>442</v>
      </c>
      <c r="W722" s="22">
        <v>13.9</v>
      </c>
      <c r="X722" s="22">
        <f t="shared" si="15"/>
        <v>0</v>
      </c>
      <c r="Y722" s="22">
        <f t="shared" si="16"/>
        <v>13.9</v>
      </c>
      <c r="Z722" s="22">
        <v>0.39</v>
      </c>
      <c r="AA722" s="22">
        <f t="shared" si="17"/>
        <v>0</v>
      </c>
      <c r="AB722" s="22">
        <f t="shared" si="18"/>
        <v>0.39</v>
      </c>
      <c r="AC722" s="22">
        <v>68.87</v>
      </c>
      <c r="AD722" s="22">
        <f t="shared" si="19"/>
        <v>0</v>
      </c>
      <c r="AE722" s="22">
        <f t="shared" si="20"/>
        <v>68.87</v>
      </c>
      <c r="AF722" s="22">
        <v>1.37</v>
      </c>
      <c r="AG722" s="22">
        <f t="shared" si="21"/>
        <v>0</v>
      </c>
      <c r="AH722" s="22">
        <f t="shared" si="22"/>
        <v>1.37</v>
      </c>
      <c r="AI722" s="22">
        <v>60.86</v>
      </c>
      <c r="AJ722" s="22">
        <f t="shared" si="23"/>
        <v>0</v>
      </c>
      <c r="AK722" s="22">
        <f t="shared" si="24"/>
        <v>60.86</v>
      </c>
      <c r="AL722" s="22">
        <f t="shared" ref="AL722:AN722" si="2972">AF722+AI722</f>
        <v>62.23</v>
      </c>
      <c r="AM722" s="22">
        <f t="shared" si="2972"/>
        <v>0</v>
      </c>
      <c r="AN722" s="22">
        <f t="shared" si="2972"/>
        <v>62.23</v>
      </c>
      <c r="AO722" s="22">
        <f t="shared" ref="AO722:AQ722" si="2973">SUM(J722+M722+P722+S722+W722+Z722+AC722+AF722+AI722)</f>
        <v>255.39</v>
      </c>
      <c r="AP722" s="22">
        <f t="shared" si="2973"/>
        <v>0</v>
      </c>
      <c r="AQ722" s="22">
        <f t="shared" si="2973"/>
        <v>255.39</v>
      </c>
      <c r="AR722" s="22">
        <v>10.281506363968727</v>
      </c>
      <c r="AS722" s="22">
        <f t="shared" si="27"/>
        <v>265.6715064</v>
      </c>
      <c r="AT722" s="22">
        <f t="shared" si="28"/>
        <v>265.6715064</v>
      </c>
      <c r="AU722" s="22">
        <f t="shared" si="29"/>
        <v>286.3284936</v>
      </c>
      <c r="AV722" s="22">
        <f t="shared" si="2933"/>
        <v>4554</v>
      </c>
      <c r="AW722" s="22">
        <f t="shared" si="31"/>
        <v>4267.671506</v>
      </c>
      <c r="AX722" s="22">
        <f t="shared" si="32"/>
        <v>286.3284936</v>
      </c>
      <c r="AY722" s="22">
        <v>70.73</v>
      </c>
      <c r="AZ722" s="22">
        <f t="shared" si="33"/>
        <v>70.73</v>
      </c>
      <c r="BA722" s="22">
        <f t="shared" si="34"/>
        <v>0</v>
      </c>
      <c r="BB722" s="22">
        <f t="shared" si="35"/>
        <v>4624.73</v>
      </c>
      <c r="BC722" s="22">
        <f t="shared" ref="BC722:BD722" si="2974">SUM(AW722+AZ722)</f>
        <v>4338.401506</v>
      </c>
      <c r="BD722" s="22">
        <f t="shared" si="2974"/>
        <v>286.3284936</v>
      </c>
      <c r="BE722" s="22">
        <f t="shared" si="37"/>
        <v>0</v>
      </c>
      <c r="BF722" s="27">
        <v>0.0</v>
      </c>
      <c r="BG722" s="22">
        <f t="shared" si="38"/>
        <v>0</v>
      </c>
      <c r="BH722" s="22">
        <f t="shared" si="39"/>
        <v>0</v>
      </c>
      <c r="BI722" s="22">
        <v>244.37</v>
      </c>
      <c r="BJ722" s="22">
        <f t="shared" si="40"/>
        <v>244.37</v>
      </c>
      <c r="BK722" s="22">
        <f t="shared" si="41"/>
        <v>0</v>
      </c>
      <c r="BL722" s="22"/>
      <c r="BM722" s="22">
        <f t="shared" si="42"/>
        <v>0</v>
      </c>
      <c r="BN722" s="22" t="str">
        <f t="shared" si="43"/>
        <v/>
      </c>
      <c r="BO722" s="22">
        <f t="shared" ref="BO722:BQ722" si="2975">BF722+BI722+BL722</f>
        <v>244.37</v>
      </c>
      <c r="BP722" s="22">
        <f t="shared" si="2975"/>
        <v>244.37</v>
      </c>
      <c r="BQ722" s="22">
        <f t="shared" si="2975"/>
        <v>0</v>
      </c>
      <c r="BR722" s="22">
        <f t="shared" si="45"/>
        <v>0</v>
      </c>
      <c r="BS722" s="22">
        <v>0.0</v>
      </c>
      <c r="BT722" s="22">
        <f t="shared" si="46"/>
        <v>0</v>
      </c>
      <c r="BU722" s="22">
        <f t="shared" si="47"/>
        <v>0</v>
      </c>
      <c r="BV722" s="22">
        <f t="shared" si="48"/>
        <v>0</v>
      </c>
      <c r="BW722" s="27">
        <v>276.67</v>
      </c>
      <c r="BX722" s="22">
        <f t="shared" si="49"/>
        <v>276.67</v>
      </c>
      <c r="BY722" s="22">
        <f t="shared" si="50"/>
        <v>0</v>
      </c>
      <c r="BZ722" s="22">
        <f t="shared" si="51"/>
        <v>0</v>
      </c>
      <c r="CA722" s="22">
        <f t="shared" si="52"/>
        <v>0</v>
      </c>
    </row>
    <row r="723" ht="14.25" customHeight="1">
      <c r="A723" s="14" t="s">
        <v>3109</v>
      </c>
      <c r="B723" s="14" t="s">
        <v>3110</v>
      </c>
      <c r="C723" s="14" t="s">
        <v>3111</v>
      </c>
      <c r="D723" s="14">
        <v>7.95187246E8</v>
      </c>
      <c r="E723" s="14" t="s">
        <v>298</v>
      </c>
      <c r="F723" s="14" t="s">
        <v>577</v>
      </c>
      <c r="G723" s="14" t="s">
        <v>3112</v>
      </c>
      <c r="H723" s="25" t="s">
        <v>96</v>
      </c>
      <c r="I723" s="26">
        <v>1600.0</v>
      </c>
      <c r="J723" s="22">
        <v>0.0</v>
      </c>
      <c r="K723" s="22">
        <f t="shared" si="6"/>
        <v>0</v>
      </c>
      <c r="L723" s="22">
        <f t="shared" si="7"/>
        <v>0</v>
      </c>
      <c r="M723" s="22">
        <v>0.0</v>
      </c>
      <c r="N723" s="22">
        <f t="shared" si="8"/>
        <v>0</v>
      </c>
      <c r="O723" s="22">
        <f t="shared" si="9"/>
        <v>0</v>
      </c>
      <c r="P723" s="22">
        <v>10.0</v>
      </c>
      <c r="Q723" s="22">
        <f t="shared" si="10"/>
        <v>0</v>
      </c>
      <c r="R723" s="22">
        <f t="shared" si="11"/>
        <v>10</v>
      </c>
      <c r="S723" s="22">
        <v>100.0</v>
      </c>
      <c r="T723" s="22">
        <f t="shared" si="12"/>
        <v>0</v>
      </c>
      <c r="U723" s="22">
        <f t="shared" si="13"/>
        <v>100</v>
      </c>
      <c r="V723" s="22">
        <f t="shared" si="14"/>
        <v>1490</v>
      </c>
      <c r="W723" s="22">
        <v>13.9</v>
      </c>
      <c r="X723" s="22">
        <f t="shared" si="15"/>
        <v>0</v>
      </c>
      <c r="Y723" s="22">
        <f t="shared" si="16"/>
        <v>13.9</v>
      </c>
      <c r="Z723" s="22">
        <v>0.39</v>
      </c>
      <c r="AA723" s="22">
        <f t="shared" si="17"/>
        <v>0</v>
      </c>
      <c r="AB723" s="22">
        <f t="shared" si="18"/>
        <v>0.39</v>
      </c>
      <c r="AC723" s="22">
        <v>68.87</v>
      </c>
      <c r="AD723" s="22">
        <f t="shared" si="19"/>
        <v>0</v>
      </c>
      <c r="AE723" s="22">
        <f t="shared" si="20"/>
        <v>68.87</v>
      </c>
      <c r="AF723" s="22">
        <v>1.37</v>
      </c>
      <c r="AG723" s="22">
        <f t="shared" si="21"/>
        <v>0</v>
      </c>
      <c r="AH723" s="22">
        <f t="shared" si="22"/>
        <v>1.37</v>
      </c>
      <c r="AI723" s="22">
        <v>60.86</v>
      </c>
      <c r="AJ723" s="22">
        <f t="shared" si="23"/>
        <v>0</v>
      </c>
      <c r="AK723" s="22">
        <f t="shared" si="24"/>
        <v>60.86</v>
      </c>
      <c r="AL723" s="22">
        <f t="shared" ref="AL723:AN723" si="2976">AF723+AI723</f>
        <v>62.23</v>
      </c>
      <c r="AM723" s="22">
        <f t="shared" si="2976"/>
        <v>0</v>
      </c>
      <c r="AN723" s="22">
        <f t="shared" si="2976"/>
        <v>62.23</v>
      </c>
      <c r="AO723" s="22">
        <f t="shared" ref="AO723:AQ723" si="2977">SUM(J723+M723+P723+S723+W723+Z723+AC723+AF723+AI723)</f>
        <v>255.39</v>
      </c>
      <c r="AP723" s="22">
        <f t="shared" si="2977"/>
        <v>0</v>
      </c>
      <c r="AQ723" s="22">
        <f t="shared" si="2977"/>
        <v>255.39</v>
      </c>
      <c r="AR723" s="22">
        <v>46.60873292220757</v>
      </c>
      <c r="AS723" s="22">
        <f t="shared" si="27"/>
        <v>301.9987329</v>
      </c>
      <c r="AT723" s="22">
        <f t="shared" si="28"/>
        <v>301.9987329</v>
      </c>
      <c r="AU723" s="22">
        <f t="shared" si="29"/>
        <v>1298.001267</v>
      </c>
      <c r="AV723" s="22">
        <f t="shared" si="2933"/>
        <v>4554</v>
      </c>
      <c r="AW723" s="22">
        <f t="shared" si="31"/>
        <v>3255.998733</v>
      </c>
      <c r="AX723" s="22">
        <f t="shared" si="32"/>
        <v>1298.001267</v>
      </c>
      <c r="AY723" s="22">
        <v>0.0</v>
      </c>
      <c r="AZ723" s="22">
        <f t="shared" si="33"/>
        <v>0</v>
      </c>
      <c r="BA723" s="22">
        <f t="shared" si="34"/>
        <v>0</v>
      </c>
      <c r="BB723" s="22">
        <f t="shared" si="35"/>
        <v>4554</v>
      </c>
      <c r="BC723" s="22">
        <f t="shared" ref="BC723:BD723" si="2978">SUM(AW723+AZ723)</f>
        <v>3255.998733</v>
      </c>
      <c r="BD723" s="22">
        <f t="shared" si="2978"/>
        <v>1298.001267</v>
      </c>
      <c r="BE723" s="22">
        <f t="shared" si="37"/>
        <v>0</v>
      </c>
      <c r="BF723" s="27">
        <v>0.0</v>
      </c>
      <c r="BG723" s="22">
        <f t="shared" si="38"/>
        <v>0</v>
      </c>
      <c r="BH723" s="22">
        <f t="shared" si="39"/>
        <v>0</v>
      </c>
      <c r="BI723" s="22">
        <v>712.35</v>
      </c>
      <c r="BJ723" s="22">
        <f t="shared" si="40"/>
        <v>712.35</v>
      </c>
      <c r="BK723" s="22">
        <f t="shared" si="41"/>
        <v>0</v>
      </c>
      <c r="BL723" s="22"/>
      <c r="BM723" s="22">
        <f t="shared" si="42"/>
        <v>0</v>
      </c>
      <c r="BN723" s="22" t="str">
        <f t="shared" si="43"/>
        <v/>
      </c>
      <c r="BO723" s="22">
        <f t="shared" ref="BO723:BQ723" si="2979">BF723+BI723+BL723</f>
        <v>712.35</v>
      </c>
      <c r="BP723" s="22">
        <f t="shared" si="2979"/>
        <v>712.35</v>
      </c>
      <c r="BQ723" s="22">
        <f t="shared" si="2979"/>
        <v>0</v>
      </c>
      <c r="BR723" s="22">
        <f t="shared" si="45"/>
        <v>0</v>
      </c>
      <c r="BS723" s="22">
        <v>0.0</v>
      </c>
      <c r="BT723" s="22">
        <f t="shared" si="46"/>
        <v>0</v>
      </c>
      <c r="BU723" s="22">
        <f t="shared" si="47"/>
        <v>0</v>
      </c>
      <c r="BV723" s="22">
        <f t="shared" si="48"/>
        <v>0</v>
      </c>
      <c r="BW723" s="27">
        <v>553.34</v>
      </c>
      <c r="BX723" s="22">
        <f t="shared" si="49"/>
        <v>553.34</v>
      </c>
      <c r="BY723" s="22">
        <f t="shared" si="50"/>
        <v>0</v>
      </c>
      <c r="BZ723" s="22">
        <f t="shared" si="51"/>
        <v>0</v>
      </c>
      <c r="CA723" s="22">
        <f t="shared" si="52"/>
        <v>0</v>
      </c>
    </row>
    <row r="724" ht="14.25" customHeight="1">
      <c r="A724" s="14" t="s">
        <v>3113</v>
      </c>
      <c r="B724" s="14" t="s">
        <v>3114</v>
      </c>
      <c r="C724" s="14" t="s">
        <v>3115</v>
      </c>
      <c r="D724" s="14">
        <v>3.0522677E8</v>
      </c>
      <c r="E724" s="14" t="s">
        <v>821</v>
      </c>
      <c r="F724" s="14" t="s">
        <v>107</v>
      </c>
      <c r="G724" s="14" t="s">
        <v>3116</v>
      </c>
      <c r="H724" s="25" t="s">
        <v>96</v>
      </c>
      <c r="I724" s="26">
        <v>3000.0</v>
      </c>
      <c r="J724" s="22">
        <v>0.0</v>
      </c>
      <c r="K724" s="22">
        <f t="shared" si="6"/>
        <v>0</v>
      </c>
      <c r="L724" s="22">
        <f t="shared" si="7"/>
        <v>0</v>
      </c>
      <c r="M724" s="22">
        <v>0.0</v>
      </c>
      <c r="N724" s="22">
        <f t="shared" si="8"/>
        <v>0</v>
      </c>
      <c r="O724" s="22">
        <f t="shared" si="9"/>
        <v>0</v>
      </c>
      <c r="P724" s="22">
        <v>10.0</v>
      </c>
      <c r="Q724" s="22">
        <f t="shared" si="10"/>
        <v>0</v>
      </c>
      <c r="R724" s="22">
        <f t="shared" si="11"/>
        <v>10</v>
      </c>
      <c r="S724" s="22">
        <v>100.0</v>
      </c>
      <c r="T724" s="22">
        <f t="shared" si="12"/>
        <v>0</v>
      </c>
      <c r="U724" s="22">
        <f t="shared" si="13"/>
        <v>100</v>
      </c>
      <c r="V724" s="22">
        <f t="shared" si="14"/>
        <v>2890</v>
      </c>
      <c r="W724" s="22">
        <v>27.8</v>
      </c>
      <c r="X724" s="22">
        <f t="shared" si="15"/>
        <v>0</v>
      </c>
      <c r="Y724" s="22">
        <f t="shared" si="16"/>
        <v>27.8</v>
      </c>
      <c r="Z724" s="22">
        <v>0.39</v>
      </c>
      <c r="AA724" s="22">
        <f t="shared" si="17"/>
        <v>0</v>
      </c>
      <c r="AB724" s="22">
        <f t="shared" si="18"/>
        <v>0.39</v>
      </c>
      <c r="AC724" s="22">
        <v>68.87</v>
      </c>
      <c r="AD724" s="22">
        <f t="shared" si="19"/>
        <v>0</v>
      </c>
      <c r="AE724" s="22">
        <f t="shared" si="20"/>
        <v>68.87</v>
      </c>
      <c r="AF724" s="22">
        <v>1.37</v>
      </c>
      <c r="AG724" s="22">
        <f t="shared" si="21"/>
        <v>0</v>
      </c>
      <c r="AH724" s="22">
        <f t="shared" si="22"/>
        <v>1.37</v>
      </c>
      <c r="AI724" s="22">
        <v>60.86</v>
      </c>
      <c r="AJ724" s="22">
        <f t="shared" si="23"/>
        <v>0</v>
      </c>
      <c r="AK724" s="22">
        <f t="shared" si="24"/>
        <v>60.86</v>
      </c>
      <c r="AL724" s="22">
        <f t="shared" ref="AL724:AN724" si="2980">AF724+AI724</f>
        <v>62.23</v>
      </c>
      <c r="AM724" s="22">
        <f t="shared" si="2980"/>
        <v>0</v>
      </c>
      <c r="AN724" s="22">
        <f t="shared" si="2980"/>
        <v>62.23</v>
      </c>
      <c r="AO724" s="22">
        <f t="shared" ref="AO724:AQ724" si="2981">SUM(J724+M724+P724+S724+W724+Z724+AC724+AF724+AI724)</f>
        <v>269.29</v>
      </c>
      <c r="AP724" s="22">
        <f t="shared" si="2981"/>
        <v>0</v>
      </c>
      <c r="AQ724" s="22">
        <f t="shared" si="2981"/>
        <v>269.29</v>
      </c>
      <c r="AR724" s="22">
        <v>94.65564965157292</v>
      </c>
      <c r="AS724" s="22">
        <f t="shared" si="27"/>
        <v>363.9456497</v>
      </c>
      <c r="AT724" s="22">
        <f t="shared" si="28"/>
        <v>363.9456497</v>
      </c>
      <c r="AU724" s="22">
        <f t="shared" si="29"/>
        <v>2636.05435</v>
      </c>
      <c r="AV724" s="22">
        <f t="shared" si="2933"/>
        <v>4554</v>
      </c>
      <c r="AW724" s="22">
        <f t="shared" si="31"/>
        <v>1917.94565</v>
      </c>
      <c r="AX724" s="22">
        <f t="shared" si="32"/>
        <v>2636.05435</v>
      </c>
      <c r="AY724" s="22">
        <v>70.73</v>
      </c>
      <c r="AZ724" s="22">
        <f t="shared" si="33"/>
        <v>70.73</v>
      </c>
      <c r="BA724" s="22">
        <f t="shared" si="34"/>
        <v>0</v>
      </c>
      <c r="BB724" s="22">
        <f t="shared" si="35"/>
        <v>4624.73</v>
      </c>
      <c r="BC724" s="22">
        <f t="shared" ref="BC724:BD724" si="2982">SUM(AW724+AZ724)</f>
        <v>1988.67565</v>
      </c>
      <c r="BD724" s="22">
        <f t="shared" si="2982"/>
        <v>2636.05435</v>
      </c>
      <c r="BE724" s="22">
        <f t="shared" si="37"/>
        <v>0</v>
      </c>
      <c r="BF724" s="27">
        <v>0.0</v>
      </c>
      <c r="BG724" s="22">
        <f t="shared" si="38"/>
        <v>0</v>
      </c>
      <c r="BH724" s="22">
        <f t="shared" si="39"/>
        <v>0</v>
      </c>
      <c r="BI724" s="22">
        <v>981.3499999999999</v>
      </c>
      <c r="BJ724" s="22">
        <f t="shared" si="40"/>
        <v>981.35</v>
      </c>
      <c r="BK724" s="22">
        <f t="shared" si="41"/>
        <v>0</v>
      </c>
      <c r="BL724" s="22"/>
      <c r="BM724" s="22">
        <f t="shared" si="42"/>
        <v>0</v>
      </c>
      <c r="BN724" s="22" t="str">
        <f t="shared" si="43"/>
        <v/>
      </c>
      <c r="BO724" s="22">
        <f t="shared" ref="BO724:BQ724" si="2983">BF724+BI724+BL724</f>
        <v>981.35</v>
      </c>
      <c r="BP724" s="22">
        <f t="shared" si="2983"/>
        <v>981.35</v>
      </c>
      <c r="BQ724" s="22">
        <f t="shared" si="2983"/>
        <v>0</v>
      </c>
      <c r="BR724" s="22">
        <f t="shared" si="45"/>
        <v>0</v>
      </c>
      <c r="BS724" s="22">
        <v>0.0</v>
      </c>
      <c r="BT724" s="22">
        <f t="shared" si="46"/>
        <v>0</v>
      </c>
      <c r="BU724" s="22">
        <f t="shared" si="47"/>
        <v>0</v>
      </c>
      <c r="BV724" s="22">
        <f t="shared" si="48"/>
        <v>0</v>
      </c>
      <c r="BW724" s="27">
        <v>1149.24</v>
      </c>
      <c r="BX724" s="22">
        <f t="shared" si="49"/>
        <v>1149.24</v>
      </c>
      <c r="BY724" s="22">
        <f t="shared" si="50"/>
        <v>0</v>
      </c>
      <c r="BZ724" s="22">
        <f t="shared" si="51"/>
        <v>0</v>
      </c>
      <c r="CA724" s="22">
        <f t="shared" si="52"/>
        <v>0</v>
      </c>
    </row>
    <row r="725" ht="14.25" customHeight="1">
      <c r="A725" s="14" t="s">
        <v>3117</v>
      </c>
      <c r="B725" s="14" t="s">
        <v>3118</v>
      </c>
      <c r="C725" s="14" t="s">
        <v>3119</v>
      </c>
      <c r="D725" s="14">
        <v>9.76975262E8</v>
      </c>
      <c r="E725" s="14" t="s">
        <v>3120</v>
      </c>
      <c r="F725" s="14" t="s">
        <v>456</v>
      </c>
      <c r="G725" s="14" t="s">
        <v>3121</v>
      </c>
      <c r="H725" s="25" t="s">
        <v>96</v>
      </c>
      <c r="I725" s="26">
        <v>4400.0</v>
      </c>
      <c r="J725" s="22">
        <v>0.0</v>
      </c>
      <c r="K725" s="22">
        <f t="shared" si="6"/>
        <v>0</v>
      </c>
      <c r="L725" s="22">
        <f t="shared" si="7"/>
        <v>0</v>
      </c>
      <c r="M725" s="22">
        <v>0.0</v>
      </c>
      <c r="N725" s="22">
        <f t="shared" si="8"/>
        <v>0</v>
      </c>
      <c r="O725" s="22">
        <f t="shared" si="9"/>
        <v>0</v>
      </c>
      <c r="P725" s="22">
        <v>10.0</v>
      </c>
      <c r="Q725" s="22">
        <f t="shared" si="10"/>
        <v>0</v>
      </c>
      <c r="R725" s="22">
        <f t="shared" si="11"/>
        <v>10</v>
      </c>
      <c r="S725" s="22">
        <v>100.0</v>
      </c>
      <c r="T725" s="22">
        <f t="shared" si="12"/>
        <v>0</v>
      </c>
      <c r="U725" s="22">
        <f t="shared" si="13"/>
        <v>100</v>
      </c>
      <c r="V725" s="22">
        <f t="shared" si="14"/>
        <v>4290</v>
      </c>
      <c r="W725" s="22">
        <v>13.9</v>
      </c>
      <c r="X725" s="22">
        <f t="shared" si="15"/>
        <v>0</v>
      </c>
      <c r="Y725" s="22">
        <f t="shared" si="16"/>
        <v>13.9</v>
      </c>
      <c r="Z725" s="22">
        <v>0.39</v>
      </c>
      <c r="AA725" s="22">
        <f t="shared" si="17"/>
        <v>0</v>
      </c>
      <c r="AB725" s="22">
        <f t="shared" si="18"/>
        <v>0.39</v>
      </c>
      <c r="AC725" s="22">
        <v>68.87</v>
      </c>
      <c r="AD725" s="22">
        <f t="shared" si="19"/>
        <v>0</v>
      </c>
      <c r="AE725" s="22">
        <f t="shared" si="20"/>
        <v>68.87</v>
      </c>
      <c r="AF725" s="22">
        <v>1.37</v>
      </c>
      <c r="AG725" s="22">
        <f t="shared" si="21"/>
        <v>0</v>
      </c>
      <c r="AH725" s="22">
        <f t="shared" si="22"/>
        <v>1.37</v>
      </c>
      <c r="AI725" s="22">
        <v>60.86</v>
      </c>
      <c r="AJ725" s="22">
        <f t="shared" si="23"/>
        <v>0</v>
      </c>
      <c r="AK725" s="22">
        <f t="shared" si="24"/>
        <v>60.86</v>
      </c>
      <c r="AL725" s="22">
        <f t="shared" ref="AL725:AN725" si="2984">AF725+AI725</f>
        <v>62.23</v>
      </c>
      <c r="AM725" s="22">
        <f t="shared" si="2984"/>
        <v>0</v>
      </c>
      <c r="AN725" s="22">
        <f t="shared" si="2984"/>
        <v>62.23</v>
      </c>
      <c r="AO725" s="22">
        <f t="shared" ref="AO725:AQ725" si="2985">SUM(J725+M725+P725+S725+W725+Z725+AC725+AF725+AI725)</f>
        <v>255.39</v>
      </c>
      <c r="AP725" s="22">
        <f t="shared" si="2985"/>
        <v>0</v>
      </c>
      <c r="AQ725" s="22">
        <f t="shared" si="2985"/>
        <v>255.39</v>
      </c>
      <c r="AR725" s="22">
        <v>143.66620845948694</v>
      </c>
      <c r="AS725" s="22">
        <f t="shared" si="27"/>
        <v>399.0562085</v>
      </c>
      <c r="AT725" s="22">
        <f t="shared" si="28"/>
        <v>399.0562085</v>
      </c>
      <c r="AU725" s="22">
        <f t="shared" si="29"/>
        <v>4000.943792</v>
      </c>
      <c r="AV725" s="22">
        <f t="shared" ref="AV725:AV726" si="2990">82.93*120</f>
        <v>9951.6</v>
      </c>
      <c r="AW725" s="22">
        <f t="shared" si="31"/>
        <v>5950.656208</v>
      </c>
      <c r="AX725" s="22">
        <f t="shared" si="32"/>
        <v>4000.943792</v>
      </c>
      <c r="AY725" s="22">
        <v>175.06</v>
      </c>
      <c r="AZ725" s="22">
        <f t="shared" si="33"/>
        <v>175.06</v>
      </c>
      <c r="BA725" s="22">
        <f t="shared" si="34"/>
        <v>0</v>
      </c>
      <c r="BB725" s="22">
        <f t="shared" si="35"/>
        <v>10126.66</v>
      </c>
      <c r="BC725" s="22">
        <f t="shared" ref="BC725:BD725" si="2986">SUM(AW725+AZ725)</f>
        <v>6125.716208</v>
      </c>
      <c r="BD725" s="22">
        <f t="shared" si="2986"/>
        <v>4000.943792</v>
      </c>
      <c r="BE725" s="22">
        <f t="shared" si="37"/>
        <v>0</v>
      </c>
      <c r="BF725" s="27">
        <v>4816.7</v>
      </c>
      <c r="BG725" s="22">
        <f t="shared" si="38"/>
        <v>4816.7</v>
      </c>
      <c r="BH725" s="22">
        <f t="shared" si="39"/>
        <v>0</v>
      </c>
      <c r="BI725" s="22">
        <v>893.73</v>
      </c>
      <c r="BJ725" s="22">
        <f t="shared" si="40"/>
        <v>893.73</v>
      </c>
      <c r="BK725" s="22">
        <f t="shared" si="41"/>
        <v>0</v>
      </c>
      <c r="BL725" s="22"/>
      <c r="BM725" s="22">
        <f t="shared" si="42"/>
        <v>0</v>
      </c>
      <c r="BN725" s="22" t="str">
        <f t="shared" si="43"/>
        <v/>
      </c>
      <c r="BO725" s="22">
        <f t="shared" ref="BO725:BQ725" si="2987">BF725+BI725+BL725</f>
        <v>5710.43</v>
      </c>
      <c r="BP725" s="22">
        <f t="shared" si="2987"/>
        <v>5710.43</v>
      </c>
      <c r="BQ725" s="22">
        <f t="shared" si="2987"/>
        <v>0</v>
      </c>
      <c r="BR725" s="22">
        <f t="shared" si="45"/>
        <v>0</v>
      </c>
      <c r="BS725" s="22">
        <v>0.0</v>
      </c>
      <c r="BT725" s="22">
        <f t="shared" si="46"/>
        <v>0</v>
      </c>
      <c r="BU725" s="22">
        <f t="shared" si="47"/>
        <v>0</v>
      </c>
      <c r="BV725" s="22">
        <f t="shared" si="48"/>
        <v>0</v>
      </c>
      <c r="BW725" s="27">
        <v>0.0</v>
      </c>
      <c r="BX725" s="22">
        <f t="shared" si="49"/>
        <v>0</v>
      </c>
      <c r="BY725" s="22">
        <f t="shared" si="50"/>
        <v>0</v>
      </c>
      <c r="BZ725" s="22">
        <f t="shared" si="51"/>
        <v>0</v>
      </c>
      <c r="CA725" s="22">
        <f t="shared" si="52"/>
        <v>0</v>
      </c>
    </row>
    <row r="726" ht="14.25" customHeight="1">
      <c r="A726" s="14" t="s">
        <v>3122</v>
      </c>
      <c r="B726" s="14" t="s">
        <v>3123</v>
      </c>
      <c r="C726" s="14" t="s">
        <v>3124</v>
      </c>
      <c r="D726" s="14">
        <v>8.80361247E8</v>
      </c>
      <c r="E726" s="14" t="s">
        <v>3125</v>
      </c>
      <c r="F726" s="14" t="s">
        <v>322</v>
      </c>
      <c r="G726" s="14" t="s">
        <v>3126</v>
      </c>
      <c r="H726" s="25" t="s">
        <v>96</v>
      </c>
      <c r="I726" s="26">
        <v>12500.0</v>
      </c>
      <c r="J726" s="22">
        <v>0.0</v>
      </c>
      <c r="K726" s="22">
        <f t="shared" si="6"/>
        <v>0</v>
      </c>
      <c r="L726" s="22">
        <f t="shared" si="7"/>
        <v>0</v>
      </c>
      <c r="M726" s="22">
        <v>0.0</v>
      </c>
      <c r="N726" s="22">
        <f t="shared" si="8"/>
        <v>0</v>
      </c>
      <c r="O726" s="22">
        <f t="shared" si="9"/>
        <v>0</v>
      </c>
      <c r="P726" s="22">
        <v>22.0</v>
      </c>
      <c r="Q726" s="22">
        <f t="shared" si="10"/>
        <v>0</v>
      </c>
      <c r="R726" s="22">
        <f t="shared" si="11"/>
        <v>22</v>
      </c>
      <c r="S726" s="22">
        <v>100.0</v>
      </c>
      <c r="T726" s="22">
        <f t="shared" si="12"/>
        <v>0</v>
      </c>
      <c r="U726" s="22">
        <f t="shared" si="13"/>
        <v>100</v>
      </c>
      <c r="V726" s="22">
        <f t="shared" si="14"/>
        <v>12378</v>
      </c>
      <c r="W726" s="22">
        <v>13.9</v>
      </c>
      <c r="X726" s="22">
        <f t="shared" si="15"/>
        <v>0</v>
      </c>
      <c r="Y726" s="22">
        <f t="shared" si="16"/>
        <v>13.9</v>
      </c>
      <c r="Z726" s="22">
        <v>0.39</v>
      </c>
      <c r="AA726" s="22">
        <f t="shared" si="17"/>
        <v>0</v>
      </c>
      <c r="AB726" s="22">
        <f t="shared" si="18"/>
        <v>0.39</v>
      </c>
      <c r="AC726" s="22">
        <v>68.87</v>
      </c>
      <c r="AD726" s="22">
        <f t="shared" si="19"/>
        <v>0</v>
      </c>
      <c r="AE726" s="22">
        <f t="shared" si="20"/>
        <v>68.87</v>
      </c>
      <c r="AF726" s="22">
        <v>1.37</v>
      </c>
      <c r="AG726" s="22">
        <f t="shared" si="21"/>
        <v>0</v>
      </c>
      <c r="AH726" s="22">
        <f t="shared" si="22"/>
        <v>1.37</v>
      </c>
      <c r="AI726" s="22">
        <v>60.86</v>
      </c>
      <c r="AJ726" s="22">
        <f t="shared" si="23"/>
        <v>0</v>
      </c>
      <c r="AK726" s="22">
        <f t="shared" si="24"/>
        <v>60.86</v>
      </c>
      <c r="AL726" s="22">
        <f t="shared" ref="AL726:AN726" si="2988">AF726+AI726</f>
        <v>62.23</v>
      </c>
      <c r="AM726" s="22">
        <f t="shared" si="2988"/>
        <v>0</v>
      </c>
      <c r="AN726" s="22">
        <f t="shared" si="2988"/>
        <v>62.23</v>
      </c>
      <c r="AO726" s="22">
        <f t="shared" ref="AO726:AQ726" si="2989">SUM(J726+M726+P726+S726+W726+Z726+AC726+AF726+AI726)</f>
        <v>267.39</v>
      </c>
      <c r="AP726" s="22">
        <f t="shared" si="2989"/>
        <v>0</v>
      </c>
      <c r="AQ726" s="22">
        <f t="shared" si="2989"/>
        <v>267.39</v>
      </c>
      <c r="AR726" s="22">
        <v>424.02365922574256</v>
      </c>
      <c r="AS726" s="22">
        <f t="shared" si="27"/>
        <v>691.4136592</v>
      </c>
      <c r="AT726" s="22">
        <f t="shared" si="28"/>
        <v>691.4136592</v>
      </c>
      <c r="AU726" s="22">
        <f t="shared" si="29"/>
        <v>11808.58634</v>
      </c>
      <c r="AV726" s="22">
        <f t="shared" si="2990"/>
        <v>9951.6</v>
      </c>
      <c r="AW726" s="22">
        <f t="shared" si="31"/>
        <v>0</v>
      </c>
      <c r="AX726" s="22">
        <f t="shared" si="32"/>
        <v>9951.6</v>
      </c>
      <c r="AY726" s="22">
        <v>175.06</v>
      </c>
      <c r="AZ726" s="22">
        <f t="shared" si="33"/>
        <v>0</v>
      </c>
      <c r="BA726" s="22">
        <f t="shared" si="34"/>
        <v>175.06</v>
      </c>
      <c r="BB726" s="22">
        <f t="shared" si="35"/>
        <v>10126.66</v>
      </c>
      <c r="BC726" s="22">
        <f t="shared" ref="BC726:BD726" si="2991">SUM(AW726+AZ726)</f>
        <v>0</v>
      </c>
      <c r="BD726" s="22">
        <f t="shared" si="2991"/>
        <v>10126.66</v>
      </c>
      <c r="BE726" s="22">
        <f t="shared" si="37"/>
        <v>1681.926341</v>
      </c>
      <c r="BF726" s="27">
        <v>10749.92</v>
      </c>
      <c r="BG726" s="22">
        <f t="shared" si="38"/>
        <v>9067.993659</v>
      </c>
      <c r="BH726" s="22">
        <f t="shared" si="39"/>
        <v>1681.926341</v>
      </c>
      <c r="BI726" s="22">
        <v>1596.6</v>
      </c>
      <c r="BJ726" s="22">
        <f t="shared" si="40"/>
        <v>1596.6</v>
      </c>
      <c r="BK726" s="22">
        <f t="shared" si="41"/>
        <v>0</v>
      </c>
      <c r="BL726" s="22"/>
      <c r="BM726" s="22">
        <f t="shared" si="42"/>
        <v>0</v>
      </c>
      <c r="BN726" s="22" t="str">
        <f t="shared" si="43"/>
        <v/>
      </c>
      <c r="BO726" s="22">
        <f t="shared" ref="BO726:BQ726" si="2992">BF726+BI726+BL726</f>
        <v>12346.52</v>
      </c>
      <c r="BP726" s="22">
        <f t="shared" si="2992"/>
        <v>10664.59366</v>
      </c>
      <c r="BQ726" s="22">
        <f t="shared" si="2992"/>
        <v>1681.926341</v>
      </c>
      <c r="BR726" s="22">
        <f t="shared" si="45"/>
        <v>0</v>
      </c>
      <c r="BS726" s="22">
        <v>0.0</v>
      </c>
      <c r="BT726" s="22">
        <f t="shared" si="46"/>
        <v>0</v>
      </c>
      <c r="BU726" s="22">
        <f t="shared" si="47"/>
        <v>0</v>
      </c>
      <c r="BV726" s="22">
        <f t="shared" si="48"/>
        <v>0</v>
      </c>
      <c r="BW726" s="27">
        <v>127.69</v>
      </c>
      <c r="BX726" s="22">
        <f t="shared" si="49"/>
        <v>127.69</v>
      </c>
      <c r="BY726" s="22">
        <f t="shared" si="50"/>
        <v>0</v>
      </c>
      <c r="BZ726" s="22">
        <f t="shared" si="51"/>
        <v>0</v>
      </c>
      <c r="CA726" s="22">
        <f t="shared" si="52"/>
        <v>0</v>
      </c>
    </row>
    <row r="727" ht="14.25" customHeight="1">
      <c r="A727" s="14" t="s">
        <v>3127</v>
      </c>
      <c r="B727" s="14" t="s">
        <v>3128</v>
      </c>
      <c r="C727" s="14" t="s">
        <v>3129</v>
      </c>
      <c r="D727" s="14">
        <v>7.77626721E8</v>
      </c>
      <c r="E727" s="14" t="s">
        <v>298</v>
      </c>
      <c r="F727" s="14" t="s">
        <v>466</v>
      </c>
      <c r="G727" s="14" t="s">
        <v>3130</v>
      </c>
      <c r="H727" s="25" t="s">
        <v>96</v>
      </c>
      <c r="I727" s="26">
        <v>1051.0</v>
      </c>
      <c r="J727" s="22">
        <v>0.0</v>
      </c>
      <c r="K727" s="22">
        <f t="shared" si="6"/>
        <v>0</v>
      </c>
      <c r="L727" s="22">
        <f t="shared" si="7"/>
        <v>0</v>
      </c>
      <c r="M727" s="22">
        <v>0.0</v>
      </c>
      <c r="N727" s="22">
        <f t="shared" si="8"/>
        <v>0</v>
      </c>
      <c r="O727" s="22">
        <f t="shared" si="9"/>
        <v>0</v>
      </c>
      <c r="P727" s="22">
        <v>10.0</v>
      </c>
      <c r="Q727" s="22">
        <f t="shared" si="10"/>
        <v>0</v>
      </c>
      <c r="R727" s="22">
        <f t="shared" si="11"/>
        <v>10</v>
      </c>
      <c r="S727" s="22">
        <v>100.0</v>
      </c>
      <c r="T727" s="22">
        <f t="shared" si="12"/>
        <v>0</v>
      </c>
      <c r="U727" s="22">
        <f t="shared" si="13"/>
        <v>100</v>
      </c>
      <c r="V727" s="22">
        <f t="shared" si="14"/>
        <v>941</v>
      </c>
      <c r="W727" s="22">
        <v>27.8</v>
      </c>
      <c r="X727" s="22">
        <f t="shared" si="15"/>
        <v>0</v>
      </c>
      <c r="Y727" s="22">
        <f t="shared" si="16"/>
        <v>27.8</v>
      </c>
      <c r="Z727" s="22">
        <v>0.39</v>
      </c>
      <c r="AA727" s="22">
        <f t="shared" si="17"/>
        <v>0</v>
      </c>
      <c r="AB727" s="22">
        <f t="shared" si="18"/>
        <v>0.39</v>
      </c>
      <c r="AC727" s="22">
        <v>68.87</v>
      </c>
      <c r="AD727" s="22">
        <f t="shared" si="19"/>
        <v>0</v>
      </c>
      <c r="AE727" s="22">
        <f t="shared" si="20"/>
        <v>68.87</v>
      </c>
      <c r="AF727" s="22">
        <v>1.37</v>
      </c>
      <c r="AG727" s="22">
        <f t="shared" si="21"/>
        <v>0</v>
      </c>
      <c r="AH727" s="22">
        <f t="shared" si="22"/>
        <v>1.37</v>
      </c>
      <c r="AI727" s="22">
        <v>60.86</v>
      </c>
      <c r="AJ727" s="22">
        <f t="shared" si="23"/>
        <v>0</v>
      </c>
      <c r="AK727" s="22">
        <f t="shared" si="24"/>
        <v>60.86</v>
      </c>
      <c r="AL727" s="22">
        <f t="shared" ref="AL727:AN727" si="2993">AF727+AI727</f>
        <v>62.23</v>
      </c>
      <c r="AM727" s="22">
        <f t="shared" si="2993"/>
        <v>0</v>
      </c>
      <c r="AN727" s="22">
        <f t="shared" si="2993"/>
        <v>62.23</v>
      </c>
      <c r="AO727" s="22">
        <f t="shared" ref="AO727:AQ727" si="2994">SUM(J727+M727+P727+S727+W727+Z727+AC727+AF727+AI727)</f>
        <v>269.29</v>
      </c>
      <c r="AP727" s="22">
        <f t="shared" si="2994"/>
        <v>0</v>
      </c>
      <c r="AQ727" s="22">
        <f t="shared" si="2994"/>
        <v>269.29</v>
      </c>
      <c r="AR727" s="22">
        <v>27.096714000802383</v>
      </c>
      <c r="AS727" s="22">
        <f t="shared" si="27"/>
        <v>296.386714</v>
      </c>
      <c r="AT727" s="22">
        <f t="shared" si="28"/>
        <v>296.386714</v>
      </c>
      <c r="AU727" s="22">
        <f t="shared" si="29"/>
        <v>754.613286</v>
      </c>
      <c r="AV727" s="22">
        <f t="shared" ref="AV727:AV728" si="2999">37.95*120</f>
        <v>4554</v>
      </c>
      <c r="AW727" s="22">
        <f t="shared" si="31"/>
        <v>3799.386714</v>
      </c>
      <c r="AX727" s="22">
        <f t="shared" si="32"/>
        <v>754.613286</v>
      </c>
      <c r="AY727" s="22">
        <v>70.73</v>
      </c>
      <c r="AZ727" s="22">
        <f t="shared" si="33"/>
        <v>70.73</v>
      </c>
      <c r="BA727" s="22">
        <f t="shared" si="34"/>
        <v>0</v>
      </c>
      <c r="BB727" s="22">
        <f t="shared" si="35"/>
        <v>4624.73</v>
      </c>
      <c r="BC727" s="22">
        <f t="shared" ref="BC727:BD727" si="2995">SUM(AW727+AZ727)</f>
        <v>3870.116714</v>
      </c>
      <c r="BD727" s="22">
        <f t="shared" si="2995"/>
        <v>754.613286</v>
      </c>
      <c r="BE727" s="22">
        <f t="shared" si="37"/>
        <v>0</v>
      </c>
      <c r="BF727" s="27">
        <v>0.0</v>
      </c>
      <c r="BG727" s="22">
        <f t="shared" si="38"/>
        <v>0</v>
      </c>
      <c r="BH727" s="22">
        <f t="shared" si="39"/>
        <v>0</v>
      </c>
      <c r="BI727" s="22">
        <v>899.56</v>
      </c>
      <c r="BJ727" s="22">
        <f t="shared" si="40"/>
        <v>899.56</v>
      </c>
      <c r="BK727" s="22">
        <f t="shared" si="41"/>
        <v>0</v>
      </c>
      <c r="BL727" s="22"/>
      <c r="BM727" s="22">
        <f t="shared" si="42"/>
        <v>0</v>
      </c>
      <c r="BN727" s="22" t="str">
        <f t="shared" si="43"/>
        <v/>
      </c>
      <c r="BO727" s="22">
        <f t="shared" ref="BO727:BQ727" si="2996">BF727+BI727+BL727</f>
        <v>899.56</v>
      </c>
      <c r="BP727" s="22">
        <f t="shared" si="2996"/>
        <v>899.56</v>
      </c>
      <c r="BQ727" s="22">
        <f t="shared" si="2996"/>
        <v>0</v>
      </c>
      <c r="BR727" s="22">
        <f t="shared" si="45"/>
        <v>0</v>
      </c>
      <c r="BS727" s="22">
        <v>0.0</v>
      </c>
      <c r="BT727" s="22">
        <f t="shared" si="46"/>
        <v>0</v>
      </c>
      <c r="BU727" s="22">
        <f t="shared" si="47"/>
        <v>0</v>
      </c>
      <c r="BV727" s="22">
        <f t="shared" si="48"/>
        <v>0</v>
      </c>
      <c r="BW727" s="27">
        <v>319.23</v>
      </c>
      <c r="BX727" s="22">
        <f t="shared" si="49"/>
        <v>319.23</v>
      </c>
      <c r="BY727" s="22">
        <f t="shared" si="50"/>
        <v>0</v>
      </c>
      <c r="BZ727" s="22">
        <f t="shared" si="51"/>
        <v>0</v>
      </c>
      <c r="CA727" s="22">
        <f t="shared" si="52"/>
        <v>0</v>
      </c>
    </row>
    <row r="728" ht="14.25" customHeight="1">
      <c r="A728" s="14" t="s">
        <v>3131</v>
      </c>
      <c r="B728" s="14" t="s">
        <v>3132</v>
      </c>
      <c r="C728" s="14" t="s">
        <v>3133</v>
      </c>
      <c r="D728" s="14">
        <v>3.2782176E8</v>
      </c>
      <c r="E728" s="14" t="s">
        <v>379</v>
      </c>
      <c r="F728" s="14" t="s">
        <v>204</v>
      </c>
      <c r="G728" s="14" t="s">
        <v>3134</v>
      </c>
      <c r="H728" s="25" t="s">
        <v>96</v>
      </c>
      <c r="I728" s="26">
        <v>1306.0</v>
      </c>
      <c r="J728" s="22">
        <v>0.0</v>
      </c>
      <c r="K728" s="22">
        <f t="shared" si="6"/>
        <v>0</v>
      </c>
      <c r="L728" s="22">
        <f t="shared" si="7"/>
        <v>0</v>
      </c>
      <c r="M728" s="22">
        <v>0.0</v>
      </c>
      <c r="N728" s="22">
        <f t="shared" si="8"/>
        <v>0</v>
      </c>
      <c r="O728" s="22">
        <f t="shared" si="9"/>
        <v>0</v>
      </c>
      <c r="P728" s="22">
        <v>10.0</v>
      </c>
      <c r="Q728" s="22">
        <f t="shared" si="10"/>
        <v>0</v>
      </c>
      <c r="R728" s="22">
        <f t="shared" si="11"/>
        <v>10</v>
      </c>
      <c r="S728" s="22">
        <v>100.0</v>
      </c>
      <c r="T728" s="22">
        <f t="shared" si="12"/>
        <v>0</v>
      </c>
      <c r="U728" s="22">
        <f t="shared" si="13"/>
        <v>100</v>
      </c>
      <c r="V728" s="22">
        <f t="shared" si="14"/>
        <v>1196</v>
      </c>
      <c r="W728" s="22">
        <v>27.8</v>
      </c>
      <c r="X728" s="22">
        <f t="shared" si="15"/>
        <v>0</v>
      </c>
      <c r="Y728" s="22">
        <f t="shared" si="16"/>
        <v>27.8</v>
      </c>
      <c r="Z728" s="22">
        <v>0.39</v>
      </c>
      <c r="AA728" s="22">
        <f t="shared" si="17"/>
        <v>0</v>
      </c>
      <c r="AB728" s="22">
        <f t="shared" si="18"/>
        <v>0.39</v>
      </c>
      <c r="AC728" s="22">
        <v>68.87</v>
      </c>
      <c r="AD728" s="22">
        <f t="shared" si="19"/>
        <v>0</v>
      </c>
      <c r="AE728" s="22">
        <f t="shared" si="20"/>
        <v>68.87</v>
      </c>
      <c r="AF728" s="22">
        <v>1.37</v>
      </c>
      <c r="AG728" s="22">
        <f t="shared" si="21"/>
        <v>0</v>
      </c>
      <c r="AH728" s="22">
        <f t="shared" si="22"/>
        <v>1.37</v>
      </c>
      <c r="AI728" s="22">
        <v>60.86</v>
      </c>
      <c r="AJ728" s="22">
        <f t="shared" si="23"/>
        <v>0</v>
      </c>
      <c r="AK728" s="22">
        <f t="shared" si="24"/>
        <v>60.86</v>
      </c>
      <c r="AL728" s="22">
        <f t="shared" ref="AL728:AN728" si="2997">AF728+AI728</f>
        <v>62.23</v>
      </c>
      <c r="AM728" s="22">
        <f t="shared" si="2997"/>
        <v>0</v>
      </c>
      <c r="AN728" s="22">
        <f t="shared" si="2997"/>
        <v>62.23</v>
      </c>
      <c r="AO728" s="22">
        <f t="shared" ref="AO728:AQ728" si="2998">SUM(J728+M728+P728+S728+W728+Z728+AC728+AF728+AI728)</f>
        <v>269.29</v>
      </c>
      <c r="AP728" s="22">
        <f t="shared" si="2998"/>
        <v>0</v>
      </c>
      <c r="AQ728" s="22">
        <f t="shared" si="2998"/>
        <v>269.29</v>
      </c>
      <c r="AR728" s="22">
        <v>35.93587695151889</v>
      </c>
      <c r="AS728" s="22">
        <f t="shared" si="27"/>
        <v>305.225877</v>
      </c>
      <c r="AT728" s="22">
        <f t="shared" si="28"/>
        <v>305.225877</v>
      </c>
      <c r="AU728" s="22">
        <f t="shared" si="29"/>
        <v>1000.774123</v>
      </c>
      <c r="AV728" s="22">
        <f t="shared" si="2999"/>
        <v>4554</v>
      </c>
      <c r="AW728" s="22">
        <f t="shared" si="31"/>
        <v>3553.225877</v>
      </c>
      <c r="AX728" s="22">
        <f t="shared" si="32"/>
        <v>1000.774123</v>
      </c>
      <c r="AY728" s="22">
        <v>70.73</v>
      </c>
      <c r="AZ728" s="22">
        <f t="shared" si="33"/>
        <v>70.73</v>
      </c>
      <c r="BA728" s="22">
        <f t="shared" si="34"/>
        <v>0</v>
      </c>
      <c r="BB728" s="22">
        <f t="shared" si="35"/>
        <v>4624.73</v>
      </c>
      <c r="BC728" s="22">
        <f t="shared" ref="BC728:BD728" si="3000">SUM(AW728+AZ728)</f>
        <v>3623.955877</v>
      </c>
      <c r="BD728" s="22">
        <f t="shared" si="3000"/>
        <v>1000.774123</v>
      </c>
      <c r="BE728" s="22">
        <f t="shared" si="37"/>
        <v>0</v>
      </c>
      <c r="BF728" s="27">
        <v>0.0</v>
      </c>
      <c r="BG728" s="22">
        <f t="shared" si="38"/>
        <v>0</v>
      </c>
      <c r="BH728" s="22">
        <f t="shared" si="39"/>
        <v>0</v>
      </c>
      <c r="BI728" s="22">
        <v>761.03</v>
      </c>
      <c r="BJ728" s="22">
        <f t="shared" si="40"/>
        <v>761.03</v>
      </c>
      <c r="BK728" s="22">
        <f t="shared" si="41"/>
        <v>0</v>
      </c>
      <c r="BL728" s="22"/>
      <c r="BM728" s="22">
        <f t="shared" si="42"/>
        <v>0</v>
      </c>
      <c r="BN728" s="22" t="str">
        <f t="shared" si="43"/>
        <v/>
      </c>
      <c r="BO728" s="22">
        <f t="shared" ref="BO728:BQ728" si="3001">BF728+BI728+BL728</f>
        <v>761.03</v>
      </c>
      <c r="BP728" s="22">
        <f t="shared" si="3001"/>
        <v>761.03</v>
      </c>
      <c r="BQ728" s="22">
        <f t="shared" si="3001"/>
        <v>0</v>
      </c>
      <c r="BR728" s="22">
        <f t="shared" si="45"/>
        <v>0</v>
      </c>
      <c r="BS728" s="22">
        <v>0.0</v>
      </c>
      <c r="BT728" s="22">
        <f t="shared" si="46"/>
        <v>0</v>
      </c>
      <c r="BU728" s="22">
        <f t="shared" si="47"/>
        <v>0</v>
      </c>
      <c r="BV728" s="22">
        <f t="shared" si="48"/>
        <v>0</v>
      </c>
      <c r="BW728" s="27">
        <v>138.33</v>
      </c>
      <c r="BX728" s="22">
        <f t="shared" si="49"/>
        <v>138.33</v>
      </c>
      <c r="BY728" s="22">
        <f t="shared" si="50"/>
        <v>0</v>
      </c>
      <c r="BZ728" s="22">
        <f t="shared" si="51"/>
        <v>0</v>
      </c>
      <c r="CA728" s="22">
        <f t="shared" si="52"/>
        <v>0</v>
      </c>
    </row>
    <row r="729" ht="14.25" customHeight="1">
      <c r="A729" s="14" t="s">
        <v>3135</v>
      </c>
      <c r="B729" s="14" t="s">
        <v>3136</v>
      </c>
      <c r="C729" s="14" t="s">
        <v>3137</v>
      </c>
      <c r="D729" s="14">
        <v>8.99137202E8</v>
      </c>
      <c r="E729" s="14" t="s">
        <v>2348</v>
      </c>
      <c r="F729" s="14" t="s">
        <v>176</v>
      </c>
      <c r="G729" s="14" t="s">
        <v>3138</v>
      </c>
      <c r="H729" s="25" t="s">
        <v>96</v>
      </c>
      <c r="I729" s="26">
        <v>9700.0</v>
      </c>
      <c r="J729" s="22">
        <v>0.0</v>
      </c>
      <c r="K729" s="22">
        <f t="shared" si="6"/>
        <v>0</v>
      </c>
      <c r="L729" s="22">
        <f t="shared" si="7"/>
        <v>0</v>
      </c>
      <c r="M729" s="22">
        <v>0.0</v>
      </c>
      <c r="N729" s="22">
        <f t="shared" si="8"/>
        <v>0</v>
      </c>
      <c r="O729" s="22">
        <f t="shared" si="9"/>
        <v>0</v>
      </c>
      <c r="P729" s="22">
        <v>10.0</v>
      </c>
      <c r="Q729" s="22">
        <f t="shared" si="10"/>
        <v>0</v>
      </c>
      <c r="R729" s="22">
        <f t="shared" si="11"/>
        <v>10</v>
      </c>
      <c r="S729" s="22">
        <v>100.0</v>
      </c>
      <c r="T729" s="22">
        <f t="shared" si="12"/>
        <v>0</v>
      </c>
      <c r="U729" s="22">
        <f t="shared" si="13"/>
        <v>100</v>
      </c>
      <c r="V729" s="22">
        <f t="shared" si="14"/>
        <v>9590</v>
      </c>
      <c r="W729" s="22">
        <v>13.9</v>
      </c>
      <c r="X729" s="22">
        <f t="shared" si="15"/>
        <v>0</v>
      </c>
      <c r="Y729" s="22">
        <f t="shared" si="16"/>
        <v>13.9</v>
      </c>
      <c r="Z729" s="22">
        <v>0.39</v>
      </c>
      <c r="AA729" s="22">
        <f t="shared" si="17"/>
        <v>0</v>
      </c>
      <c r="AB729" s="22">
        <f t="shared" si="18"/>
        <v>0.39</v>
      </c>
      <c r="AC729" s="22">
        <v>68.87</v>
      </c>
      <c r="AD729" s="22">
        <f t="shared" si="19"/>
        <v>0</v>
      </c>
      <c r="AE729" s="22">
        <f t="shared" si="20"/>
        <v>68.87</v>
      </c>
      <c r="AF729" s="22">
        <v>1.37</v>
      </c>
      <c r="AG729" s="22">
        <f t="shared" si="21"/>
        <v>0</v>
      </c>
      <c r="AH729" s="22">
        <f t="shared" si="22"/>
        <v>1.37</v>
      </c>
      <c r="AI729" s="22">
        <v>60.86</v>
      </c>
      <c r="AJ729" s="22">
        <f t="shared" si="23"/>
        <v>0</v>
      </c>
      <c r="AK729" s="22">
        <f t="shared" si="24"/>
        <v>60.86</v>
      </c>
      <c r="AL729" s="22">
        <f t="shared" ref="AL729:AN729" si="3002">AF729+AI729</f>
        <v>62.23</v>
      </c>
      <c r="AM729" s="22">
        <f t="shared" si="3002"/>
        <v>0</v>
      </c>
      <c r="AN729" s="22">
        <f t="shared" si="3002"/>
        <v>62.23</v>
      </c>
      <c r="AO729" s="22">
        <f t="shared" ref="AO729:AQ729" si="3003">SUM(J729+M729+P729+S729+W729+Z729+AC729+AF729+AI729)</f>
        <v>255.39</v>
      </c>
      <c r="AP729" s="22">
        <f t="shared" si="3003"/>
        <v>0</v>
      </c>
      <c r="AQ729" s="22">
        <f t="shared" si="3003"/>
        <v>255.39</v>
      </c>
      <c r="AR729" s="22">
        <v>327.38214429790867</v>
      </c>
      <c r="AS729" s="22">
        <f t="shared" si="27"/>
        <v>582.7721443</v>
      </c>
      <c r="AT729" s="22">
        <f t="shared" si="28"/>
        <v>582.7721443</v>
      </c>
      <c r="AU729" s="22">
        <f t="shared" si="29"/>
        <v>9117.227856</v>
      </c>
      <c r="AV729" s="22">
        <f>82.93*120</f>
        <v>9951.6</v>
      </c>
      <c r="AW729" s="22">
        <f t="shared" si="31"/>
        <v>834.3721443</v>
      </c>
      <c r="AX729" s="22">
        <f t="shared" si="32"/>
        <v>9117.227856</v>
      </c>
      <c r="AY729" s="22">
        <v>175.06</v>
      </c>
      <c r="AZ729" s="22">
        <f t="shared" si="33"/>
        <v>175.06</v>
      </c>
      <c r="BA729" s="22">
        <f t="shared" si="34"/>
        <v>0</v>
      </c>
      <c r="BB729" s="22">
        <f t="shared" si="35"/>
        <v>10126.66</v>
      </c>
      <c r="BC729" s="22">
        <f t="shared" ref="BC729:BD729" si="3004">SUM(AW729+AZ729)</f>
        <v>1009.432144</v>
      </c>
      <c r="BD729" s="22">
        <f t="shared" si="3004"/>
        <v>9117.227856</v>
      </c>
      <c r="BE729" s="22">
        <f t="shared" si="37"/>
        <v>0</v>
      </c>
      <c r="BF729" s="27">
        <v>0.0</v>
      </c>
      <c r="BG729" s="22">
        <f t="shared" si="38"/>
        <v>0</v>
      </c>
      <c r="BH729" s="22">
        <f t="shared" si="39"/>
        <v>0</v>
      </c>
      <c r="BI729" s="22">
        <v>833.38</v>
      </c>
      <c r="BJ729" s="22">
        <f t="shared" si="40"/>
        <v>833.38</v>
      </c>
      <c r="BK729" s="22">
        <f t="shared" si="41"/>
        <v>0</v>
      </c>
      <c r="BL729" s="22"/>
      <c r="BM729" s="22">
        <f t="shared" si="42"/>
        <v>0</v>
      </c>
      <c r="BN729" s="22" t="str">
        <f t="shared" si="43"/>
        <v/>
      </c>
      <c r="BO729" s="22">
        <f t="shared" ref="BO729:BQ729" si="3005">BF729+BI729+BL729</f>
        <v>833.38</v>
      </c>
      <c r="BP729" s="22">
        <f t="shared" si="3005"/>
        <v>833.38</v>
      </c>
      <c r="BQ729" s="22">
        <f t="shared" si="3005"/>
        <v>0</v>
      </c>
      <c r="BR729" s="22">
        <f t="shared" si="45"/>
        <v>0</v>
      </c>
      <c r="BS729" s="22">
        <v>0.0</v>
      </c>
      <c r="BT729" s="22">
        <f t="shared" si="46"/>
        <v>0</v>
      </c>
      <c r="BU729" s="22">
        <f t="shared" si="47"/>
        <v>0</v>
      </c>
      <c r="BV729" s="22">
        <f t="shared" si="48"/>
        <v>0</v>
      </c>
      <c r="BW729" s="27">
        <v>2362.32</v>
      </c>
      <c r="BX729" s="22">
        <f t="shared" si="49"/>
        <v>2362.32</v>
      </c>
      <c r="BY729" s="22">
        <f t="shared" si="50"/>
        <v>0</v>
      </c>
      <c r="BZ729" s="22">
        <f t="shared" si="51"/>
        <v>0</v>
      </c>
      <c r="CA729" s="22">
        <f t="shared" si="52"/>
        <v>0</v>
      </c>
    </row>
    <row r="730" ht="14.25" customHeight="1">
      <c r="A730" s="14" t="s">
        <v>3139</v>
      </c>
      <c r="B730" s="14" t="s">
        <v>3140</v>
      </c>
      <c r="C730" s="14" t="s">
        <v>3141</v>
      </c>
      <c r="D730" s="14">
        <v>8.98439663E8</v>
      </c>
      <c r="E730" s="14" t="s">
        <v>287</v>
      </c>
      <c r="F730" s="14" t="s">
        <v>198</v>
      </c>
      <c r="G730" s="14" t="s">
        <v>3142</v>
      </c>
      <c r="H730" s="25" t="s">
        <v>96</v>
      </c>
      <c r="I730" s="26">
        <v>1078.0</v>
      </c>
      <c r="J730" s="22">
        <v>0.0</v>
      </c>
      <c r="K730" s="22">
        <f t="shared" si="6"/>
        <v>0</v>
      </c>
      <c r="L730" s="22">
        <f t="shared" si="7"/>
        <v>0</v>
      </c>
      <c r="M730" s="22">
        <v>0.0</v>
      </c>
      <c r="N730" s="22">
        <f t="shared" si="8"/>
        <v>0</v>
      </c>
      <c r="O730" s="22">
        <f t="shared" si="9"/>
        <v>0</v>
      </c>
      <c r="P730" s="22">
        <v>10.0</v>
      </c>
      <c r="Q730" s="22">
        <f t="shared" si="10"/>
        <v>0</v>
      </c>
      <c r="R730" s="22">
        <f t="shared" si="11"/>
        <v>10</v>
      </c>
      <c r="S730" s="22">
        <v>100.0</v>
      </c>
      <c r="T730" s="22">
        <f t="shared" si="12"/>
        <v>0</v>
      </c>
      <c r="U730" s="22">
        <f t="shared" si="13"/>
        <v>100</v>
      </c>
      <c r="V730" s="22">
        <f t="shared" si="14"/>
        <v>968</v>
      </c>
      <c r="W730" s="22">
        <v>13.9</v>
      </c>
      <c r="X730" s="22">
        <f t="shared" si="15"/>
        <v>0</v>
      </c>
      <c r="Y730" s="22">
        <f t="shared" si="16"/>
        <v>13.9</v>
      </c>
      <c r="Z730" s="22">
        <v>0.39</v>
      </c>
      <c r="AA730" s="22">
        <f t="shared" si="17"/>
        <v>0</v>
      </c>
      <c r="AB730" s="22">
        <f t="shared" si="18"/>
        <v>0.39</v>
      </c>
      <c r="AC730" s="22">
        <v>68.87</v>
      </c>
      <c r="AD730" s="22">
        <f t="shared" si="19"/>
        <v>0</v>
      </c>
      <c r="AE730" s="22">
        <f t="shared" si="20"/>
        <v>68.87</v>
      </c>
      <c r="AF730" s="22">
        <v>1.37</v>
      </c>
      <c r="AG730" s="22">
        <f t="shared" si="21"/>
        <v>0</v>
      </c>
      <c r="AH730" s="22">
        <f t="shared" si="22"/>
        <v>1.37</v>
      </c>
      <c r="AI730" s="22">
        <v>60.86</v>
      </c>
      <c r="AJ730" s="22">
        <f t="shared" si="23"/>
        <v>0</v>
      </c>
      <c r="AK730" s="22">
        <f t="shared" si="24"/>
        <v>60.86</v>
      </c>
      <c r="AL730" s="22">
        <f t="shared" ref="AL730:AN730" si="3006">AF730+AI730</f>
        <v>62.23</v>
      </c>
      <c r="AM730" s="22">
        <f t="shared" si="3006"/>
        <v>0</v>
      </c>
      <c r="AN730" s="22">
        <f t="shared" si="3006"/>
        <v>62.23</v>
      </c>
      <c r="AO730" s="22">
        <f t="shared" ref="AO730:AQ730" si="3007">SUM(J730+M730+P730+S730+W730+Z730+AC730+AF730+AI730)</f>
        <v>255.39</v>
      </c>
      <c r="AP730" s="22">
        <f t="shared" si="3007"/>
        <v>0</v>
      </c>
      <c r="AQ730" s="22">
        <f t="shared" si="3007"/>
        <v>255.39</v>
      </c>
      <c r="AR730" s="22">
        <v>28.514446411329065</v>
      </c>
      <c r="AS730" s="22">
        <f t="shared" si="27"/>
        <v>283.9044464</v>
      </c>
      <c r="AT730" s="22">
        <f t="shared" si="28"/>
        <v>283.9044464</v>
      </c>
      <c r="AU730" s="22">
        <f t="shared" si="29"/>
        <v>794.0955536</v>
      </c>
      <c r="AV730" s="22">
        <f t="shared" ref="AV730:AV733" si="3012">37.95*120</f>
        <v>4554</v>
      </c>
      <c r="AW730" s="22">
        <f t="shared" si="31"/>
        <v>3759.904446</v>
      </c>
      <c r="AX730" s="22">
        <f t="shared" si="32"/>
        <v>794.0955536</v>
      </c>
      <c r="AY730" s="22">
        <v>0.0</v>
      </c>
      <c r="AZ730" s="22">
        <f t="shared" si="33"/>
        <v>0</v>
      </c>
      <c r="BA730" s="22">
        <f t="shared" si="34"/>
        <v>0</v>
      </c>
      <c r="BB730" s="22">
        <f t="shared" si="35"/>
        <v>4554</v>
      </c>
      <c r="BC730" s="22">
        <f t="shared" ref="BC730:BD730" si="3008">SUM(AW730+AZ730)</f>
        <v>3759.904446</v>
      </c>
      <c r="BD730" s="22">
        <f t="shared" si="3008"/>
        <v>794.0955536</v>
      </c>
      <c r="BE730" s="22">
        <f t="shared" si="37"/>
        <v>0</v>
      </c>
      <c r="BF730" s="27">
        <v>4500.8</v>
      </c>
      <c r="BG730" s="22">
        <f t="shared" si="38"/>
        <v>4500.8</v>
      </c>
      <c r="BH730" s="22">
        <f t="shared" si="39"/>
        <v>0</v>
      </c>
      <c r="BI730" s="22">
        <v>579.08</v>
      </c>
      <c r="BJ730" s="22">
        <f t="shared" si="40"/>
        <v>579.08</v>
      </c>
      <c r="BK730" s="22">
        <f t="shared" si="41"/>
        <v>0</v>
      </c>
      <c r="BL730" s="22"/>
      <c r="BM730" s="22">
        <f t="shared" si="42"/>
        <v>0</v>
      </c>
      <c r="BN730" s="22" t="str">
        <f t="shared" si="43"/>
        <v/>
      </c>
      <c r="BO730" s="22">
        <f t="shared" ref="BO730:BQ730" si="3009">BF730+BI730+BL730</f>
        <v>5079.88</v>
      </c>
      <c r="BP730" s="22">
        <f t="shared" si="3009"/>
        <v>5079.88</v>
      </c>
      <c r="BQ730" s="22">
        <f t="shared" si="3009"/>
        <v>0</v>
      </c>
      <c r="BR730" s="22">
        <f t="shared" si="45"/>
        <v>0</v>
      </c>
      <c r="BS730" s="22">
        <v>0.0</v>
      </c>
      <c r="BT730" s="22">
        <f t="shared" si="46"/>
        <v>0</v>
      </c>
      <c r="BU730" s="22">
        <f t="shared" si="47"/>
        <v>0</v>
      </c>
      <c r="BV730" s="22">
        <f t="shared" si="48"/>
        <v>0</v>
      </c>
      <c r="BW730" s="27">
        <v>0.0</v>
      </c>
      <c r="BX730" s="22">
        <f t="shared" si="49"/>
        <v>0</v>
      </c>
      <c r="BY730" s="22">
        <f t="shared" si="50"/>
        <v>0</v>
      </c>
      <c r="BZ730" s="22">
        <f t="shared" si="51"/>
        <v>0</v>
      </c>
      <c r="CA730" s="22">
        <f t="shared" si="52"/>
        <v>0</v>
      </c>
    </row>
    <row r="731" ht="14.25" customHeight="1">
      <c r="A731" s="14" t="s">
        <v>3143</v>
      </c>
      <c r="B731" s="14" t="s">
        <v>3144</v>
      </c>
      <c r="C731" s="14" t="s">
        <v>3145</v>
      </c>
      <c r="D731" s="14">
        <v>8.5652324E8</v>
      </c>
      <c r="E731" s="14" t="s">
        <v>984</v>
      </c>
      <c r="F731" s="14" t="s">
        <v>293</v>
      </c>
      <c r="G731" s="14" t="s">
        <v>3146</v>
      </c>
      <c r="H731" s="25" t="s">
        <v>96</v>
      </c>
      <c r="I731" s="26">
        <v>528.0</v>
      </c>
      <c r="J731" s="22">
        <v>0.0</v>
      </c>
      <c r="K731" s="22">
        <f t="shared" si="6"/>
        <v>0</v>
      </c>
      <c r="L731" s="22">
        <f t="shared" si="7"/>
        <v>0</v>
      </c>
      <c r="M731" s="22">
        <v>0.0</v>
      </c>
      <c r="N731" s="22">
        <f t="shared" si="8"/>
        <v>0</v>
      </c>
      <c r="O731" s="22">
        <f t="shared" si="9"/>
        <v>0</v>
      </c>
      <c r="P731" s="22">
        <v>10.0</v>
      </c>
      <c r="Q731" s="22">
        <f t="shared" si="10"/>
        <v>0</v>
      </c>
      <c r="R731" s="22">
        <f t="shared" si="11"/>
        <v>10</v>
      </c>
      <c r="S731" s="22">
        <v>100.0</v>
      </c>
      <c r="T731" s="22">
        <f t="shared" si="12"/>
        <v>0</v>
      </c>
      <c r="U731" s="22">
        <f t="shared" si="13"/>
        <v>100</v>
      </c>
      <c r="V731" s="22">
        <f t="shared" si="14"/>
        <v>418</v>
      </c>
      <c r="W731" s="22">
        <v>13.9</v>
      </c>
      <c r="X731" s="22">
        <f t="shared" si="15"/>
        <v>0</v>
      </c>
      <c r="Y731" s="22">
        <f t="shared" si="16"/>
        <v>13.9</v>
      </c>
      <c r="Z731" s="22">
        <v>0.39</v>
      </c>
      <c r="AA731" s="22">
        <f t="shared" si="17"/>
        <v>0</v>
      </c>
      <c r="AB731" s="22">
        <f t="shared" si="18"/>
        <v>0.39</v>
      </c>
      <c r="AC731" s="22">
        <v>68.87</v>
      </c>
      <c r="AD731" s="22">
        <f t="shared" si="19"/>
        <v>0</v>
      </c>
      <c r="AE731" s="22">
        <f t="shared" si="20"/>
        <v>68.87</v>
      </c>
      <c r="AF731" s="22">
        <v>1.37</v>
      </c>
      <c r="AG731" s="22">
        <f t="shared" si="21"/>
        <v>0</v>
      </c>
      <c r="AH731" s="22">
        <f t="shared" si="22"/>
        <v>1.37</v>
      </c>
      <c r="AI731" s="22">
        <v>60.86</v>
      </c>
      <c r="AJ731" s="22">
        <f t="shared" si="23"/>
        <v>0</v>
      </c>
      <c r="AK731" s="22">
        <f t="shared" si="24"/>
        <v>60.86</v>
      </c>
      <c r="AL731" s="22">
        <f t="shared" ref="AL731:AN731" si="3010">AF731+AI731</f>
        <v>62.23</v>
      </c>
      <c r="AM731" s="22">
        <f t="shared" si="3010"/>
        <v>0</v>
      </c>
      <c r="AN731" s="22">
        <f t="shared" si="3010"/>
        <v>62.23</v>
      </c>
      <c r="AO731" s="22">
        <f t="shared" ref="AO731:AQ731" si="3011">SUM(J731+M731+P731+S731+W731+Z731+AC731+AF731+AI731)</f>
        <v>255.39</v>
      </c>
      <c r="AP731" s="22">
        <f t="shared" si="3011"/>
        <v>0</v>
      </c>
      <c r="AQ731" s="22">
        <f t="shared" si="3011"/>
        <v>255.39</v>
      </c>
      <c r="AR731" s="22">
        <v>9.449585145077759</v>
      </c>
      <c r="AS731" s="22">
        <f t="shared" si="27"/>
        <v>264.8395851</v>
      </c>
      <c r="AT731" s="22">
        <f t="shared" si="28"/>
        <v>264.8395851</v>
      </c>
      <c r="AU731" s="22">
        <f t="shared" si="29"/>
        <v>263.1604149</v>
      </c>
      <c r="AV731" s="22">
        <f t="shared" si="3012"/>
        <v>4554</v>
      </c>
      <c r="AW731" s="22">
        <f t="shared" si="31"/>
        <v>4290.839585</v>
      </c>
      <c r="AX731" s="22">
        <f t="shared" si="32"/>
        <v>263.1604149</v>
      </c>
      <c r="AY731" s="22">
        <v>0.0</v>
      </c>
      <c r="AZ731" s="22">
        <f t="shared" si="33"/>
        <v>0</v>
      </c>
      <c r="BA731" s="22">
        <f t="shared" si="34"/>
        <v>0</v>
      </c>
      <c r="BB731" s="22">
        <f t="shared" si="35"/>
        <v>4554</v>
      </c>
      <c r="BC731" s="22">
        <f t="shared" ref="BC731:BD731" si="3013">SUM(AW731+AZ731)</f>
        <v>4290.839585</v>
      </c>
      <c r="BD731" s="22">
        <f t="shared" si="3013"/>
        <v>263.1604149</v>
      </c>
      <c r="BE731" s="22">
        <f t="shared" si="37"/>
        <v>0</v>
      </c>
      <c r="BF731" s="27">
        <v>0.0</v>
      </c>
      <c r="BG731" s="22">
        <f t="shared" si="38"/>
        <v>0</v>
      </c>
      <c r="BH731" s="22">
        <f t="shared" si="39"/>
        <v>0</v>
      </c>
      <c r="BI731" s="22">
        <v>426.96000000000004</v>
      </c>
      <c r="BJ731" s="22">
        <f t="shared" si="40"/>
        <v>426.96</v>
      </c>
      <c r="BK731" s="22">
        <f t="shared" si="41"/>
        <v>0</v>
      </c>
      <c r="BL731" s="22"/>
      <c r="BM731" s="22">
        <f t="shared" si="42"/>
        <v>0</v>
      </c>
      <c r="BN731" s="22" t="str">
        <f t="shared" si="43"/>
        <v/>
      </c>
      <c r="BO731" s="22">
        <f t="shared" ref="BO731:BQ731" si="3014">BF731+BI731+BL731</f>
        <v>426.96</v>
      </c>
      <c r="BP731" s="22">
        <f t="shared" si="3014"/>
        <v>426.96</v>
      </c>
      <c r="BQ731" s="22">
        <f t="shared" si="3014"/>
        <v>0</v>
      </c>
      <c r="BR731" s="22">
        <f t="shared" si="45"/>
        <v>0</v>
      </c>
      <c r="BS731" s="22">
        <v>0.0</v>
      </c>
      <c r="BT731" s="22">
        <f t="shared" si="46"/>
        <v>0</v>
      </c>
      <c r="BU731" s="22">
        <f t="shared" si="47"/>
        <v>0</v>
      </c>
      <c r="BV731" s="22">
        <f t="shared" si="48"/>
        <v>0</v>
      </c>
      <c r="BW731" s="27">
        <v>595.9</v>
      </c>
      <c r="BX731" s="22">
        <f t="shared" si="49"/>
        <v>595.9</v>
      </c>
      <c r="BY731" s="22">
        <f t="shared" si="50"/>
        <v>0</v>
      </c>
      <c r="BZ731" s="22">
        <f t="shared" si="51"/>
        <v>0</v>
      </c>
      <c r="CA731" s="22">
        <f t="shared" si="52"/>
        <v>0</v>
      </c>
    </row>
    <row r="732" ht="14.25" customHeight="1">
      <c r="A732" s="14" t="s">
        <v>3147</v>
      </c>
      <c r="B732" s="14" t="s">
        <v>3148</v>
      </c>
      <c r="C732" s="14" t="s">
        <v>3149</v>
      </c>
      <c r="D732" s="14">
        <v>8.9407497E8</v>
      </c>
      <c r="E732" s="14" t="s">
        <v>984</v>
      </c>
      <c r="F732" s="14" t="s">
        <v>322</v>
      </c>
      <c r="G732" s="14" t="s">
        <v>3150</v>
      </c>
      <c r="H732" s="25" t="s">
        <v>96</v>
      </c>
      <c r="I732" s="26">
        <v>616.0</v>
      </c>
      <c r="J732" s="22">
        <v>0.0</v>
      </c>
      <c r="K732" s="22">
        <f t="shared" si="6"/>
        <v>0</v>
      </c>
      <c r="L732" s="22">
        <f t="shared" si="7"/>
        <v>0</v>
      </c>
      <c r="M732" s="22">
        <v>0.0</v>
      </c>
      <c r="N732" s="22">
        <f t="shared" si="8"/>
        <v>0</v>
      </c>
      <c r="O732" s="22">
        <f t="shared" si="9"/>
        <v>0</v>
      </c>
      <c r="P732" s="22">
        <v>10.0</v>
      </c>
      <c r="Q732" s="22">
        <f t="shared" si="10"/>
        <v>0</v>
      </c>
      <c r="R732" s="22">
        <f t="shared" si="11"/>
        <v>10</v>
      </c>
      <c r="S732" s="22">
        <v>100.0</v>
      </c>
      <c r="T732" s="22">
        <f t="shared" si="12"/>
        <v>0</v>
      </c>
      <c r="U732" s="22">
        <f t="shared" si="13"/>
        <v>100</v>
      </c>
      <c r="V732" s="22">
        <f t="shared" si="14"/>
        <v>506</v>
      </c>
      <c r="W732" s="22">
        <v>13.9</v>
      </c>
      <c r="X732" s="22">
        <f t="shared" si="15"/>
        <v>0</v>
      </c>
      <c r="Y732" s="22">
        <f t="shared" si="16"/>
        <v>13.9</v>
      </c>
      <c r="Z732" s="22">
        <v>0.39</v>
      </c>
      <c r="AA732" s="22">
        <f t="shared" si="17"/>
        <v>0</v>
      </c>
      <c r="AB732" s="22">
        <f t="shared" si="18"/>
        <v>0.39</v>
      </c>
      <c r="AC732" s="22">
        <v>68.87</v>
      </c>
      <c r="AD732" s="22">
        <f t="shared" si="19"/>
        <v>0</v>
      </c>
      <c r="AE732" s="22">
        <f t="shared" si="20"/>
        <v>68.87</v>
      </c>
      <c r="AF732" s="22">
        <v>1.37</v>
      </c>
      <c r="AG732" s="22">
        <f t="shared" si="21"/>
        <v>0</v>
      </c>
      <c r="AH732" s="22">
        <f t="shared" si="22"/>
        <v>1.37</v>
      </c>
      <c r="AI732" s="22">
        <v>60.86</v>
      </c>
      <c r="AJ732" s="22">
        <f t="shared" si="23"/>
        <v>0</v>
      </c>
      <c r="AK732" s="22">
        <f t="shared" si="24"/>
        <v>60.86</v>
      </c>
      <c r="AL732" s="22">
        <f t="shared" ref="AL732:AN732" si="3015">AF732+AI732</f>
        <v>62.23</v>
      </c>
      <c r="AM732" s="22">
        <f t="shared" si="3015"/>
        <v>0</v>
      </c>
      <c r="AN732" s="22">
        <f t="shared" si="3015"/>
        <v>62.23</v>
      </c>
      <c r="AO732" s="22">
        <f t="shared" ref="AO732:AQ732" si="3016">SUM(J732+M732+P732+S732+W732+Z732+AC732+AF732+AI732)</f>
        <v>255.39</v>
      </c>
      <c r="AP732" s="22">
        <f t="shared" si="3016"/>
        <v>0</v>
      </c>
      <c r="AQ732" s="22">
        <f t="shared" si="3016"/>
        <v>255.39</v>
      </c>
      <c r="AR732" s="22">
        <v>12.49996294767797</v>
      </c>
      <c r="AS732" s="22">
        <f t="shared" si="27"/>
        <v>267.8899629</v>
      </c>
      <c r="AT732" s="22">
        <f t="shared" si="28"/>
        <v>267.8899629</v>
      </c>
      <c r="AU732" s="22">
        <f t="shared" si="29"/>
        <v>348.1100371</v>
      </c>
      <c r="AV732" s="22">
        <f t="shared" si="3012"/>
        <v>4554</v>
      </c>
      <c r="AW732" s="22">
        <f t="shared" si="31"/>
        <v>4205.889963</v>
      </c>
      <c r="AX732" s="22">
        <f t="shared" si="32"/>
        <v>348.1100371</v>
      </c>
      <c r="AY732" s="22">
        <v>70.73</v>
      </c>
      <c r="AZ732" s="22">
        <f t="shared" si="33"/>
        <v>70.73</v>
      </c>
      <c r="BA732" s="22">
        <f t="shared" si="34"/>
        <v>0</v>
      </c>
      <c r="BB732" s="22">
        <f t="shared" si="35"/>
        <v>4624.73</v>
      </c>
      <c r="BC732" s="22">
        <f t="shared" ref="BC732:BD732" si="3017">SUM(AW732+AZ732)</f>
        <v>4276.619963</v>
      </c>
      <c r="BD732" s="22">
        <f t="shared" si="3017"/>
        <v>348.1100371</v>
      </c>
      <c r="BE732" s="22">
        <f t="shared" si="37"/>
        <v>0</v>
      </c>
      <c r="BF732" s="27">
        <v>0.0</v>
      </c>
      <c r="BG732" s="22">
        <f t="shared" si="38"/>
        <v>0</v>
      </c>
      <c r="BH732" s="22">
        <f t="shared" si="39"/>
        <v>0</v>
      </c>
      <c r="BI732" s="22">
        <v>0.0</v>
      </c>
      <c r="BJ732" s="22">
        <f t="shared" si="40"/>
        <v>0</v>
      </c>
      <c r="BK732" s="22">
        <f t="shared" si="41"/>
        <v>0</v>
      </c>
      <c r="BL732" s="22"/>
      <c r="BM732" s="22">
        <f t="shared" si="42"/>
        <v>0</v>
      </c>
      <c r="BN732" s="22" t="str">
        <f t="shared" si="43"/>
        <v/>
      </c>
      <c r="BO732" s="22">
        <f t="shared" ref="BO732:BQ732" si="3018">BF732+BI732+BL732</f>
        <v>0</v>
      </c>
      <c r="BP732" s="22">
        <f t="shared" si="3018"/>
        <v>0</v>
      </c>
      <c r="BQ732" s="22">
        <f t="shared" si="3018"/>
        <v>0</v>
      </c>
      <c r="BR732" s="22">
        <f t="shared" si="45"/>
        <v>0</v>
      </c>
      <c r="BS732" s="22">
        <v>0.0</v>
      </c>
      <c r="BT732" s="22">
        <f t="shared" si="46"/>
        <v>0</v>
      </c>
      <c r="BU732" s="22">
        <f t="shared" si="47"/>
        <v>0</v>
      </c>
      <c r="BV732" s="22">
        <f t="shared" si="48"/>
        <v>0</v>
      </c>
      <c r="BW732" s="27">
        <v>0.0</v>
      </c>
      <c r="BX732" s="22">
        <f t="shared" si="49"/>
        <v>0</v>
      </c>
      <c r="BY732" s="22">
        <f t="shared" si="50"/>
        <v>0</v>
      </c>
      <c r="BZ732" s="22">
        <f t="shared" si="51"/>
        <v>0</v>
      </c>
      <c r="CA732" s="22">
        <f t="shared" si="52"/>
        <v>0</v>
      </c>
    </row>
    <row r="733" ht="14.25" customHeight="1">
      <c r="A733" s="14" t="s">
        <v>3151</v>
      </c>
      <c r="B733" s="14" t="s">
        <v>3152</v>
      </c>
      <c r="C733" s="14" t="s">
        <v>3153</v>
      </c>
      <c r="D733" s="14">
        <v>8.26335853E8</v>
      </c>
      <c r="E733" s="14" t="s">
        <v>341</v>
      </c>
      <c r="F733" s="14" t="s">
        <v>191</v>
      </c>
      <c r="G733" s="14" t="s">
        <v>3154</v>
      </c>
      <c r="H733" s="25" t="s">
        <v>96</v>
      </c>
      <c r="I733" s="26">
        <v>672.0</v>
      </c>
      <c r="J733" s="22">
        <v>0.0</v>
      </c>
      <c r="K733" s="22">
        <f t="shared" si="6"/>
        <v>0</v>
      </c>
      <c r="L733" s="22">
        <f t="shared" si="7"/>
        <v>0</v>
      </c>
      <c r="M733" s="22">
        <v>0.0</v>
      </c>
      <c r="N733" s="22">
        <f t="shared" si="8"/>
        <v>0</v>
      </c>
      <c r="O733" s="22">
        <f t="shared" si="9"/>
        <v>0</v>
      </c>
      <c r="P733" s="22">
        <v>10.0</v>
      </c>
      <c r="Q733" s="22">
        <f t="shared" si="10"/>
        <v>0</v>
      </c>
      <c r="R733" s="22">
        <f t="shared" si="11"/>
        <v>10</v>
      </c>
      <c r="S733" s="22">
        <v>100.0</v>
      </c>
      <c r="T733" s="22">
        <f t="shared" si="12"/>
        <v>0</v>
      </c>
      <c r="U733" s="22">
        <f t="shared" si="13"/>
        <v>100</v>
      </c>
      <c r="V733" s="22">
        <f t="shared" si="14"/>
        <v>562</v>
      </c>
      <c r="W733" s="22">
        <v>13.9</v>
      </c>
      <c r="X733" s="22">
        <f t="shared" si="15"/>
        <v>0</v>
      </c>
      <c r="Y733" s="22">
        <f t="shared" si="16"/>
        <v>13.9</v>
      </c>
      <c r="Z733" s="22">
        <v>0.39</v>
      </c>
      <c r="AA733" s="22">
        <f t="shared" si="17"/>
        <v>0</v>
      </c>
      <c r="AB733" s="22">
        <f t="shared" si="18"/>
        <v>0.39</v>
      </c>
      <c r="AC733" s="22">
        <v>68.87</v>
      </c>
      <c r="AD733" s="22">
        <f t="shared" si="19"/>
        <v>0</v>
      </c>
      <c r="AE733" s="22">
        <f t="shared" si="20"/>
        <v>68.87</v>
      </c>
      <c r="AF733" s="22">
        <v>1.37</v>
      </c>
      <c r="AG733" s="22">
        <f t="shared" si="21"/>
        <v>0</v>
      </c>
      <c r="AH733" s="22">
        <f t="shared" si="22"/>
        <v>1.37</v>
      </c>
      <c r="AI733" s="22">
        <v>60.86</v>
      </c>
      <c r="AJ733" s="22">
        <f t="shared" si="23"/>
        <v>0</v>
      </c>
      <c r="AK733" s="22">
        <f t="shared" si="24"/>
        <v>60.86</v>
      </c>
      <c r="AL733" s="22">
        <f t="shared" ref="AL733:AN733" si="3019">AF733+AI733</f>
        <v>62.23</v>
      </c>
      <c r="AM733" s="22">
        <f t="shared" si="3019"/>
        <v>0</v>
      </c>
      <c r="AN733" s="22">
        <f t="shared" si="3019"/>
        <v>62.23</v>
      </c>
      <c r="AO733" s="22">
        <f t="shared" ref="AO733:AQ733" si="3020">SUM(J733+M733+P733+S733+W733+Z733+AC733+AF733+AI733)</f>
        <v>255.39</v>
      </c>
      <c r="AP733" s="22">
        <f t="shared" si="3020"/>
        <v>0</v>
      </c>
      <c r="AQ733" s="22">
        <f t="shared" si="3020"/>
        <v>255.39</v>
      </c>
      <c r="AR733" s="22">
        <v>14.441112458423556</v>
      </c>
      <c r="AS733" s="22">
        <f t="shared" si="27"/>
        <v>269.8311125</v>
      </c>
      <c r="AT733" s="22">
        <f t="shared" si="28"/>
        <v>269.8311125</v>
      </c>
      <c r="AU733" s="22">
        <f t="shared" si="29"/>
        <v>402.1688875</v>
      </c>
      <c r="AV733" s="22">
        <f t="shared" si="3012"/>
        <v>4554</v>
      </c>
      <c r="AW733" s="22">
        <f t="shared" si="31"/>
        <v>4151.831112</v>
      </c>
      <c r="AX733" s="22">
        <f t="shared" si="32"/>
        <v>402.1688875</v>
      </c>
      <c r="AY733" s="22">
        <v>0.0</v>
      </c>
      <c r="AZ733" s="22">
        <f t="shared" si="33"/>
        <v>0</v>
      </c>
      <c r="BA733" s="22">
        <f t="shared" si="34"/>
        <v>0</v>
      </c>
      <c r="BB733" s="22">
        <f t="shared" si="35"/>
        <v>4554</v>
      </c>
      <c r="BC733" s="22">
        <f t="shared" ref="BC733:BD733" si="3021">SUM(AW733+AZ733)</f>
        <v>4151.831112</v>
      </c>
      <c r="BD733" s="22">
        <f t="shared" si="3021"/>
        <v>402.1688875</v>
      </c>
      <c r="BE733" s="22">
        <f t="shared" si="37"/>
        <v>0</v>
      </c>
      <c r="BF733" s="27">
        <v>0.0</v>
      </c>
      <c r="BG733" s="22">
        <f t="shared" si="38"/>
        <v>0</v>
      </c>
      <c r="BH733" s="22">
        <f t="shared" si="39"/>
        <v>0</v>
      </c>
      <c r="BI733" s="22">
        <v>509.26</v>
      </c>
      <c r="BJ733" s="22">
        <f t="shared" si="40"/>
        <v>509.26</v>
      </c>
      <c r="BK733" s="22">
        <f t="shared" si="41"/>
        <v>0</v>
      </c>
      <c r="BL733" s="22"/>
      <c r="BM733" s="22">
        <f t="shared" si="42"/>
        <v>0</v>
      </c>
      <c r="BN733" s="22" t="str">
        <f t="shared" si="43"/>
        <v/>
      </c>
      <c r="BO733" s="22">
        <f t="shared" ref="BO733:BQ733" si="3022">BF733+BI733+BL733</f>
        <v>509.26</v>
      </c>
      <c r="BP733" s="22">
        <f t="shared" si="3022"/>
        <v>509.26</v>
      </c>
      <c r="BQ733" s="22">
        <f t="shared" si="3022"/>
        <v>0</v>
      </c>
      <c r="BR733" s="22">
        <f t="shared" si="45"/>
        <v>0</v>
      </c>
      <c r="BS733" s="22">
        <v>0.0</v>
      </c>
      <c r="BT733" s="22">
        <f t="shared" si="46"/>
        <v>0</v>
      </c>
      <c r="BU733" s="22">
        <f t="shared" si="47"/>
        <v>0</v>
      </c>
      <c r="BV733" s="22">
        <f t="shared" si="48"/>
        <v>0</v>
      </c>
      <c r="BW733" s="27">
        <v>957.7</v>
      </c>
      <c r="BX733" s="22">
        <f t="shared" si="49"/>
        <v>957.7</v>
      </c>
      <c r="BY733" s="22">
        <f t="shared" si="50"/>
        <v>0</v>
      </c>
      <c r="BZ733" s="22">
        <f t="shared" si="51"/>
        <v>0</v>
      </c>
      <c r="CA733" s="22">
        <f t="shared" si="52"/>
        <v>0</v>
      </c>
    </row>
    <row r="734" ht="14.25" customHeight="1">
      <c r="A734" s="14" t="s">
        <v>3155</v>
      </c>
      <c r="B734" s="14" t="s">
        <v>3156</v>
      </c>
      <c r="C734" s="14" t="s">
        <v>3157</v>
      </c>
      <c r="D734" s="14">
        <v>7.33339204E8</v>
      </c>
      <c r="E734" s="14" t="s">
        <v>3158</v>
      </c>
      <c r="F734" s="14" t="s">
        <v>627</v>
      </c>
      <c r="G734" s="14" t="s">
        <v>3159</v>
      </c>
      <c r="H734" s="25" t="s">
        <v>96</v>
      </c>
      <c r="I734" s="26">
        <v>5600.0</v>
      </c>
      <c r="J734" s="22">
        <v>0.0</v>
      </c>
      <c r="K734" s="22">
        <f t="shared" si="6"/>
        <v>0</v>
      </c>
      <c r="L734" s="22">
        <f t="shared" si="7"/>
        <v>0</v>
      </c>
      <c r="M734" s="22">
        <v>0.0</v>
      </c>
      <c r="N734" s="22">
        <f t="shared" si="8"/>
        <v>0</v>
      </c>
      <c r="O734" s="22">
        <f t="shared" si="9"/>
        <v>0</v>
      </c>
      <c r="P734" s="22">
        <v>10.0</v>
      </c>
      <c r="Q734" s="22">
        <f t="shared" si="10"/>
        <v>0</v>
      </c>
      <c r="R734" s="22">
        <f t="shared" si="11"/>
        <v>10</v>
      </c>
      <c r="S734" s="22">
        <v>100.0</v>
      </c>
      <c r="T734" s="22">
        <f t="shared" si="12"/>
        <v>0</v>
      </c>
      <c r="U734" s="22">
        <f t="shared" si="13"/>
        <v>100</v>
      </c>
      <c r="V734" s="22">
        <f t="shared" si="14"/>
        <v>5490</v>
      </c>
      <c r="W734" s="22">
        <v>13.9</v>
      </c>
      <c r="X734" s="22">
        <f t="shared" si="15"/>
        <v>0</v>
      </c>
      <c r="Y734" s="22">
        <f t="shared" si="16"/>
        <v>13.9</v>
      </c>
      <c r="Z734" s="22">
        <v>0.39</v>
      </c>
      <c r="AA734" s="22">
        <f t="shared" si="17"/>
        <v>0</v>
      </c>
      <c r="AB734" s="22">
        <f t="shared" si="18"/>
        <v>0.39</v>
      </c>
      <c r="AC734" s="22">
        <v>68.87</v>
      </c>
      <c r="AD734" s="22">
        <f t="shared" si="19"/>
        <v>0</v>
      </c>
      <c r="AE734" s="22">
        <f t="shared" si="20"/>
        <v>68.87</v>
      </c>
      <c r="AF734" s="22">
        <v>1.37</v>
      </c>
      <c r="AG734" s="22">
        <f t="shared" si="21"/>
        <v>0</v>
      </c>
      <c r="AH734" s="22">
        <f t="shared" si="22"/>
        <v>1.37</v>
      </c>
      <c r="AI734" s="22">
        <v>60.86</v>
      </c>
      <c r="AJ734" s="22">
        <f t="shared" si="23"/>
        <v>0</v>
      </c>
      <c r="AK734" s="22">
        <f t="shared" si="24"/>
        <v>60.86</v>
      </c>
      <c r="AL734" s="22">
        <f t="shared" ref="AL734:AN734" si="3023">AF734+AI734</f>
        <v>62.23</v>
      </c>
      <c r="AM734" s="22">
        <f t="shared" si="3023"/>
        <v>0</v>
      </c>
      <c r="AN734" s="22">
        <f t="shared" si="3023"/>
        <v>62.23</v>
      </c>
      <c r="AO734" s="22">
        <f t="shared" ref="AO734:AQ734" si="3024">SUM(J734+M734+P734+S734+W734+Z734+AC734+AF734+AI734)</f>
        <v>255.39</v>
      </c>
      <c r="AP734" s="22">
        <f t="shared" si="3024"/>
        <v>0</v>
      </c>
      <c r="AQ734" s="22">
        <f t="shared" si="3024"/>
        <v>255.39</v>
      </c>
      <c r="AR734" s="22">
        <v>185.26226940403527</v>
      </c>
      <c r="AS734" s="22">
        <f t="shared" si="27"/>
        <v>440.6522694</v>
      </c>
      <c r="AT734" s="22">
        <f t="shared" si="28"/>
        <v>440.6522694</v>
      </c>
      <c r="AU734" s="22">
        <f t="shared" si="29"/>
        <v>5159.347731</v>
      </c>
      <c r="AV734" s="22">
        <f t="shared" ref="AV734:AV735" si="3029">82.93*120</f>
        <v>9951.6</v>
      </c>
      <c r="AW734" s="22">
        <f t="shared" si="31"/>
        <v>4792.252269</v>
      </c>
      <c r="AX734" s="22">
        <f t="shared" si="32"/>
        <v>5159.347731</v>
      </c>
      <c r="AY734" s="22">
        <v>175.06</v>
      </c>
      <c r="AZ734" s="22">
        <f t="shared" si="33"/>
        <v>175.06</v>
      </c>
      <c r="BA734" s="22">
        <f t="shared" si="34"/>
        <v>0</v>
      </c>
      <c r="BB734" s="22">
        <f t="shared" si="35"/>
        <v>10126.66</v>
      </c>
      <c r="BC734" s="22">
        <f t="shared" ref="BC734:BD734" si="3025">SUM(AW734+AZ734)</f>
        <v>4967.312269</v>
      </c>
      <c r="BD734" s="22">
        <f t="shared" si="3025"/>
        <v>5159.347731</v>
      </c>
      <c r="BE734" s="22">
        <f t="shared" si="37"/>
        <v>0</v>
      </c>
      <c r="BF734" s="27">
        <v>0.0</v>
      </c>
      <c r="BG734" s="22">
        <f t="shared" si="38"/>
        <v>0</v>
      </c>
      <c r="BH734" s="22">
        <f t="shared" si="39"/>
        <v>0</v>
      </c>
      <c r="BI734" s="22">
        <v>0.0</v>
      </c>
      <c r="BJ734" s="22">
        <f t="shared" si="40"/>
        <v>0</v>
      </c>
      <c r="BK734" s="22">
        <f t="shared" si="41"/>
        <v>0</v>
      </c>
      <c r="BL734" s="22"/>
      <c r="BM734" s="22">
        <f t="shared" si="42"/>
        <v>0</v>
      </c>
      <c r="BN734" s="22" t="str">
        <f t="shared" si="43"/>
        <v/>
      </c>
      <c r="BO734" s="22">
        <f t="shared" ref="BO734:BQ734" si="3026">BF734+BI734+BL734</f>
        <v>0</v>
      </c>
      <c r="BP734" s="22">
        <f t="shared" si="3026"/>
        <v>0</v>
      </c>
      <c r="BQ734" s="22">
        <f t="shared" si="3026"/>
        <v>0</v>
      </c>
      <c r="BR734" s="22">
        <f t="shared" si="45"/>
        <v>0</v>
      </c>
      <c r="BS734" s="22">
        <v>0.0</v>
      </c>
      <c r="BT734" s="22">
        <f t="shared" si="46"/>
        <v>0</v>
      </c>
      <c r="BU734" s="22">
        <f t="shared" si="47"/>
        <v>0</v>
      </c>
      <c r="BV734" s="22">
        <f t="shared" si="48"/>
        <v>0</v>
      </c>
      <c r="BW734" s="27">
        <v>2181.4</v>
      </c>
      <c r="BX734" s="22">
        <f t="shared" si="49"/>
        <v>2181.4</v>
      </c>
      <c r="BY734" s="22">
        <f t="shared" si="50"/>
        <v>0</v>
      </c>
      <c r="BZ734" s="22">
        <f t="shared" si="51"/>
        <v>0</v>
      </c>
      <c r="CA734" s="22">
        <f t="shared" si="52"/>
        <v>0</v>
      </c>
    </row>
    <row r="735" ht="14.25" customHeight="1">
      <c r="A735" s="14" t="s">
        <v>3160</v>
      </c>
      <c r="B735" s="14" t="s">
        <v>3161</v>
      </c>
      <c r="C735" s="14" t="s">
        <v>3162</v>
      </c>
      <c r="D735" s="14">
        <v>8.29115692E8</v>
      </c>
      <c r="E735" s="14" t="s">
        <v>1960</v>
      </c>
      <c r="F735" s="14" t="s">
        <v>191</v>
      </c>
      <c r="G735" s="14" t="s">
        <v>3163</v>
      </c>
      <c r="H735" s="25" t="s">
        <v>96</v>
      </c>
      <c r="I735" s="26">
        <v>5800.0</v>
      </c>
      <c r="J735" s="22">
        <v>0.0</v>
      </c>
      <c r="K735" s="22">
        <f t="shared" si="6"/>
        <v>0</v>
      </c>
      <c r="L735" s="22">
        <f t="shared" si="7"/>
        <v>0</v>
      </c>
      <c r="M735" s="22">
        <v>0.0</v>
      </c>
      <c r="N735" s="22">
        <f t="shared" si="8"/>
        <v>0</v>
      </c>
      <c r="O735" s="22">
        <f t="shared" si="9"/>
        <v>0</v>
      </c>
      <c r="P735" s="22">
        <v>22.0</v>
      </c>
      <c r="Q735" s="22">
        <f t="shared" si="10"/>
        <v>0</v>
      </c>
      <c r="R735" s="22">
        <f t="shared" si="11"/>
        <v>22</v>
      </c>
      <c r="S735" s="22">
        <v>100.0</v>
      </c>
      <c r="T735" s="22">
        <f t="shared" si="12"/>
        <v>0</v>
      </c>
      <c r="U735" s="22">
        <f t="shared" si="13"/>
        <v>100</v>
      </c>
      <c r="V735" s="22">
        <f t="shared" si="14"/>
        <v>5678</v>
      </c>
      <c r="W735" s="22">
        <v>27.8</v>
      </c>
      <c r="X735" s="22">
        <f t="shared" si="15"/>
        <v>0</v>
      </c>
      <c r="Y735" s="22">
        <f t="shared" si="16"/>
        <v>27.8</v>
      </c>
      <c r="Z735" s="22">
        <v>0.39</v>
      </c>
      <c r="AA735" s="22">
        <f t="shared" si="17"/>
        <v>0</v>
      </c>
      <c r="AB735" s="22">
        <f t="shared" si="18"/>
        <v>0.39</v>
      </c>
      <c r="AC735" s="22">
        <v>68.87</v>
      </c>
      <c r="AD735" s="22">
        <f t="shared" si="19"/>
        <v>0</v>
      </c>
      <c r="AE735" s="22">
        <f t="shared" si="20"/>
        <v>68.87</v>
      </c>
      <c r="AF735" s="22">
        <v>1.37</v>
      </c>
      <c r="AG735" s="22">
        <f t="shared" si="21"/>
        <v>0</v>
      </c>
      <c r="AH735" s="22">
        <f t="shared" si="22"/>
        <v>1.37</v>
      </c>
      <c r="AI735" s="22">
        <v>60.86</v>
      </c>
      <c r="AJ735" s="22">
        <f t="shared" si="23"/>
        <v>0</v>
      </c>
      <c r="AK735" s="22">
        <f t="shared" si="24"/>
        <v>60.86</v>
      </c>
      <c r="AL735" s="22">
        <f t="shared" ref="AL735:AN735" si="3027">AF735+AI735</f>
        <v>62.23</v>
      </c>
      <c r="AM735" s="22">
        <f t="shared" si="3027"/>
        <v>0</v>
      </c>
      <c r="AN735" s="22">
        <f t="shared" si="3027"/>
        <v>62.23</v>
      </c>
      <c r="AO735" s="22">
        <f t="shared" ref="AO735:AQ735" si="3028">SUM(J735+M735+P735+S735+W735+Z735+AC735+AF735+AI735)</f>
        <v>281.29</v>
      </c>
      <c r="AP735" s="22">
        <f t="shared" si="3028"/>
        <v>0</v>
      </c>
      <c r="AQ735" s="22">
        <f t="shared" si="3028"/>
        <v>281.29</v>
      </c>
      <c r="AR735" s="22">
        <v>191.29716457940683</v>
      </c>
      <c r="AS735" s="22">
        <f t="shared" si="27"/>
        <v>472.5871646</v>
      </c>
      <c r="AT735" s="22">
        <f t="shared" si="28"/>
        <v>472.5871646</v>
      </c>
      <c r="AU735" s="22">
        <f t="shared" si="29"/>
        <v>5327.412835</v>
      </c>
      <c r="AV735" s="22">
        <f t="shared" si="3029"/>
        <v>9951.6</v>
      </c>
      <c r="AW735" s="22">
        <f t="shared" si="31"/>
        <v>4624.187165</v>
      </c>
      <c r="AX735" s="22">
        <f t="shared" si="32"/>
        <v>5327.412835</v>
      </c>
      <c r="AY735" s="22">
        <v>175.06</v>
      </c>
      <c r="AZ735" s="22">
        <f t="shared" si="33"/>
        <v>175.06</v>
      </c>
      <c r="BA735" s="22">
        <f t="shared" si="34"/>
        <v>0</v>
      </c>
      <c r="BB735" s="22">
        <f t="shared" si="35"/>
        <v>10126.66</v>
      </c>
      <c r="BC735" s="22">
        <f t="shared" ref="BC735:BD735" si="3030">SUM(AW735+AZ735)</f>
        <v>4799.247165</v>
      </c>
      <c r="BD735" s="22">
        <f t="shared" si="3030"/>
        <v>5327.412835</v>
      </c>
      <c r="BE735" s="22">
        <f t="shared" si="37"/>
        <v>0</v>
      </c>
      <c r="BF735" s="27">
        <v>0.0</v>
      </c>
      <c r="BG735" s="22">
        <f t="shared" si="38"/>
        <v>0</v>
      </c>
      <c r="BH735" s="22">
        <f t="shared" si="39"/>
        <v>0</v>
      </c>
      <c r="BI735" s="22">
        <v>1449.0</v>
      </c>
      <c r="BJ735" s="22">
        <f t="shared" si="40"/>
        <v>1449</v>
      </c>
      <c r="BK735" s="22">
        <f t="shared" si="41"/>
        <v>0</v>
      </c>
      <c r="BL735" s="22"/>
      <c r="BM735" s="22">
        <f t="shared" si="42"/>
        <v>0</v>
      </c>
      <c r="BN735" s="22" t="str">
        <f t="shared" si="43"/>
        <v/>
      </c>
      <c r="BO735" s="22">
        <f t="shared" ref="BO735:BQ735" si="3031">BF735+BI735+BL735</f>
        <v>1449</v>
      </c>
      <c r="BP735" s="22">
        <f t="shared" si="3031"/>
        <v>1449</v>
      </c>
      <c r="BQ735" s="22">
        <f t="shared" si="3031"/>
        <v>0</v>
      </c>
      <c r="BR735" s="22">
        <f t="shared" si="45"/>
        <v>0</v>
      </c>
      <c r="BS735" s="22">
        <v>0.0</v>
      </c>
      <c r="BT735" s="22">
        <f t="shared" si="46"/>
        <v>0</v>
      </c>
      <c r="BU735" s="22">
        <f t="shared" si="47"/>
        <v>0</v>
      </c>
      <c r="BV735" s="22">
        <f t="shared" si="48"/>
        <v>0</v>
      </c>
      <c r="BW735" s="27">
        <v>2638.99</v>
      </c>
      <c r="BX735" s="22">
        <f t="shared" si="49"/>
        <v>2638.99</v>
      </c>
      <c r="BY735" s="22">
        <f t="shared" si="50"/>
        <v>0</v>
      </c>
      <c r="BZ735" s="22">
        <f t="shared" si="51"/>
        <v>0</v>
      </c>
      <c r="CA735" s="22">
        <f t="shared" si="52"/>
        <v>0</v>
      </c>
    </row>
    <row r="736" ht="14.25" customHeight="1">
      <c r="A736" s="14" t="s">
        <v>3164</v>
      </c>
      <c r="B736" s="14" t="s">
        <v>3165</v>
      </c>
      <c r="C736" s="14" t="s">
        <v>3166</v>
      </c>
      <c r="D736" s="14">
        <v>7.82401627E8</v>
      </c>
      <c r="E736" s="14" t="s">
        <v>298</v>
      </c>
      <c r="F736" s="14" t="s">
        <v>466</v>
      </c>
      <c r="G736" s="14" t="s">
        <v>3167</v>
      </c>
      <c r="H736" s="25" t="s">
        <v>96</v>
      </c>
      <c r="I736" s="26">
        <v>1542.0</v>
      </c>
      <c r="J736" s="22">
        <v>0.0</v>
      </c>
      <c r="K736" s="22">
        <f t="shared" si="6"/>
        <v>0</v>
      </c>
      <c r="L736" s="22">
        <f t="shared" si="7"/>
        <v>0</v>
      </c>
      <c r="M736" s="22">
        <v>0.0</v>
      </c>
      <c r="N736" s="22">
        <f t="shared" si="8"/>
        <v>0</v>
      </c>
      <c r="O736" s="22">
        <f t="shared" si="9"/>
        <v>0</v>
      </c>
      <c r="P736" s="22">
        <v>10.0</v>
      </c>
      <c r="Q736" s="22">
        <f t="shared" si="10"/>
        <v>0</v>
      </c>
      <c r="R736" s="22">
        <f t="shared" si="11"/>
        <v>10</v>
      </c>
      <c r="S736" s="22">
        <v>100.0</v>
      </c>
      <c r="T736" s="22">
        <f t="shared" si="12"/>
        <v>0</v>
      </c>
      <c r="U736" s="22">
        <f t="shared" si="13"/>
        <v>100</v>
      </c>
      <c r="V736" s="22">
        <f t="shared" si="14"/>
        <v>1432</v>
      </c>
      <c r="W736" s="22">
        <v>13.9</v>
      </c>
      <c r="X736" s="22">
        <f t="shared" si="15"/>
        <v>0</v>
      </c>
      <c r="Y736" s="22">
        <f t="shared" si="16"/>
        <v>13.9</v>
      </c>
      <c r="Z736" s="22">
        <v>0.39</v>
      </c>
      <c r="AA736" s="22">
        <f t="shared" si="17"/>
        <v>0</v>
      </c>
      <c r="AB736" s="22">
        <f t="shared" si="18"/>
        <v>0.39</v>
      </c>
      <c r="AC736" s="22">
        <v>68.87</v>
      </c>
      <c r="AD736" s="22">
        <f t="shared" si="19"/>
        <v>0</v>
      </c>
      <c r="AE736" s="22">
        <f t="shared" si="20"/>
        <v>68.87</v>
      </c>
      <c r="AF736" s="22">
        <v>1.37</v>
      </c>
      <c r="AG736" s="22">
        <f t="shared" si="21"/>
        <v>0</v>
      </c>
      <c r="AH736" s="22">
        <f t="shared" si="22"/>
        <v>1.37</v>
      </c>
      <c r="AI736" s="22">
        <v>60.86</v>
      </c>
      <c r="AJ736" s="22">
        <f t="shared" si="23"/>
        <v>0</v>
      </c>
      <c r="AK736" s="22">
        <f t="shared" si="24"/>
        <v>60.86</v>
      </c>
      <c r="AL736" s="22">
        <f t="shared" ref="AL736:AN736" si="3032">AF736+AI736</f>
        <v>62.23</v>
      </c>
      <c r="AM736" s="22">
        <f t="shared" si="3032"/>
        <v>0</v>
      </c>
      <c r="AN736" s="22">
        <f t="shared" si="3032"/>
        <v>62.23</v>
      </c>
      <c r="AO736" s="22">
        <f t="shared" ref="AO736:AQ736" si="3033">SUM(J736+M736+P736+S736+W736+Z736+AC736+AF736+AI736)</f>
        <v>255.39</v>
      </c>
      <c r="AP736" s="22">
        <f t="shared" si="3033"/>
        <v>0</v>
      </c>
      <c r="AQ736" s="22">
        <f t="shared" si="3033"/>
        <v>255.39</v>
      </c>
      <c r="AR736" s="22">
        <v>44.59825664322108</v>
      </c>
      <c r="AS736" s="22">
        <f t="shared" si="27"/>
        <v>299.9882566</v>
      </c>
      <c r="AT736" s="22">
        <f t="shared" si="28"/>
        <v>299.9882566</v>
      </c>
      <c r="AU736" s="22">
        <f t="shared" si="29"/>
        <v>1242.011743</v>
      </c>
      <c r="AV736" s="22">
        <f>37.95*120</f>
        <v>4554</v>
      </c>
      <c r="AW736" s="22">
        <f t="shared" si="31"/>
        <v>3311.988257</v>
      </c>
      <c r="AX736" s="22">
        <f t="shared" si="32"/>
        <v>1242.011743</v>
      </c>
      <c r="AY736" s="22">
        <v>70.73</v>
      </c>
      <c r="AZ736" s="22">
        <f t="shared" si="33"/>
        <v>70.73</v>
      </c>
      <c r="BA736" s="22">
        <f t="shared" si="34"/>
        <v>0</v>
      </c>
      <c r="BB736" s="22">
        <f t="shared" si="35"/>
        <v>4624.73</v>
      </c>
      <c r="BC736" s="22">
        <f t="shared" ref="BC736:BD736" si="3034">SUM(AW736+AZ736)</f>
        <v>3382.718257</v>
      </c>
      <c r="BD736" s="22">
        <f t="shared" si="3034"/>
        <v>1242.011743</v>
      </c>
      <c r="BE736" s="22">
        <f t="shared" si="37"/>
        <v>0</v>
      </c>
      <c r="BF736" s="27">
        <v>0.0</v>
      </c>
      <c r="BG736" s="22">
        <f t="shared" si="38"/>
        <v>0</v>
      </c>
      <c r="BH736" s="22">
        <f t="shared" si="39"/>
        <v>0</v>
      </c>
      <c r="BI736" s="22">
        <v>410.21000000000004</v>
      </c>
      <c r="BJ736" s="22">
        <f t="shared" si="40"/>
        <v>410.21</v>
      </c>
      <c r="BK736" s="22">
        <f t="shared" si="41"/>
        <v>0</v>
      </c>
      <c r="BL736" s="22"/>
      <c r="BM736" s="22">
        <f t="shared" si="42"/>
        <v>0</v>
      </c>
      <c r="BN736" s="22" t="str">
        <f t="shared" si="43"/>
        <v/>
      </c>
      <c r="BO736" s="22">
        <f t="shared" ref="BO736:BQ736" si="3035">BF736+BI736+BL736</f>
        <v>410.21</v>
      </c>
      <c r="BP736" s="22">
        <f t="shared" si="3035"/>
        <v>410.21</v>
      </c>
      <c r="BQ736" s="22">
        <f t="shared" si="3035"/>
        <v>0</v>
      </c>
      <c r="BR736" s="22">
        <f t="shared" si="45"/>
        <v>0</v>
      </c>
      <c r="BS736" s="22">
        <v>0.0</v>
      </c>
      <c r="BT736" s="22">
        <f t="shared" si="46"/>
        <v>0</v>
      </c>
      <c r="BU736" s="22">
        <f t="shared" si="47"/>
        <v>0</v>
      </c>
      <c r="BV736" s="22">
        <f t="shared" si="48"/>
        <v>0</v>
      </c>
      <c r="BW736" s="27">
        <v>819.36</v>
      </c>
      <c r="BX736" s="22">
        <f t="shared" si="49"/>
        <v>819.36</v>
      </c>
      <c r="BY736" s="22">
        <f t="shared" si="50"/>
        <v>0</v>
      </c>
      <c r="BZ736" s="22">
        <f t="shared" si="51"/>
        <v>0</v>
      </c>
      <c r="CA736" s="22">
        <f t="shared" si="52"/>
        <v>0</v>
      </c>
    </row>
    <row r="737" ht="14.25" customHeight="1">
      <c r="A737" s="14" t="s">
        <v>3168</v>
      </c>
      <c r="B737" s="14" t="s">
        <v>3169</v>
      </c>
      <c r="C737" s="14" t="s">
        <v>3170</v>
      </c>
      <c r="D737" s="14">
        <v>8.00763297E8</v>
      </c>
      <c r="E737" s="14" t="s">
        <v>3171</v>
      </c>
      <c r="F737" s="14" t="s">
        <v>215</v>
      </c>
      <c r="G737" s="14" t="s">
        <v>3172</v>
      </c>
      <c r="H737" s="25" t="s">
        <v>96</v>
      </c>
      <c r="I737" s="26">
        <v>4001.0</v>
      </c>
      <c r="J737" s="22">
        <v>0.0</v>
      </c>
      <c r="K737" s="22">
        <f t="shared" si="6"/>
        <v>0</v>
      </c>
      <c r="L737" s="22">
        <f t="shared" si="7"/>
        <v>0</v>
      </c>
      <c r="M737" s="22">
        <v>0.0</v>
      </c>
      <c r="N737" s="22">
        <f t="shared" si="8"/>
        <v>0</v>
      </c>
      <c r="O737" s="22">
        <f t="shared" si="9"/>
        <v>0</v>
      </c>
      <c r="P737" s="22">
        <v>22.0</v>
      </c>
      <c r="Q737" s="22">
        <f t="shared" si="10"/>
        <v>0</v>
      </c>
      <c r="R737" s="22">
        <f t="shared" si="11"/>
        <v>22</v>
      </c>
      <c r="S737" s="22">
        <v>100.0</v>
      </c>
      <c r="T737" s="22">
        <f t="shared" si="12"/>
        <v>0</v>
      </c>
      <c r="U737" s="22">
        <f t="shared" si="13"/>
        <v>100</v>
      </c>
      <c r="V737" s="22">
        <f t="shared" si="14"/>
        <v>3879</v>
      </c>
      <c r="W737" s="22">
        <v>13.9</v>
      </c>
      <c r="X737" s="22">
        <f t="shared" si="15"/>
        <v>0</v>
      </c>
      <c r="Y737" s="22">
        <f t="shared" si="16"/>
        <v>13.9</v>
      </c>
      <c r="Z737" s="22">
        <v>0.39</v>
      </c>
      <c r="AA737" s="22">
        <f t="shared" si="17"/>
        <v>0</v>
      </c>
      <c r="AB737" s="22">
        <f t="shared" si="18"/>
        <v>0.39</v>
      </c>
      <c r="AC737" s="22">
        <v>68.87</v>
      </c>
      <c r="AD737" s="22">
        <f t="shared" si="19"/>
        <v>0</v>
      </c>
      <c r="AE737" s="22">
        <f t="shared" si="20"/>
        <v>68.87</v>
      </c>
      <c r="AF737" s="22">
        <v>1.37</v>
      </c>
      <c r="AG737" s="22">
        <f t="shared" si="21"/>
        <v>0</v>
      </c>
      <c r="AH737" s="22">
        <f t="shared" si="22"/>
        <v>1.37</v>
      </c>
      <c r="AI737" s="22">
        <v>60.86</v>
      </c>
      <c r="AJ737" s="22">
        <f t="shared" si="23"/>
        <v>0</v>
      </c>
      <c r="AK737" s="22">
        <f t="shared" si="24"/>
        <v>60.86</v>
      </c>
      <c r="AL737" s="22">
        <f t="shared" ref="AL737:AN737" si="3036">AF737+AI737</f>
        <v>62.23</v>
      </c>
      <c r="AM737" s="22">
        <f t="shared" si="3036"/>
        <v>0</v>
      </c>
      <c r="AN737" s="22">
        <f t="shared" si="3036"/>
        <v>62.23</v>
      </c>
      <c r="AO737" s="22">
        <f t="shared" ref="AO737:AQ737" si="3037">SUM(J737+M737+P737+S737+W737+Z737+AC737+AF737+AI737)</f>
        <v>267.39</v>
      </c>
      <c r="AP737" s="22">
        <f t="shared" si="3037"/>
        <v>0</v>
      </c>
      <c r="AQ737" s="22">
        <f t="shared" si="3037"/>
        <v>267.39</v>
      </c>
      <c r="AR737" s="22">
        <v>129.41955758597916</v>
      </c>
      <c r="AS737" s="22">
        <f t="shared" si="27"/>
        <v>396.8095576</v>
      </c>
      <c r="AT737" s="22">
        <f t="shared" si="28"/>
        <v>396.8095576</v>
      </c>
      <c r="AU737" s="22">
        <f t="shared" si="29"/>
        <v>3604.190442</v>
      </c>
      <c r="AV737" s="22">
        <f>82.93*120</f>
        <v>9951.6</v>
      </c>
      <c r="AW737" s="22">
        <f t="shared" si="31"/>
        <v>6347.409558</v>
      </c>
      <c r="AX737" s="22">
        <f t="shared" si="32"/>
        <v>3604.190442</v>
      </c>
      <c r="AY737" s="22">
        <v>175.06</v>
      </c>
      <c r="AZ737" s="22">
        <f t="shared" si="33"/>
        <v>175.06</v>
      </c>
      <c r="BA737" s="22">
        <f t="shared" si="34"/>
        <v>0</v>
      </c>
      <c r="BB737" s="22">
        <f t="shared" si="35"/>
        <v>10126.66</v>
      </c>
      <c r="BC737" s="22">
        <f t="shared" ref="BC737:BD737" si="3038">SUM(AW737+AZ737)</f>
        <v>6522.469558</v>
      </c>
      <c r="BD737" s="22">
        <f t="shared" si="3038"/>
        <v>3604.190442</v>
      </c>
      <c r="BE737" s="22">
        <f t="shared" si="37"/>
        <v>0</v>
      </c>
      <c r="BF737" s="27">
        <v>0.0</v>
      </c>
      <c r="BG737" s="22">
        <f t="shared" si="38"/>
        <v>0</v>
      </c>
      <c r="BH737" s="22">
        <f t="shared" si="39"/>
        <v>0</v>
      </c>
      <c r="BI737" s="22">
        <v>1153.39</v>
      </c>
      <c r="BJ737" s="22">
        <f t="shared" si="40"/>
        <v>1153.39</v>
      </c>
      <c r="BK737" s="22">
        <f t="shared" si="41"/>
        <v>0</v>
      </c>
      <c r="BL737" s="22"/>
      <c r="BM737" s="22">
        <f t="shared" si="42"/>
        <v>0</v>
      </c>
      <c r="BN737" s="22" t="str">
        <f t="shared" si="43"/>
        <v/>
      </c>
      <c r="BO737" s="22">
        <f t="shared" ref="BO737:BQ737" si="3039">BF737+BI737+BL737</f>
        <v>1153.39</v>
      </c>
      <c r="BP737" s="22">
        <f t="shared" si="3039"/>
        <v>1153.39</v>
      </c>
      <c r="BQ737" s="22">
        <f t="shared" si="3039"/>
        <v>0</v>
      </c>
      <c r="BR737" s="22">
        <f t="shared" si="45"/>
        <v>0</v>
      </c>
      <c r="BS737" s="22">
        <v>0.0</v>
      </c>
      <c r="BT737" s="22">
        <f t="shared" si="46"/>
        <v>0</v>
      </c>
      <c r="BU737" s="22">
        <f t="shared" si="47"/>
        <v>0</v>
      </c>
      <c r="BV737" s="22">
        <f t="shared" si="48"/>
        <v>0</v>
      </c>
      <c r="BW737" s="27">
        <v>2521.93</v>
      </c>
      <c r="BX737" s="22">
        <f t="shared" si="49"/>
        <v>2521.93</v>
      </c>
      <c r="BY737" s="22">
        <f t="shared" si="50"/>
        <v>0</v>
      </c>
      <c r="BZ737" s="22">
        <f t="shared" si="51"/>
        <v>0</v>
      </c>
      <c r="CA737" s="22">
        <f t="shared" si="52"/>
        <v>0</v>
      </c>
    </row>
    <row r="738" ht="14.25" customHeight="1">
      <c r="A738" s="14" t="s">
        <v>3173</v>
      </c>
      <c r="B738" s="14" t="s">
        <v>3174</v>
      </c>
      <c r="C738" s="14" t="s">
        <v>3175</v>
      </c>
      <c r="D738" s="14">
        <v>9.38563106E8</v>
      </c>
      <c r="E738" s="14" t="s">
        <v>287</v>
      </c>
      <c r="F738" s="14" t="s">
        <v>267</v>
      </c>
      <c r="G738" s="14" t="s">
        <v>3176</v>
      </c>
      <c r="H738" s="25" t="s">
        <v>96</v>
      </c>
      <c r="I738" s="26">
        <v>880.0</v>
      </c>
      <c r="J738" s="22">
        <v>0.0</v>
      </c>
      <c r="K738" s="22">
        <f t="shared" si="6"/>
        <v>0</v>
      </c>
      <c r="L738" s="22">
        <f t="shared" si="7"/>
        <v>0</v>
      </c>
      <c r="M738" s="22">
        <v>0.0</v>
      </c>
      <c r="N738" s="22">
        <f t="shared" si="8"/>
        <v>0</v>
      </c>
      <c r="O738" s="22">
        <f t="shared" si="9"/>
        <v>0</v>
      </c>
      <c r="P738" s="22">
        <v>10.0</v>
      </c>
      <c r="Q738" s="22">
        <f t="shared" si="10"/>
        <v>0</v>
      </c>
      <c r="R738" s="22">
        <f t="shared" si="11"/>
        <v>10</v>
      </c>
      <c r="S738" s="22">
        <v>100.0</v>
      </c>
      <c r="T738" s="22">
        <f t="shared" si="12"/>
        <v>0</v>
      </c>
      <c r="U738" s="22">
        <f t="shared" si="13"/>
        <v>100</v>
      </c>
      <c r="V738" s="22">
        <f t="shared" si="14"/>
        <v>770</v>
      </c>
      <c r="W738" s="22">
        <v>13.9</v>
      </c>
      <c r="X738" s="22">
        <f t="shared" si="15"/>
        <v>0</v>
      </c>
      <c r="Y738" s="22">
        <f t="shared" si="16"/>
        <v>13.9</v>
      </c>
      <c r="Z738" s="22">
        <v>0.39</v>
      </c>
      <c r="AA738" s="22">
        <f t="shared" si="17"/>
        <v>0</v>
      </c>
      <c r="AB738" s="22">
        <f t="shared" si="18"/>
        <v>0.39</v>
      </c>
      <c r="AC738" s="22">
        <v>68.87</v>
      </c>
      <c r="AD738" s="22">
        <f t="shared" si="19"/>
        <v>0</v>
      </c>
      <c r="AE738" s="22">
        <f t="shared" si="20"/>
        <v>68.87</v>
      </c>
      <c r="AF738" s="22">
        <v>1.37</v>
      </c>
      <c r="AG738" s="22">
        <f t="shared" si="21"/>
        <v>0</v>
      </c>
      <c r="AH738" s="22">
        <f t="shared" si="22"/>
        <v>1.37</v>
      </c>
      <c r="AI738" s="22">
        <v>60.86</v>
      </c>
      <c r="AJ738" s="22">
        <f t="shared" si="23"/>
        <v>0</v>
      </c>
      <c r="AK738" s="22">
        <f t="shared" si="24"/>
        <v>60.86</v>
      </c>
      <c r="AL738" s="22">
        <f t="shared" ref="AL738:AN738" si="3040">AF738+AI738</f>
        <v>62.23</v>
      </c>
      <c r="AM738" s="22">
        <f t="shared" si="3040"/>
        <v>0</v>
      </c>
      <c r="AN738" s="22">
        <f t="shared" si="3040"/>
        <v>62.23</v>
      </c>
      <c r="AO738" s="22">
        <f t="shared" ref="AO738:AQ738" si="3041">SUM(J738+M738+P738+S738+W738+Z738+AC738+AF738+AI738)</f>
        <v>255.39</v>
      </c>
      <c r="AP738" s="22">
        <f t="shared" si="3041"/>
        <v>0</v>
      </c>
      <c r="AQ738" s="22">
        <f t="shared" si="3041"/>
        <v>255.39</v>
      </c>
      <c r="AR738" s="22">
        <v>21.651096355478593</v>
      </c>
      <c r="AS738" s="22">
        <f t="shared" si="27"/>
        <v>277.0410964</v>
      </c>
      <c r="AT738" s="22">
        <f t="shared" si="28"/>
        <v>277.0410964</v>
      </c>
      <c r="AU738" s="22">
        <f t="shared" si="29"/>
        <v>602.9589036</v>
      </c>
      <c r="AV738" s="22">
        <f t="shared" ref="AV738:AV743" si="3046">37.95*120</f>
        <v>4554</v>
      </c>
      <c r="AW738" s="22">
        <f t="shared" si="31"/>
        <v>3951.041096</v>
      </c>
      <c r="AX738" s="22">
        <f t="shared" si="32"/>
        <v>602.9589036</v>
      </c>
      <c r="AY738" s="22">
        <v>70.73</v>
      </c>
      <c r="AZ738" s="22">
        <f t="shared" si="33"/>
        <v>70.73</v>
      </c>
      <c r="BA738" s="22">
        <f t="shared" si="34"/>
        <v>0</v>
      </c>
      <c r="BB738" s="22">
        <f t="shared" si="35"/>
        <v>4624.73</v>
      </c>
      <c r="BC738" s="22">
        <f t="shared" ref="BC738:BD738" si="3042">SUM(AW738+AZ738)</f>
        <v>4021.771096</v>
      </c>
      <c r="BD738" s="22">
        <f t="shared" si="3042"/>
        <v>602.9589036</v>
      </c>
      <c r="BE738" s="22">
        <f t="shared" si="37"/>
        <v>0</v>
      </c>
      <c r="BF738" s="27">
        <v>0.0</v>
      </c>
      <c r="BG738" s="22">
        <f t="shared" si="38"/>
        <v>0</v>
      </c>
      <c r="BH738" s="22">
        <f t="shared" si="39"/>
        <v>0</v>
      </c>
      <c r="BI738" s="22">
        <v>402.31</v>
      </c>
      <c r="BJ738" s="22">
        <f t="shared" si="40"/>
        <v>402.31</v>
      </c>
      <c r="BK738" s="22">
        <f t="shared" si="41"/>
        <v>0</v>
      </c>
      <c r="BL738" s="22"/>
      <c r="BM738" s="22">
        <f t="shared" si="42"/>
        <v>0</v>
      </c>
      <c r="BN738" s="22" t="str">
        <f t="shared" si="43"/>
        <v/>
      </c>
      <c r="BO738" s="22">
        <f t="shared" ref="BO738:BQ738" si="3043">BF738+BI738+BL738</f>
        <v>402.31</v>
      </c>
      <c r="BP738" s="22">
        <f t="shared" si="3043"/>
        <v>402.31</v>
      </c>
      <c r="BQ738" s="22">
        <f t="shared" si="3043"/>
        <v>0</v>
      </c>
      <c r="BR738" s="22">
        <f t="shared" si="45"/>
        <v>0</v>
      </c>
      <c r="BS738" s="22">
        <v>0.0</v>
      </c>
      <c r="BT738" s="22">
        <f t="shared" si="46"/>
        <v>0</v>
      </c>
      <c r="BU738" s="22">
        <f t="shared" si="47"/>
        <v>0</v>
      </c>
      <c r="BV738" s="22">
        <f t="shared" si="48"/>
        <v>0</v>
      </c>
      <c r="BW738" s="27">
        <v>0.0</v>
      </c>
      <c r="BX738" s="22">
        <f t="shared" si="49"/>
        <v>0</v>
      </c>
      <c r="BY738" s="22">
        <f t="shared" si="50"/>
        <v>0</v>
      </c>
      <c r="BZ738" s="22">
        <f t="shared" si="51"/>
        <v>0</v>
      </c>
      <c r="CA738" s="22">
        <f t="shared" si="52"/>
        <v>0</v>
      </c>
    </row>
    <row r="739" ht="14.25" customHeight="1">
      <c r="A739" s="14" t="s">
        <v>3177</v>
      </c>
      <c r="B739" s="14" t="s">
        <v>3178</v>
      </c>
      <c r="C739" s="14" t="s">
        <v>3179</v>
      </c>
      <c r="D739" s="14">
        <v>2.5918206E8</v>
      </c>
      <c r="E739" s="14" t="s">
        <v>351</v>
      </c>
      <c r="F739" s="14" t="s">
        <v>282</v>
      </c>
      <c r="G739" s="14" t="s">
        <v>3180</v>
      </c>
      <c r="H739" s="25" t="s">
        <v>96</v>
      </c>
      <c r="I739" s="26">
        <v>1650.0</v>
      </c>
      <c r="J739" s="22">
        <v>0.0</v>
      </c>
      <c r="K739" s="22">
        <f t="shared" si="6"/>
        <v>0</v>
      </c>
      <c r="L739" s="22">
        <f t="shared" si="7"/>
        <v>0</v>
      </c>
      <c r="M739" s="22">
        <v>0.0</v>
      </c>
      <c r="N739" s="22">
        <f t="shared" si="8"/>
        <v>0</v>
      </c>
      <c r="O739" s="22">
        <f t="shared" si="9"/>
        <v>0</v>
      </c>
      <c r="P739" s="22">
        <v>10.0</v>
      </c>
      <c r="Q739" s="22">
        <f t="shared" si="10"/>
        <v>0</v>
      </c>
      <c r="R739" s="22">
        <f t="shared" si="11"/>
        <v>10</v>
      </c>
      <c r="S739" s="22">
        <v>100.0</v>
      </c>
      <c r="T739" s="22">
        <f t="shared" si="12"/>
        <v>0</v>
      </c>
      <c r="U739" s="22">
        <f t="shared" si="13"/>
        <v>100</v>
      </c>
      <c r="V739" s="22">
        <f t="shared" si="14"/>
        <v>1540</v>
      </c>
      <c r="W739" s="22">
        <v>13.9</v>
      </c>
      <c r="X739" s="22">
        <f t="shared" si="15"/>
        <v>0</v>
      </c>
      <c r="Y739" s="22">
        <f t="shared" si="16"/>
        <v>13.9</v>
      </c>
      <c r="Z739" s="22">
        <v>0.39</v>
      </c>
      <c r="AA739" s="22">
        <f t="shared" si="17"/>
        <v>0</v>
      </c>
      <c r="AB739" s="22">
        <f t="shared" si="18"/>
        <v>0.39</v>
      </c>
      <c r="AC739" s="22">
        <v>68.87</v>
      </c>
      <c r="AD739" s="22">
        <f t="shared" si="19"/>
        <v>0</v>
      </c>
      <c r="AE739" s="22">
        <f t="shared" si="20"/>
        <v>68.87</v>
      </c>
      <c r="AF739" s="22">
        <v>1.37</v>
      </c>
      <c r="AG739" s="22">
        <f t="shared" si="21"/>
        <v>0</v>
      </c>
      <c r="AH739" s="22">
        <f t="shared" si="22"/>
        <v>1.37</v>
      </c>
      <c r="AI739" s="22">
        <v>60.86</v>
      </c>
      <c r="AJ739" s="22">
        <f t="shared" si="23"/>
        <v>0</v>
      </c>
      <c r="AK739" s="22">
        <f t="shared" si="24"/>
        <v>60.86</v>
      </c>
      <c r="AL739" s="22">
        <f t="shared" ref="AL739:AN739" si="3044">AF739+AI739</f>
        <v>62.23</v>
      </c>
      <c r="AM739" s="22">
        <f t="shared" si="3044"/>
        <v>0</v>
      </c>
      <c r="AN739" s="22">
        <f t="shared" si="3044"/>
        <v>62.23</v>
      </c>
      <c r="AO739" s="22">
        <f t="shared" ref="AO739:AQ739" si="3045">SUM(J739+M739+P739+S739+W739+Z739+AC739+AF739+AI739)</f>
        <v>255.39</v>
      </c>
      <c r="AP739" s="22">
        <f t="shared" si="3045"/>
        <v>0</v>
      </c>
      <c r="AQ739" s="22">
        <f t="shared" si="3045"/>
        <v>255.39</v>
      </c>
      <c r="AR739" s="22">
        <v>48.34190212823043</v>
      </c>
      <c r="AS739" s="22">
        <f t="shared" si="27"/>
        <v>303.7319021</v>
      </c>
      <c r="AT739" s="22">
        <f t="shared" si="28"/>
        <v>303.7319021</v>
      </c>
      <c r="AU739" s="22">
        <f t="shared" si="29"/>
        <v>1346.268098</v>
      </c>
      <c r="AV739" s="22">
        <f t="shared" si="3046"/>
        <v>4554</v>
      </c>
      <c r="AW739" s="22">
        <f t="shared" si="31"/>
        <v>3207.731902</v>
      </c>
      <c r="AX739" s="22">
        <f t="shared" si="32"/>
        <v>1346.268098</v>
      </c>
      <c r="AY739" s="22">
        <v>0.0</v>
      </c>
      <c r="AZ739" s="22">
        <f t="shared" si="33"/>
        <v>0</v>
      </c>
      <c r="BA739" s="22">
        <f t="shared" si="34"/>
        <v>0</v>
      </c>
      <c r="BB739" s="22">
        <f t="shared" si="35"/>
        <v>4554</v>
      </c>
      <c r="BC739" s="22">
        <f t="shared" ref="BC739:BD739" si="3047">SUM(AW739+AZ739)</f>
        <v>3207.731902</v>
      </c>
      <c r="BD739" s="22">
        <f t="shared" si="3047"/>
        <v>1346.268098</v>
      </c>
      <c r="BE739" s="22">
        <f t="shared" si="37"/>
        <v>0</v>
      </c>
      <c r="BF739" s="27">
        <v>0.0</v>
      </c>
      <c r="BG739" s="22">
        <f t="shared" si="38"/>
        <v>0</v>
      </c>
      <c r="BH739" s="22">
        <f t="shared" si="39"/>
        <v>0</v>
      </c>
      <c r="BI739" s="22">
        <v>304.27</v>
      </c>
      <c r="BJ739" s="22">
        <f t="shared" si="40"/>
        <v>304.27</v>
      </c>
      <c r="BK739" s="22">
        <f t="shared" si="41"/>
        <v>0</v>
      </c>
      <c r="BL739" s="22"/>
      <c r="BM739" s="22">
        <f t="shared" si="42"/>
        <v>0</v>
      </c>
      <c r="BN739" s="22" t="str">
        <f t="shared" si="43"/>
        <v/>
      </c>
      <c r="BO739" s="22">
        <f t="shared" ref="BO739:BQ739" si="3048">BF739+BI739+BL739</f>
        <v>304.27</v>
      </c>
      <c r="BP739" s="22">
        <f t="shared" si="3048"/>
        <v>304.27</v>
      </c>
      <c r="BQ739" s="22">
        <f t="shared" si="3048"/>
        <v>0</v>
      </c>
      <c r="BR739" s="22">
        <f t="shared" si="45"/>
        <v>0</v>
      </c>
      <c r="BS739" s="22">
        <v>0.0</v>
      </c>
      <c r="BT739" s="22">
        <f t="shared" si="46"/>
        <v>0</v>
      </c>
      <c r="BU739" s="22">
        <f t="shared" si="47"/>
        <v>0</v>
      </c>
      <c r="BV739" s="22">
        <f t="shared" si="48"/>
        <v>0</v>
      </c>
      <c r="BW739" s="27">
        <v>0.0</v>
      </c>
      <c r="BX739" s="22">
        <f t="shared" si="49"/>
        <v>0</v>
      </c>
      <c r="BY739" s="22">
        <f t="shared" si="50"/>
        <v>0</v>
      </c>
      <c r="BZ739" s="22">
        <f t="shared" si="51"/>
        <v>0</v>
      </c>
      <c r="CA739" s="22">
        <f t="shared" si="52"/>
        <v>0</v>
      </c>
    </row>
    <row r="740" ht="14.25" customHeight="1">
      <c r="A740" s="14" t="s">
        <v>3181</v>
      </c>
      <c r="B740" s="14" t="s">
        <v>3182</v>
      </c>
      <c r="C740" s="14" t="s">
        <v>3183</v>
      </c>
      <c r="D740" s="14">
        <v>8.81749753E8</v>
      </c>
      <c r="E740" s="14" t="s">
        <v>165</v>
      </c>
      <c r="F740" s="14" t="s">
        <v>322</v>
      </c>
      <c r="G740" s="14" t="s">
        <v>3184</v>
      </c>
      <c r="H740" s="25" t="s">
        <v>96</v>
      </c>
      <c r="I740" s="26">
        <v>1650.0</v>
      </c>
      <c r="J740" s="22">
        <v>0.0</v>
      </c>
      <c r="K740" s="22">
        <f t="shared" si="6"/>
        <v>0</v>
      </c>
      <c r="L740" s="22">
        <f t="shared" si="7"/>
        <v>0</v>
      </c>
      <c r="M740" s="22">
        <v>0.0</v>
      </c>
      <c r="N740" s="22">
        <f t="shared" si="8"/>
        <v>0</v>
      </c>
      <c r="O740" s="22">
        <f t="shared" si="9"/>
        <v>0</v>
      </c>
      <c r="P740" s="22">
        <v>22.0</v>
      </c>
      <c r="Q740" s="22">
        <f t="shared" si="10"/>
        <v>0</v>
      </c>
      <c r="R740" s="22">
        <f t="shared" si="11"/>
        <v>22</v>
      </c>
      <c r="S740" s="22">
        <v>100.0</v>
      </c>
      <c r="T740" s="22">
        <f t="shared" si="12"/>
        <v>0</v>
      </c>
      <c r="U740" s="22">
        <f t="shared" si="13"/>
        <v>100</v>
      </c>
      <c r="V740" s="22">
        <f t="shared" si="14"/>
        <v>1528</v>
      </c>
      <c r="W740" s="22">
        <v>13.9</v>
      </c>
      <c r="X740" s="22">
        <f t="shared" si="15"/>
        <v>0</v>
      </c>
      <c r="Y740" s="22">
        <f t="shared" si="16"/>
        <v>13.9</v>
      </c>
      <c r="Z740" s="22">
        <v>0.39</v>
      </c>
      <c r="AA740" s="22">
        <f t="shared" si="17"/>
        <v>0</v>
      </c>
      <c r="AB740" s="22">
        <f t="shared" si="18"/>
        <v>0.39</v>
      </c>
      <c r="AC740" s="22">
        <v>68.87</v>
      </c>
      <c r="AD740" s="22">
        <f t="shared" si="19"/>
        <v>0</v>
      </c>
      <c r="AE740" s="22">
        <f t="shared" si="20"/>
        <v>68.87</v>
      </c>
      <c r="AF740" s="22">
        <v>1.37</v>
      </c>
      <c r="AG740" s="22">
        <f t="shared" si="21"/>
        <v>0</v>
      </c>
      <c r="AH740" s="22">
        <f t="shared" si="22"/>
        <v>1.37</v>
      </c>
      <c r="AI740" s="22">
        <v>60.86</v>
      </c>
      <c r="AJ740" s="22">
        <f t="shared" si="23"/>
        <v>0</v>
      </c>
      <c r="AK740" s="22">
        <f t="shared" si="24"/>
        <v>60.86</v>
      </c>
      <c r="AL740" s="22">
        <f t="shared" ref="AL740:AN740" si="3049">AF740+AI740</f>
        <v>62.23</v>
      </c>
      <c r="AM740" s="22">
        <f t="shared" si="3049"/>
        <v>0</v>
      </c>
      <c r="AN740" s="22">
        <f t="shared" si="3049"/>
        <v>62.23</v>
      </c>
      <c r="AO740" s="22">
        <f t="shared" ref="AO740:AQ740" si="3050">SUM(J740+M740+P740+S740+W740+Z740+AC740+AF740+AI740)</f>
        <v>267.39</v>
      </c>
      <c r="AP740" s="22">
        <f t="shared" si="3050"/>
        <v>0</v>
      </c>
      <c r="AQ740" s="22">
        <f t="shared" si="3050"/>
        <v>267.39</v>
      </c>
      <c r="AR740" s="22">
        <v>47.925941518784946</v>
      </c>
      <c r="AS740" s="22">
        <f t="shared" si="27"/>
        <v>315.3159415</v>
      </c>
      <c r="AT740" s="22">
        <f t="shared" si="28"/>
        <v>315.3159415</v>
      </c>
      <c r="AU740" s="22">
        <f t="shared" si="29"/>
        <v>1334.684058</v>
      </c>
      <c r="AV740" s="22">
        <f t="shared" si="3046"/>
        <v>4554</v>
      </c>
      <c r="AW740" s="22">
        <f t="shared" si="31"/>
        <v>3219.315942</v>
      </c>
      <c r="AX740" s="22">
        <f t="shared" si="32"/>
        <v>1334.684058</v>
      </c>
      <c r="AY740" s="22">
        <v>70.73</v>
      </c>
      <c r="AZ740" s="22">
        <f t="shared" si="33"/>
        <v>70.73</v>
      </c>
      <c r="BA740" s="22">
        <f t="shared" si="34"/>
        <v>0</v>
      </c>
      <c r="BB740" s="22">
        <f t="shared" si="35"/>
        <v>4624.73</v>
      </c>
      <c r="BC740" s="22">
        <f t="shared" ref="BC740:BD740" si="3051">SUM(AW740+AZ740)</f>
        <v>3290.045942</v>
      </c>
      <c r="BD740" s="22">
        <f t="shared" si="3051"/>
        <v>1334.684058</v>
      </c>
      <c r="BE740" s="22">
        <f t="shared" si="37"/>
        <v>0</v>
      </c>
      <c r="BF740" s="27">
        <v>0.0</v>
      </c>
      <c r="BG740" s="22">
        <f t="shared" si="38"/>
        <v>0</v>
      </c>
      <c r="BH740" s="22">
        <f t="shared" si="39"/>
        <v>0</v>
      </c>
      <c r="BI740" s="22">
        <v>433.07</v>
      </c>
      <c r="BJ740" s="22">
        <f t="shared" si="40"/>
        <v>433.07</v>
      </c>
      <c r="BK740" s="22">
        <f t="shared" si="41"/>
        <v>0</v>
      </c>
      <c r="BL740" s="22"/>
      <c r="BM740" s="22">
        <f t="shared" si="42"/>
        <v>0</v>
      </c>
      <c r="BN740" s="22" t="str">
        <f t="shared" si="43"/>
        <v/>
      </c>
      <c r="BO740" s="22">
        <f t="shared" ref="BO740:BQ740" si="3052">BF740+BI740+BL740</f>
        <v>433.07</v>
      </c>
      <c r="BP740" s="22">
        <f t="shared" si="3052"/>
        <v>433.07</v>
      </c>
      <c r="BQ740" s="22">
        <f t="shared" si="3052"/>
        <v>0</v>
      </c>
      <c r="BR740" s="22">
        <f t="shared" si="45"/>
        <v>0</v>
      </c>
      <c r="BS740" s="22">
        <v>0.0</v>
      </c>
      <c r="BT740" s="22">
        <f t="shared" si="46"/>
        <v>0</v>
      </c>
      <c r="BU740" s="22">
        <f t="shared" si="47"/>
        <v>0</v>
      </c>
      <c r="BV740" s="22">
        <f t="shared" si="48"/>
        <v>0</v>
      </c>
      <c r="BW740" s="27">
        <v>0.0</v>
      </c>
      <c r="BX740" s="22">
        <f t="shared" si="49"/>
        <v>0</v>
      </c>
      <c r="BY740" s="22">
        <f t="shared" si="50"/>
        <v>0</v>
      </c>
      <c r="BZ740" s="22">
        <f t="shared" si="51"/>
        <v>0</v>
      </c>
      <c r="CA740" s="22">
        <f t="shared" si="52"/>
        <v>0</v>
      </c>
    </row>
    <row r="741" ht="14.25" customHeight="1">
      <c r="A741" s="14" t="s">
        <v>3185</v>
      </c>
      <c r="B741" s="14" t="s">
        <v>3186</v>
      </c>
      <c r="C741" s="14" t="s">
        <v>3187</v>
      </c>
      <c r="D741" s="14">
        <v>7.67754336E8</v>
      </c>
      <c r="E741" s="14" t="s">
        <v>887</v>
      </c>
      <c r="F741" s="14" t="s">
        <v>247</v>
      </c>
      <c r="G741" s="14" t="s">
        <v>3188</v>
      </c>
      <c r="H741" s="25" t="s">
        <v>96</v>
      </c>
      <c r="I741" s="26">
        <v>335.0</v>
      </c>
      <c r="J741" s="22">
        <v>0.0</v>
      </c>
      <c r="K741" s="22">
        <f t="shared" si="6"/>
        <v>0</v>
      </c>
      <c r="L741" s="22">
        <f t="shared" si="7"/>
        <v>0</v>
      </c>
      <c r="M741" s="22">
        <v>0.0</v>
      </c>
      <c r="N741" s="22">
        <f t="shared" si="8"/>
        <v>0</v>
      </c>
      <c r="O741" s="22">
        <f t="shared" si="9"/>
        <v>0</v>
      </c>
      <c r="P741" s="22">
        <v>10.0</v>
      </c>
      <c r="Q741" s="22">
        <f t="shared" si="10"/>
        <v>0</v>
      </c>
      <c r="R741" s="22">
        <f t="shared" si="11"/>
        <v>10</v>
      </c>
      <c r="S741" s="22">
        <v>100.0</v>
      </c>
      <c r="T741" s="22">
        <f t="shared" si="12"/>
        <v>0</v>
      </c>
      <c r="U741" s="22">
        <f t="shared" si="13"/>
        <v>100</v>
      </c>
      <c r="V741" s="22">
        <f t="shared" si="14"/>
        <v>225</v>
      </c>
      <c r="W741" s="22">
        <v>13.9</v>
      </c>
      <c r="X741" s="22">
        <f t="shared" si="15"/>
        <v>0</v>
      </c>
      <c r="Y741" s="22">
        <f t="shared" si="16"/>
        <v>13.9</v>
      </c>
      <c r="Z741" s="22">
        <v>0.39</v>
      </c>
      <c r="AA741" s="22">
        <f t="shared" si="17"/>
        <v>0</v>
      </c>
      <c r="AB741" s="22">
        <f t="shared" si="18"/>
        <v>0.39</v>
      </c>
      <c r="AC741" s="22">
        <v>68.87</v>
      </c>
      <c r="AD741" s="22">
        <f t="shared" si="19"/>
        <v>0</v>
      </c>
      <c r="AE741" s="22">
        <f t="shared" si="20"/>
        <v>68.87</v>
      </c>
      <c r="AF741" s="22">
        <v>1.37</v>
      </c>
      <c r="AG741" s="22">
        <f t="shared" si="21"/>
        <v>0</v>
      </c>
      <c r="AH741" s="22">
        <f t="shared" si="22"/>
        <v>1.37</v>
      </c>
      <c r="AI741" s="22">
        <v>60.86</v>
      </c>
      <c r="AJ741" s="22">
        <f t="shared" si="23"/>
        <v>0</v>
      </c>
      <c r="AK741" s="22">
        <f t="shared" si="24"/>
        <v>60.86</v>
      </c>
      <c r="AL741" s="22">
        <f t="shared" ref="AL741:AN741" si="3053">AF741+AI741</f>
        <v>62.23</v>
      </c>
      <c r="AM741" s="22">
        <f t="shared" si="3053"/>
        <v>0</v>
      </c>
      <c r="AN741" s="22">
        <f t="shared" si="3053"/>
        <v>62.23</v>
      </c>
      <c r="AO741" s="22">
        <f t="shared" ref="AO741:AQ741" si="3054">SUM(J741+M741+P741+S741+W741+Z741+AC741+AF741+AI741)</f>
        <v>255.39</v>
      </c>
      <c r="AP741" s="22">
        <f t="shared" si="3054"/>
        <v>0</v>
      </c>
      <c r="AQ741" s="22">
        <f t="shared" si="3054"/>
        <v>255.39</v>
      </c>
      <c r="AR741" s="22">
        <v>2.7595520098295743</v>
      </c>
      <c r="AS741" s="22">
        <f t="shared" si="27"/>
        <v>258.149552</v>
      </c>
      <c r="AT741" s="22">
        <f t="shared" si="28"/>
        <v>258.149552</v>
      </c>
      <c r="AU741" s="22">
        <f t="shared" si="29"/>
        <v>76.85044799</v>
      </c>
      <c r="AV741" s="22">
        <f t="shared" si="3046"/>
        <v>4554</v>
      </c>
      <c r="AW741" s="22">
        <f t="shared" si="31"/>
        <v>4477.149552</v>
      </c>
      <c r="AX741" s="22">
        <f t="shared" si="32"/>
        <v>76.85044799</v>
      </c>
      <c r="AY741" s="22">
        <v>70.73</v>
      </c>
      <c r="AZ741" s="22">
        <f t="shared" si="33"/>
        <v>70.73</v>
      </c>
      <c r="BA741" s="22">
        <f t="shared" si="34"/>
        <v>0</v>
      </c>
      <c r="BB741" s="22">
        <f t="shared" si="35"/>
        <v>4624.73</v>
      </c>
      <c r="BC741" s="22">
        <f t="shared" ref="BC741:BD741" si="3055">SUM(AW741+AZ741)</f>
        <v>4547.879552</v>
      </c>
      <c r="BD741" s="22">
        <f t="shared" si="3055"/>
        <v>76.85044799</v>
      </c>
      <c r="BE741" s="22">
        <f t="shared" si="37"/>
        <v>0</v>
      </c>
      <c r="BF741" s="27">
        <v>0.0</v>
      </c>
      <c r="BG741" s="22">
        <f t="shared" si="38"/>
        <v>0</v>
      </c>
      <c r="BH741" s="22">
        <f t="shared" si="39"/>
        <v>0</v>
      </c>
      <c r="BI741" s="22">
        <v>0.0</v>
      </c>
      <c r="BJ741" s="22">
        <f t="shared" si="40"/>
        <v>0</v>
      </c>
      <c r="BK741" s="22">
        <f t="shared" si="41"/>
        <v>0</v>
      </c>
      <c r="BL741" s="22"/>
      <c r="BM741" s="22">
        <f t="shared" si="42"/>
        <v>0</v>
      </c>
      <c r="BN741" s="22" t="str">
        <f t="shared" si="43"/>
        <v/>
      </c>
      <c r="BO741" s="22">
        <f t="shared" ref="BO741:BQ741" si="3056">BF741+BI741+BL741</f>
        <v>0</v>
      </c>
      <c r="BP741" s="22">
        <f t="shared" si="3056"/>
        <v>0</v>
      </c>
      <c r="BQ741" s="22">
        <f t="shared" si="3056"/>
        <v>0</v>
      </c>
      <c r="BR741" s="22">
        <f t="shared" si="45"/>
        <v>0</v>
      </c>
      <c r="BS741" s="22">
        <v>0.0</v>
      </c>
      <c r="BT741" s="22">
        <f t="shared" si="46"/>
        <v>0</v>
      </c>
      <c r="BU741" s="22">
        <f t="shared" si="47"/>
        <v>0</v>
      </c>
      <c r="BV741" s="22">
        <f t="shared" si="48"/>
        <v>0</v>
      </c>
      <c r="BW741" s="27">
        <v>0.0</v>
      </c>
      <c r="BX741" s="22">
        <f t="shared" si="49"/>
        <v>0</v>
      </c>
      <c r="BY741" s="22">
        <f t="shared" si="50"/>
        <v>0</v>
      </c>
      <c r="BZ741" s="22">
        <f t="shared" si="51"/>
        <v>0</v>
      </c>
      <c r="CA741" s="22">
        <f t="shared" si="52"/>
        <v>0</v>
      </c>
    </row>
    <row r="742" ht="14.25" customHeight="1">
      <c r="A742" s="14" t="s">
        <v>3189</v>
      </c>
      <c r="B742" s="14" t="s">
        <v>3190</v>
      </c>
      <c r="C742" s="14" t="s">
        <v>3191</v>
      </c>
      <c r="D742" s="14">
        <v>9.04878805E8</v>
      </c>
      <c r="E742" s="14" t="s">
        <v>1105</v>
      </c>
      <c r="F742" s="14" t="s">
        <v>176</v>
      </c>
      <c r="G742" s="14" t="s">
        <v>3192</v>
      </c>
      <c r="H742" s="25" t="s">
        <v>96</v>
      </c>
      <c r="I742" s="26">
        <v>702.0</v>
      </c>
      <c r="J742" s="22">
        <v>0.0</v>
      </c>
      <c r="K742" s="22">
        <f t="shared" si="6"/>
        <v>0</v>
      </c>
      <c r="L742" s="22">
        <f t="shared" si="7"/>
        <v>0</v>
      </c>
      <c r="M742" s="22">
        <v>0.0</v>
      </c>
      <c r="N742" s="22">
        <f t="shared" si="8"/>
        <v>0</v>
      </c>
      <c r="O742" s="22">
        <f t="shared" si="9"/>
        <v>0</v>
      </c>
      <c r="P742" s="22">
        <v>10.0</v>
      </c>
      <c r="Q742" s="22">
        <f t="shared" si="10"/>
        <v>0</v>
      </c>
      <c r="R742" s="22">
        <f t="shared" si="11"/>
        <v>10</v>
      </c>
      <c r="S742" s="22">
        <v>100.0</v>
      </c>
      <c r="T742" s="22">
        <f t="shared" si="12"/>
        <v>0</v>
      </c>
      <c r="U742" s="22">
        <f t="shared" si="13"/>
        <v>100</v>
      </c>
      <c r="V742" s="22">
        <f t="shared" si="14"/>
        <v>592</v>
      </c>
      <c r="W742" s="22">
        <v>13.9</v>
      </c>
      <c r="X742" s="22">
        <f t="shared" si="15"/>
        <v>0</v>
      </c>
      <c r="Y742" s="22">
        <f t="shared" si="16"/>
        <v>13.9</v>
      </c>
      <c r="Z742" s="22">
        <v>0.39</v>
      </c>
      <c r="AA742" s="22">
        <f t="shared" si="17"/>
        <v>0</v>
      </c>
      <c r="AB742" s="22">
        <f t="shared" si="18"/>
        <v>0.39</v>
      </c>
      <c r="AC742" s="22">
        <v>68.87</v>
      </c>
      <c r="AD742" s="22">
        <f t="shared" si="19"/>
        <v>0</v>
      </c>
      <c r="AE742" s="22">
        <f t="shared" si="20"/>
        <v>68.87</v>
      </c>
      <c r="AF742" s="22">
        <v>1.37</v>
      </c>
      <c r="AG742" s="22">
        <f t="shared" si="21"/>
        <v>0</v>
      </c>
      <c r="AH742" s="22">
        <f t="shared" si="22"/>
        <v>1.37</v>
      </c>
      <c r="AI742" s="22">
        <v>60.86</v>
      </c>
      <c r="AJ742" s="22">
        <f t="shared" si="23"/>
        <v>0</v>
      </c>
      <c r="AK742" s="22">
        <f t="shared" si="24"/>
        <v>60.86</v>
      </c>
      <c r="AL742" s="22">
        <f t="shared" ref="AL742:AN742" si="3057">AF742+AI742</f>
        <v>62.23</v>
      </c>
      <c r="AM742" s="22">
        <f t="shared" si="3057"/>
        <v>0</v>
      </c>
      <c r="AN742" s="22">
        <f t="shared" si="3057"/>
        <v>62.23</v>
      </c>
      <c r="AO742" s="22">
        <f t="shared" ref="AO742:AQ742" si="3058">SUM(J742+M742+P742+S742+W742+Z742+AC742+AF742+AI742)</f>
        <v>255.39</v>
      </c>
      <c r="AP742" s="22">
        <f t="shared" si="3058"/>
        <v>0</v>
      </c>
      <c r="AQ742" s="22">
        <f t="shared" si="3058"/>
        <v>255.39</v>
      </c>
      <c r="AR742" s="22">
        <v>15.481013982037265</v>
      </c>
      <c r="AS742" s="22">
        <f t="shared" si="27"/>
        <v>270.871014</v>
      </c>
      <c r="AT742" s="22">
        <f t="shared" si="28"/>
        <v>270.871014</v>
      </c>
      <c r="AU742" s="22">
        <f t="shared" si="29"/>
        <v>431.128986</v>
      </c>
      <c r="AV742" s="22">
        <f t="shared" si="3046"/>
        <v>4554</v>
      </c>
      <c r="AW742" s="22">
        <f t="shared" si="31"/>
        <v>4122.871014</v>
      </c>
      <c r="AX742" s="22">
        <f t="shared" si="32"/>
        <v>431.128986</v>
      </c>
      <c r="AY742" s="22">
        <v>70.73</v>
      </c>
      <c r="AZ742" s="22">
        <f t="shared" si="33"/>
        <v>70.73</v>
      </c>
      <c r="BA742" s="22">
        <f t="shared" si="34"/>
        <v>0</v>
      </c>
      <c r="BB742" s="22">
        <f t="shared" si="35"/>
        <v>4624.73</v>
      </c>
      <c r="BC742" s="22">
        <f t="shared" ref="BC742:BD742" si="3059">SUM(AW742+AZ742)</f>
        <v>4193.601014</v>
      </c>
      <c r="BD742" s="22">
        <f t="shared" si="3059"/>
        <v>431.128986</v>
      </c>
      <c r="BE742" s="22">
        <f t="shared" si="37"/>
        <v>0</v>
      </c>
      <c r="BF742" s="27">
        <v>0.0</v>
      </c>
      <c r="BG742" s="22">
        <f t="shared" si="38"/>
        <v>0</v>
      </c>
      <c r="BH742" s="22">
        <f t="shared" si="39"/>
        <v>0</v>
      </c>
      <c r="BI742" s="22">
        <v>321.59000000000003</v>
      </c>
      <c r="BJ742" s="22">
        <f t="shared" si="40"/>
        <v>321.59</v>
      </c>
      <c r="BK742" s="22">
        <f t="shared" si="41"/>
        <v>0</v>
      </c>
      <c r="BL742" s="22"/>
      <c r="BM742" s="22">
        <f t="shared" si="42"/>
        <v>0</v>
      </c>
      <c r="BN742" s="22" t="str">
        <f t="shared" si="43"/>
        <v/>
      </c>
      <c r="BO742" s="22">
        <f t="shared" ref="BO742:BQ742" si="3060">BF742+BI742+BL742</f>
        <v>321.59</v>
      </c>
      <c r="BP742" s="22">
        <f t="shared" si="3060"/>
        <v>321.59</v>
      </c>
      <c r="BQ742" s="22">
        <f t="shared" si="3060"/>
        <v>0</v>
      </c>
      <c r="BR742" s="22">
        <f t="shared" si="45"/>
        <v>0</v>
      </c>
      <c r="BS742" s="22">
        <v>0.0</v>
      </c>
      <c r="BT742" s="22">
        <f t="shared" si="46"/>
        <v>0</v>
      </c>
      <c r="BU742" s="22">
        <f t="shared" si="47"/>
        <v>0</v>
      </c>
      <c r="BV742" s="22">
        <f t="shared" si="48"/>
        <v>0</v>
      </c>
      <c r="BW742" s="27">
        <v>1915.4</v>
      </c>
      <c r="BX742" s="22">
        <f t="shared" si="49"/>
        <v>1915.4</v>
      </c>
      <c r="BY742" s="22">
        <f t="shared" si="50"/>
        <v>0</v>
      </c>
      <c r="BZ742" s="22">
        <f t="shared" si="51"/>
        <v>0</v>
      </c>
      <c r="CA742" s="22">
        <f t="shared" si="52"/>
        <v>0</v>
      </c>
    </row>
    <row r="743" ht="14.25" customHeight="1">
      <c r="A743" s="14" t="s">
        <v>3193</v>
      </c>
      <c r="B743" s="14" t="s">
        <v>3194</v>
      </c>
      <c r="C743" s="14" t="s">
        <v>3195</v>
      </c>
      <c r="D743" s="14">
        <v>9.68777643E8</v>
      </c>
      <c r="E743" s="14" t="s">
        <v>298</v>
      </c>
      <c r="F743" s="14" t="s">
        <v>209</v>
      </c>
      <c r="G743" s="14" t="s">
        <v>3196</v>
      </c>
      <c r="H743" s="25" t="s">
        <v>96</v>
      </c>
      <c r="I743" s="26">
        <v>2200.0</v>
      </c>
      <c r="J743" s="22">
        <v>0.0</v>
      </c>
      <c r="K743" s="22">
        <f t="shared" si="6"/>
        <v>0</v>
      </c>
      <c r="L743" s="22">
        <f t="shared" si="7"/>
        <v>0</v>
      </c>
      <c r="M743" s="22">
        <v>0.0</v>
      </c>
      <c r="N743" s="22">
        <f t="shared" si="8"/>
        <v>0</v>
      </c>
      <c r="O743" s="22">
        <f t="shared" si="9"/>
        <v>0</v>
      </c>
      <c r="P743" s="22">
        <v>10.0</v>
      </c>
      <c r="Q743" s="22">
        <f t="shared" si="10"/>
        <v>0</v>
      </c>
      <c r="R743" s="22">
        <f t="shared" si="11"/>
        <v>10</v>
      </c>
      <c r="S743" s="22">
        <v>100.0</v>
      </c>
      <c r="T743" s="22">
        <f t="shared" si="12"/>
        <v>0</v>
      </c>
      <c r="U743" s="22">
        <f t="shared" si="13"/>
        <v>100</v>
      </c>
      <c r="V743" s="22">
        <f t="shared" si="14"/>
        <v>2090</v>
      </c>
      <c r="W743" s="22">
        <v>27.8</v>
      </c>
      <c r="X743" s="22">
        <f t="shared" si="15"/>
        <v>0</v>
      </c>
      <c r="Y743" s="22">
        <f t="shared" si="16"/>
        <v>27.8</v>
      </c>
      <c r="Z743" s="22">
        <v>0.39</v>
      </c>
      <c r="AA743" s="22">
        <f t="shared" si="17"/>
        <v>0</v>
      </c>
      <c r="AB743" s="22">
        <f t="shared" si="18"/>
        <v>0.39</v>
      </c>
      <c r="AC743" s="22">
        <v>68.87</v>
      </c>
      <c r="AD743" s="22">
        <f t="shared" si="19"/>
        <v>0</v>
      </c>
      <c r="AE743" s="22">
        <f t="shared" si="20"/>
        <v>68.87</v>
      </c>
      <c r="AF743" s="22">
        <v>1.37</v>
      </c>
      <c r="AG743" s="22">
        <f t="shared" si="21"/>
        <v>0</v>
      </c>
      <c r="AH743" s="22">
        <f t="shared" si="22"/>
        <v>1.37</v>
      </c>
      <c r="AI743" s="22">
        <v>60.86</v>
      </c>
      <c r="AJ743" s="22">
        <f t="shared" si="23"/>
        <v>0</v>
      </c>
      <c r="AK743" s="22">
        <f t="shared" si="24"/>
        <v>60.86</v>
      </c>
      <c r="AL743" s="22">
        <f t="shared" ref="AL743:AN743" si="3061">AF743+AI743</f>
        <v>62.23</v>
      </c>
      <c r="AM743" s="22">
        <f t="shared" si="3061"/>
        <v>0</v>
      </c>
      <c r="AN743" s="22">
        <f t="shared" si="3061"/>
        <v>62.23</v>
      </c>
      <c r="AO743" s="22">
        <f t="shared" ref="AO743:AQ743" si="3062">SUM(J743+M743+P743+S743+W743+Z743+AC743+AF743+AI743)</f>
        <v>269.29</v>
      </c>
      <c r="AP743" s="22">
        <f t="shared" si="3062"/>
        <v>0</v>
      </c>
      <c r="AQ743" s="22">
        <f t="shared" si="3062"/>
        <v>269.29</v>
      </c>
      <c r="AR743" s="22">
        <v>66.92494235520738</v>
      </c>
      <c r="AS743" s="22">
        <f t="shared" si="27"/>
        <v>336.2149424</v>
      </c>
      <c r="AT743" s="22">
        <f t="shared" si="28"/>
        <v>336.2149424</v>
      </c>
      <c r="AU743" s="22">
        <f t="shared" si="29"/>
        <v>1863.785058</v>
      </c>
      <c r="AV743" s="22">
        <f t="shared" si="3046"/>
        <v>4554</v>
      </c>
      <c r="AW743" s="22">
        <f t="shared" si="31"/>
        <v>2690.214942</v>
      </c>
      <c r="AX743" s="22">
        <f t="shared" si="32"/>
        <v>1863.785058</v>
      </c>
      <c r="AY743" s="22">
        <v>70.73</v>
      </c>
      <c r="AZ743" s="22">
        <f t="shared" si="33"/>
        <v>70.73</v>
      </c>
      <c r="BA743" s="22">
        <f t="shared" si="34"/>
        <v>0</v>
      </c>
      <c r="BB743" s="22">
        <f t="shared" si="35"/>
        <v>4624.73</v>
      </c>
      <c r="BC743" s="22">
        <f t="shared" ref="BC743:BD743" si="3063">SUM(AW743+AZ743)</f>
        <v>2760.944942</v>
      </c>
      <c r="BD743" s="22">
        <f t="shared" si="3063"/>
        <v>1863.785058</v>
      </c>
      <c r="BE743" s="22">
        <f t="shared" si="37"/>
        <v>0</v>
      </c>
      <c r="BF743" s="27">
        <v>0.0</v>
      </c>
      <c r="BG743" s="22">
        <f t="shared" si="38"/>
        <v>0</v>
      </c>
      <c r="BH743" s="22">
        <f t="shared" si="39"/>
        <v>0</v>
      </c>
      <c r="BI743" s="22">
        <v>948.6300000000001</v>
      </c>
      <c r="BJ743" s="22">
        <f t="shared" si="40"/>
        <v>948.63</v>
      </c>
      <c r="BK743" s="22">
        <f t="shared" si="41"/>
        <v>0</v>
      </c>
      <c r="BL743" s="22"/>
      <c r="BM743" s="22">
        <f t="shared" si="42"/>
        <v>0</v>
      </c>
      <c r="BN743" s="22" t="str">
        <f t="shared" si="43"/>
        <v/>
      </c>
      <c r="BO743" s="22">
        <f t="shared" ref="BO743:BQ743" si="3064">BF743+BI743+BL743</f>
        <v>948.63</v>
      </c>
      <c r="BP743" s="22">
        <f t="shared" si="3064"/>
        <v>948.63</v>
      </c>
      <c r="BQ743" s="22">
        <f t="shared" si="3064"/>
        <v>0</v>
      </c>
      <c r="BR743" s="22">
        <f t="shared" si="45"/>
        <v>0</v>
      </c>
      <c r="BS743" s="22">
        <v>0.0</v>
      </c>
      <c r="BT743" s="22">
        <f t="shared" si="46"/>
        <v>0</v>
      </c>
      <c r="BU743" s="22">
        <f t="shared" si="47"/>
        <v>0</v>
      </c>
      <c r="BV743" s="22">
        <f t="shared" si="48"/>
        <v>0</v>
      </c>
      <c r="BW743" s="27">
        <v>1042.83</v>
      </c>
      <c r="BX743" s="22">
        <f t="shared" si="49"/>
        <v>1042.83</v>
      </c>
      <c r="BY743" s="22">
        <f t="shared" si="50"/>
        <v>0</v>
      </c>
      <c r="BZ743" s="22">
        <f t="shared" si="51"/>
        <v>0</v>
      </c>
      <c r="CA743" s="22">
        <f t="shared" si="52"/>
        <v>0</v>
      </c>
    </row>
    <row r="744" ht="14.25" customHeight="1">
      <c r="A744" s="14" t="s">
        <v>3197</v>
      </c>
      <c r="B744" s="14" t="s">
        <v>3198</v>
      </c>
      <c r="C744" s="14" t="s">
        <v>3199</v>
      </c>
      <c r="D744" s="14">
        <v>7.67477146E8</v>
      </c>
      <c r="E744" s="14" t="s">
        <v>3200</v>
      </c>
      <c r="F744" s="14" t="s">
        <v>247</v>
      </c>
      <c r="G744" s="14" t="s">
        <v>3201</v>
      </c>
      <c r="H744" s="25" t="s">
        <v>193</v>
      </c>
      <c r="I744" s="26">
        <v>3100.0</v>
      </c>
      <c r="J744" s="22">
        <v>0.0</v>
      </c>
      <c r="K744" s="22">
        <f t="shared" si="6"/>
        <v>0</v>
      </c>
      <c r="L744" s="22">
        <f t="shared" si="7"/>
        <v>0</v>
      </c>
      <c r="M744" s="22">
        <v>220.0</v>
      </c>
      <c r="N744" s="22">
        <f t="shared" si="8"/>
        <v>0</v>
      </c>
      <c r="O744" s="22">
        <f t="shared" si="9"/>
        <v>220</v>
      </c>
      <c r="P744" s="22">
        <v>22.0</v>
      </c>
      <c r="Q744" s="22">
        <f t="shared" si="10"/>
        <v>0</v>
      </c>
      <c r="R744" s="22">
        <f t="shared" si="11"/>
        <v>22</v>
      </c>
      <c r="S744" s="22">
        <v>100.0</v>
      </c>
      <c r="T744" s="22">
        <f t="shared" si="12"/>
        <v>0</v>
      </c>
      <c r="U744" s="22">
        <f t="shared" si="13"/>
        <v>100</v>
      </c>
      <c r="V744" s="22">
        <f t="shared" si="14"/>
        <v>2758</v>
      </c>
      <c r="W744" s="22">
        <v>27.8</v>
      </c>
      <c r="X744" s="22">
        <f t="shared" si="15"/>
        <v>0</v>
      </c>
      <c r="Y744" s="22">
        <f t="shared" si="16"/>
        <v>27.8</v>
      </c>
      <c r="Z744" s="22">
        <v>0.39</v>
      </c>
      <c r="AA744" s="22">
        <f t="shared" si="17"/>
        <v>0</v>
      </c>
      <c r="AB744" s="22">
        <f t="shared" si="18"/>
        <v>0.39</v>
      </c>
      <c r="AC744" s="22">
        <v>68.87</v>
      </c>
      <c r="AD744" s="22">
        <f t="shared" si="19"/>
        <v>0</v>
      </c>
      <c r="AE744" s="22">
        <f t="shared" si="20"/>
        <v>68.87</v>
      </c>
      <c r="AF744" s="22">
        <v>1.37</v>
      </c>
      <c r="AG744" s="22">
        <f t="shared" si="21"/>
        <v>0</v>
      </c>
      <c r="AH744" s="22">
        <f t="shared" si="22"/>
        <v>1.37</v>
      </c>
      <c r="AI744" s="22">
        <v>60.86</v>
      </c>
      <c r="AJ744" s="22">
        <f t="shared" si="23"/>
        <v>0</v>
      </c>
      <c r="AK744" s="22">
        <f t="shared" si="24"/>
        <v>60.86</v>
      </c>
      <c r="AL744" s="22">
        <f t="shared" ref="AL744:AN744" si="3065">AF744+AI744</f>
        <v>62.23</v>
      </c>
      <c r="AM744" s="22">
        <f t="shared" si="3065"/>
        <v>0</v>
      </c>
      <c r="AN744" s="22">
        <f t="shared" si="3065"/>
        <v>62.23</v>
      </c>
      <c r="AO744" s="22">
        <f t="shared" ref="AO744:AQ744" si="3066">SUM(J744+M744+P744+S744+W744+Z744+AC744+AF744+AI744)</f>
        <v>501.29</v>
      </c>
      <c r="AP744" s="22">
        <f t="shared" si="3066"/>
        <v>0</v>
      </c>
      <c r="AQ744" s="22">
        <f t="shared" si="3066"/>
        <v>501.29</v>
      </c>
      <c r="AR744" s="22">
        <v>90.08008294767261</v>
      </c>
      <c r="AS744" s="22">
        <f t="shared" si="27"/>
        <v>591.3700829</v>
      </c>
      <c r="AT744" s="22">
        <f t="shared" si="28"/>
        <v>591.3700829</v>
      </c>
      <c r="AU744" s="22">
        <f t="shared" si="29"/>
        <v>2508.629917</v>
      </c>
      <c r="AV744" s="22">
        <f>82.93*120</f>
        <v>9951.6</v>
      </c>
      <c r="AW744" s="22">
        <f t="shared" si="31"/>
        <v>7442.970083</v>
      </c>
      <c r="AX744" s="22">
        <f t="shared" si="32"/>
        <v>2508.629917</v>
      </c>
      <c r="AY744" s="22">
        <v>175.06</v>
      </c>
      <c r="AZ744" s="22">
        <f t="shared" si="33"/>
        <v>175.06</v>
      </c>
      <c r="BA744" s="22">
        <f t="shared" si="34"/>
        <v>0</v>
      </c>
      <c r="BB744" s="22">
        <f t="shared" si="35"/>
        <v>10126.66</v>
      </c>
      <c r="BC744" s="22">
        <f t="shared" ref="BC744:BD744" si="3067">SUM(AW744+AZ744)</f>
        <v>7618.030083</v>
      </c>
      <c r="BD744" s="22">
        <f t="shared" si="3067"/>
        <v>2508.629917</v>
      </c>
      <c r="BE744" s="22">
        <f t="shared" si="37"/>
        <v>0</v>
      </c>
      <c r="BF744" s="27">
        <v>2575.9</v>
      </c>
      <c r="BG744" s="22">
        <f t="shared" si="38"/>
        <v>2575.9</v>
      </c>
      <c r="BH744" s="22">
        <f t="shared" si="39"/>
        <v>0</v>
      </c>
      <c r="BI744" s="22">
        <v>816.15</v>
      </c>
      <c r="BJ744" s="22">
        <f t="shared" si="40"/>
        <v>816.15</v>
      </c>
      <c r="BK744" s="22">
        <f t="shared" si="41"/>
        <v>0</v>
      </c>
      <c r="BL744" s="22"/>
      <c r="BM744" s="22">
        <f t="shared" si="42"/>
        <v>0</v>
      </c>
      <c r="BN744" s="22" t="str">
        <f t="shared" si="43"/>
        <v/>
      </c>
      <c r="BO744" s="22">
        <f t="shared" ref="BO744:BQ744" si="3068">BF744+BI744+BL744</f>
        <v>3392.05</v>
      </c>
      <c r="BP744" s="22">
        <f t="shared" si="3068"/>
        <v>3392.05</v>
      </c>
      <c r="BQ744" s="22">
        <f t="shared" si="3068"/>
        <v>0</v>
      </c>
      <c r="BR744" s="22">
        <f t="shared" si="45"/>
        <v>0</v>
      </c>
      <c r="BS744" s="22">
        <v>0.0</v>
      </c>
      <c r="BT744" s="22">
        <f t="shared" si="46"/>
        <v>0</v>
      </c>
      <c r="BU744" s="22">
        <f t="shared" si="47"/>
        <v>0</v>
      </c>
      <c r="BV744" s="22">
        <f t="shared" si="48"/>
        <v>0</v>
      </c>
      <c r="BW744" s="27">
        <v>3373.22</v>
      </c>
      <c r="BX744" s="22">
        <f t="shared" si="49"/>
        <v>3373.22</v>
      </c>
      <c r="BY744" s="22">
        <f t="shared" si="50"/>
        <v>0</v>
      </c>
      <c r="BZ744" s="22">
        <f t="shared" si="51"/>
        <v>0</v>
      </c>
      <c r="CA744" s="22">
        <f t="shared" si="52"/>
        <v>0</v>
      </c>
    </row>
    <row r="745" ht="14.25" customHeight="1">
      <c r="A745" s="14" t="s">
        <v>3202</v>
      </c>
      <c r="B745" s="14" t="s">
        <v>3203</v>
      </c>
      <c r="C745" s="14" t="s">
        <v>3204</v>
      </c>
      <c r="D745" s="14">
        <v>3.28588202E8</v>
      </c>
      <c r="E745" s="14" t="s">
        <v>220</v>
      </c>
      <c r="F745" s="14" t="s">
        <v>204</v>
      </c>
      <c r="G745" s="14" t="s">
        <v>3205</v>
      </c>
      <c r="H745" s="25" t="s">
        <v>96</v>
      </c>
      <c r="I745" s="26">
        <v>2233.0</v>
      </c>
      <c r="J745" s="22">
        <v>0.0</v>
      </c>
      <c r="K745" s="22">
        <f t="shared" si="6"/>
        <v>0</v>
      </c>
      <c r="L745" s="22">
        <f t="shared" si="7"/>
        <v>0</v>
      </c>
      <c r="M745" s="22">
        <v>0.0</v>
      </c>
      <c r="N745" s="22">
        <f t="shared" si="8"/>
        <v>0</v>
      </c>
      <c r="O745" s="22">
        <f t="shared" si="9"/>
        <v>0</v>
      </c>
      <c r="P745" s="22">
        <v>10.0</v>
      </c>
      <c r="Q745" s="22">
        <f t="shared" si="10"/>
        <v>0</v>
      </c>
      <c r="R745" s="22">
        <f t="shared" si="11"/>
        <v>10</v>
      </c>
      <c r="S745" s="22">
        <v>100.0</v>
      </c>
      <c r="T745" s="22">
        <f t="shared" si="12"/>
        <v>0</v>
      </c>
      <c r="U745" s="22">
        <f t="shared" si="13"/>
        <v>100</v>
      </c>
      <c r="V745" s="22">
        <f t="shared" si="14"/>
        <v>2123</v>
      </c>
      <c r="W745" s="22">
        <v>27.8</v>
      </c>
      <c r="X745" s="22">
        <f t="shared" si="15"/>
        <v>0</v>
      </c>
      <c r="Y745" s="22">
        <f t="shared" si="16"/>
        <v>27.8</v>
      </c>
      <c r="Z745" s="22">
        <v>0.39</v>
      </c>
      <c r="AA745" s="22">
        <f t="shared" si="17"/>
        <v>0</v>
      </c>
      <c r="AB745" s="22">
        <f t="shared" si="18"/>
        <v>0.39</v>
      </c>
      <c r="AC745" s="22">
        <v>68.87</v>
      </c>
      <c r="AD745" s="22">
        <f t="shared" si="19"/>
        <v>0</v>
      </c>
      <c r="AE745" s="22">
        <f t="shared" si="20"/>
        <v>68.87</v>
      </c>
      <c r="AF745" s="22">
        <v>1.37</v>
      </c>
      <c r="AG745" s="22">
        <f t="shared" si="21"/>
        <v>0</v>
      </c>
      <c r="AH745" s="22">
        <f t="shared" si="22"/>
        <v>1.37</v>
      </c>
      <c r="AI745" s="22">
        <v>60.86</v>
      </c>
      <c r="AJ745" s="22">
        <f t="shared" si="23"/>
        <v>0</v>
      </c>
      <c r="AK745" s="22">
        <f t="shared" si="24"/>
        <v>60.86</v>
      </c>
      <c r="AL745" s="22">
        <f t="shared" ref="AL745:AN745" si="3069">AF745+AI745</f>
        <v>62.23</v>
      </c>
      <c r="AM745" s="22">
        <f t="shared" si="3069"/>
        <v>0</v>
      </c>
      <c r="AN745" s="22">
        <f t="shared" si="3069"/>
        <v>62.23</v>
      </c>
      <c r="AO745" s="22">
        <f t="shared" ref="AO745:AQ745" si="3070">SUM(J745+M745+P745+S745+W745+Z745+AC745+AF745+AI745)</f>
        <v>269.29</v>
      </c>
      <c r="AP745" s="22">
        <f t="shared" si="3070"/>
        <v>0</v>
      </c>
      <c r="AQ745" s="22">
        <f t="shared" si="3070"/>
        <v>269.29</v>
      </c>
      <c r="AR745" s="22">
        <v>68.06883403118246</v>
      </c>
      <c r="AS745" s="22">
        <f t="shared" si="27"/>
        <v>337.358834</v>
      </c>
      <c r="AT745" s="22">
        <f t="shared" si="28"/>
        <v>337.358834</v>
      </c>
      <c r="AU745" s="22">
        <f t="shared" si="29"/>
        <v>1895.641166</v>
      </c>
      <c r="AV745" s="22">
        <f t="shared" ref="AV745:AV746" si="3075">37.95*120</f>
        <v>4554</v>
      </c>
      <c r="AW745" s="22">
        <f t="shared" si="31"/>
        <v>2658.358834</v>
      </c>
      <c r="AX745" s="22">
        <f t="shared" si="32"/>
        <v>1895.641166</v>
      </c>
      <c r="AY745" s="22">
        <v>0.0</v>
      </c>
      <c r="AZ745" s="22">
        <f t="shared" si="33"/>
        <v>0</v>
      </c>
      <c r="BA745" s="22">
        <f t="shared" si="34"/>
        <v>0</v>
      </c>
      <c r="BB745" s="22">
        <f t="shared" si="35"/>
        <v>4554</v>
      </c>
      <c r="BC745" s="22">
        <f t="shared" ref="BC745:BD745" si="3071">SUM(AW745+AZ745)</f>
        <v>2658.358834</v>
      </c>
      <c r="BD745" s="22">
        <f t="shared" si="3071"/>
        <v>1895.641166</v>
      </c>
      <c r="BE745" s="22">
        <f t="shared" si="37"/>
        <v>0</v>
      </c>
      <c r="BF745" s="27">
        <v>0.0</v>
      </c>
      <c r="BG745" s="22">
        <f t="shared" si="38"/>
        <v>0</v>
      </c>
      <c r="BH745" s="22">
        <f t="shared" si="39"/>
        <v>0</v>
      </c>
      <c r="BI745" s="22">
        <v>790.53</v>
      </c>
      <c r="BJ745" s="22">
        <f t="shared" si="40"/>
        <v>790.53</v>
      </c>
      <c r="BK745" s="22">
        <f t="shared" si="41"/>
        <v>0</v>
      </c>
      <c r="BL745" s="22"/>
      <c r="BM745" s="22">
        <f t="shared" si="42"/>
        <v>0</v>
      </c>
      <c r="BN745" s="22" t="str">
        <f t="shared" si="43"/>
        <v/>
      </c>
      <c r="BO745" s="22">
        <f t="shared" ref="BO745:BQ745" si="3072">BF745+BI745+BL745</f>
        <v>790.53</v>
      </c>
      <c r="BP745" s="22">
        <f t="shared" si="3072"/>
        <v>790.53</v>
      </c>
      <c r="BQ745" s="22">
        <f t="shared" si="3072"/>
        <v>0</v>
      </c>
      <c r="BR745" s="22">
        <f t="shared" si="45"/>
        <v>0</v>
      </c>
      <c r="BS745" s="22">
        <v>0.0</v>
      </c>
      <c r="BT745" s="22">
        <f t="shared" si="46"/>
        <v>0</v>
      </c>
      <c r="BU745" s="22">
        <f t="shared" si="47"/>
        <v>0</v>
      </c>
      <c r="BV745" s="22">
        <f t="shared" si="48"/>
        <v>0</v>
      </c>
      <c r="BW745" s="27">
        <v>0.0</v>
      </c>
      <c r="BX745" s="22">
        <f t="shared" si="49"/>
        <v>0</v>
      </c>
      <c r="BY745" s="22">
        <f t="shared" si="50"/>
        <v>0</v>
      </c>
      <c r="BZ745" s="22">
        <f t="shared" si="51"/>
        <v>0</v>
      </c>
      <c r="CA745" s="22">
        <f t="shared" si="52"/>
        <v>0</v>
      </c>
    </row>
    <row r="746" ht="14.25" customHeight="1">
      <c r="A746" s="14" t="s">
        <v>3206</v>
      </c>
      <c r="B746" s="14" t="s">
        <v>3207</v>
      </c>
      <c r="C746" s="14" t="s">
        <v>3208</v>
      </c>
      <c r="D746" s="14">
        <v>9.21287267E8</v>
      </c>
      <c r="E746" s="14" t="s">
        <v>312</v>
      </c>
      <c r="F746" s="14" t="s">
        <v>508</v>
      </c>
      <c r="G746" s="14" t="s">
        <v>3209</v>
      </c>
      <c r="H746" s="25" t="s">
        <v>96</v>
      </c>
      <c r="I746" s="26">
        <v>763.0</v>
      </c>
      <c r="J746" s="22">
        <v>0.0</v>
      </c>
      <c r="K746" s="22">
        <f t="shared" si="6"/>
        <v>0</v>
      </c>
      <c r="L746" s="22">
        <f t="shared" si="7"/>
        <v>0</v>
      </c>
      <c r="M746" s="22">
        <v>0.0</v>
      </c>
      <c r="N746" s="22">
        <f t="shared" si="8"/>
        <v>0</v>
      </c>
      <c r="O746" s="22">
        <f t="shared" si="9"/>
        <v>0</v>
      </c>
      <c r="P746" s="22">
        <v>22.0</v>
      </c>
      <c r="Q746" s="22">
        <f t="shared" si="10"/>
        <v>0</v>
      </c>
      <c r="R746" s="22">
        <f t="shared" si="11"/>
        <v>22</v>
      </c>
      <c r="S746" s="22">
        <v>100.0</v>
      </c>
      <c r="T746" s="22">
        <f t="shared" si="12"/>
        <v>0</v>
      </c>
      <c r="U746" s="22">
        <f t="shared" si="13"/>
        <v>100</v>
      </c>
      <c r="V746" s="22">
        <f t="shared" si="14"/>
        <v>641</v>
      </c>
      <c r="W746" s="22">
        <v>27.8</v>
      </c>
      <c r="X746" s="22">
        <f t="shared" si="15"/>
        <v>0</v>
      </c>
      <c r="Y746" s="22">
        <f t="shared" si="16"/>
        <v>27.8</v>
      </c>
      <c r="Z746" s="22">
        <v>0.39</v>
      </c>
      <c r="AA746" s="22">
        <f t="shared" si="17"/>
        <v>0</v>
      </c>
      <c r="AB746" s="22">
        <f t="shared" si="18"/>
        <v>0.39</v>
      </c>
      <c r="AC746" s="22">
        <v>68.87</v>
      </c>
      <c r="AD746" s="22">
        <f t="shared" si="19"/>
        <v>0</v>
      </c>
      <c r="AE746" s="22">
        <f t="shared" si="20"/>
        <v>68.87</v>
      </c>
      <c r="AF746" s="22">
        <v>1.37</v>
      </c>
      <c r="AG746" s="22">
        <f t="shared" si="21"/>
        <v>0</v>
      </c>
      <c r="AH746" s="22">
        <f t="shared" si="22"/>
        <v>1.37</v>
      </c>
      <c r="AI746" s="22">
        <v>60.86</v>
      </c>
      <c r="AJ746" s="22">
        <f t="shared" si="23"/>
        <v>0</v>
      </c>
      <c r="AK746" s="22">
        <f t="shared" si="24"/>
        <v>60.86</v>
      </c>
      <c r="AL746" s="22">
        <f t="shared" ref="AL746:AN746" si="3073">AF746+AI746</f>
        <v>62.23</v>
      </c>
      <c r="AM746" s="22">
        <f t="shared" si="3073"/>
        <v>0</v>
      </c>
      <c r="AN746" s="22">
        <f t="shared" si="3073"/>
        <v>62.23</v>
      </c>
      <c r="AO746" s="22">
        <f t="shared" ref="AO746:AQ746" si="3074">SUM(J746+M746+P746+S746+W746+Z746+AC746+AF746+AI746)</f>
        <v>281.29</v>
      </c>
      <c r="AP746" s="22">
        <f t="shared" si="3074"/>
        <v>0</v>
      </c>
      <c r="AQ746" s="22">
        <f t="shared" si="3074"/>
        <v>281.29</v>
      </c>
      <c r="AR746" s="22">
        <v>16.697698764665304</v>
      </c>
      <c r="AS746" s="22">
        <f t="shared" si="27"/>
        <v>297.9876988</v>
      </c>
      <c r="AT746" s="22">
        <f t="shared" si="28"/>
        <v>297.9876988</v>
      </c>
      <c r="AU746" s="22">
        <f t="shared" si="29"/>
        <v>465.0123012</v>
      </c>
      <c r="AV746" s="22">
        <f t="shared" si="3075"/>
        <v>4554</v>
      </c>
      <c r="AW746" s="22">
        <f t="shared" si="31"/>
        <v>4088.987699</v>
      </c>
      <c r="AX746" s="22">
        <f t="shared" si="32"/>
        <v>465.0123012</v>
      </c>
      <c r="AY746" s="22">
        <v>0.0</v>
      </c>
      <c r="AZ746" s="22">
        <f t="shared" si="33"/>
        <v>0</v>
      </c>
      <c r="BA746" s="22">
        <f t="shared" si="34"/>
        <v>0</v>
      </c>
      <c r="BB746" s="22">
        <f t="shared" si="35"/>
        <v>4554</v>
      </c>
      <c r="BC746" s="22">
        <f t="shared" ref="BC746:BD746" si="3076">SUM(AW746+AZ746)</f>
        <v>4088.987699</v>
      </c>
      <c r="BD746" s="22">
        <f t="shared" si="3076"/>
        <v>465.0123012</v>
      </c>
      <c r="BE746" s="22">
        <f t="shared" si="37"/>
        <v>0</v>
      </c>
      <c r="BF746" s="27">
        <v>0.0</v>
      </c>
      <c r="BG746" s="22">
        <f t="shared" si="38"/>
        <v>0</v>
      </c>
      <c r="BH746" s="22">
        <f t="shared" si="39"/>
        <v>0</v>
      </c>
      <c r="BI746" s="22">
        <v>563.4399999999999</v>
      </c>
      <c r="BJ746" s="22">
        <f t="shared" si="40"/>
        <v>563.44</v>
      </c>
      <c r="BK746" s="22">
        <f t="shared" si="41"/>
        <v>0</v>
      </c>
      <c r="BL746" s="22"/>
      <c r="BM746" s="22">
        <f t="shared" si="42"/>
        <v>0</v>
      </c>
      <c r="BN746" s="22" t="str">
        <f t="shared" si="43"/>
        <v/>
      </c>
      <c r="BO746" s="22">
        <f t="shared" ref="BO746:BQ746" si="3077">BF746+BI746+BL746</f>
        <v>563.44</v>
      </c>
      <c r="BP746" s="22">
        <f t="shared" si="3077"/>
        <v>563.44</v>
      </c>
      <c r="BQ746" s="22">
        <f t="shared" si="3077"/>
        <v>0</v>
      </c>
      <c r="BR746" s="22">
        <f t="shared" si="45"/>
        <v>0</v>
      </c>
      <c r="BS746" s="22">
        <v>0.0</v>
      </c>
      <c r="BT746" s="22">
        <f t="shared" si="46"/>
        <v>0</v>
      </c>
      <c r="BU746" s="22">
        <f t="shared" si="47"/>
        <v>0</v>
      </c>
      <c r="BV746" s="22">
        <f t="shared" si="48"/>
        <v>0</v>
      </c>
      <c r="BW746" s="27">
        <v>574.62</v>
      </c>
      <c r="BX746" s="22">
        <f t="shared" si="49"/>
        <v>574.62</v>
      </c>
      <c r="BY746" s="22">
        <f t="shared" si="50"/>
        <v>0</v>
      </c>
      <c r="BZ746" s="22">
        <f t="shared" si="51"/>
        <v>0</v>
      </c>
      <c r="CA746" s="22">
        <f t="shared" si="52"/>
        <v>0</v>
      </c>
    </row>
    <row r="747" ht="14.25" customHeight="1">
      <c r="A747" s="14" t="s">
        <v>3210</v>
      </c>
      <c r="B747" s="14" t="s">
        <v>3211</v>
      </c>
      <c r="C747" s="14" t="s">
        <v>3212</v>
      </c>
      <c r="D747" s="14">
        <v>9.56390501E8</v>
      </c>
      <c r="E747" s="14" t="s">
        <v>3213</v>
      </c>
      <c r="F747" s="14" t="s">
        <v>209</v>
      </c>
      <c r="G747" s="14" t="s">
        <v>3214</v>
      </c>
      <c r="H747" s="25" t="s">
        <v>96</v>
      </c>
      <c r="I747" s="26">
        <v>8200.0</v>
      </c>
      <c r="J747" s="22">
        <v>0.0</v>
      </c>
      <c r="K747" s="22">
        <f t="shared" si="6"/>
        <v>0</v>
      </c>
      <c r="L747" s="22">
        <f t="shared" si="7"/>
        <v>0</v>
      </c>
      <c r="M747" s="22">
        <v>0.0</v>
      </c>
      <c r="N747" s="22">
        <f t="shared" si="8"/>
        <v>0</v>
      </c>
      <c r="O747" s="22">
        <f t="shared" si="9"/>
        <v>0</v>
      </c>
      <c r="P747" s="22">
        <v>10.0</v>
      </c>
      <c r="Q747" s="22">
        <f t="shared" si="10"/>
        <v>0</v>
      </c>
      <c r="R747" s="22">
        <f t="shared" si="11"/>
        <v>10</v>
      </c>
      <c r="S747" s="22">
        <v>100.0</v>
      </c>
      <c r="T747" s="22">
        <f t="shared" si="12"/>
        <v>0</v>
      </c>
      <c r="U747" s="22">
        <f t="shared" si="13"/>
        <v>100</v>
      </c>
      <c r="V747" s="22">
        <f t="shared" si="14"/>
        <v>8090</v>
      </c>
      <c r="W747" s="22">
        <v>27.8</v>
      </c>
      <c r="X747" s="22">
        <f t="shared" si="15"/>
        <v>0</v>
      </c>
      <c r="Y747" s="22">
        <f t="shared" si="16"/>
        <v>27.8</v>
      </c>
      <c r="Z747" s="22">
        <v>0.39</v>
      </c>
      <c r="AA747" s="22">
        <f t="shared" si="17"/>
        <v>0</v>
      </c>
      <c r="AB747" s="22">
        <f t="shared" si="18"/>
        <v>0.39</v>
      </c>
      <c r="AC747" s="22">
        <v>68.87</v>
      </c>
      <c r="AD747" s="22">
        <f t="shared" si="19"/>
        <v>0</v>
      </c>
      <c r="AE747" s="22">
        <f t="shared" si="20"/>
        <v>68.87</v>
      </c>
      <c r="AF747" s="22">
        <v>1.37</v>
      </c>
      <c r="AG747" s="22">
        <f t="shared" si="21"/>
        <v>0</v>
      </c>
      <c r="AH747" s="22">
        <f t="shared" si="22"/>
        <v>1.37</v>
      </c>
      <c r="AI747" s="22">
        <v>60.86</v>
      </c>
      <c r="AJ747" s="22">
        <f t="shared" si="23"/>
        <v>0</v>
      </c>
      <c r="AK747" s="22">
        <f t="shared" si="24"/>
        <v>60.86</v>
      </c>
      <c r="AL747" s="22">
        <f t="shared" ref="AL747:AN747" si="3078">AF747+AI747</f>
        <v>62.23</v>
      </c>
      <c r="AM747" s="22">
        <f t="shared" si="3078"/>
        <v>0</v>
      </c>
      <c r="AN747" s="22">
        <f t="shared" si="3078"/>
        <v>62.23</v>
      </c>
      <c r="AO747" s="22">
        <f t="shared" ref="AO747:AQ747" si="3079">SUM(J747+M747+P747+S747+W747+Z747+AC747+AF747+AI747)</f>
        <v>269.29</v>
      </c>
      <c r="AP747" s="22">
        <f t="shared" si="3079"/>
        <v>0</v>
      </c>
      <c r="AQ747" s="22">
        <f t="shared" si="3079"/>
        <v>269.29</v>
      </c>
      <c r="AR747" s="22">
        <v>274.9052470779489</v>
      </c>
      <c r="AS747" s="22">
        <f t="shared" si="27"/>
        <v>544.1952471</v>
      </c>
      <c r="AT747" s="22">
        <f t="shared" si="28"/>
        <v>544.1952471</v>
      </c>
      <c r="AU747" s="22">
        <f t="shared" si="29"/>
        <v>7655.804753</v>
      </c>
      <c r="AV747" s="22">
        <f t="shared" ref="AV747:AV748" si="3084">82.93*120</f>
        <v>9951.6</v>
      </c>
      <c r="AW747" s="22">
        <f t="shared" si="31"/>
        <v>2295.795247</v>
      </c>
      <c r="AX747" s="22">
        <f t="shared" si="32"/>
        <v>7655.804753</v>
      </c>
      <c r="AY747" s="22">
        <v>175.06</v>
      </c>
      <c r="AZ747" s="22">
        <f t="shared" si="33"/>
        <v>175.06</v>
      </c>
      <c r="BA747" s="22">
        <f t="shared" si="34"/>
        <v>0</v>
      </c>
      <c r="BB747" s="22">
        <f t="shared" si="35"/>
        <v>10126.66</v>
      </c>
      <c r="BC747" s="22">
        <f t="shared" ref="BC747:BD747" si="3080">SUM(AW747+AZ747)</f>
        <v>2470.855247</v>
      </c>
      <c r="BD747" s="22">
        <f t="shared" si="3080"/>
        <v>7655.804753</v>
      </c>
      <c r="BE747" s="22">
        <f t="shared" si="37"/>
        <v>0</v>
      </c>
      <c r="BF747" s="27">
        <v>0.0</v>
      </c>
      <c r="BG747" s="22">
        <f t="shared" si="38"/>
        <v>0</v>
      </c>
      <c r="BH747" s="22">
        <f t="shared" si="39"/>
        <v>0</v>
      </c>
      <c r="BI747" s="22">
        <v>1114.31</v>
      </c>
      <c r="BJ747" s="22">
        <f t="shared" si="40"/>
        <v>1114.31</v>
      </c>
      <c r="BK747" s="22">
        <f t="shared" si="41"/>
        <v>0</v>
      </c>
      <c r="BL747" s="22"/>
      <c r="BM747" s="22">
        <f t="shared" si="42"/>
        <v>0</v>
      </c>
      <c r="BN747" s="22" t="str">
        <f t="shared" si="43"/>
        <v/>
      </c>
      <c r="BO747" s="22">
        <f t="shared" ref="BO747:BQ747" si="3081">BF747+BI747+BL747</f>
        <v>1114.31</v>
      </c>
      <c r="BP747" s="22">
        <f t="shared" si="3081"/>
        <v>1114.31</v>
      </c>
      <c r="BQ747" s="22">
        <f t="shared" si="3081"/>
        <v>0</v>
      </c>
      <c r="BR747" s="22">
        <f t="shared" si="45"/>
        <v>0</v>
      </c>
      <c r="BS747" s="22">
        <v>0.0</v>
      </c>
      <c r="BT747" s="22">
        <f t="shared" si="46"/>
        <v>0</v>
      </c>
      <c r="BU747" s="22">
        <f t="shared" si="47"/>
        <v>0</v>
      </c>
      <c r="BV747" s="22">
        <f t="shared" si="48"/>
        <v>0</v>
      </c>
      <c r="BW747" s="27">
        <v>723.6</v>
      </c>
      <c r="BX747" s="22">
        <f t="shared" si="49"/>
        <v>723.6</v>
      </c>
      <c r="BY747" s="22">
        <f t="shared" si="50"/>
        <v>0</v>
      </c>
      <c r="BZ747" s="22">
        <f t="shared" si="51"/>
        <v>0</v>
      </c>
      <c r="CA747" s="22">
        <f t="shared" si="52"/>
        <v>0</v>
      </c>
    </row>
    <row r="748" ht="14.25" customHeight="1">
      <c r="A748" s="14" t="s">
        <v>3215</v>
      </c>
      <c r="B748" s="14" t="s">
        <v>3216</v>
      </c>
      <c r="C748" s="14" t="s">
        <v>3217</v>
      </c>
      <c r="D748" s="14">
        <v>7.85216464E8</v>
      </c>
      <c r="E748" s="14" t="s">
        <v>1669</v>
      </c>
      <c r="F748" s="14" t="s">
        <v>577</v>
      </c>
      <c r="G748" s="14" t="s">
        <v>3218</v>
      </c>
      <c r="H748" s="25" t="s">
        <v>193</v>
      </c>
      <c r="I748" s="26">
        <v>5200.0</v>
      </c>
      <c r="J748" s="22">
        <v>0.0</v>
      </c>
      <c r="K748" s="22">
        <f t="shared" si="6"/>
        <v>0</v>
      </c>
      <c r="L748" s="22">
        <f t="shared" si="7"/>
        <v>0</v>
      </c>
      <c r="M748" s="22">
        <v>220.0</v>
      </c>
      <c r="N748" s="22">
        <f t="shared" si="8"/>
        <v>0</v>
      </c>
      <c r="O748" s="22">
        <f t="shared" si="9"/>
        <v>220</v>
      </c>
      <c r="P748" s="22">
        <v>22.0</v>
      </c>
      <c r="Q748" s="22">
        <f t="shared" si="10"/>
        <v>0</v>
      </c>
      <c r="R748" s="22">
        <f t="shared" si="11"/>
        <v>22</v>
      </c>
      <c r="S748" s="22">
        <v>100.0</v>
      </c>
      <c r="T748" s="22">
        <f t="shared" si="12"/>
        <v>0</v>
      </c>
      <c r="U748" s="22">
        <f t="shared" si="13"/>
        <v>100</v>
      </c>
      <c r="V748" s="22">
        <f t="shared" si="14"/>
        <v>4858</v>
      </c>
      <c r="W748" s="22">
        <v>27.8</v>
      </c>
      <c r="X748" s="22">
        <f t="shared" si="15"/>
        <v>0</v>
      </c>
      <c r="Y748" s="22">
        <f t="shared" si="16"/>
        <v>27.8</v>
      </c>
      <c r="Z748" s="22">
        <v>0.39</v>
      </c>
      <c r="AA748" s="22">
        <f t="shared" si="17"/>
        <v>0</v>
      </c>
      <c r="AB748" s="22">
        <f t="shared" si="18"/>
        <v>0.39</v>
      </c>
      <c r="AC748" s="22">
        <v>68.87</v>
      </c>
      <c r="AD748" s="22">
        <f t="shared" si="19"/>
        <v>0</v>
      </c>
      <c r="AE748" s="22">
        <f t="shared" si="20"/>
        <v>68.87</v>
      </c>
      <c r="AF748" s="22">
        <v>1.37</v>
      </c>
      <c r="AG748" s="22">
        <f t="shared" si="21"/>
        <v>0</v>
      </c>
      <c r="AH748" s="22">
        <f t="shared" si="22"/>
        <v>1.37</v>
      </c>
      <c r="AI748" s="22">
        <v>60.86</v>
      </c>
      <c r="AJ748" s="22">
        <f t="shared" si="23"/>
        <v>0</v>
      </c>
      <c r="AK748" s="22">
        <f t="shared" si="24"/>
        <v>60.86</v>
      </c>
      <c r="AL748" s="22">
        <f t="shared" ref="AL748:AN748" si="3082">AF748+AI748</f>
        <v>62.23</v>
      </c>
      <c r="AM748" s="22">
        <f t="shared" si="3082"/>
        <v>0</v>
      </c>
      <c r="AN748" s="22">
        <f t="shared" si="3082"/>
        <v>62.23</v>
      </c>
      <c r="AO748" s="22">
        <f t="shared" ref="AO748:AQ748" si="3083">SUM(J748+M748+P748+S748+W748+Z748+AC748+AF748+AI748)</f>
        <v>501.29</v>
      </c>
      <c r="AP748" s="22">
        <f t="shared" si="3083"/>
        <v>0</v>
      </c>
      <c r="AQ748" s="22">
        <f t="shared" si="3083"/>
        <v>501.29</v>
      </c>
      <c r="AR748" s="22">
        <v>162.87318960063214</v>
      </c>
      <c r="AS748" s="22">
        <f t="shared" si="27"/>
        <v>664.1631896</v>
      </c>
      <c r="AT748" s="22">
        <f t="shared" si="28"/>
        <v>664.1631896</v>
      </c>
      <c r="AU748" s="22">
        <f t="shared" si="29"/>
        <v>4535.83681</v>
      </c>
      <c r="AV748" s="22">
        <f t="shared" si="3084"/>
        <v>9951.6</v>
      </c>
      <c r="AW748" s="22">
        <f t="shared" si="31"/>
        <v>5415.76319</v>
      </c>
      <c r="AX748" s="22">
        <f t="shared" si="32"/>
        <v>4535.83681</v>
      </c>
      <c r="AY748" s="22">
        <v>175.06</v>
      </c>
      <c r="AZ748" s="22">
        <f t="shared" si="33"/>
        <v>175.06</v>
      </c>
      <c r="BA748" s="22">
        <f t="shared" si="34"/>
        <v>0</v>
      </c>
      <c r="BB748" s="22">
        <f t="shared" si="35"/>
        <v>10126.66</v>
      </c>
      <c r="BC748" s="22">
        <f t="shared" ref="BC748:BD748" si="3085">SUM(AW748+AZ748)</f>
        <v>5590.82319</v>
      </c>
      <c r="BD748" s="22">
        <f t="shared" si="3085"/>
        <v>4535.83681</v>
      </c>
      <c r="BE748" s="22">
        <f t="shared" si="37"/>
        <v>0</v>
      </c>
      <c r="BF748" s="27">
        <v>1489.4</v>
      </c>
      <c r="BG748" s="22">
        <f t="shared" si="38"/>
        <v>1489.4</v>
      </c>
      <c r="BH748" s="22">
        <f t="shared" si="39"/>
        <v>0</v>
      </c>
      <c r="BI748" s="22">
        <v>1257.9099999999999</v>
      </c>
      <c r="BJ748" s="22">
        <f t="shared" si="40"/>
        <v>1257.91</v>
      </c>
      <c r="BK748" s="22">
        <f t="shared" si="41"/>
        <v>0</v>
      </c>
      <c r="BL748" s="22"/>
      <c r="BM748" s="22">
        <f t="shared" si="42"/>
        <v>0</v>
      </c>
      <c r="BN748" s="22" t="str">
        <f t="shared" si="43"/>
        <v/>
      </c>
      <c r="BO748" s="22">
        <f t="shared" ref="BO748:BQ748" si="3086">BF748+BI748+BL748</f>
        <v>2747.31</v>
      </c>
      <c r="BP748" s="22">
        <f t="shared" si="3086"/>
        <v>2747.31</v>
      </c>
      <c r="BQ748" s="22">
        <f t="shared" si="3086"/>
        <v>0</v>
      </c>
      <c r="BR748" s="22">
        <f t="shared" si="45"/>
        <v>0</v>
      </c>
      <c r="BS748" s="22">
        <v>0.0</v>
      </c>
      <c r="BT748" s="22">
        <f t="shared" si="46"/>
        <v>0</v>
      </c>
      <c r="BU748" s="22">
        <f t="shared" si="47"/>
        <v>0</v>
      </c>
      <c r="BV748" s="22">
        <f t="shared" si="48"/>
        <v>0</v>
      </c>
      <c r="BW748" s="27">
        <v>2851.8</v>
      </c>
      <c r="BX748" s="22">
        <f t="shared" si="49"/>
        <v>2851.8</v>
      </c>
      <c r="BY748" s="22">
        <f t="shared" si="50"/>
        <v>0</v>
      </c>
      <c r="BZ748" s="22">
        <f t="shared" si="51"/>
        <v>0</v>
      </c>
      <c r="CA748" s="22">
        <f t="shared" si="52"/>
        <v>0</v>
      </c>
    </row>
    <row r="749" ht="14.25" customHeight="1">
      <c r="A749" s="14" t="s">
        <v>3219</v>
      </c>
      <c r="B749" s="14" t="s">
        <v>3220</v>
      </c>
      <c r="C749" s="14" t="s">
        <v>3221</v>
      </c>
      <c r="D749" s="14">
        <v>8.29128875E8</v>
      </c>
      <c r="E749" s="14" t="s">
        <v>266</v>
      </c>
      <c r="F749" s="14" t="s">
        <v>191</v>
      </c>
      <c r="G749" s="14" t="s">
        <v>3222</v>
      </c>
      <c r="H749" s="25" t="s">
        <v>96</v>
      </c>
      <c r="I749" s="26">
        <v>624.0</v>
      </c>
      <c r="J749" s="22">
        <v>0.0</v>
      </c>
      <c r="K749" s="22">
        <f t="shared" si="6"/>
        <v>0</v>
      </c>
      <c r="L749" s="22">
        <f t="shared" si="7"/>
        <v>0</v>
      </c>
      <c r="M749" s="22">
        <v>0.0</v>
      </c>
      <c r="N749" s="22">
        <f t="shared" si="8"/>
        <v>0</v>
      </c>
      <c r="O749" s="22">
        <f t="shared" si="9"/>
        <v>0</v>
      </c>
      <c r="P749" s="22">
        <v>22.0</v>
      </c>
      <c r="Q749" s="22">
        <f t="shared" si="10"/>
        <v>0</v>
      </c>
      <c r="R749" s="22">
        <f t="shared" si="11"/>
        <v>22</v>
      </c>
      <c r="S749" s="22">
        <v>100.0</v>
      </c>
      <c r="T749" s="22">
        <f t="shared" si="12"/>
        <v>0</v>
      </c>
      <c r="U749" s="22">
        <f t="shared" si="13"/>
        <v>100</v>
      </c>
      <c r="V749" s="22">
        <f t="shared" si="14"/>
        <v>502</v>
      </c>
      <c r="W749" s="22">
        <v>13.9</v>
      </c>
      <c r="X749" s="22">
        <f t="shared" si="15"/>
        <v>0</v>
      </c>
      <c r="Y749" s="22">
        <f t="shared" si="16"/>
        <v>13.9</v>
      </c>
      <c r="Z749" s="22">
        <v>0.39</v>
      </c>
      <c r="AA749" s="22">
        <f t="shared" si="17"/>
        <v>0</v>
      </c>
      <c r="AB749" s="22">
        <f t="shared" si="18"/>
        <v>0.39</v>
      </c>
      <c r="AC749" s="22">
        <v>68.87</v>
      </c>
      <c r="AD749" s="22">
        <f t="shared" si="19"/>
        <v>0</v>
      </c>
      <c r="AE749" s="22">
        <f t="shared" si="20"/>
        <v>68.87</v>
      </c>
      <c r="AF749" s="22">
        <v>1.37</v>
      </c>
      <c r="AG749" s="22">
        <f t="shared" si="21"/>
        <v>0</v>
      </c>
      <c r="AH749" s="22">
        <f t="shared" si="22"/>
        <v>1.37</v>
      </c>
      <c r="AI749" s="22">
        <v>60.86</v>
      </c>
      <c r="AJ749" s="22">
        <f t="shared" si="23"/>
        <v>0</v>
      </c>
      <c r="AK749" s="22">
        <f t="shared" si="24"/>
        <v>60.86</v>
      </c>
      <c r="AL749" s="22">
        <f t="shared" ref="AL749:AN749" si="3087">AF749+AI749</f>
        <v>62.23</v>
      </c>
      <c r="AM749" s="22">
        <f t="shared" si="3087"/>
        <v>0</v>
      </c>
      <c r="AN749" s="22">
        <f t="shared" si="3087"/>
        <v>62.23</v>
      </c>
      <c r="AO749" s="22">
        <f t="shared" ref="AO749:AQ749" si="3088">SUM(J749+M749+P749+S749+W749+Z749+AC749+AF749+AI749)</f>
        <v>267.39</v>
      </c>
      <c r="AP749" s="22">
        <f t="shared" si="3088"/>
        <v>0</v>
      </c>
      <c r="AQ749" s="22">
        <f t="shared" si="3088"/>
        <v>267.39</v>
      </c>
      <c r="AR749" s="22">
        <v>12.361309411196142</v>
      </c>
      <c r="AS749" s="22">
        <f t="shared" si="27"/>
        <v>279.7513094</v>
      </c>
      <c r="AT749" s="22">
        <f t="shared" si="28"/>
        <v>279.7513094</v>
      </c>
      <c r="AU749" s="22">
        <f t="shared" si="29"/>
        <v>344.2486906</v>
      </c>
      <c r="AV749" s="22">
        <f t="shared" ref="AV749:AV750" si="3093">37.95*120</f>
        <v>4554</v>
      </c>
      <c r="AW749" s="22">
        <f t="shared" si="31"/>
        <v>4209.751309</v>
      </c>
      <c r="AX749" s="22">
        <f t="shared" si="32"/>
        <v>344.2486906</v>
      </c>
      <c r="AY749" s="22">
        <v>0.0</v>
      </c>
      <c r="AZ749" s="22">
        <f t="shared" si="33"/>
        <v>0</v>
      </c>
      <c r="BA749" s="22">
        <f t="shared" si="34"/>
        <v>0</v>
      </c>
      <c r="BB749" s="22">
        <f t="shared" si="35"/>
        <v>4554</v>
      </c>
      <c r="BC749" s="22">
        <f t="shared" ref="BC749:BD749" si="3089">SUM(AW749+AZ749)</f>
        <v>4209.751309</v>
      </c>
      <c r="BD749" s="22">
        <f t="shared" si="3089"/>
        <v>344.2486906</v>
      </c>
      <c r="BE749" s="22">
        <f t="shared" si="37"/>
        <v>0</v>
      </c>
      <c r="BF749" s="27">
        <v>0.0</v>
      </c>
      <c r="BG749" s="22">
        <f t="shared" si="38"/>
        <v>0</v>
      </c>
      <c r="BH749" s="22">
        <f t="shared" si="39"/>
        <v>0</v>
      </c>
      <c r="BI749" s="22">
        <v>532.13</v>
      </c>
      <c r="BJ749" s="22">
        <f t="shared" si="40"/>
        <v>532.13</v>
      </c>
      <c r="BK749" s="22">
        <f t="shared" si="41"/>
        <v>0</v>
      </c>
      <c r="BL749" s="22"/>
      <c r="BM749" s="22">
        <f t="shared" si="42"/>
        <v>0</v>
      </c>
      <c r="BN749" s="22" t="str">
        <f t="shared" si="43"/>
        <v/>
      </c>
      <c r="BO749" s="22">
        <f t="shared" ref="BO749:BQ749" si="3090">BF749+BI749+BL749</f>
        <v>532.13</v>
      </c>
      <c r="BP749" s="22">
        <f t="shared" si="3090"/>
        <v>532.13</v>
      </c>
      <c r="BQ749" s="22">
        <f t="shared" si="3090"/>
        <v>0</v>
      </c>
      <c r="BR749" s="22">
        <f t="shared" si="45"/>
        <v>0</v>
      </c>
      <c r="BS749" s="22">
        <v>0.0</v>
      </c>
      <c r="BT749" s="22">
        <f t="shared" si="46"/>
        <v>0</v>
      </c>
      <c r="BU749" s="22">
        <f t="shared" si="47"/>
        <v>0</v>
      </c>
      <c r="BV749" s="22">
        <f t="shared" si="48"/>
        <v>0</v>
      </c>
      <c r="BW749" s="27">
        <v>1340.78</v>
      </c>
      <c r="BX749" s="22">
        <f t="shared" si="49"/>
        <v>1340.78</v>
      </c>
      <c r="BY749" s="22">
        <f t="shared" si="50"/>
        <v>0</v>
      </c>
      <c r="BZ749" s="22">
        <f t="shared" si="51"/>
        <v>0</v>
      </c>
      <c r="CA749" s="22">
        <f t="shared" si="52"/>
        <v>0</v>
      </c>
    </row>
    <row r="750" ht="14.25" customHeight="1">
      <c r="A750" s="14" t="s">
        <v>3223</v>
      </c>
      <c r="B750" s="14" t="s">
        <v>3224</v>
      </c>
      <c r="C750" s="14" t="s">
        <v>3225</v>
      </c>
      <c r="D750" s="14">
        <v>2.84897787E8</v>
      </c>
      <c r="E750" s="14" t="s">
        <v>220</v>
      </c>
      <c r="F750" s="14" t="s">
        <v>107</v>
      </c>
      <c r="G750" s="14" t="s">
        <v>3226</v>
      </c>
      <c r="H750" s="25" t="s">
        <v>96</v>
      </c>
      <c r="I750" s="26">
        <v>1495.0</v>
      </c>
      <c r="J750" s="22">
        <v>0.0</v>
      </c>
      <c r="K750" s="22">
        <f t="shared" si="6"/>
        <v>0</v>
      </c>
      <c r="L750" s="22">
        <f t="shared" si="7"/>
        <v>0</v>
      </c>
      <c r="M750" s="22">
        <v>0.0</v>
      </c>
      <c r="N750" s="22">
        <f t="shared" si="8"/>
        <v>0</v>
      </c>
      <c r="O750" s="22">
        <f t="shared" si="9"/>
        <v>0</v>
      </c>
      <c r="P750" s="22">
        <v>10.0</v>
      </c>
      <c r="Q750" s="22">
        <f t="shared" si="10"/>
        <v>0</v>
      </c>
      <c r="R750" s="22">
        <f t="shared" si="11"/>
        <v>10</v>
      </c>
      <c r="S750" s="22">
        <v>100.0</v>
      </c>
      <c r="T750" s="22">
        <f t="shared" si="12"/>
        <v>0</v>
      </c>
      <c r="U750" s="22">
        <f t="shared" si="13"/>
        <v>100</v>
      </c>
      <c r="V750" s="22">
        <f t="shared" si="14"/>
        <v>1385</v>
      </c>
      <c r="W750" s="22">
        <v>13.9</v>
      </c>
      <c r="X750" s="22">
        <f t="shared" si="15"/>
        <v>0</v>
      </c>
      <c r="Y750" s="22">
        <f t="shared" si="16"/>
        <v>13.9</v>
      </c>
      <c r="Z750" s="22">
        <v>0.39</v>
      </c>
      <c r="AA750" s="22">
        <f t="shared" si="17"/>
        <v>0</v>
      </c>
      <c r="AB750" s="22">
        <f t="shared" si="18"/>
        <v>0.39</v>
      </c>
      <c r="AC750" s="22">
        <v>68.87</v>
      </c>
      <c r="AD750" s="22">
        <f t="shared" si="19"/>
        <v>0</v>
      </c>
      <c r="AE750" s="22">
        <f t="shared" si="20"/>
        <v>68.87</v>
      </c>
      <c r="AF750" s="22">
        <v>1.37</v>
      </c>
      <c r="AG750" s="22">
        <f t="shared" si="21"/>
        <v>0</v>
      </c>
      <c r="AH750" s="22">
        <f t="shared" si="22"/>
        <v>1.37</v>
      </c>
      <c r="AI750" s="22">
        <v>60.86</v>
      </c>
      <c r="AJ750" s="22">
        <f t="shared" si="23"/>
        <v>0</v>
      </c>
      <c r="AK750" s="22">
        <f t="shared" si="24"/>
        <v>60.86</v>
      </c>
      <c r="AL750" s="22">
        <f t="shared" ref="AL750:AN750" si="3091">AF750+AI750</f>
        <v>62.23</v>
      </c>
      <c r="AM750" s="22">
        <f t="shared" si="3091"/>
        <v>0</v>
      </c>
      <c r="AN750" s="22">
        <f t="shared" si="3091"/>
        <v>62.23</v>
      </c>
      <c r="AO750" s="22">
        <f t="shared" ref="AO750:AQ750" si="3092">SUM(J750+M750+P750+S750+W750+Z750+AC750+AF750+AI750)</f>
        <v>255.39</v>
      </c>
      <c r="AP750" s="22">
        <f t="shared" si="3092"/>
        <v>0</v>
      </c>
      <c r="AQ750" s="22">
        <f t="shared" si="3092"/>
        <v>255.39</v>
      </c>
      <c r="AR750" s="22">
        <v>42.9690775895596</v>
      </c>
      <c r="AS750" s="22">
        <f t="shared" si="27"/>
        <v>298.3590776</v>
      </c>
      <c r="AT750" s="22">
        <f t="shared" si="28"/>
        <v>298.3590776</v>
      </c>
      <c r="AU750" s="22">
        <f t="shared" si="29"/>
        <v>1196.640922</v>
      </c>
      <c r="AV750" s="22">
        <f t="shared" si="3093"/>
        <v>4554</v>
      </c>
      <c r="AW750" s="22">
        <f t="shared" si="31"/>
        <v>3357.359078</v>
      </c>
      <c r="AX750" s="22">
        <f t="shared" si="32"/>
        <v>1196.640922</v>
      </c>
      <c r="AY750" s="22">
        <v>70.73</v>
      </c>
      <c r="AZ750" s="22">
        <f t="shared" si="33"/>
        <v>70.73</v>
      </c>
      <c r="BA750" s="22">
        <f t="shared" si="34"/>
        <v>0</v>
      </c>
      <c r="BB750" s="22">
        <f t="shared" si="35"/>
        <v>4624.73</v>
      </c>
      <c r="BC750" s="22">
        <f t="shared" ref="BC750:BD750" si="3094">SUM(AW750+AZ750)</f>
        <v>3428.089078</v>
      </c>
      <c r="BD750" s="22">
        <f t="shared" si="3094"/>
        <v>1196.640922</v>
      </c>
      <c r="BE750" s="22">
        <f t="shared" si="37"/>
        <v>0</v>
      </c>
      <c r="BF750" s="27">
        <v>0.0</v>
      </c>
      <c r="BG750" s="22">
        <f t="shared" si="38"/>
        <v>0</v>
      </c>
      <c r="BH750" s="22">
        <f t="shared" si="39"/>
        <v>0</v>
      </c>
      <c r="BI750" s="22">
        <v>281.48</v>
      </c>
      <c r="BJ750" s="22">
        <f t="shared" si="40"/>
        <v>281.48</v>
      </c>
      <c r="BK750" s="22">
        <f t="shared" si="41"/>
        <v>0</v>
      </c>
      <c r="BL750" s="22"/>
      <c r="BM750" s="22">
        <f t="shared" si="42"/>
        <v>0</v>
      </c>
      <c r="BN750" s="22" t="str">
        <f t="shared" si="43"/>
        <v/>
      </c>
      <c r="BO750" s="22">
        <f t="shared" ref="BO750:BQ750" si="3095">BF750+BI750+BL750</f>
        <v>281.48</v>
      </c>
      <c r="BP750" s="22">
        <f t="shared" si="3095"/>
        <v>281.48</v>
      </c>
      <c r="BQ750" s="22">
        <f t="shared" si="3095"/>
        <v>0</v>
      </c>
      <c r="BR750" s="22">
        <f t="shared" si="45"/>
        <v>0</v>
      </c>
      <c r="BS750" s="22">
        <v>0.0</v>
      </c>
      <c r="BT750" s="22">
        <f t="shared" si="46"/>
        <v>0</v>
      </c>
      <c r="BU750" s="22">
        <f t="shared" si="47"/>
        <v>0</v>
      </c>
      <c r="BV750" s="22">
        <f t="shared" si="48"/>
        <v>0</v>
      </c>
      <c r="BW750" s="27">
        <v>3777.59</v>
      </c>
      <c r="BX750" s="22">
        <f t="shared" si="49"/>
        <v>3777.59</v>
      </c>
      <c r="BY750" s="22">
        <f t="shared" si="50"/>
        <v>0</v>
      </c>
      <c r="BZ750" s="22">
        <f t="shared" si="51"/>
        <v>0</v>
      </c>
      <c r="CA750" s="22">
        <f t="shared" si="52"/>
        <v>0</v>
      </c>
    </row>
    <row r="751" ht="14.25" customHeight="1">
      <c r="A751" s="14" t="s">
        <v>3227</v>
      </c>
      <c r="B751" s="14" t="s">
        <v>3228</v>
      </c>
      <c r="C751" s="14" t="s">
        <v>3229</v>
      </c>
      <c r="D751" s="14">
        <v>1.5068066E8</v>
      </c>
      <c r="E751" s="14" t="s">
        <v>3230</v>
      </c>
      <c r="F751" s="14" t="s">
        <v>236</v>
      </c>
      <c r="G751" s="14" t="s">
        <v>3231</v>
      </c>
      <c r="H751" s="25" t="s">
        <v>96</v>
      </c>
      <c r="I751" s="26">
        <v>11800.0</v>
      </c>
      <c r="J751" s="22">
        <v>0.0</v>
      </c>
      <c r="K751" s="22">
        <f t="shared" si="6"/>
        <v>0</v>
      </c>
      <c r="L751" s="22">
        <f t="shared" si="7"/>
        <v>0</v>
      </c>
      <c r="M751" s="22">
        <v>0.0</v>
      </c>
      <c r="N751" s="22">
        <f t="shared" si="8"/>
        <v>0</v>
      </c>
      <c r="O751" s="22">
        <f t="shared" si="9"/>
        <v>0</v>
      </c>
      <c r="P751" s="22">
        <v>22.0</v>
      </c>
      <c r="Q751" s="22">
        <f t="shared" si="10"/>
        <v>0</v>
      </c>
      <c r="R751" s="22">
        <f t="shared" si="11"/>
        <v>22</v>
      </c>
      <c r="S751" s="22">
        <v>100.0</v>
      </c>
      <c r="T751" s="22">
        <f t="shared" si="12"/>
        <v>0</v>
      </c>
      <c r="U751" s="22">
        <f t="shared" si="13"/>
        <v>100</v>
      </c>
      <c r="V751" s="22">
        <f t="shared" si="14"/>
        <v>11678</v>
      </c>
      <c r="W751" s="22">
        <v>27.8</v>
      </c>
      <c r="X751" s="22">
        <f t="shared" si="15"/>
        <v>0</v>
      </c>
      <c r="Y751" s="22">
        <f t="shared" si="16"/>
        <v>27.8</v>
      </c>
      <c r="Z751" s="22">
        <v>0.39</v>
      </c>
      <c r="AA751" s="22">
        <f t="shared" si="17"/>
        <v>0</v>
      </c>
      <c r="AB751" s="22">
        <f t="shared" si="18"/>
        <v>0.39</v>
      </c>
      <c r="AC751" s="22">
        <v>68.87</v>
      </c>
      <c r="AD751" s="22">
        <f t="shared" si="19"/>
        <v>0</v>
      </c>
      <c r="AE751" s="22">
        <f t="shared" si="20"/>
        <v>68.87</v>
      </c>
      <c r="AF751" s="22">
        <v>1.37</v>
      </c>
      <c r="AG751" s="22">
        <f t="shared" si="21"/>
        <v>0</v>
      </c>
      <c r="AH751" s="22">
        <f t="shared" si="22"/>
        <v>1.37</v>
      </c>
      <c r="AI751" s="22">
        <v>60.86</v>
      </c>
      <c r="AJ751" s="22">
        <f t="shared" si="23"/>
        <v>0</v>
      </c>
      <c r="AK751" s="22">
        <f t="shared" si="24"/>
        <v>60.86</v>
      </c>
      <c r="AL751" s="22">
        <f t="shared" ref="AL751:AN751" si="3096">AF751+AI751</f>
        <v>62.23</v>
      </c>
      <c r="AM751" s="22">
        <f t="shared" si="3096"/>
        <v>0</v>
      </c>
      <c r="AN751" s="22">
        <f t="shared" si="3096"/>
        <v>62.23</v>
      </c>
      <c r="AO751" s="22">
        <f t="shared" ref="AO751:AQ751" si="3097">SUM(J751+M751+P751+S751+W751+Z751+AC751+AF751+AI751)</f>
        <v>281.29</v>
      </c>
      <c r="AP751" s="22">
        <f t="shared" si="3097"/>
        <v>0</v>
      </c>
      <c r="AQ751" s="22">
        <f t="shared" si="3097"/>
        <v>281.29</v>
      </c>
      <c r="AR751" s="22">
        <v>399.2774693021483</v>
      </c>
      <c r="AS751" s="22">
        <f t="shared" si="27"/>
        <v>680.5674693</v>
      </c>
      <c r="AT751" s="22">
        <f t="shared" si="28"/>
        <v>680.5674693</v>
      </c>
      <c r="AU751" s="22">
        <f t="shared" si="29"/>
        <v>11119.43253</v>
      </c>
      <c r="AV751" s="22">
        <f>82.93*120</f>
        <v>9951.6</v>
      </c>
      <c r="AW751" s="22">
        <f t="shared" si="31"/>
        <v>0</v>
      </c>
      <c r="AX751" s="22">
        <f t="shared" si="32"/>
        <v>9951.6</v>
      </c>
      <c r="AY751" s="22">
        <v>175.06</v>
      </c>
      <c r="AZ751" s="22">
        <f t="shared" si="33"/>
        <v>0</v>
      </c>
      <c r="BA751" s="22">
        <f t="shared" si="34"/>
        <v>175.06</v>
      </c>
      <c r="BB751" s="22">
        <f t="shared" si="35"/>
        <v>10126.66</v>
      </c>
      <c r="BC751" s="22">
        <f t="shared" ref="BC751:BD751" si="3098">SUM(AW751+AZ751)</f>
        <v>0</v>
      </c>
      <c r="BD751" s="22">
        <f t="shared" si="3098"/>
        <v>10126.66</v>
      </c>
      <c r="BE751" s="22">
        <f t="shared" si="37"/>
        <v>992.7725307</v>
      </c>
      <c r="BF751" s="27">
        <v>3993.15</v>
      </c>
      <c r="BG751" s="22">
        <f t="shared" si="38"/>
        <v>3000.377469</v>
      </c>
      <c r="BH751" s="22">
        <f t="shared" si="39"/>
        <v>992.7725307</v>
      </c>
      <c r="BI751" s="22">
        <v>1093.77</v>
      </c>
      <c r="BJ751" s="22">
        <f t="shared" si="40"/>
        <v>1093.77</v>
      </c>
      <c r="BK751" s="22">
        <f t="shared" si="41"/>
        <v>0</v>
      </c>
      <c r="BL751" s="22"/>
      <c r="BM751" s="22">
        <f t="shared" si="42"/>
        <v>0</v>
      </c>
      <c r="BN751" s="22" t="str">
        <f t="shared" si="43"/>
        <v/>
      </c>
      <c r="BO751" s="22">
        <f t="shared" ref="BO751:BQ751" si="3099">BF751+BI751+BL751</f>
        <v>5086.92</v>
      </c>
      <c r="BP751" s="22">
        <f t="shared" si="3099"/>
        <v>4094.147469</v>
      </c>
      <c r="BQ751" s="22">
        <f t="shared" si="3099"/>
        <v>992.7725307</v>
      </c>
      <c r="BR751" s="22">
        <f t="shared" si="45"/>
        <v>0</v>
      </c>
      <c r="BS751" s="22">
        <v>0.0</v>
      </c>
      <c r="BT751" s="22">
        <f t="shared" si="46"/>
        <v>0</v>
      </c>
      <c r="BU751" s="22">
        <f t="shared" si="47"/>
        <v>0</v>
      </c>
      <c r="BV751" s="22">
        <f t="shared" si="48"/>
        <v>0</v>
      </c>
      <c r="BW751" s="27">
        <v>830.01</v>
      </c>
      <c r="BX751" s="22">
        <f t="shared" si="49"/>
        <v>830.01</v>
      </c>
      <c r="BY751" s="22">
        <f t="shared" si="50"/>
        <v>0</v>
      </c>
      <c r="BZ751" s="22">
        <f t="shared" si="51"/>
        <v>0</v>
      </c>
      <c r="CA751" s="22">
        <f t="shared" si="52"/>
        <v>0</v>
      </c>
    </row>
    <row r="752" ht="14.25" customHeight="1">
      <c r="A752" s="14" t="s">
        <v>3232</v>
      </c>
      <c r="B752" s="14" t="s">
        <v>3233</v>
      </c>
      <c r="C752" s="14" t="s">
        <v>3234</v>
      </c>
      <c r="D752" s="14">
        <v>4.66922329E8</v>
      </c>
      <c r="E752" s="14" t="s">
        <v>235</v>
      </c>
      <c r="F752" s="14" t="s">
        <v>241</v>
      </c>
      <c r="G752" s="14" t="s">
        <v>3235</v>
      </c>
      <c r="H752" s="25" t="s">
        <v>96</v>
      </c>
      <c r="I752" s="26">
        <v>2300.0</v>
      </c>
      <c r="J752" s="22">
        <v>0.0</v>
      </c>
      <c r="K752" s="22">
        <f t="shared" si="6"/>
        <v>0</v>
      </c>
      <c r="L752" s="22">
        <f t="shared" si="7"/>
        <v>0</v>
      </c>
      <c r="M752" s="22">
        <v>0.0</v>
      </c>
      <c r="N752" s="22">
        <f t="shared" si="8"/>
        <v>0</v>
      </c>
      <c r="O752" s="22">
        <f t="shared" si="9"/>
        <v>0</v>
      </c>
      <c r="P752" s="22">
        <v>22.0</v>
      </c>
      <c r="Q752" s="22">
        <f t="shared" si="10"/>
        <v>0</v>
      </c>
      <c r="R752" s="22">
        <f t="shared" si="11"/>
        <v>22</v>
      </c>
      <c r="S752" s="22">
        <v>100.0</v>
      </c>
      <c r="T752" s="22">
        <f t="shared" si="12"/>
        <v>0</v>
      </c>
      <c r="U752" s="22">
        <f t="shared" si="13"/>
        <v>100</v>
      </c>
      <c r="V752" s="22">
        <f t="shared" si="14"/>
        <v>2178</v>
      </c>
      <c r="W752" s="22">
        <v>13.9</v>
      </c>
      <c r="X752" s="22">
        <f t="shared" si="15"/>
        <v>0</v>
      </c>
      <c r="Y752" s="22">
        <f t="shared" si="16"/>
        <v>13.9</v>
      </c>
      <c r="Z752" s="22">
        <v>0.39</v>
      </c>
      <c r="AA752" s="22">
        <f t="shared" si="17"/>
        <v>0</v>
      </c>
      <c r="AB752" s="22">
        <f t="shared" si="18"/>
        <v>0.39</v>
      </c>
      <c r="AC752" s="22">
        <v>68.87</v>
      </c>
      <c r="AD752" s="22">
        <f t="shared" si="19"/>
        <v>0</v>
      </c>
      <c r="AE752" s="22">
        <f t="shared" si="20"/>
        <v>68.87</v>
      </c>
      <c r="AF752" s="22">
        <v>1.37</v>
      </c>
      <c r="AG752" s="22">
        <f t="shared" si="21"/>
        <v>0</v>
      </c>
      <c r="AH752" s="22">
        <f t="shared" si="22"/>
        <v>1.37</v>
      </c>
      <c r="AI752" s="22">
        <v>60.86</v>
      </c>
      <c r="AJ752" s="22">
        <f t="shared" si="23"/>
        <v>0</v>
      </c>
      <c r="AK752" s="22">
        <f t="shared" si="24"/>
        <v>60.86</v>
      </c>
      <c r="AL752" s="22">
        <f t="shared" ref="AL752:AN752" si="3100">AF752+AI752</f>
        <v>62.23</v>
      </c>
      <c r="AM752" s="22">
        <f t="shared" si="3100"/>
        <v>0</v>
      </c>
      <c r="AN752" s="22">
        <f t="shared" si="3100"/>
        <v>62.23</v>
      </c>
      <c r="AO752" s="22">
        <f t="shared" ref="AO752:AQ752" si="3101">SUM(J752+M752+P752+S752+W752+Z752+AC752+AF752+AI752)</f>
        <v>267.39</v>
      </c>
      <c r="AP752" s="22">
        <f t="shared" si="3101"/>
        <v>0</v>
      </c>
      <c r="AQ752" s="22">
        <f t="shared" si="3101"/>
        <v>267.39</v>
      </c>
      <c r="AR752" s="22">
        <v>70.45714119708194</v>
      </c>
      <c r="AS752" s="22">
        <f t="shared" si="27"/>
        <v>337.8471412</v>
      </c>
      <c r="AT752" s="22">
        <f t="shared" si="28"/>
        <v>337.8471412</v>
      </c>
      <c r="AU752" s="22">
        <f t="shared" si="29"/>
        <v>1962.152859</v>
      </c>
      <c r="AV752" s="22">
        <f>37.95*120</f>
        <v>4554</v>
      </c>
      <c r="AW752" s="22">
        <f t="shared" si="31"/>
        <v>2591.847141</v>
      </c>
      <c r="AX752" s="22">
        <f t="shared" si="32"/>
        <v>1962.152859</v>
      </c>
      <c r="AY752" s="22">
        <v>70.73</v>
      </c>
      <c r="AZ752" s="22">
        <f t="shared" si="33"/>
        <v>70.73</v>
      </c>
      <c r="BA752" s="22">
        <f t="shared" si="34"/>
        <v>0</v>
      </c>
      <c r="BB752" s="22">
        <f t="shared" si="35"/>
        <v>4624.73</v>
      </c>
      <c r="BC752" s="22">
        <f t="shared" ref="BC752:BD752" si="3102">SUM(AW752+AZ752)</f>
        <v>2662.577141</v>
      </c>
      <c r="BD752" s="22">
        <f t="shared" si="3102"/>
        <v>1962.152859</v>
      </c>
      <c r="BE752" s="22">
        <f t="shared" si="37"/>
        <v>0</v>
      </c>
      <c r="BF752" s="27">
        <v>0.0</v>
      </c>
      <c r="BG752" s="22">
        <f t="shared" si="38"/>
        <v>0</v>
      </c>
      <c r="BH752" s="22">
        <f t="shared" si="39"/>
        <v>0</v>
      </c>
      <c r="BI752" s="22">
        <v>340.98</v>
      </c>
      <c r="BJ752" s="22">
        <f t="shared" si="40"/>
        <v>340.98</v>
      </c>
      <c r="BK752" s="22">
        <f t="shared" si="41"/>
        <v>0</v>
      </c>
      <c r="BL752" s="22"/>
      <c r="BM752" s="22">
        <f t="shared" si="42"/>
        <v>0</v>
      </c>
      <c r="BN752" s="22" t="str">
        <f t="shared" si="43"/>
        <v/>
      </c>
      <c r="BO752" s="22">
        <f t="shared" ref="BO752:BQ752" si="3103">BF752+BI752+BL752</f>
        <v>340.98</v>
      </c>
      <c r="BP752" s="22">
        <f t="shared" si="3103"/>
        <v>340.98</v>
      </c>
      <c r="BQ752" s="22">
        <f t="shared" si="3103"/>
        <v>0</v>
      </c>
      <c r="BR752" s="22">
        <f t="shared" si="45"/>
        <v>0</v>
      </c>
      <c r="BS752" s="22">
        <v>0.0</v>
      </c>
      <c r="BT752" s="22">
        <f t="shared" si="46"/>
        <v>0</v>
      </c>
      <c r="BU752" s="22">
        <f t="shared" si="47"/>
        <v>0</v>
      </c>
      <c r="BV752" s="22">
        <f t="shared" si="48"/>
        <v>0</v>
      </c>
      <c r="BW752" s="27">
        <v>808.73</v>
      </c>
      <c r="BX752" s="22">
        <f t="shared" si="49"/>
        <v>808.73</v>
      </c>
      <c r="BY752" s="22">
        <f t="shared" si="50"/>
        <v>0</v>
      </c>
      <c r="BZ752" s="22">
        <f t="shared" si="51"/>
        <v>0</v>
      </c>
      <c r="CA752" s="22">
        <f t="shared" si="52"/>
        <v>0</v>
      </c>
    </row>
    <row r="753" ht="14.25" customHeight="1">
      <c r="A753" s="14" t="s">
        <v>3236</v>
      </c>
      <c r="B753" s="14" t="s">
        <v>3237</v>
      </c>
      <c r="C753" s="14" t="s">
        <v>3238</v>
      </c>
      <c r="D753" s="14">
        <v>8.02593607E8</v>
      </c>
      <c r="E753" s="14" t="s">
        <v>3239</v>
      </c>
      <c r="F753" s="14" t="s">
        <v>577</v>
      </c>
      <c r="G753" s="14" t="s">
        <v>3240</v>
      </c>
      <c r="H753" s="25" t="s">
        <v>193</v>
      </c>
      <c r="I753" s="26">
        <v>3700.0</v>
      </c>
      <c r="J753" s="22">
        <v>0.0</v>
      </c>
      <c r="K753" s="22">
        <f t="shared" si="6"/>
        <v>0</v>
      </c>
      <c r="L753" s="22">
        <f t="shared" si="7"/>
        <v>0</v>
      </c>
      <c r="M753" s="22">
        <v>220.0</v>
      </c>
      <c r="N753" s="22">
        <f t="shared" si="8"/>
        <v>0</v>
      </c>
      <c r="O753" s="22">
        <f t="shared" si="9"/>
        <v>220</v>
      </c>
      <c r="P753" s="22">
        <v>22.0</v>
      </c>
      <c r="Q753" s="22">
        <f t="shared" si="10"/>
        <v>0</v>
      </c>
      <c r="R753" s="22">
        <f t="shared" si="11"/>
        <v>22</v>
      </c>
      <c r="S753" s="22">
        <v>100.0</v>
      </c>
      <c r="T753" s="22">
        <f t="shared" si="12"/>
        <v>0</v>
      </c>
      <c r="U753" s="22">
        <f t="shared" si="13"/>
        <v>100</v>
      </c>
      <c r="V753" s="22">
        <f t="shared" si="14"/>
        <v>3358</v>
      </c>
      <c r="W753" s="22">
        <v>41.7</v>
      </c>
      <c r="X753" s="22">
        <f t="shared" si="15"/>
        <v>0</v>
      </c>
      <c r="Y753" s="22">
        <f t="shared" si="16"/>
        <v>41.7</v>
      </c>
      <c r="Z753" s="22">
        <v>0.39</v>
      </c>
      <c r="AA753" s="22">
        <f t="shared" si="17"/>
        <v>0</v>
      </c>
      <c r="AB753" s="22">
        <f t="shared" si="18"/>
        <v>0.39</v>
      </c>
      <c r="AC753" s="22">
        <v>68.87</v>
      </c>
      <c r="AD753" s="22">
        <f t="shared" si="19"/>
        <v>0</v>
      </c>
      <c r="AE753" s="22">
        <f t="shared" si="20"/>
        <v>68.87</v>
      </c>
      <c r="AF753" s="22">
        <v>1.37</v>
      </c>
      <c r="AG753" s="22">
        <f t="shared" si="21"/>
        <v>0</v>
      </c>
      <c r="AH753" s="22">
        <f t="shared" si="22"/>
        <v>1.37</v>
      </c>
      <c r="AI753" s="22">
        <v>60.86</v>
      </c>
      <c r="AJ753" s="22">
        <f t="shared" si="23"/>
        <v>0</v>
      </c>
      <c r="AK753" s="22">
        <f t="shared" si="24"/>
        <v>60.86</v>
      </c>
      <c r="AL753" s="22">
        <f t="shared" ref="AL753:AN753" si="3104">AF753+AI753</f>
        <v>62.23</v>
      </c>
      <c r="AM753" s="22">
        <f t="shared" si="3104"/>
        <v>0</v>
      </c>
      <c r="AN753" s="22">
        <f t="shared" si="3104"/>
        <v>62.23</v>
      </c>
      <c r="AO753" s="22">
        <f t="shared" ref="AO753:AQ753" si="3105">SUM(J753+M753+P753+S753+W753+Z753+AC753+AF753+AI753)</f>
        <v>515.19</v>
      </c>
      <c r="AP753" s="22">
        <f t="shared" si="3105"/>
        <v>0</v>
      </c>
      <c r="AQ753" s="22">
        <f t="shared" si="3105"/>
        <v>515.19</v>
      </c>
      <c r="AR753" s="22">
        <v>110.3962923806724</v>
      </c>
      <c r="AS753" s="22">
        <f t="shared" si="27"/>
        <v>625.5862924</v>
      </c>
      <c r="AT753" s="22">
        <f t="shared" si="28"/>
        <v>625.5862924</v>
      </c>
      <c r="AU753" s="22">
        <f t="shared" si="29"/>
        <v>3074.413708</v>
      </c>
      <c r="AV753" s="22">
        <f t="shared" ref="AV753:AV754" si="3110">82.93*120</f>
        <v>9951.6</v>
      </c>
      <c r="AW753" s="22">
        <f t="shared" si="31"/>
        <v>6877.186292</v>
      </c>
      <c r="AX753" s="22">
        <f t="shared" si="32"/>
        <v>3074.413708</v>
      </c>
      <c r="AY753" s="22">
        <v>175.06</v>
      </c>
      <c r="AZ753" s="22">
        <f t="shared" si="33"/>
        <v>175.06</v>
      </c>
      <c r="BA753" s="22">
        <f t="shared" si="34"/>
        <v>0</v>
      </c>
      <c r="BB753" s="22">
        <f t="shared" si="35"/>
        <v>10126.66</v>
      </c>
      <c r="BC753" s="22">
        <f t="shared" ref="BC753:BD753" si="3106">SUM(AW753+AZ753)</f>
        <v>7052.246292</v>
      </c>
      <c r="BD753" s="22">
        <f t="shared" si="3106"/>
        <v>3074.413708</v>
      </c>
      <c r="BE753" s="22">
        <f t="shared" si="37"/>
        <v>0</v>
      </c>
      <c r="BF753" s="27">
        <v>0.0</v>
      </c>
      <c r="BG753" s="22">
        <f t="shared" si="38"/>
        <v>0</v>
      </c>
      <c r="BH753" s="22">
        <f t="shared" si="39"/>
        <v>0</v>
      </c>
      <c r="BI753" s="22">
        <v>798.29</v>
      </c>
      <c r="BJ753" s="22">
        <f t="shared" si="40"/>
        <v>798.29</v>
      </c>
      <c r="BK753" s="22">
        <f t="shared" si="41"/>
        <v>0</v>
      </c>
      <c r="BL753" s="22"/>
      <c r="BM753" s="22">
        <f t="shared" si="42"/>
        <v>0</v>
      </c>
      <c r="BN753" s="22" t="str">
        <f t="shared" si="43"/>
        <v/>
      </c>
      <c r="BO753" s="22">
        <f t="shared" ref="BO753:BQ753" si="3107">BF753+BI753+BL753</f>
        <v>798.29</v>
      </c>
      <c r="BP753" s="22">
        <f t="shared" si="3107"/>
        <v>798.29</v>
      </c>
      <c r="BQ753" s="22">
        <f t="shared" si="3107"/>
        <v>0</v>
      </c>
      <c r="BR753" s="22">
        <f t="shared" si="45"/>
        <v>0</v>
      </c>
      <c r="BS753" s="22">
        <v>0.0</v>
      </c>
      <c r="BT753" s="22">
        <f t="shared" si="46"/>
        <v>0</v>
      </c>
      <c r="BU753" s="22">
        <f t="shared" si="47"/>
        <v>0</v>
      </c>
      <c r="BV753" s="22">
        <f t="shared" si="48"/>
        <v>0</v>
      </c>
      <c r="BW753" s="27">
        <v>1787.68</v>
      </c>
      <c r="BX753" s="22">
        <f t="shared" si="49"/>
        <v>1787.68</v>
      </c>
      <c r="BY753" s="22">
        <f t="shared" si="50"/>
        <v>0</v>
      </c>
      <c r="BZ753" s="22">
        <f t="shared" si="51"/>
        <v>0</v>
      </c>
      <c r="CA753" s="22">
        <f t="shared" si="52"/>
        <v>0</v>
      </c>
    </row>
    <row r="754" ht="14.25" customHeight="1">
      <c r="A754" s="14" t="s">
        <v>3241</v>
      </c>
      <c r="B754" s="14" t="s">
        <v>3242</v>
      </c>
      <c r="C754" s="14" t="s">
        <v>3243</v>
      </c>
      <c r="D754" s="14">
        <v>8.17310479E8</v>
      </c>
      <c r="E754" s="14" t="s">
        <v>1228</v>
      </c>
      <c r="F754" s="14" t="s">
        <v>1664</v>
      </c>
      <c r="G754" s="14" t="s">
        <v>3244</v>
      </c>
      <c r="H754" s="25" t="s">
        <v>96</v>
      </c>
      <c r="I754" s="26">
        <v>5500.0</v>
      </c>
      <c r="J754" s="22">
        <v>0.0</v>
      </c>
      <c r="K754" s="22">
        <f t="shared" si="6"/>
        <v>0</v>
      </c>
      <c r="L754" s="22">
        <f t="shared" si="7"/>
        <v>0</v>
      </c>
      <c r="M754" s="22">
        <v>0.0</v>
      </c>
      <c r="N754" s="22">
        <f t="shared" si="8"/>
        <v>0</v>
      </c>
      <c r="O754" s="22">
        <f t="shared" si="9"/>
        <v>0</v>
      </c>
      <c r="P754" s="22">
        <v>22.0</v>
      </c>
      <c r="Q754" s="22">
        <f t="shared" si="10"/>
        <v>0</v>
      </c>
      <c r="R754" s="22">
        <f t="shared" si="11"/>
        <v>22</v>
      </c>
      <c r="S754" s="22">
        <v>100.0</v>
      </c>
      <c r="T754" s="22">
        <f t="shared" si="12"/>
        <v>0</v>
      </c>
      <c r="U754" s="22">
        <f t="shared" si="13"/>
        <v>100</v>
      </c>
      <c r="V754" s="22">
        <f t="shared" si="14"/>
        <v>5378</v>
      </c>
      <c r="W754" s="22">
        <v>27.8</v>
      </c>
      <c r="X754" s="22">
        <f t="shared" si="15"/>
        <v>0</v>
      </c>
      <c r="Y754" s="22">
        <f t="shared" si="16"/>
        <v>27.8</v>
      </c>
      <c r="Z754" s="22">
        <v>0.39</v>
      </c>
      <c r="AA754" s="22">
        <f t="shared" si="17"/>
        <v>0</v>
      </c>
      <c r="AB754" s="22">
        <f t="shared" si="18"/>
        <v>0.39</v>
      </c>
      <c r="AC754" s="22">
        <v>68.87</v>
      </c>
      <c r="AD754" s="22">
        <f t="shared" si="19"/>
        <v>0</v>
      </c>
      <c r="AE754" s="22">
        <f t="shared" si="20"/>
        <v>68.87</v>
      </c>
      <c r="AF754" s="22">
        <v>1.37</v>
      </c>
      <c r="AG754" s="22">
        <f t="shared" si="21"/>
        <v>0</v>
      </c>
      <c r="AH754" s="22">
        <f t="shared" si="22"/>
        <v>1.37</v>
      </c>
      <c r="AI754" s="22">
        <v>60.86</v>
      </c>
      <c r="AJ754" s="22">
        <f t="shared" si="23"/>
        <v>0</v>
      </c>
      <c r="AK754" s="22">
        <f t="shared" si="24"/>
        <v>60.86</v>
      </c>
      <c r="AL754" s="22">
        <f t="shared" ref="AL754:AN754" si="3108">AF754+AI754</f>
        <v>62.23</v>
      </c>
      <c r="AM754" s="22">
        <f t="shared" si="3108"/>
        <v>0</v>
      </c>
      <c r="AN754" s="22">
        <f t="shared" si="3108"/>
        <v>62.23</v>
      </c>
      <c r="AO754" s="22">
        <f t="shared" ref="AO754:AQ754" si="3109">SUM(J754+M754+P754+S754+W754+Z754+AC754+AF754+AI754)</f>
        <v>281.29</v>
      </c>
      <c r="AP754" s="22">
        <f t="shared" si="3109"/>
        <v>0</v>
      </c>
      <c r="AQ754" s="22">
        <f t="shared" si="3109"/>
        <v>281.29</v>
      </c>
      <c r="AR754" s="22">
        <v>180.89814934326975</v>
      </c>
      <c r="AS754" s="22">
        <f t="shared" si="27"/>
        <v>462.1881493</v>
      </c>
      <c r="AT754" s="22">
        <f t="shared" si="28"/>
        <v>462.1881493</v>
      </c>
      <c r="AU754" s="22">
        <f t="shared" si="29"/>
        <v>5037.811851</v>
      </c>
      <c r="AV754" s="22">
        <f t="shared" si="3110"/>
        <v>9951.6</v>
      </c>
      <c r="AW754" s="22">
        <f t="shared" si="31"/>
        <v>4913.788149</v>
      </c>
      <c r="AX754" s="22">
        <f t="shared" si="32"/>
        <v>5037.811851</v>
      </c>
      <c r="AY754" s="22">
        <v>175.06</v>
      </c>
      <c r="AZ754" s="22">
        <f t="shared" si="33"/>
        <v>175.06</v>
      </c>
      <c r="BA754" s="22">
        <f t="shared" si="34"/>
        <v>0</v>
      </c>
      <c r="BB754" s="22">
        <f t="shared" si="35"/>
        <v>10126.66</v>
      </c>
      <c r="BC754" s="22">
        <f t="shared" ref="BC754:BD754" si="3111">SUM(AW754+AZ754)</f>
        <v>5088.848149</v>
      </c>
      <c r="BD754" s="22">
        <f t="shared" si="3111"/>
        <v>5037.811851</v>
      </c>
      <c r="BE754" s="22">
        <f t="shared" si="37"/>
        <v>0</v>
      </c>
      <c r="BF754" s="27">
        <v>0.0</v>
      </c>
      <c r="BG754" s="22">
        <f t="shared" si="38"/>
        <v>0</v>
      </c>
      <c r="BH754" s="22">
        <f t="shared" si="39"/>
        <v>0</v>
      </c>
      <c r="BI754" s="22">
        <v>412.3</v>
      </c>
      <c r="BJ754" s="22">
        <f t="shared" si="40"/>
        <v>412.3</v>
      </c>
      <c r="BK754" s="22">
        <f t="shared" si="41"/>
        <v>0</v>
      </c>
      <c r="BL754" s="22"/>
      <c r="BM754" s="22">
        <f t="shared" si="42"/>
        <v>0</v>
      </c>
      <c r="BN754" s="22" t="str">
        <f t="shared" si="43"/>
        <v/>
      </c>
      <c r="BO754" s="22">
        <f t="shared" ref="BO754:BQ754" si="3112">BF754+BI754+BL754</f>
        <v>412.3</v>
      </c>
      <c r="BP754" s="22">
        <f t="shared" si="3112"/>
        <v>412.3</v>
      </c>
      <c r="BQ754" s="22">
        <f t="shared" si="3112"/>
        <v>0</v>
      </c>
      <c r="BR754" s="22">
        <f t="shared" si="45"/>
        <v>0</v>
      </c>
      <c r="BS754" s="22">
        <v>0.0</v>
      </c>
      <c r="BT754" s="22">
        <f t="shared" si="46"/>
        <v>0</v>
      </c>
      <c r="BU754" s="22">
        <f t="shared" si="47"/>
        <v>0</v>
      </c>
      <c r="BV754" s="22">
        <f t="shared" si="48"/>
        <v>0</v>
      </c>
      <c r="BW754" s="27">
        <v>712.94</v>
      </c>
      <c r="BX754" s="22">
        <f t="shared" si="49"/>
        <v>712.94</v>
      </c>
      <c r="BY754" s="22">
        <f t="shared" si="50"/>
        <v>0</v>
      </c>
      <c r="BZ754" s="22">
        <f t="shared" si="51"/>
        <v>0</v>
      </c>
      <c r="CA754" s="22">
        <f t="shared" si="52"/>
        <v>0</v>
      </c>
    </row>
    <row r="755" ht="14.25" customHeight="1">
      <c r="A755" s="14" t="s">
        <v>3245</v>
      </c>
      <c r="B755" s="14" t="s">
        <v>3246</v>
      </c>
      <c r="C755" s="14" t="s">
        <v>3247</v>
      </c>
      <c r="D755" s="14">
        <v>2.71839899E8</v>
      </c>
      <c r="E755" s="14" t="s">
        <v>546</v>
      </c>
      <c r="F755" s="14" t="s">
        <v>107</v>
      </c>
      <c r="G755" s="14" t="s">
        <v>3248</v>
      </c>
      <c r="H755" s="25" t="s">
        <v>96</v>
      </c>
      <c r="I755" s="26">
        <v>2050.0</v>
      </c>
      <c r="J755" s="22">
        <v>0.0</v>
      </c>
      <c r="K755" s="22">
        <f t="shared" si="6"/>
        <v>0</v>
      </c>
      <c r="L755" s="22">
        <f t="shared" si="7"/>
        <v>0</v>
      </c>
      <c r="M755" s="22">
        <v>0.0</v>
      </c>
      <c r="N755" s="22">
        <f t="shared" si="8"/>
        <v>0</v>
      </c>
      <c r="O755" s="22">
        <f t="shared" si="9"/>
        <v>0</v>
      </c>
      <c r="P755" s="22">
        <v>10.0</v>
      </c>
      <c r="Q755" s="22">
        <f t="shared" si="10"/>
        <v>0</v>
      </c>
      <c r="R755" s="22">
        <f t="shared" si="11"/>
        <v>10</v>
      </c>
      <c r="S755" s="22">
        <v>100.0</v>
      </c>
      <c r="T755" s="22">
        <f t="shared" si="12"/>
        <v>0</v>
      </c>
      <c r="U755" s="22">
        <f t="shared" si="13"/>
        <v>100</v>
      </c>
      <c r="V755" s="22">
        <f t="shared" si="14"/>
        <v>1940</v>
      </c>
      <c r="W755" s="22">
        <v>13.9</v>
      </c>
      <c r="X755" s="22">
        <f t="shared" si="15"/>
        <v>0</v>
      </c>
      <c r="Y755" s="22">
        <f t="shared" si="16"/>
        <v>13.9</v>
      </c>
      <c r="Z755" s="22">
        <v>0.39</v>
      </c>
      <c r="AA755" s="22">
        <f t="shared" si="17"/>
        <v>0</v>
      </c>
      <c r="AB755" s="22">
        <f t="shared" si="18"/>
        <v>0.39</v>
      </c>
      <c r="AC755" s="22">
        <v>68.87</v>
      </c>
      <c r="AD755" s="22">
        <f t="shared" si="19"/>
        <v>0</v>
      </c>
      <c r="AE755" s="22">
        <f t="shared" si="20"/>
        <v>68.87</v>
      </c>
      <c r="AF755" s="22">
        <v>1.37</v>
      </c>
      <c r="AG755" s="22">
        <f t="shared" si="21"/>
        <v>0</v>
      </c>
      <c r="AH755" s="22">
        <f t="shared" si="22"/>
        <v>1.37</v>
      </c>
      <c r="AI755" s="22">
        <v>60.86</v>
      </c>
      <c r="AJ755" s="22">
        <f t="shared" si="23"/>
        <v>0</v>
      </c>
      <c r="AK755" s="22">
        <f t="shared" si="24"/>
        <v>60.86</v>
      </c>
      <c r="AL755" s="22">
        <f t="shared" ref="AL755:AN755" si="3113">AF755+AI755</f>
        <v>62.23</v>
      </c>
      <c r="AM755" s="22">
        <f t="shared" si="3113"/>
        <v>0</v>
      </c>
      <c r="AN755" s="22">
        <f t="shared" si="3113"/>
        <v>62.23</v>
      </c>
      <c r="AO755" s="22">
        <f t="shared" ref="AO755:AQ755" si="3114">SUM(J755+M755+P755+S755+W755+Z755+AC755+AF755+AI755)</f>
        <v>255.39</v>
      </c>
      <c r="AP755" s="22">
        <f t="shared" si="3114"/>
        <v>0</v>
      </c>
      <c r="AQ755" s="22">
        <f t="shared" si="3114"/>
        <v>255.39</v>
      </c>
      <c r="AR755" s="22">
        <v>62.20725577641319</v>
      </c>
      <c r="AS755" s="22">
        <f t="shared" si="27"/>
        <v>317.5972558</v>
      </c>
      <c r="AT755" s="22">
        <f t="shared" si="28"/>
        <v>317.5972558</v>
      </c>
      <c r="AU755" s="22">
        <f t="shared" si="29"/>
        <v>1732.402744</v>
      </c>
      <c r="AV755" s="22">
        <f t="shared" ref="AV755:AV757" si="3119">37.95*120</f>
        <v>4554</v>
      </c>
      <c r="AW755" s="22">
        <f t="shared" si="31"/>
        <v>2821.597256</v>
      </c>
      <c r="AX755" s="22">
        <f t="shared" si="32"/>
        <v>1732.402744</v>
      </c>
      <c r="AY755" s="22">
        <v>70.73</v>
      </c>
      <c r="AZ755" s="22">
        <f t="shared" si="33"/>
        <v>70.73</v>
      </c>
      <c r="BA755" s="22">
        <f t="shared" si="34"/>
        <v>0</v>
      </c>
      <c r="BB755" s="22">
        <f t="shared" si="35"/>
        <v>4624.73</v>
      </c>
      <c r="BC755" s="22">
        <f t="shared" ref="BC755:BD755" si="3115">SUM(AW755+AZ755)</f>
        <v>2892.327256</v>
      </c>
      <c r="BD755" s="22">
        <f t="shared" si="3115"/>
        <v>1732.402744</v>
      </c>
      <c r="BE755" s="22">
        <f t="shared" si="37"/>
        <v>0</v>
      </c>
      <c r="BF755" s="27">
        <v>0.0</v>
      </c>
      <c r="BG755" s="22">
        <f t="shared" si="38"/>
        <v>0</v>
      </c>
      <c r="BH755" s="22">
        <f t="shared" si="39"/>
        <v>0</v>
      </c>
      <c r="BI755" s="22">
        <v>744.54</v>
      </c>
      <c r="BJ755" s="22">
        <f t="shared" si="40"/>
        <v>744.54</v>
      </c>
      <c r="BK755" s="22">
        <f t="shared" si="41"/>
        <v>0</v>
      </c>
      <c r="BL755" s="22"/>
      <c r="BM755" s="22">
        <f t="shared" si="42"/>
        <v>0</v>
      </c>
      <c r="BN755" s="22" t="str">
        <f t="shared" si="43"/>
        <v/>
      </c>
      <c r="BO755" s="22">
        <f t="shared" ref="BO755:BQ755" si="3116">BF755+BI755+BL755</f>
        <v>744.54</v>
      </c>
      <c r="BP755" s="22">
        <f t="shared" si="3116"/>
        <v>744.54</v>
      </c>
      <c r="BQ755" s="22">
        <f t="shared" si="3116"/>
        <v>0</v>
      </c>
      <c r="BR755" s="22">
        <f t="shared" si="45"/>
        <v>0</v>
      </c>
      <c r="BS755" s="22">
        <v>0.0</v>
      </c>
      <c r="BT755" s="22">
        <f t="shared" si="46"/>
        <v>0</v>
      </c>
      <c r="BU755" s="22">
        <f t="shared" si="47"/>
        <v>0</v>
      </c>
      <c r="BV755" s="22">
        <f t="shared" si="48"/>
        <v>0</v>
      </c>
      <c r="BW755" s="27">
        <v>425.63</v>
      </c>
      <c r="BX755" s="22">
        <f t="shared" si="49"/>
        <v>425.63</v>
      </c>
      <c r="BY755" s="22">
        <f t="shared" si="50"/>
        <v>0</v>
      </c>
      <c r="BZ755" s="22">
        <f t="shared" si="51"/>
        <v>0</v>
      </c>
      <c r="CA755" s="22">
        <f t="shared" si="52"/>
        <v>0</v>
      </c>
    </row>
    <row r="756" ht="14.25" customHeight="1">
      <c r="A756" s="14" t="s">
        <v>3249</v>
      </c>
      <c r="B756" s="14" t="s">
        <v>3250</v>
      </c>
      <c r="C756" s="14" t="s">
        <v>3251</v>
      </c>
      <c r="D756" s="14">
        <v>5.3214564E8</v>
      </c>
      <c r="E756" s="14" t="s">
        <v>422</v>
      </c>
      <c r="F756" s="14" t="s">
        <v>124</v>
      </c>
      <c r="G756" s="14" t="s">
        <v>3252</v>
      </c>
      <c r="H756" s="25" t="s">
        <v>96</v>
      </c>
      <c r="I756" s="26">
        <v>1475.0</v>
      </c>
      <c r="J756" s="22">
        <v>0.0</v>
      </c>
      <c r="K756" s="22">
        <f t="shared" si="6"/>
        <v>0</v>
      </c>
      <c r="L756" s="22">
        <f t="shared" si="7"/>
        <v>0</v>
      </c>
      <c r="M756" s="22">
        <v>0.0</v>
      </c>
      <c r="N756" s="22">
        <f t="shared" si="8"/>
        <v>0</v>
      </c>
      <c r="O756" s="22">
        <f t="shared" si="9"/>
        <v>0</v>
      </c>
      <c r="P756" s="22">
        <v>10.0</v>
      </c>
      <c r="Q756" s="22">
        <f t="shared" si="10"/>
        <v>0</v>
      </c>
      <c r="R756" s="22">
        <f t="shared" si="11"/>
        <v>10</v>
      </c>
      <c r="S756" s="22">
        <v>100.0</v>
      </c>
      <c r="T756" s="22">
        <f t="shared" si="12"/>
        <v>0</v>
      </c>
      <c r="U756" s="22">
        <f t="shared" si="13"/>
        <v>100</v>
      </c>
      <c r="V756" s="22">
        <f t="shared" si="14"/>
        <v>1365</v>
      </c>
      <c r="W756" s="22">
        <v>13.9</v>
      </c>
      <c r="X756" s="22">
        <f t="shared" si="15"/>
        <v>0</v>
      </c>
      <c r="Y756" s="22">
        <f t="shared" si="16"/>
        <v>13.9</v>
      </c>
      <c r="Z756" s="22">
        <v>0.39</v>
      </c>
      <c r="AA756" s="22">
        <f t="shared" si="17"/>
        <v>0</v>
      </c>
      <c r="AB756" s="22">
        <f t="shared" si="18"/>
        <v>0.39</v>
      </c>
      <c r="AC756" s="22">
        <v>68.87</v>
      </c>
      <c r="AD756" s="22">
        <f t="shared" si="19"/>
        <v>0</v>
      </c>
      <c r="AE756" s="22">
        <f t="shared" si="20"/>
        <v>68.87</v>
      </c>
      <c r="AF756" s="22">
        <v>1.37</v>
      </c>
      <c r="AG756" s="22">
        <f t="shared" si="21"/>
        <v>0</v>
      </c>
      <c r="AH756" s="22">
        <f t="shared" si="22"/>
        <v>1.37</v>
      </c>
      <c r="AI756" s="22">
        <v>60.86</v>
      </c>
      <c r="AJ756" s="22">
        <f t="shared" si="23"/>
        <v>0</v>
      </c>
      <c r="AK756" s="22">
        <f t="shared" si="24"/>
        <v>60.86</v>
      </c>
      <c r="AL756" s="22">
        <f t="shared" ref="AL756:AN756" si="3117">AF756+AI756</f>
        <v>62.23</v>
      </c>
      <c r="AM756" s="22">
        <f t="shared" si="3117"/>
        <v>0</v>
      </c>
      <c r="AN756" s="22">
        <f t="shared" si="3117"/>
        <v>62.23</v>
      </c>
      <c r="AO756" s="22">
        <f t="shared" ref="AO756:AQ756" si="3118">SUM(J756+M756+P756+S756+W756+Z756+AC756+AF756+AI756)</f>
        <v>255.39</v>
      </c>
      <c r="AP756" s="22">
        <f t="shared" si="3118"/>
        <v>0</v>
      </c>
      <c r="AQ756" s="22">
        <f t="shared" si="3118"/>
        <v>255.39</v>
      </c>
      <c r="AR756" s="22">
        <v>42.27580990715047</v>
      </c>
      <c r="AS756" s="22">
        <f t="shared" si="27"/>
        <v>297.6658099</v>
      </c>
      <c r="AT756" s="22">
        <f t="shared" si="28"/>
        <v>297.6658099</v>
      </c>
      <c r="AU756" s="22">
        <f t="shared" si="29"/>
        <v>1177.33419</v>
      </c>
      <c r="AV756" s="22">
        <f t="shared" si="3119"/>
        <v>4554</v>
      </c>
      <c r="AW756" s="22">
        <f t="shared" si="31"/>
        <v>3376.66581</v>
      </c>
      <c r="AX756" s="22">
        <f t="shared" si="32"/>
        <v>1177.33419</v>
      </c>
      <c r="AY756" s="22">
        <v>70.73</v>
      </c>
      <c r="AZ756" s="22">
        <f t="shared" si="33"/>
        <v>70.73</v>
      </c>
      <c r="BA756" s="22">
        <f t="shared" si="34"/>
        <v>0</v>
      </c>
      <c r="BB756" s="22">
        <f t="shared" si="35"/>
        <v>4624.73</v>
      </c>
      <c r="BC756" s="22">
        <f t="shared" ref="BC756:BD756" si="3120">SUM(AW756+AZ756)</f>
        <v>3447.39581</v>
      </c>
      <c r="BD756" s="22">
        <f t="shared" si="3120"/>
        <v>1177.33419</v>
      </c>
      <c r="BE756" s="22">
        <f t="shared" si="37"/>
        <v>0</v>
      </c>
      <c r="BF756" s="27">
        <v>0.0</v>
      </c>
      <c r="BG756" s="22">
        <f t="shared" si="38"/>
        <v>0</v>
      </c>
      <c r="BH756" s="22">
        <f t="shared" si="39"/>
        <v>0</v>
      </c>
      <c r="BI756" s="22">
        <v>341.09000000000003</v>
      </c>
      <c r="BJ756" s="22">
        <f t="shared" si="40"/>
        <v>341.09</v>
      </c>
      <c r="BK756" s="22">
        <f t="shared" si="41"/>
        <v>0</v>
      </c>
      <c r="BL756" s="22"/>
      <c r="BM756" s="22">
        <f t="shared" si="42"/>
        <v>0</v>
      </c>
      <c r="BN756" s="22" t="str">
        <f t="shared" si="43"/>
        <v/>
      </c>
      <c r="BO756" s="22">
        <f t="shared" ref="BO756:BQ756" si="3121">BF756+BI756+BL756</f>
        <v>341.09</v>
      </c>
      <c r="BP756" s="22">
        <f t="shared" si="3121"/>
        <v>341.09</v>
      </c>
      <c r="BQ756" s="22">
        <f t="shared" si="3121"/>
        <v>0</v>
      </c>
      <c r="BR756" s="22">
        <f t="shared" si="45"/>
        <v>0</v>
      </c>
      <c r="BS756" s="22">
        <v>0.0</v>
      </c>
      <c r="BT756" s="22">
        <f t="shared" si="46"/>
        <v>0</v>
      </c>
      <c r="BU756" s="22">
        <f t="shared" si="47"/>
        <v>0</v>
      </c>
      <c r="BV756" s="22">
        <f t="shared" si="48"/>
        <v>0</v>
      </c>
      <c r="BW756" s="27">
        <v>0.0</v>
      </c>
      <c r="BX756" s="22">
        <f t="shared" si="49"/>
        <v>0</v>
      </c>
      <c r="BY756" s="22">
        <f t="shared" si="50"/>
        <v>0</v>
      </c>
      <c r="BZ756" s="22">
        <f t="shared" si="51"/>
        <v>0</v>
      </c>
      <c r="CA756" s="22">
        <f t="shared" si="52"/>
        <v>0</v>
      </c>
    </row>
    <row r="757" ht="14.25" customHeight="1">
      <c r="A757" s="14" t="s">
        <v>3253</v>
      </c>
      <c r="B757" s="14" t="s">
        <v>3254</v>
      </c>
      <c r="C757" s="14" t="s">
        <v>3255</v>
      </c>
      <c r="D757" s="14">
        <v>1.17718599E8</v>
      </c>
      <c r="E757" s="14" t="s">
        <v>312</v>
      </c>
      <c r="F757" s="14" t="s">
        <v>209</v>
      </c>
      <c r="G757" s="14" t="s">
        <v>3256</v>
      </c>
      <c r="H757" s="25" t="s">
        <v>96</v>
      </c>
      <c r="I757" s="26">
        <v>552.0</v>
      </c>
      <c r="J757" s="22">
        <v>0.0</v>
      </c>
      <c r="K757" s="22">
        <f t="shared" si="6"/>
        <v>0</v>
      </c>
      <c r="L757" s="22">
        <f t="shared" si="7"/>
        <v>0</v>
      </c>
      <c r="M757" s="22">
        <v>0.0</v>
      </c>
      <c r="N757" s="22">
        <f t="shared" si="8"/>
        <v>0</v>
      </c>
      <c r="O757" s="22">
        <f t="shared" si="9"/>
        <v>0</v>
      </c>
      <c r="P757" s="22">
        <v>22.0</v>
      </c>
      <c r="Q757" s="22">
        <f t="shared" si="10"/>
        <v>0</v>
      </c>
      <c r="R757" s="22">
        <f t="shared" si="11"/>
        <v>22</v>
      </c>
      <c r="S757" s="22">
        <v>100.0</v>
      </c>
      <c r="T757" s="22">
        <f t="shared" si="12"/>
        <v>0</v>
      </c>
      <c r="U757" s="22">
        <f t="shared" si="13"/>
        <v>100</v>
      </c>
      <c r="V757" s="22">
        <f t="shared" si="14"/>
        <v>430</v>
      </c>
      <c r="W757" s="22">
        <v>13.9</v>
      </c>
      <c r="X757" s="22">
        <f t="shared" si="15"/>
        <v>0</v>
      </c>
      <c r="Y757" s="22">
        <f t="shared" si="16"/>
        <v>13.9</v>
      </c>
      <c r="Z757" s="22">
        <v>0.39</v>
      </c>
      <c r="AA757" s="22">
        <f t="shared" si="17"/>
        <v>0</v>
      </c>
      <c r="AB757" s="22">
        <f t="shared" si="18"/>
        <v>0.39</v>
      </c>
      <c r="AC757" s="22">
        <v>68.87</v>
      </c>
      <c r="AD757" s="22">
        <f t="shared" si="19"/>
        <v>0</v>
      </c>
      <c r="AE757" s="22">
        <f t="shared" si="20"/>
        <v>68.87</v>
      </c>
      <c r="AF757" s="22">
        <v>1.37</v>
      </c>
      <c r="AG757" s="22">
        <f t="shared" si="21"/>
        <v>0</v>
      </c>
      <c r="AH757" s="22">
        <f t="shared" si="22"/>
        <v>1.37</v>
      </c>
      <c r="AI757" s="22">
        <v>60.86</v>
      </c>
      <c r="AJ757" s="22">
        <f t="shared" si="23"/>
        <v>0</v>
      </c>
      <c r="AK757" s="22">
        <f t="shared" si="24"/>
        <v>60.86</v>
      </c>
      <c r="AL757" s="22">
        <f t="shared" ref="AL757:AN757" si="3122">AF757+AI757</f>
        <v>62.23</v>
      </c>
      <c r="AM757" s="22">
        <f t="shared" si="3122"/>
        <v>0</v>
      </c>
      <c r="AN757" s="22">
        <f t="shared" si="3122"/>
        <v>62.23</v>
      </c>
      <c r="AO757" s="22">
        <f t="shared" ref="AO757:AQ757" si="3123">SUM(J757+M757+P757+S757+W757+Z757+AC757+AF757+AI757)</f>
        <v>267.39</v>
      </c>
      <c r="AP757" s="22">
        <f t="shared" si="3123"/>
        <v>0</v>
      </c>
      <c r="AQ757" s="22">
        <f t="shared" si="3123"/>
        <v>267.39</v>
      </c>
      <c r="AR757" s="22">
        <v>9.865545754523245</v>
      </c>
      <c r="AS757" s="22">
        <f t="shared" si="27"/>
        <v>277.2555458</v>
      </c>
      <c r="AT757" s="22">
        <f t="shared" si="28"/>
        <v>277.2555458</v>
      </c>
      <c r="AU757" s="22">
        <f t="shared" si="29"/>
        <v>274.7444542</v>
      </c>
      <c r="AV757" s="22">
        <f t="shared" si="3119"/>
        <v>4554</v>
      </c>
      <c r="AW757" s="22">
        <f t="shared" si="31"/>
        <v>4279.255546</v>
      </c>
      <c r="AX757" s="22">
        <f t="shared" si="32"/>
        <v>274.7444542</v>
      </c>
      <c r="AY757" s="22">
        <v>70.73</v>
      </c>
      <c r="AZ757" s="22">
        <f t="shared" si="33"/>
        <v>70.73</v>
      </c>
      <c r="BA757" s="22">
        <f t="shared" si="34"/>
        <v>0</v>
      </c>
      <c r="BB757" s="22">
        <f t="shared" si="35"/>
        <v>4624.73</v>
      </c>
      <c r="BC757" s="22">
        <f t="shared" ref="BC757:BD757" si="3124">SUM(AW757+AZ757)</f>
        <v>4349.985546</v>
      </c>
      <c r="BD757" s="22">
        <f t="shared" si="3124"/>
        <v>274.7444542</v>
      </c>
      <c r="BE757" s="22">
        <f t="shared" si="37"/>
        <v>0</v>
      </c>
      <c r="BF757" s="27">
        <v>0.0</v>
      </c>
      <c r="BG757" s="22">
        <f t="shared" si="38"/>
        <v>0</v>
      </c>
      <c r="BH757" s="22">
        <f t="shared" si="39"/>
        <v>0</v>
      </c>
      <c r="BI757" s="22">
        <v>115.05000000000001</v>
      </c>
      <c r="BJ757" s="22">
        <f t="shared" si="40"/>
        <v>115.05</v>
      </c>
      <c r="BK757" s="22">
        <f t="shared" si="41"/>
        <v>0</v>
      </c>
      <c r="BL757" s="22"/>
      <c r="BM757" s="22">
        <f t="shared" si="42"/>
        <v>0</v>
      </c>
      <c r="BN757" s="22" t="str">
        <f t="shared" si="43"/>
        <v/>
      </c>
      <c r="BO757" s="22">
        <f t="shared" ref="BO757:BQ757" si="3125">BF757+BI757+BL757</f>
        <v>115.05</v>
      </c>
      <c r="BP757" s="22">
        <f t="shared" si="3125"/>
        <v>115.05</v>
      </c>
      <c r="BQ757" s="22">
        <f t="shared" si="3125"/>
        <v>0</v>
      </c>
      <c r="BR757" s="22">
        <f t="shared" si="45"/>
        <v>0</v>
      </c>
      <c r="BS757" s="22">
        <v>0.0</v>
      </c>
      <c r="BT757" s="22">
        <f t="shared" si="46"/>
        <v>0</v>
      </c>
      <c r="BU757" s="22">
        <f t="shared" si="47"/>
        <v>0</v>
      </c>
      <c r="BV757" s="22">
        <f t="shared" si="48"/>
        <v>0</v>
      </c>
      <c r="BW757" s="27">
        <v>0.0</v>
      </c>
      <c r="BX757" s="22">
        <f t="shared" si="49"/>
        <v>0</v>
      </c>
      <c r="BY757" s="22">
        <f t="shared" si="50"/>
        <v>0</v>
      </c>
      <c r="BZ757" s="22">
        <f t="shared" si="51"/>
        <v>0</v>
      </c>
      <c r="CA757" s="22">
        <f t="shared" si="52"/>
        <v>0</v>
      </c>
    </row>
    <row r="758" ht="14.25" customHeight="1">
      <c r="A758" s="14" t="s">
        <v>3257</v>
      </c>
      <c r="B758" s="14" t="s">
        <v>3258</v>
      </c>
      <c r="C758" s="14" t="s">
        <v>3259</v>
      </c>
      <c r="D758" s="14">
        <v>7.7844564E8</v>
      </c>
      <c r="E758" s="14" t="s">
        <v>3260</v>
      </c>
      <c r="F758" s="14" t="s">
        <v>466</v>
      </c>
      <c r="G758" s="14" t="s">
        <v>3261</v>
      </c>
      <c r="H758" s="25" t="s">
        <v>96</v>
      </c>
      <c r="I758" s="26">
        <v>6200.0</v>
      </c>
      <c r="J758" s="22">
        <v>0.0</v>
      </c>
      <c r="K758" s="22">
        <f t="shared" si="6"/>
        <v>0</v>
      </c>
      <c r="L758" s="22">
        <f t="shared" si="7"/>
        <v>0</v>
      </c>
      <c r="M758" s="22">
        <v>0.0</v>
      </c>
      <c r="N758" s="22">
        <f t="shared" si="8"/>
        <v>0</v>
      </c>
      <c r="O758" s="22">
        <f t="shared" si="9"/>
        <v>0</v>
      </c>
      <c r="P758" s="22">
        <v>22.0</v>
      </c>
      <c r="Q758" s="22">
        <f t="shared" si="10"/>
        <v>0</v>
      </c>
      <c r="R758" s="22">
        <f t="shared" si="11"/>
        <v>22</v>
      </c>
      <c r="S758" s="22">
        <v>100.0</v>
      </c>
      <c r="T758" s="22">
        <f t="shared" si="12"/>
        <v>0</v>
      </c>
      <c r="U758" s="22">
        <f t="shared" si="13"/>
        <v>100</v>
      </c>
      <c r="V758" s="22">
        <f t="shared" si="14"/>
        <v>6078</v>
      </c>
      <c r="W758" s="22">
        <v>27.8</v>
      </c>
      <c r="X758" s="22">
        <f t="shared" si="15"/>
        <v>0</v>
      </c>
      <c r="Y758" s="22">
        <f t="shared" si="16"/>
        <v>27.8</v>
      </c>
      <c r="Z758" s="22">
        <v>0.39</v>
      </c>
      <c r="AA758" s="22">
        <f t="shared" si="17"/>
        <v>0</v>
      </c>
      <c r="AB758" s="22">
        <f t="shared" si="18"/>
        <v>0.39</v>
      </c>
      <c r="AC758" s="22">
        <v>68.87</v>
      </c>
      <c r="AD758" s="22">
        <f t="shared" si="19"/>
        <v>0</v>
      </c>
      <c r="AE758" s="22">
        <f t="shared" si="20"/>
        <v>68.87</v>
      </c>
      <c r="AF758" s="22">
        <v>1.37</v>
      </c>
      <c r="AG758" s="22">
        <f t="shared" si="21"/>
        <v>0</v>
      </c>
      <c r="AH758" s="22">
        <f t="shared" si="22"/>
        <v>1.37</v>
      </c>
      <c r="AI758" s="22">
        <v>60.86</v>
      </c>
      <c r="AJ758" s="22">
        <f t="shared" si="23"/>
        <v>0</v>
      </c>
      <c r="AK758" s="22">
        <f t="shared" si="24"/>
        <v>60.86</v>
      </c>
      <c r="AL758" s="22">
        <f t="shared" ref="AL758:AN758" si="3126">AF758+AI758</f>
        <v>62.23</v>
      </c>
      <c r="AM758" s="22">
        <f t="shared" si="3126"/>
        <v>0</v>
      </c>
      <c r="AN758" s="22">
        <f t="shared" si="3126"/>
        <v>62.23</v>
      </c>
      <c r="AO758" s="22">
        <f t="shared" ref="AO758:AQ758" si="3127">SUM(J758+M758+P758+S758+W758+Z758+AC758+AF758+AI758)</f>
        <v>281.29</v>
      </c>
      <c r="AP758" s="22">
        <f t="shared" si="3127"/>
        <v>0</v>
      </c>
      <c r="AQ758" s="22">
        <f t="shared" si="3127"/>
        <v>281.29</v>
      </c>
      <c r="AR758" s="22">
        <v>205.1625182275896</v>
      </c>
      <c r="AS758" s="22">
        <f t="shared" si="27"/>
        <v>486.4525182</v>
      </c>
      <c r="AT758" s="22">
        <f t="shared" si="28"/>
        <v>486.4525182</v>
      </c>
      <c r="AU758" s="22">
        <f t="shared" si="29"/>
        <v>5713.547482</v>
      </c>
      <c r="AV758" s="22">
        <f t="shared" ref="AV758:AV759" si="3132">82.93*120</f>
        <v>9951.6</v>
      </c>
      <c r="AW758" s="22">
        <f t="shared" si="31"/>
        <v>4238.052518</v>
      </c>
      <c r="AX758" s="22">
        <f t="shared" si="32"/>
        <v>5713.547482</v>
      </c>
      <c r="AY758" s="22">
        <v>175.06</v>
      </c>
      <c r="AZ758" s="22">
        <f t="shared" si="33"/>
        <v>175.06</v>
      </c>
      <c r="BA758" s="22">
        <f t="shared" si="34"/>
        <v>0</v>
      </c>
      <c r="BB758" s="22">
        <f t="shared" si="35"/>
        <v>10126.66</v>
      </c>
      <c r="BC758" s="22">
        <f t="shared" ref="BC758:BD758" si="3128">SUM(AW758+AZ758)</f>
        <v>4413.112518</v>
      </c>
      <c r="BD758" s="22">
        <f t="shared" si="3128"/>
        <v>5713.547482</v>
      </c>
      <c r="BE758" s="22">
        <f t="shared" si="37"/>
        <v>0</v>
      </c>
      <c r="BF758" s="27">
        <v>0.0</v>
      </c>
      <c r="BG758" s="22">
        <f t="shared" si="38"/>
        <v>0</v>
      </c>
      <c r="BH758" s="22">
        <f t="shared" si="39"/>
        <v>0</v>
      </c>
      <c r="BI758" s="22">
        <v>1077.56</v>
      </c>
      <c r="BJ758" s="22">
        <f t="shared" si="40"/>
        <v>1077.56</v>
      </c>
      <c r="BK758" s="22">
        <f t="shared" si="41"/>
        <v>0</v>
      </c>
      <c r="BL758" s="22"/>
      <c r="BM758" s="22">
        <f t="shared" si="42"/>
        <v>0</v>
      </c>
      <c r="BN758" s="22" t="str">
        <f t="shared" si="43"/>
        <v/>
      </c>
      <c r="BO758" s="22">
        <f t="shared" ref="BO758:BQ758" si="3129">BF758+BI758+BL758</f>
        <v>1077.56</v>
      </c>
      <c r="BP758" s="22">
        <f t="shared" si="3129"/>
        <v>1077.56</v>
      </c>
      <c r="BQ758" s="22">
        <f t="shared" si="3129"/>
        <v>0</v>
      </c>
      <c r="BR758" s="22">
        <f t="shared" si="45"/>
        <v>0</v>
      </c>
      <c r="BS758" s="22">
        <v>0.0</v>
      </c>
      <c r="BT758" s="22">
        <f t="shared" si="46"/>
        <v>0</v>
      </c>
      <c r="BU758" s="22">
        <f t="shared" si="47"/>
        <v>0</v>
      </c>
      <c r="BV758" s="22">
        <f t="shared" si="48"/>
        <v>0</v>
      </c>
      <c r="BW758" s="27">
        <v>3054.0</v>
      </c>
      <c r="BX758" s="22">
        <f t="shared" si="49"/>
        <v>3054</v>
      </c>
      <c r="BY758" s="22">
        <f t="shared" si="50"/>
        <v>0</v>
      </c>
      <c r="BZ758" s="22">
        <f t="shared" si="51"/>
        <v>0</v>
      </c>
      <c r="CA758" s="22">
        <f t="shared" si="52"/>
        <v>0</v>
      </c>
    </row>
    <row r="759" ht="14.25" customHeight="1">
      <c r="A759" s="14" t="s">
        <v>3262</v>
      </c>
      <c r="B759" s="14" t="s">
        <v>3263</v>
      </c>
      <c r="C759" s="14" t="s">
        <v>3264</v>
      </c>
      <c r="D759" s="14">
        <v>2.57764968E8</v>
      </c>
      <c r="E759" s="14" t="s">
        <v>1960</v>
      </c>
      <c r="F759" s="14" t="s">
        <v>107</v>
      </c>
      <c r="G759" s="14" t="s">
        <v>3265</v>
      </c>
      <c r="H759" s="25" t="s">
        <v>96</v>
      </c>
      <c r="I759" s="26">
        <v>13690.0</v>
      </c>
      <c r="J759" s="22">
        <v>0.0</v>
      </c>
      <c r="K759" s="22">
        <f t="shared" si="6"/>
        <v>0</v>
      </c>
      <c r="L759" s="22">
        <f t="shared" si="7"/>
        <v>0</v>
      </c>
      <c r="M759" s="22">
        <v>0.0</v>
      </c>
      <c r="N759" s="22">
        <f t="shared" si="8"/>
        <v>0</v>
      </c>
      <c r="O759" s="22">
        <f t="shared" si="9"/>
        <v>0</v>
      </c>
      <c r="P759" s="22">
        <v>10.0</v>
      </c>
      <c r="Q759" s="22">
        <f t="shared" si="10"/>
        <v>0</v>
      </c>
      <c r="R759" s="22">
        <f t="shared" si="11"/>
        <v>10</v>
      </c>
      <c r="S759" s="22">
        <v>100.0</v>
      </c>
      <c r="T759" s="22">
        <f t="shared" si="12"/>
        <v>0</v>
      </c>
      <c r="U759" s="22">
        <f t="shared" si="13"/>
        <v>100</v>
      </c>
      <c r="V759" s="22">
        <f t="shared" si="14"/>
        <v>13580</v>
      </c>
      <c r="W759" s="22">
        <v>27.8</v>
      </c>
      <c r="X759" s="22">
        <f t="shared" si="15"/>
        <v>0</v>
      </c>
      <c r="Y759" s="22">
        <f t="shared" si="16"/>
        <v>27.8</v>
      </c>
      <c r="Z759" s="22">
        <v>0.39</v>
      </c>
      <c r="AA759" s="22">
        <f t="shared" si="17"/>
        <v>0</v>
      </c>
      <c r="AB759" s="22">
        <f t="shared" si="18"/>
        <v>0.39</v>
      </c>
      <c r="AC759" s="22">
        <v>68.87</v>
      </c>
      <c r="AD759" s="22">
        <f t="shared" si="19"/>
        <v>0</v>
      </c>
      <c r="AE759" s="22">
        <f t="shared" si="20"/>
        <v>68.87</v>
      </c>
      <c r="AF759" s="22">
        <v>1.37</v>
      </c>
      <c r="AG759" s="22">
        <f t="shared" si="21"/>
        <v>0</v>
      </c>
      <c r="AH759" s="22">
        <f t="shared" si="22"/>
        <v>1.37</v>
      </c>
      <c r="AI759" s="22">
        <v>60.86</v>
      </c>
      <c r="AJ759" s="22">
        <f t="shared" si="23"/>
        <v>0</v>
      </c>
      <c r="AK759" s="22">
        <f t="shared" si="24"/>
        <v>60.86</v>
      </c>
      <c r="AL759" s="22">
        <f t="shared" ref="AL759:AN759" si="3130">AF759+AI759</f>
        <v>62.23</v>
      </c>
      <c r="AM759" s="22">
        <f t="shared" si="3130"/>
        <v>0</v>
      </c>
      <c r="AN759" s="22">
        <f t="shared" si="3130"/>
        <v>62.23</v>
      </c>
      <c r="AO759" s="22">
        <f t="shared" ref="AO759:AQ759" si="3131">SUM(J759+M759+P759+S759+W759+Z759+AC759+AF759+AI759)</f>
        <v>269.29</v>
      </c>
      <c r="AP759" s="22">
        <f t="shared" si="3131"/>
        <v>0</v>
      </c>
      <c r="AQ759" s="22">
        <f t="shared" si="3131"/>
        <v>269.29</v>
      </c>
      <c r="AR759" s="22">
        <v>465.20722589925737</v>
      </c>
      <c r="AS759" s="22">
        <f t="shared" si="27"/>
        <v>734.4972259</v>
      </c>
      <c r="AT759" s="22">
        <f t="shared" si="28"/>
        <v>734.4972259</v>
      </c>
      <c r="AU759" s="22">
        <f t="shared" si="29"/>
        <v>12955.50277</v>
      </c>
      <c r="AV759" s="22">
        <f t="shared" si="3132"/>
        <v>9951.6</v>
      </c>
      <c r="AW759" s="22">
        <f t="shared" si="31"/>
        <v>0</v>
      </c>
      <c r="AX759" s="22">
        <f t="shared" si="32"/>
        <v>9951.6</v>
      </c>
      <c r="AY759" s="22">
        <v>0.0</v>
      </c>
      <c r="AZ759" s="22">
        <f t="shared" si="33"/>
        <v>0</v>
      </c>
      <c r="BA759" s="22">
        <f t="shared" si="34"/>
        <v>0</v>
      </c>
      <c r="BB759" s="22">
        <f t="shared" si="35"/>
        <v>9951.6</v>
      </c>
      <c r="BC759" s="22">
        <f t="shared" ref="BC759:BD759" si="3133">SUM(AW759+AZ759)</f>
        <v>0</v>
      </c>
      <c r="BD759" s="22">
        <f t="shared" si="3133"/>
        <v>9951.6</v>
      </c>
      <c r="BE759" s="22">
        <f t="shared" si="37"/>
        <v>3003.902774</v>
      </c>
      <c r="BF759" s="27">
        <v>3741.63</v>
      </c>
      <c r="BG759" s="22">
        <f t="shared" si="38"/>
        <v>737.7272259</v>
      </c>
      <c r="BH759" s="22">
        <f t="shared" si="39"/>
        <v>3003.902774</v>
      </c>
      <c r="BI759" s="22">
        <v>1025.22</v>
      </c>
      <c r="BJ759" s="22">
        <f t="shared" si="40"/>
        <v>1025.22</v>
      </c>
      <c r="BK759" s="22">
        <f t="shared" si="41"/>
        <v>0</v>
      </c>
      <c r="BL759" s="22"/>
      <c r="BM759" s="22">
        <f t="shared" si="42"/>
        <v>0</v>
      </c>
      <c r="BN759" s="22" t="str">
        <f t="shared" si="43"/>
        <v/>
      </c>
      <c r="BO759" s="22">
        <f t="shared" ref="BO759:BQ759" si="3134">BF759+BI759+BL759</f>
        <v>4766.85</v>
      </c>
      <c r="BP759" s="22">
        <f t="shared" si="3134"/>
        <v>1762.947226</v>
      </c>
      <c r="BQ759" s="22">
        <f t="shared" si="3134"/>
        <v>3003.902774</v>
      </c>
      <c r="BR759" s="22">
        <f t="shared" si="45"/>
        <v>0</v>
      </c>
      <c r="BS759" s="22">
        <v>0.0</v>
      </c>
      <c r="BT759" s="22">
        <f t="shared" si="46"/>
        <v>0</v>
      </c>
      <c r="BU759" s="22">
        <f t="shared" si="47"/>
        <v>0</v>
      </c>
      <c r="BV759" s="22">
        <f t="shared" si="48"/>
        <v>0</v>
      </c>
      <c r="BW759" s="27">
        <v>936.42</v>
      </c>
      <c r="BX759" s="22">
        <f t="shared" si="49"/>
        <v>936.42</v>
      </c>
      <c r="BY759" s="22">
        <f t="shared" si="50"/>
        <v>0</v>
      </c>
      <c r="BZ759" s="22">
        <f t="shared" si="51"/>
        <v>0</v>
      </c>
      <c r="CA759" s="22">
        <f t="shared" si="52"/>
        <v>0</v>
      </c>
    </row>
    <row r="760" ht="14.25" customHeight="1">
      <c r="A760" s="14" t="s">
        <v>3266</v>
      </c>
      <c r="B760" s="14" t="s">
        <v>3267</v>
      </c>
      <c r="C760" s="14" t="s">
        <v>3268</v>
      </c>
      <c r="D760" s="14">
        <v>2.0355137E8</v>
      </c>
      <c r="E760" s="14" t="s">
        <v>220</v>
      </c>
      <c r="F760" s="14" t="s">
        <v>236</v>
      </c>
      <c r="G760" s="14" t="s">
        <v>3269</v>
      </c>
      <c r="H760" s="25" t="s">
        <v>96</v>
      </c>
      <c r="I760" s="26">
        <v>1501.0</v>
      </c>
      <c r="J760" s="22">
        <v>0.0</v>
      </c>
      <c r="K760" s="22">
        <f t="shared" si="6"/>
        <v>0</v>
      </c>
      <c r="L760" s="22">
        <f t="shared" si="7"/>
        <v>0</v>
      </c>
      <c r="M760" s="22">
        <v>0.0</v>
      </c>
      <c r="N760" s="22">
        <f t="shared" si="8"/>
        <v>0</v>
      </c>
      <c r="O760" s="22">
        <f t="shared" si="9"/>
        <v>0</v>
      </c>
      <c r="P760" s="22">
        <v>22.0</v>
      </c>
      <c r="Q760" s="22">
        <f t="shared" si="10"/>
        <v>0</v>
      </c>
      <c r="R760" s="22">
        <f t="shared" si="11"/>
        <v>22</v>
      </c>
      <c r="S760" s="22">
        <v>100.0</v>
      </c>
      <c r="T760" s="22">
        <f t="shared" si="12"/>
        <v>0</v>
      </c>
      <c r="U760" s="22">
        <f t="shared" si="13"/>
        <v>100</v>
      </c>
      <c r="V760" s="22">
        <f t="shared" si="14"/>
        <v>1379</v>
      </c>
      <c r="W760" s="22">
        <v>13.9</v>
      </c>
      <c r="X760" s="22">
        <f t="shared" si="15"/>
        <v>0</v>
      </c>
      <c r="Y760" s="22">
        <f t="shared" si="16"/>
        <v>13.9</v>
      </c>
      <c r="Z760" s="22">
        <v>0.39</v>
      </c>
      <c r="AA760" s="22">
        <f t="shared" si="17"/>
        <v>0</v>
      </c>
      <c r="AB760" s="22">
        <f t="shared" si="18"/>
        <v>0.39</v>
      </c>
      <c r="AC760" s="22">
        <v>68.87</v>
      </c>
      <c r="AD760" s="22">
        <f t="shared" si="19"/>
        <v>0</v>
      </c>
      <c r="AE760" s="22">
        <f t="shared" si="20"/>
        <v>68.87</v>
      </c>
      <c r="AF760" s="22">
        <v>1.37</v>
      </c>
      <c r="AG760" s="22">
        <f t="shared" si="21"/>
        <v>0</v>
      </c>
      <c r="AH760" s="22">
        <f t="shared" si="22"/>
        <v>1.37</v>
      </c>
      <c r="AI760" s="22">
        <v>60.86</v>
      </c>
      <c r="AJ760" s="22">
        <f t="shared" si="23"/>
        <v>0</v>
      </c>
      <c r="AK760" s="22">
        <f t="shared" si="24"/>
        <v>60.86</v>
      </c>
      <c r="AL760" s="22">
        <f t="shared" ref="AL760:AN760" si="3135">AF760+AI760</f>
        <v>62.23</v>
      </c>
      <c r="AM760" s="22">
        <f t="shared" si="3135"/>
        <v>0</v>
      </c>
      <c r="AN760" s="22">
        <f t="shared" si="3135"/>
        <v>62.23</v>
      </c>
      <c r="AO760" s="22">
        <f t="shared" ref="AO760:AQ760" si="3136">SUM(J760+M760+P760+S760+W760+Z760+AC760+AF760+AI760)</f>
        <v>267.39</v>
      </c>
      <c r="AP760" s="22">
        <f t="shared" si="3136"/>
        <v>0</v>
      </c>
      <c r="AQ760" s="22">
        <f t="shared" si="3136"/>
        <v>267.39</v>
      </c>
      <c r="AR760" s="22">
        <v>42.761097284836865</v>
      </c>
      <c r="AS760" s="22">
        <f t="shared" si="27"/>
        <v>310.1510973</v>
      </c>
      <c r="AT760" s="22">
        <f t="shared" si="28"/>
        <v>310.1510973</v>
      </c>
      <c r="AU760" s="22">
        <f t="shared" si="29"/>
        <v>1190.848903</v>
      </c>
      <c r="AV760" s="22">
        <f>37.95*120</f>
        <v>4554</v>
      </c>
      <c r="AW760" s="22">
        <f t="shared" si="31"/>
        <v>3363.151097</v>
      </c>
      <c r="AX760" s="22">
        <f t="shared" si="32"/>
        <v>1190.848903</v>
      </c>
      <c r="AY760" s="22">
        <v>0.0</v>
      </c>
      <c r="AZ760" s="22">
        <f t="shared" si="33"/>
        <v>0</v>
      </c>
      <c r="BA760" s="22">
        <f t="shared" si="34"/>
        <v>0</v>
      </c>
      <c r="BB760" s="22">
        <f t="shared" si="35"/>
        <v>4554</v>
      </c>
      <c r="BC760" s="22">
        <f t="shared" ref="BC760:BD760" si="3137">SUM(AW760+AZ760)</f>
        <v>3363.151097</v>
      </c>
      <c r="BD760" s="22">
        <f t="shared" si="3137"/>
        <v>1190.848903</v>
      </c>
      <c r="BE760" s="22">
        <f t="shared" si="37"/>
        <v>0</v>
      </c>
      <c r="BF760" s="27">
        <v>0.0</v>
      </c>
      <c r="BG760" s="22">
        <f t="shared" si="38"/>
        <v>0</v>
      </c>
      <c r="BH760" s="22">
        <f t="shared" si="39"/>
        <v>0</v>
      </c>
      <c r="BI760" s="22">
        <v>385.11</v>
      </c>
      <c r="BJ760" s="22">
        <f t="shared" si="40"/>
        <v>385.11</v>
      </c>
      <c r="BK760" s="22">
        <f t="shared" si="41"/>
        <v>0</v>
      </c>
      <c r="BL760" s="22"/>
      <c r="BM760" s="22">
        <f t="shared" si="42"/>
        <v>0</v>
      </c>
      <c r="BN760" s="22" t="str">
        <f t="shared" si="43"/>
        <v/>
      </c>
      <c r="BO760" s="22">
        <f t="shared" ref="BO760:BQ760" si="3138">BF760+BI760+BL760</f>
        <v>385.11</v>
      </c>
      <c r="BP760" s="22">
        <f t="shared" si="3138"/>
        <v>385.11</v>
      </c>
      <c r="BQ760" s="22">
        <f t="shared" si="3138"/>
        <v>0</v>
      </c>
      <c r="BR760" s="22">
        <f t="shared" si="45"/>
        <v>0</v>
      </c>
      <c r="BS760" s="22">
        <v>0.0</v>
      </c>
      <c r="BT760" s="22">
        <f t="shared" si="46"/>
        <v>0</v>
      </c>
      <c r="BU760" s="22">
        <f t="shared" si="47"/>
        <v>0</v>
      </c>
      <c r="BV760" s="22">
        <f t="shared" si="48"/>
        <v>0</v>
      </c>
      <c r="BW760" s="27">
        <v>0.0</v>
      </c>
      <c r="BX760" s="22">
        <f t="shared" si="49"/>
        <v>0</v>
      </c>
      <c r="BY760" s="22">
        <f t="shared" si="50"/>
        <v>0</v>
      </c>
      <c r="BZ760" s="22">
        <f t="shared" si="51"/>
        <v>0</v>
      </c>
      <c r="CA760" s="22">
        <f t="shared" si="52"/>
        <v>0</v>
      </c>
    </row>
    <row r="761" ht="14.25" customHeight="1">
      <c r="A761" s="14" t="s">
        <v>3270</v>
      </c>
      <c r="B761" s="14" t="s">
        <v>3271</v>
      </c>
      <c r="C761" s="14" t="s">
        <v>3272</v>
      </c>
      <c r="D761" s="14">
        <v>7.88280392E8</v>
      </c>
      <c r="E761" s="14" t="s">
        <v>3273</v>
      </c>
      <c r="F761" s="14" t="s">
        <v>577</v>
      </c>
      <c r="G761" s="14" t="s">
        <v>3274</v>
      </c>
      <c r="H761" s="25" t="s">
        <v>96</v>
      </c>
      <c r="I761" s="26">
        <v>6800.0</v>
      </c>
      <c r="J761" s="22">
        <v>0.0</v>
      </c>
      <c r="K761" s="22">
        <f t="shared" si="6"/>
        <v>0</v>
      </c>
      <c r="L761" s="22">
        <f t="shared" si="7"/>
        <v>0</v>
      </c>
      <c r="M761" s="22">
        <v>0.0</v>
      </c>
      <c r="N761" s="22">
        <f t="shared" si="8"/>
        <v>0</v>
      </c>
      <c r="O761" s="22">
        <f t="shared" si="9"/>
        <v>0</v>
      </c>
      <c r="P761" s="22">
        <v>10.0</v>
      </c>
      <c r="Q761" s="22">
        <f t="shared" si="10"/>
        <v>0</v>
      </c>
      <c r="R761" s="22">
        <f t="shared" si="11"/>
        <v>10</v>
      </c>
      <c r="S761" s="22">
        <v>100.0</v>
      </c>
      <c r="T761" s="22">
        <f t="shared" si="12"/>
        <v>0</v>
      </c>
      <c r="U761" s="22">
        <f t="shared" si="13"/>
        <v>100</v>
      </c>
      <c r="V761" s="22">
        <f t="shared" si="14"/>
        <v>6690</v>
      </c>
      <c r="W761" s="22">
        <v>27.8</v>
      </c>
      <c r="X761" s="22">
        <f t="shared" si="15"/>
        <v>0</v>
      </c>
      <c r="Y761" s="22">
        <f t="shared" si="16"/>
        <v>27.8</v>
      </c>
      <c r="Z761" s="22">
        <v>0.39</v>
      </c>
      <c r="AA761" s="22">
        <f t="shared" si="17"/>
        <v>0</v>
      </c>
      <c r="AB761" s="22">
        <f t="shared" si="18"/>
        <v>0.39</v>
      </c>
      <c r="AC761" s="22">
        <v>68.87</v>
      </c>
      <c r="AD761" s="22">
        <f t="shared" si="19"/>
        <v>0</v>
      </c>
      <c r="AE761" s="22">
        <f t="shared" si="20"/>
        <v>68.87</v>
      </c>
      <c r="AF761" s="22">
        <v>1.37</v>
      </c>
      <c r="AG761" s="22">
        <f t="shared" si="21"/>
        <v>0</v>
      </c>
      <c r="AH761" s="22">
        <f t="shared" si="22"/>
        <v>1.37</v>
      </c>
      <c r="AI761" s="22">
        <v>60.86</v>
      </c>
      <c r="AJ761" s="22">
        <f t="shared" si="23"/>
        <v>0</v>
      </c>
      <c r="AK761" s="22">
        <f t="shared" si="24"/>
        <v>60.86</v>
      </c>
      <c r="AL761" s="22">
        <f t="shared" ref="AL761:AN761" si="3139">AF761+AI761</f>
        <v>62.23</v>
      </c>
      <c r="AM761" s="22">
        <f t="shared" si="3139"/>
        <v>0</v>
      </c>
      <c r="AN761" s="22">
        <f t="shared" si="3139"/>
        <v>62.23</v>
      </c>
      <c r="AO761" s="22">
        <f t="shared" ref="AO761:AQ761" si="3140">SUM(J761+M761+P761+S761+W761+Z761+AC761+AF761+AI761)</f>
        <v>269.29</v>
      </c>
      <c r="AP761" s="22">
        <f t="shared" si="3140"/>
        <v>0</v>
      </c>
      <c r="AQ761" s="22">
        <f t="shared" si="3140"/>
        <v>269.29</v>
      </c>
      <c r="AR761" s="22">
        <v>226.37650930930923</v>
      </c>
      <c r="AS761" s="22">
        <f t="shared" si="27"/>
        <v>495.6665093</v>
      </c>
      <c r="AT761" s="22">
        <f t="shared" si="28"/>
        <v>495.6665093</v>
      </c>
      <c r="AU761" s="22">
        <f t="shared" si="29"/>
        <v>6304.333491</v>
      </c>
      <c r="AV761" s="22">
        <f t="shared" ref="AV761:AV762" si="3145">82.93*120</f>
        <v>9951.6</v>
      </c>
      <c r="AW761" s="22">
        <f t="shared" si="31"/>
        <v>3647.266509</v>
      </c>
      <c r="AX761" s="22">
        <f t="shared" si="32"/>
        <v>6304.333491</v>
      </c>
      <c r="AY761" s="22">
        <v>175.06</v>
      </c>
      <c r="AZ761" s="22">
        <f t="shared" si="33"/>
        <v>175.06</v>
      </c>
      <c r="BA761" s="22">
        <f t="shared" si="34"/>
        <v>0</v>
      </c>
      <c r="BB761" s="22">
        <f t="shared" si="35"/>
        <v>10126.66</v>
      </c>
      <c r="BC761" s="22">
        <f t="shared" ref="BC761:BD761" si="3141">SUM(AW761+AZ761)</f>
        <v>3822.326509</v>
      </c>
      <c r="BD761" s="22">
        <f t="shared" si="3141"/>
        <v>6304.333491</v>
      </c>
      <c r="BE761" s="22">
        <f t="shared" si="37"/>
        <v>0</v>
      </c>
      <c r="BF761" s="27">
        <v>4395.42</v>
      </c>
      <c r="BG761" s="22">
        <f t="shared" si="38"/>
        <v>4395.42</v>
      </c>
      <c r="BH761" s="22">
        <f t="shared" si="39"/>
        <v>0</v>
      </c>
      <c r="BI761" s="22">
        <v>1187.4</v>
      </c>
      <c r="BJ761" s="22">
        <f t="shared" si="40"/>
        <v>1187.4</v>
      </c>
      <c r="BK761" s="22">
        <f t="shared" si="41"/>
        <v>0</v>
      </c>
      <c r="BL761" s="22"/>
      <c r="BM761" s="22">
        <f t="shared" si="42"/>
        <v>0</v>
      </c>
      <c r="BN761" s="22" t="str">
        <f t="shared" si="43"/>
        <v/>
      </c>
      <c r="BO761" s="22">
        <f t="shared" ref="BO761:BQ761" si="3142">BF761+BI761+BL761</f>
        <v>5582.82</v>
      </c>
      <c r="BP761" s="22">
        <f t="shared" si="3142"/>
        <v>5582.82</v>
      </c>
      <c r="BQ761" s="22">
        <f t="shared" si="3142"/>
        <v>0</v>
      </c>
      <c r="BR761" s="22">
        <f t="shared" si="45"/>
        <v>0</v>
      </c>
      <c r="BS761" s="22">
        <v>0.0</v>
      </c>
      <c r="BT761" s="22">
        <f t="shared" si="46"/>
        <v>0</v>
      </c>
      <c r="BU761" s="22">
        <f t="shared" si="47"/>
        <v>0</v>
      </c>
      <c r="BV761" s="22">
        <f t="shared" si="48"/>
        <v>0</v>
      </c>
      <c r="BW761" s="27">
        <v>1042.82</v>
      </c>
      <c r="BX761" s="22">
        <f t="shared" si="49"/>
        <v>1042.82</v>
      </c>
      <c r="BY761" s="22">
        <f t="shared" si="50"/>
        <v>0</v>
      </c>
      <c r="BZ761" s="22">
        <f t="shared" si="51"/>
        <v>0</v>
      </c>
      <c r="CA761" s="22">
        <f t="shared" si="52"/>
        <v>0</v>
      </c>
    </row>
    <row r="762" ht="14.25" customHeight="1">
      <c r="A762" s="14" t="s">
        <v>3275</v>
      </c>
      <c r="B762" s="14" t="s">
        <v>3276</v>
      </c>
      <c r="C762" s="14" t="s">
        <v>3277</v>
      </c>
      <c r="D762" s="14">
        <v>1.39887164E8</v>
      </c>
      <c r="E762" s="14" t="s">
        <v>3278</v>
      </c>
      <c r="F762" s="14" t="s">
        <v>113</v>
      </c>
      <c r="G762" s="14" t="s">
        <v>3279</v>
      </c>
      <c r="H762" s="25" t="s">
        <v>193</v>
      </c>
      <c r="I762" s="26">
        <v>6700.0</v>
      </c>
      <c r="J762" s="22">
        <v>0.0</v>
      </c>
      <c r="K762" s="22">
        <f t="shared" si="6"/>
        <v>0</v>
      </c>
      <c r="L762" s="22">
        <f t="shared" si="7"/>
        <v>0</v>
      </c>
      <c r="M762" s="22">
        <v>220.0</v>
      </c>
      <c r="N762" s="22">
        <f t="shared" si="8"/>
        <v>0</v>
      </c>
      <c r="O762" s="22">
        <f t="shared" si="9"/>
        <v>220</v>
      </c>
      <c r="P762" s="22">
        <v>10.0</v>
      </c>
      <c r="Q762" s="22">
        <f t="shared" si="10"/>
        <v>0</v>
      </c>
      <c r="R762" s="22">
        <f t="shared" si="11"/>
        <v>10</v>
      </c>
      <c r="S762" s="22">
        <v>100.0</v>
      </c>
      <c r="T762" s="22">
        <f t="shared" si="12"/>
        <v>0</v>
      </c>
      <c r="U762" s="22">
        <f t="shared" si="13"/>
        <v>100</v>
      </c>
      <c r="V762" s="22">
        <f t="shared" si="14"/>
        <v>6370</v>
      </c>
      <c r="W762" s="22">
        <v>27.8</v>
      </c>
      <c r="X762" s="22">
        <f t="shared" si="15"/>
        <v>0</v>
      </c>
      <c r="Y762" s="22">
        <f t="shared" si="16"/>
        <v>27.8</v>
      </c>
      <c r="Z762" s="22">
        <v>0.39</v>
      </c>
      <c r="AA762" s="22">
        <f t="shared" si="17"/>
        <v>0</v>
      </c>
      <c r="AB762" s="22">
        <f t="shared" si="18"/>
        <v>0.39</v>
      </c>
      <c r="AC762" s="22">
        <v>68.87</v>
      </c>
      <c r="AD762" s="22">
        <f t="shared" si="19"/>
        <v>0</v>
      </c>
      <c r="AE762" s="22">
        <f t="shared" si="20"/>
        <v>68.87</v>
      </c>
      <c r="AF762" s="22">
        <v>1.37</v>
      </c>
      <c r="AG762" s="22">
        <f t="shared" si="21"/>
        <v>0</v>
      </c>
      <c r="AH762" s="22">
        <f t="shared" si="22"/>
        <v>1.37</v>
      </c>
      <c r="AI762" s="22">
        <v>60.86</v>
      </c>
      <c r="AJ762" s="22">
        <f t="shared" si="23"/>
        <v>0</v>
      </c>
      <c r="AK762" s="22">
        <f t="shared" si="24"/>
        <v>60.86</v>
      </c>
      <c r="AL762" s="22">
        <f t="shared" ref="AL762:AN762" si="3143">AF762+AI762</f>
        <v>62.23</v>
      </c>
      <c r="AM762" s="22">
        <f t="shared" si="3143"/>
        <v>0</v>
      </c>
      <c r="AN762" s="22">
        <f t="shared" si="3143"/>
        <v>62.23</v>
      </c>
      <c r="AO762" s="22">
        <f t="shared" ref="AO762:AQ762" si="3144">SUM(J762+M762+P762+S762+W762+Z762+AC762+AF762+AI762)</f>
        <v>489.29</v>
      </c>
      <c r="AP762" s="22">
        <f t="shared" si="3144"/>
        <v>0</v>
      </c>
      <c r="AQ762" s="22">
        <f t="shared" si="3144"/>
        <v>489.29</v>
      </c>
      <c r="AR762" s="22">
        <v>215.28422639076302</v>
      </c>
      <c r="AS762" s="22">
        <f t="shared" si="27"/>
        <v>704.5742264</v>
      </c>
      <c r="AT762" s="22">
        <f t="shared" si="28"/>
        <v>704.5742264</v>
      </c>
      <c r="AU762" s="22">
        <f t="shared" si="29"/>
        <v>5995.425774</v>
      </c>
      <c r="AV762" s="22">
        <f t="shared" si="3145"/>
        <v>9951.6</v>
      </c>
      <c r="AW762" s="22">
        <f t="shared" si="31"/>
        <v>3956.174226</v>
      </c>
      <c r="AX762" s="22">
        <f t="shared" si="32"/>
        <v>5995.425774</v>
      </c>
      <c r="AY762" s="22">
        <v>175.06</v>
      </c>
      <c r="AZ762" s="22">
        <f t="shared" si="33"/>
        <v>175.06</v>
      </c>
      <c r="BA762" s="22">
        <f t="shared" si="34"/>
        <v>0</v>
      </c>
      <c r="BB762" s="22">
        <f t="shared" si="35"/>
        <v>10126.66</v>
      </c>
      <c r="BC762" s="22">
        <f t="shared" ref="BC762:BD762" si="3146">SUM(AW762+AZ762)</f>
        <v>4131.234226</v>
      </c>
      <c r="BD762" s="22">
        <f t="shared" si="3146"/>
        <v>5995.425774</v>
      </c>
      <c r="BE762" s="22">
        <f t="shared" si="37"/>
        <v>0</v>
      </c>
      <c r="BF762" s="27">
        <v>0.0</v>
      </c>
      <c r="BG762" s="22">
        <f t="shared" si="38"/>
        <v>0</v>
      </c>
      <c r="BH762" s="22">
        <f t="shared" si="39"/>
        <v>0</v>
      </c>
      <c r="BI762" s="22">
        <v>1473.12</v>
      </c>
      <c r="BJ762" s="22">
        <f t="shared" si="40"/>
        <v>1473.12</v>
      </c>
      <c r="BK762" s="22">
        <f t="shared" si="41"/>
        <v>0</v>
      </c>
      <c r="BL762" s="22"/>
      <c r="BM762" s="22">
        <f t="shared" si="42"/>
        <v>0</v>
      </c>
      <c r="BN762" s="22" t="str">
        <f t="shared" si="43"/>
        <v/>
      </c>
      <c r="BO762" s="22">
        <f t="shared" ref="BO762:BQ762" si="3147">BF762+BI762+BL762</f>
        <v>1473.12</v>
      </c>
      <c r="BP762" s="22">
        <f t="shared" si="3147"/>
        <v>1473.12</v>
      </c>
      <c r="BQ762" s="22">
        <f t="shared" si="3147"/>
        <v>0</v>
      </c>
      <c r="BR762" s="22">
        <f t="shared" si="45"/>
        <v>0</v>
      </c>
      <c r="BS762" s="22">
        <v>0.0</v>
      </c>
      <c r="BT762" s="22">
        <f t="shared" si="46"/>
        <v>0</v>
      </c>
      <c r="BU762" s="22">
        <f t="shared" si="47"/>
        <v>0</v>
      </c>
      <c r="BV762" s="22">
        <f t="shared" si="48"/>
        <v>0</v>
      </c>
      <c r="BW762" s="27">
        <v>1042.83</v>
      </c>
      <c r="BX762" s="22">
        <f t="shared" si="49"/>
        <v>1042.83</v>
      </c>
      <c r="BY762" s="22">
        <f t="shared" si="50"/>
        <v>0</v>
      </c>
      <c r="BZ762" s="22">
        <f t="shared" si="51"/>
        <v>0</v>
      </c>
      <c r="CA762" s="22">
        <f t="shared" si="52"/>
        <v>0</v>
      </c>
    </row>
    <row r="763" ht="14.25" customHeight="1">
      <c r="A763" s="14" t="s">
        <v>3280</v>
      </c>
      <c r="B763" s="14" t="s">
        <v>3281</v>
      </c>
      <c r="C763" s="14" t="s">
        <v>3282</v>
      </c>
      <c r="D763" s="14">
        <v>9.88157322E8</v>
      </c>
      <c r="E763" s="14" t="s">
        <v>327</v>
      </c>
      <c r="F763" s="14" t="s">
        <v>267</v>
      </c>
      <c r="G763" s="14" t="s">
        <v>3283</v>
      </c>
      <c r="H763" s="25" t="s">
        <v>96</v>
      </c>
      <c r="I763" s="26">
        <v>666.0</v>
      </c>
      <c r="J763" s="22">
        <v>0.0</v>
      </c>
      <c r="K763" s="22">
        <f t="shared" si="6"/>
        <v>0</v>
      </c>
      <c r="L763" s="22">
        <f t="shared" si="7"/>
        <v>0</v>
      </c>
      <c r="M763" s="22">
        <v>0.0</v>
      </c>
      <c r="N763" s="22">
        <f t="shared" si="8"/>
        <v>0</v>
      </c>
      <c r="O763" s="22">
        <f t="shared" si="9"/>
        <v>0</v>
      </c>
      <c r="P763" s="22">
        <v>10.0</v>
      </c>
      <c r="Q763" s="22">
        <f t="shared" si="10"/>
        <v>0</v>
      </c>
      <c r="R763" s="22">
        <f t="shared" si="11"/>
        <v>10</v>
      </c>
      <c r="S763" s="22">
        <v>100.0</v>
      </c>
      <c r="T763" s="22">
        <f t="shared" si="12"/>
        <v>0</v>
      </c>
      <c r="U763" s="22">
        <f t="shared" si="13"/>
        <v>100</v>
      </c>
      <c r="V763" s="22">
        <f t="shared" si="14"/>
        <v>556</v>
      </c>
      <c r="W763" s="22">
        <v>13.9</v>
      </c>
      <c r="X763" s="22">
        <f t="shared" si="15"/>
        <v>0</v>
      </c>
      <c r="Y763" s="22">
        <f t="shared" si="16"/>
        <v>13.9</v>
      </c>
      <c r="Z763" s="22">
        <v>0.39</v>
      </c>
      <c r="AA763" s="22">
        <f t="shared" si="17"/>
        <v>0</v>
      </c>
      <c r="AB763" s="22">
        <f t="shared" si="18"/>
        <v>0.39</v>
      </c>
      <c r="AC763" s="22">
        <v>68.87</v>
      </c>
      <c r="AD763" s="22">
        <f t="shared" si="19"/>
        <v>0</v>
      </c>
      <c r="AE763" s="22">
        <f t="shared" si="20"/>
        <v>68.87</v>
      </c>
      <c r="AF763" s="22">
        <v>1.37</v>
      </c>
      <c r="AG763" s="22">
        <f t="shared" si="21"/>
        <v>0</v>
      </c>
      <c r="AH763" s="22">
        <f t="shared" si="22"/>
        <v>1.37</v>
      </c>
      <c r="AI763" s="22">
        <v>60.86</v>
      </c>
      <c r="AJ763" s="22">
        <f t="shared" si="23"/>
        <v>0</v>
      </c>
      <c r="AK763" s="22">
        <f t="shared" si="24"/>
        <v>60.86</v>
      </c>
      <c r="AL763" s="22">
        <f t="shared" ref="AL763:AN763" si="3148">AF763+AI763</f>
        <v>62.23</v>
      </c>
      <c r="AM763" s="22">
        <f t="shared" si="3148"/>
        <v>0</v>
      </c>
      <c r="AN763" s="22">
        <f t="shared" si="3148"/>
        <v>62.23</v>
      </c>
      <c r="AO763" s="22">
        <f t="shared" ref="AO763:AQ763" si="3149">SUM(J763+M763+P763+S763+W763+Z763+AC763+AF763+AI763)</f>
        <v>255.39</v>
      </c>
      <c r="AP763" s="22">
        <f t="shared" si="3149"/>
        <v>0</v>
      </c>
      <c r="AQ763" s="22">
        <f t="shared" si="3149"/>
        <v>255.39</v>
      </c>
      <c r="AR763" s="22">
        <v>14.233132153700815</v>
      </c>
      <c r="AS763" s="22">
        <f t="shared" si="27"/>
        <v>269.6231322</v>
      </c>
      <c r="AT763" s="22">
        <f t="shared" si="28"/>
        <v>269.6231322</v>
      </c>
      <c r="AU763" s="22">
        <f t="shared" si="29"/>
        <v>396.3768678</v>
      </c>
      <c r="AV763" s="22">
        <f t="shared" ref="AV763:AV769" si="3154">37.95*120</f>
        <v>4554</v>
      </c>
      <c r="AW763" s="22">
        <f t="shared" si="31"/>
        <v>4157.623132</v>
      </c>
      <c r="AX763" s="22">
        <f t="shared" si="32"/>
        <v>396.3768678</v>
      </c>
      <c r="AY763" s="22">
        <v>70.73</v>
      </c>
      <c r="AZ763" s="22">
        <f t="shared" si="33"/>
        <v>70.73</v>
      </c>
      <c r="BA763" s="22">
        <f t="shared" si="34"/>
        <v>0</v>
      </c>
      <c r="BB763" s="22">
        <f t="shared" si="35"/>
        <v>4624.73</v>
      </c>
      <c r="BC763" s="22">
        <f t="shared" ref="BC763:BD763" si="3150">SUM(AW763+AZ763)</f>
        <v>4228.353132</v>
      </c>
      <c r="BD763" s="22">
        <f t="shared" si="3150"/>
        <v>396.3768678</v>
      </c>
      <c r="BE763" s="22">
        <f t="shared" si="37"/>
        <v>0</v>
      </c>
      <c r="BF763" s="27">
        <v>0.0</v>
      </c>
      <c r="BG763" s="22">
        <f t="shared" si="38"/>
        <v>0</v>
      </c>
      <c r="BH763" s="22">
        <f t="shared" si="39"/>
        <v>0</v>
      </c>
      <c r="BI763" s="22">
        <v>535.63</v>
      </c>
      <c r="BJ763" s="22">
        <f t="shared" si="40"/>
        <v>535.63</v>
      </c>
      <c r="BK763" s="22">
        <f t="shared" si="41"/>
        <v>0</v>
      </c>
      <c r="BL763" s="22"/>
      <c r="BM763" s="22">
        <f t="shared" si="42"/>
        <v>0</v>
      </c>
      <c r="BN763" s="22" t="str">
        <f t="shared" si="43"/>
        <v/>
      </c>
      <c r="BO763" s="22">
        <f t="shared" ref="BO763:BQ763" si="3151">BF763+BI763+BL763</f>
        <v>535.63</v>
      </c>
      <c r="BP763" s="22">
        <f t="shared" si="3151"/>
        <v>535.63</v>
      </c>
      <c r="BQ763" s="22">
        <f t="shared" si="3151"/>
        <v>0</v>
      </c>
      <c r="BR763" s="22">
        <f t="shared" si="45"/>
        <v>0</v>
      </c>
      <c r="BS763" s="22">
        <v>0.0</v>
      </c>
      <c r="BT763" s="22">
        <f t="shared" si="46"/>
        <v>0</v>
      </c>
      <c r="BU763" s="22">
        <f t="shared" si="47"/>
        <v>0</v>
      </c>
      <c r="BV763" s="22">
        <f t="shared" si="48"/>
        <v>0</v>
      </c>
      <c r="BW763" s="27">
        <v>1574.89</v>
      </c>
      <c r="BX763" s="22">
        <f t="shared" si="49"/>
        <v>1574.89</v>
      </c>
      <c r="BY763" s="22">
        <f t="shared" si="50"/>
        <v>0</v>
      </c>
      <c r="BZ763" s="22">
        <f t="shared" si="51"/>
        <v>0</v>
      </c>
      <c r="CA763" s="22">
        <f t="shared" si="52"/>
        <v>0</v>
      </c>
    </row>
    <row r="764" ht="14.25" customHeight="1">
      <c r="A764" s="14" t="s">
        <v>3284</v>
      </c>
      <c r="B764" s="14" t="s">
        <v>3285</v>
      </c>
      <c r="C764" s="14" t="s">
        <v>3286</v>
      </c>
      <c r="D764" s="14">
        <v>2.51692094E8</v>
      </c>
      <c r="E764" s="14" t="s">
        <v>379</v>
      </c>
      <c r="F764" s="14" t="s">
        <v>282</v>
      </c>
      <c r="G764" s="14" t="s">
        <v>3287</v>
      </c>
      <c r="H764" s="25" t="s">
        <v>96</v>
      </c>
      <c r="I764" s="26">
        <v>1168.0</v>
      </c>
      <c r="J764" s="22">
        <v>0.0</v>
      </c>
      <c r="K764" s="22">
        <f t="shared" si="6"/>
        <v>0</v>
      </c>
      <c r="L764" s="22">
        <f t="shared" si="7"/>
        <v>0</v>
      </c>
      <c r="M764" s="22">
        <v>0.0</v>
      </c>
      <c r="N764" s="22">
        <f t="shared" si="8"/>
        <v>0</v>
      </c>
      <c r="O764" s="22">
        <f t="shared" si="9"/>
        <v>0</v>
      </c>
      <c r="P764" s="22">
        <v>10.0</v>
      </c>
      <c r="Q764" s="22">
        <f t="shared" si="10"/>
        <v>0</v>
      </c>
      <c r="R764" s="22">
        <f t="shared" si="11"/>
        <v>10</v>
      </c>
      <c r="S764" s="22">
        <v>100.0</v>
      </c>
      <c r="T764" s="22">
        <f t="shared" si="12"/>
        <v>0</v>
      </c>
      <c r="U764" s="22">
        <f t="shared" si="13"/>
        <v>100</v>
      </c>
      <c r="V764" s="22">
        <f t="shared" si="14"/>
        <v>1058</v>
      </c>
      <c r="W764" s="22">
        <v>27.8</v>
      </c>
      <c r="X764" s="22">
        <f t="shared" si="15"/>
        <v>0</v>
      </c>
      <c r="Y764" s="22">
        <f t="shared" si="16"/>
        <v>27.8</v>
      </c>
      <c r="Z764" s="22">
        <v>0.39</v>
      </c>
      <c r="AA764" s="22">
        <f t="shared" si="17"/>
        <v>0</v>
      </c>
      <c r="AB764" s="22">
        <f t="shared" si="18"/>
        <v>0.39</v>
      </c>
      <c r="AC764" s="22">
        <v>68.87</v>
      </c>
      <c r="AD764" s="22">
        <f t="shared" si="19"/>
        <v>0</v>
      </c>
      <c r="AE764" s="22">
        <f t="shared" si="20"/>
        <v>68.87</v>
      </c>
      <c r="AF764" s="22">
        <v>1.37</v>
      </c>
      <c r="AG764" s="22">
        <f t="shared" si="21"/>
        <v>0</v>
      </c>
      <c r="AH764" s="22">
        <f t="shared" si="22"/>
        <v>1.37</v>
      </c>
      <c r="AI764" s="22">
        <v>60.86</v>
      </c>
      <c r="AJ764" s="22">
        <f t="shared" si="23"/>
        <v>0</v>
      </c>
      <c r="AK764" s="22">
        <f t="shared" si="24"/>
        <v>60.86</v>
      </c>
      <c r="AL764" s="22">
        <f t="shared" ref="AL764:AN764" si="3152">AF764+AI764</f>
        <v>62.23</v>
      </c>
      <c r="AM764" s="22">
        <f t="shared" si="3152"/>
        <v>0</v>
      </c>
      <c r="AN764" s="22">
        <f t="shared" si="3152"/>
        <v>62.23</v>
      </c>
      <c r="AO764" s="22">
        <f t="shared" ref="AO764:AQ764" si="3153">SUM(J764+M764+P764+S764+W764+Z764+AC764+AF764+AI764)</f>
        <v>269.29</v>
      </c>
      <c r="AP764" s="22">
        <f t="shared" si="3153"/>
        <v>0</v>
      </c>
      <c r="AQ764" s="22">
        <f t="shared" si="3153"/>
        <v>269.29</v>
      </c>
      <c r="AR764" s="22">
        <v>31.15232994289584</v>
      </c>
      <c r="AS764" s="22">
        <f t="shared" si="27"/>
        <v>300.4423299</v>
      </c>
      <c r="AT764" s="22">
        <f t="shared" si="28"/>
        <v>300.4423299</v>
      </c>
      <c r="AU764" s="22">
        <f t="shared" si="29"/>
        <v>867.5576701</v>
      </c>
      <c r="AV764" s="22">
        <f t="shared" si="3154"/>
        <v>4554</v>
      </c>
      <c r="AW764" s="22">
        <f t="shared" si="31"/>
        <v>3686.44233</v>
      </c>
      <c r="AX764" s="22">
        <f t="shared" si="32"/>
        <v>867.5576701</v>
      </c>
      <c r="AY764" s="22">
        <v>70.73</v>
      </c>
      <c r="AZ764" s="22">
        <f t="shared" si="33"/>
        <v>70.73</v>
      </c>
      <c r="BA764" s="22">
        <f t="shared" si="34"/>
        <v>0</v>
      </c>
      <c r="BB764" s="22">
        <f t="shared" si="35"/>
        <v>4624.73</v>
      </c>
      <c r="BC764" s="22">
        <f t="shared" ref="BC764:BD764" si="3155">SUM(AW764+AZ764)</f>
        <v>3757.17233</v>
      </c>
      <c r="BD764" s="22">
        <f t="shared" si="3155"/>
        <v>867.5576701</v>
      </c>
      <c r="BE764" s="22">
        <f t="shared" si="37"/>
        <v>0</v>
      </c>
      <c r="BF764" s="27">
        <v>0.0</v>
      </c>
      <c r="BG764" s="22">
        <f t="shared" si="38"/>
        <v>0</v>
      </c>
      <c r="BH764" s="22">
        <f t="shared" si="39"/>
        <v>0</v>
      </c>
      <c r="BI764" s="22">
        <v>520.51</v>
      </c>
      <c r="BJ764" s="22">
        <f t="shared" si="40"/>
        <v>520.51</v>
      </c>
      <c r="BK764" s="22">
        <f t="shared" si="41"/>
        <v>0</v>
      </c>
      <c r="BL764" s="22"/>
      <c r="BM764" s="22">
        <f t="shared" si="42"/>
        <v>0</v>
      </c>
      <c r="BN764" s="22" t="str">
        <f t="shared" si="43"/>
        <v/>
      </c>
      <c r="BO764" s="22">
        <f t="shared" ref="BO764:BQ764" si="3156">BF764+BI764+BL764</f>
        <v>520.51</v>
      </c>
      <c r="BP764" s="22">
        <f t="shared" si="3156"/>
        <v>520.51</v>
      </c>
      <c r="BQ764" s="22">
        <f t="shared" si="3156"/>
        <v>0</v>
      </c>
      <c r="BR764" s="22">
        <f t="shared" si="45"/>
        <v>0</v>
      </c>
      <c r="BS764" s="22">
        <v>0.0</v>
      </c>
      <c r="BT764" s="22">
        <f t="shared" si="46"/>
        <v>0</v>
      </c>
      <c r="BU764" s="22">
        <f t="shared" si="47"/>
        <v>0</v>
      </c>
      <c r="BV764" s="22">
        <f t="shared" si="48"/>
        <v>0</v>
      </c>
      <c r="BW764" s="27">
        <v>766.16</v>
      </c>
      <c r="BX764" s="22">
        <f t="shared" si="49"/>
        <v>766.16</v>
      </c>
      <c r="BY764" s="22">
        <f t="shared" si="50"/>
        <v>0</v>
      </c>
      <c r="BZ764" s="22">
        <f t="shared" si="51"/>
        <v>0</v>
      </c>
      <c r="CA764" s="22">
        <f t="shared" si="52"/>
        <v>0</v>
      </c>
    </row>
    <row r="765" ht="14.25" customHeight="1">
      <c r="A765" s="14" t="s">
        <v>3288</v>
      </c>
      <c r="B765" s="14" t="s">
        <v>3289</v>
      </c>
      <c r="C765" s="14" t="s">
        <v>3290</v>
      </c>
      <c r="D765" s="14">
        <v>4.68641122E8</v>
      </c>
      <c r="E765" s="14" t="s">
        <v>422</v>
      </c>
      <c r="F765" s="14" t="s">
        <v>241</v>
      </c>
      <c r="G765" s="14" t="s">
        <v>3291</v>
      </c>
      <c r="H765" s="25" t="s">
        <v>96</v>
      </c>
      <c r="I765" s="26">
        <v>1143.0</v>
      </c>
      <c r="J765" s="22">
        <v>0.0</v>
      </c>
      <c r="K765" s="22">
        <f t="shared" si="6"/>
        <v>0</v>
      </c>
      <c r="L765" s="22">
        <f t="shared" si="7"/>
        <v>0</v>
      </c>
      <c r="M765" s="22">
        <v>0.0</v>
      </c>
      <c r="N765" s="22">
        <f t="shared" si="8"/>
        <v>0</v>
      </c>
      <c r="O765" s="22">
        <f t="shared" si="9"/>
        <v>0</v>
      </c>
      <c r="P765" s="22">
        <v>10.0</v>
      </c>
      <c r="Q765" s="22">
        <f t="shared" si="10"/>
        <v>0</v>
      </c>
      <c r="R765" s="22">
        <f t="shared" si="11"/>
        <v>10</v>
      </c>
      <c r="S765" s="22">
        <v>100.0</v>
      </c>
      <c r="T765" s="22">
        <f t="shared" si="12"/>
        <v>0</v>
      </c>
      <c r="U765" s="22">
        <f t="shared" si="13"/>
        <v>100</v>
      </c>
      <c r="V765" s="22">
        <f t="shared" si="14"/>
        <v>1033</v>
      </c>
      <c r="W765" s="22">
        <v>13.9</v>
      </c>
      <c r="X765" s="22">
        <f t="shared" si="15"/>
        <v>0</v>
      </c>
      <c r="Y765" s="22">
        <f t="shared" si="16"/>
        <v>13.9</v>
      </c>
      <c r="Z765" s="22">
        <v>0.39</v>
      </c>
      <c r="AA765" s="22">
        <f t="shared" si="17"/>
        <v>0</v>
      </c>
      <c r="AB765" s="22">
        <f t="shared" si="18"/>
        <v>0.39</v>
      </c>
      <c r="AC765" s="22">
        <v>68.87</v>
      </c>
      <c r="AD765" s="22">
        <f t="shared" si="19"/>
        <v>0</v>
      </c>
      <c r="AE765" s="22">
        <f t="shared" si="20"/>
        <v>68.87</v>
      </c>
      <c r="AF765" s="22">
        <v>1.37</v>
      </c>
      <c r="AG765" s="22">
        <f t="shared" si="21"/>
        <v>0</v>
      </c>
      <c r="AH765" s="22">
        <f t="shared" si="22"/>
        <v>1.37</v>
      </c>
      <c r="AI765" s="22">
        <v>60.86</v>
      </c>
      <c r="AJ765" s="22">
        <f t="shared" si="23"/>
        <v>0</v>
      </c>
      <c r="AK765" s="22">
        <f t="shared" si="24"/>
        <v>60.86</v>
      </c>
      <c r="AL765" s="22">
        <f t="shared" ref="AL765:AN765" si="3157">AF765+AI765</f>
        <v>62.23</v>
      </c>
      <c r="AM765" s="22">
        <f t="shared" si="3157"/>
        <v>0</v>
      </c>
      <c r="AN765" s="22">
        <f t="shared" si="3157"/>
        <v>62.23</v>
      </c>
      <c r="AO765" s="22">
        <f t="shared" ref="AO765:AQ765" si="3158">SUM(J765+M765+P765+S765+W765+Z765+AC765+AF765+AI765)</f>
        <v>255.39</v>
      </c>
      <c r="AP765" s="22">
        <f t="shared" si="3158"/>
        <v>0</v>
      </c>
      <c r="AQ765" s="22">
        <f t="shared" si="3158"/>
        <v>255.39</v>
      </c>
      <c r="AR765" s="22">
        <v>30.767566379158765</v>
      </c>
      <c r="AS765" s="22">
        <f t="shared" si="27"/>
        <v>286.1575664</v>
      </c>
      <c r="AT765" s="22">
        <f t="shared" si="28"/>
        <v>286.1575664</v>
      </c>
      <c r="AU765" s="22">
        <f t="shared" si="29"/>
        <v>856.8424336</v>
      </c>
      <c r="AV765" s="22">
        <f t="shared" si="3154"/>
        <v>4554</v>
      </c>
      <c r="AW765" s="22">
        <f t="shared" si="31"/>
        <v>3697.157566</v>
      </c>
      <c r="AX765" s="22">
        <f t="shared" si="32"/>
        <v>856.8424336</v>
      </c>
      <c r="AY765" s="22">
        <v>70.73</v>
      </c>
      <c r="AZ765" s="22">
        <f t="shared" si="33"/>
        <v>70.73</v>
      </c>
      <c r="BA765" s="22">
        <f t="shared" si="34"/>
        <v>0</v>
      </c>
      <c r="BB765" s="22">
        <f t="shared" si="35"/>
        <v>4624.73</v>
      </c>
      <c r="BC765" s="22">
        <f t="shared" ref="BC765:BD765" si="3159">SUM(AW765+AZ765)</f>
        <v>3767.887566</v>
      </c>
      <c r="BD765" s="22">
        <f t="shared" si="3159"/>
        <v>856.8424336</v>
      </c>
      <c r="BE765" s="22">
        <f t="shared" si="37"/>
        <v>0</v>
      </c>
      <c r="BF765" s="27">
        <v>0.0</v>
      </c>
      <c r="BG765" s="22">
        <f t="shared" si="38"/>
        <v>0</v>
      </c>
      <c r="BH765" s="22">
        <f t="shared" si="39"/>
        <v>0</v>
      </c>
      <c r="BI765" s="22">
        <v>371.96</v>
      </c>
      <c r="BJ765" s="22">
        <f t="shared" si="40"/>
        <v>371.96</v>
      </c>
      <c r="BK765" s="22">
        <f t="shared" si="41"/>
        <v>0</v>
      </c>
      <c r="BL765" s="22"/>
      <c r="BM765" s="22">
        <f t="shared" si="42"/>
        <v>0</v>
      </c>
      <c r="BN765" s="22" t="str">
        <f t="shared" si="43"/>
        <v/>
      </c>
      <c r="BO765" s="22">
        <f t="shared" ref="BO765:BQ765" si="3160">BF765+BI765+BL765</f>
        <v>371.96</v>
      </c>
      <c r="BP765" s="22">
        <f t="shared" si="3160"/>
        <v>371.96</v>
      </c>
      <c r="BQ765" s="22">
        <f t="shared" si="3160"/>
        <v>0</v>
      </c>
      <c r="BR765" s="22">
        <f t="shared" si="45"/>
        <v>0</v>
      </c>
      <c r="BS765" s="22">
        <v>0.0</v>
      </c>
      <c r="BT765" s="22">
        <f t="shared" si="46"/>
        <v>0</v>
      </c>
      <c r="BU765" s="22">
        <f t="shared" si="47"/>
        <v>0</v>
      </c>
      <c r="BV765" s="22">
        <f t="shared" si="48"/>
        <v>0</v>
      </c>
      <c r="BW765" s="27">
        <v>0.0</v>
      </c>
      <c r="BX765" s="22">
        <f t="shared" si="49"/>
        <v>0</v>
      </c>
      <c r="BY765" s="22">
        <f t="shared" si="50"/>
        <v>0</v>
      </c>
      <c r="BZ765" s="22">
        <f t="shared" si="51"/>
        <v>0</v>
      </c>
      <c r="CA765" s="22">
        <f t="shared" si="52"/>
        <v>0</v>
      </c>
    </row>
    <row r="766" ht="14.25" customHeight="1">
      <c r="A766" s="14" t="s">
        <v>3292</v>
      </c>
      <c r="B766" s="14" t="s">
        <v>3293</v>
      </c>
      <c r="C766" s="14" t="s">
        <v>3294</v>
      </c>
      <c r="D766" s="14">
        <v>9.39652277E8</v>
      </c>
      <c r="E766" s="14" t="s">
        <v>165</v>
      </c>
      <c r="F766" s="14" t="s">
        <v>267</v>
      </c>
      <c r="G766" s="14" t="s">
        <v>3295</v>
      </c>
      <c r="H766" s="25" t="s">
        <v>96</v>
      </c>
      <c r="I766" s="26">
        <v>2202.0</v>
      </c>
      <c r="J766" s="22">
        <v>0.0</v>
      </c>
      <c r="K766" s="22">
        <f t="shared" si="6"/>
        <v>0</v>
      </c>
      <c r="L766" s="22">
        <f t="shared" si="7"/>
        <v>0</v>
      </c>
      <c r="M766" s="22">
        <v>0.0</v>
      </c>
      <c r="N766" s="22">
        <f t="shared" si="8"/>
        <v>0</v>
      </c>
      <c r="O766" s="22">
        <f t="shared" si="9"/>
        <v>0</v>
      </c>
      <c r="P766" s="22">
        <v>22.0</v>
      </c>
      <c r="Q766" s="22">
        <f t="shared" si="10"/>
        <v>0</v>
      </c>
      <c r="R766" s="22">
        <f t="shared" si="11"/>
        <v>22</v>
      </c>
      <c r="S766" s="22">
        <v>100.0</v>
      </c>
      <c r="T766" s="22">
        <f t="shared" si="12"/>
        <v>0</v>
      </c>
      <c r="U766" s="22">
        <f t="shared" si="13"/>
        <v>100</v>
      </c>
      <c r="V766" s="22">
        <f t="shared" si="14"/>
        <v>2080</v>
      </c>
      <c r="W766" s="22">
        <v>13.9</v>
      </c>
      <c r="X766" s="22">
        <f t="shared" si="15"/>
        <v>0</v>
      </c>
      <c r="Y766" s="22">
        <f t="shared" si="16"/>
        <v>13.9</v>
      </c>
      <c r="Z766" s="22">
        <v>0.39</v>
      </c>
      <c r="AA766" s="22">
        <f t="shared" si="17"/>
        <v>0</v>
      </c>
      <c r="AB766" s="22">
        <f t="shared" si="18"/>
        <v>0.39</v>
      </c>
      <c r="AC766" s="22">
        <v>68.87</v>
      </c>
      <c r="AD766" s="22">
        <f t="shared" si="19"/>
        <v>0</v>
      </c>
      <c r="AE766" s="22">
        <f t="shared" si="20"/>
        <v>68.87</v>
      </c>
      <c r="AF766" s="22">
        <v>1.37</v>
      </c>
      <c r="AG766" s="22">
        <f t="shared" si="21"/>
        <v>0</v>
      </c>
      <c r="AH766" s="22">
        <f t="shared" si="22"/>
        <v>1.37</v>
      </c>
      <c r="AI766" s="22">
        <v>60.86</v>
      </c>
      <c r="AJ766" s="22">
        <f t="shared" si="23"/>
        <v>0</v>
      </c>
      <c r="AK766" s="22">
        <f t="shared" si="24"/>
        <v>60.86</v>
      </c>
      <c r="AL766" s="22">
        <f t="shared" ref="AL766:AN766" si="3161">AF766+AI766</f>
        <v>62.23</v>
      </c>
      <c r="AM766" s="22">
        <f t="shared" si="3161"/>
        <v>0</v>
      </c>
      <c r="AN766" s="22">
        <f t="shared" si="3161"/>
        <v>62.23</v>
      </c>
      <c r="AO766" s="22">
        <f t="shared" ref="AO766:AQ766" si="3162">SUM(J766+M766+P766+S766+W766+Z766+AC766+AF766+AI766)</f>
        <v>267.39</v>
      </c>
      <c r="AP766" s="22">
        <f t="shared" si="3162"/>
        <v>0</v>
      </c>
      <c r="AQ766" s="22">
        <f t="shared" si="3162"/>
        <v>267.39</v>
      </c>
      <c r="AR766" s="22">
        <v>67.06012955327716</v>
      </c>
      <c r="AS766" s="22">
        <f t="shared" si="27"/>
        <v>334.4501296</v>
      </c>
      <c r="AT766" s="22">
        <f t="shared" si="28"/>
        <v>334.4501296</v>
      </c>
      <c r="AU766" s="22">
        <f t="shared" si="29"/>
        <v>1867.54987</v>
      </c>
      <c r="AV766" s="22">
        <f t="shared" si="3154"/>
        <v>4554</v>
      </c>
      <c r="AW766" s="22">
        <f t="shared" si="31"/>
        <v>2686.45013</v>
      </c>
      <c r="AX766" s="22">
        <f t="shared" si="32"/>
        <v>1867.54987</v>
      </c>
      <c r="AY766" s="22">
        <v>0.0</v>
      </c>
      <c r="AZ766" s="22">
        <f t="shared" si="33"/>
        <v>0</v>
      </c>
      <c r="BA766" s="22">
        <f t="shared" si="34"/>
        <v>0</v>
      </c>
      <c r="BB766" s="22">
        <f t="shared" si="35"/>
        <v>4554</v>
      </c>
      <c r="BC766" s="22">
        <f t="shared" ref="BC766:BD766" si="3163">SUM(AW766+AZ766)</f>
        <v>2686.45013</v>
      </c>
      <c r="BD766" s="22">
        <f t="shared" si="3163"/>
        <v>1867.54987</v>
      </c>
      <c r="BE766" s="22">
        <f t="shared" si="37"/>
        <v>0</v>
      </c>
      <c r="BF766" s="27">
        <v>0.0</v>
      </c>
      <c r="BG766" s="22">
        <f t="shared" si="38"/>
        <v>0</v>
      </c>
      <c r="BH766" s="22">
        <f t="shared" si="39"/>
        <v>0</v>
      </c>
      <c r="BI766" s="22">
        <v>306.23</v>
      </c>
      <c r="BJ766" s="22">
        <f t="shared" si="40"/>
        <v>306.23</v>
      </c>
      <c r="BK766" s="22">
        <f t="shared" si="41"/>
        <v>0</v>
      </c>
      <c r="BL766" s="22"/>
      <c r="BM766" s="22">
        <f t="shared" si="42"/>
        <v>0</v>
      </c>
      <c r="BN766" s="22" t="str">
        <f t="shared" si="43"/>
        <v/>
      </c>
      <c r="BO766" s="22">
        <f t="shared" ref="BO766:BQ766" si="3164">BF766+BI766+BL766</f>
        <v>306.23</v>
      </c>
      <c r="BP766" s="22">
        <f t="shared" si="3164"/>
        <v>306.23</v>
      </c>
      <c r="BQ766" s="22">
        <f t="shared" si="3164"/>
        <v>0</v>
      </c>
      <c r="BR766" s="22">
        <f t="shared" si="45"/>
        <v>0</v>
      </c>
      <c r="BS766" s="22">
        <v>0.0</v>
      </c>
      <c r="BT766" s="22">
        <f t="shared" si="46"/>
        <v>0</v>
      </c>
      <c r="BU766" s="22">
        <f t="shared" si="47"/>
        <v>0</v>
      </c>
      <c r="BV766" s="22">
        <f t="shared" si="48"/>
        <v>0</v>
      </c>
      <c r="BW766" s="27">
        <v>3437.07</v>
      </c>
      <c r="BX766" s="22">
        <f t="shared" si="49"/>
        <v>3437.07</v>
      </c>
      <c r="BY766" s="22">
        <f t="shared" si="50"/>
        <v>0</v>
      </c>
      <c r="BZ766" s="22">
        <f t="shared" si="51"/>
        <v>0</v>
      </c>
      <c r="CA766" s="22">
        <f t="shared" si="52"/>
        <v>0</v>
      </c>
    </row>
    <row r="767" ht="14.25" customHeight="1">
      <c r="A767" s="14" t="s">
        <v>3296</v>
      </c>
      <c r="B767" s="14" t="s">
        <v>3297</v>
      </c>
      <c r="C767" s="14" t="s">
        <v>3298</v>
      </c>
      <c r="D767" s="14">
        <v>4.91330596E8</v>
      </c>
      <c r="E767" s="14" t="s">
        <v>220</v>
      </c>
      <c r="F767" s="14" t="s">
        <v>94</v>
      </c>
      <c r="G767" s="14" t="s">
        <v>3299</v>
      </c>
      <c r="H767" s="25" t="s">
        <v>96</v>
      </c>
      <c r="I767" s="26">
        <v>1595.0</v>
      </c>
      <c r="J767" s="22">
        <v>0.0</v>
      </c>
      <c r="K767" s="22">
        <f t="shared" si="6"/>
        <v>0</v>
      </c>
      <c r="L767" s="22">
        <f t="shared" si="7"/>
        <v>0</v>
      </c>
      <c r="M767" s="22">
        <v>0.0</v>
      </c>
      <c r="N767" s="22">
        <f t="shared" si="8"/>
        <v>0</v>
      </c>
      <c r="O767" s="22">
        <f t="shared" si="9"/>
        <v>0</v>
      </c>
      <c r="P767" s="22">
        <v>10.0</v>
      </c>
      <c r="Q767" s="22">
        <f t="shared" si="10"/>
        <v>0</v>
      </c>
      <c r="R767" s="22">
        <f t="shared" si="11"/>
        <v>10</v>
      </c>
      <c r="S767" s="22">
        <v>100.0</v>
      </c>
      <c r="T767" s="22">
        <f t="shared" si="12"/>
        <v>0</v>
      </c>
      <c r="U767" s="22">
        <f t="shared" si="13"/>
        <v>100</v>
      </c>
      <c r="V767" s="22">
        <f t="shared" si="14"/>
        <v>1485</v>
      </c>
      <c r="W767" s="22">
        <v>27.8</v>
      </c>
      <c r="X767" s="22">
        <f t="shared" si="15"/>
        <v>0</v>
      </c>
      <c r="Y767" s="22">
        <f t="shared" si="16"/>
        <v>27.8</v>
      </c>
      <c r="Z767" s="22">
        <v>0.39</v>
      </c>
      <c r="AA767" s="22">
        <f t="shared" si="17"/>
        <v>0</v>
      </c>
      <c r="AB767" s="22">
        <f t="shared" si="18"/>
        <v>0.39</v>
      </c>
      <c r="AC767" s="22">
        <v>68.87</v>
      </c>
      <c r="AD767" s="22">
        <f t="shared" si="19"/>
        <v>0</v>
      </c>
      <c r="AE767" s="22">
        <f t="shared" si="20"/>
        <v>68.87</v>
      </c>
      <c r="AF767" s="22">
        <v>1.37</v>
      </c>
      <c r="AG767" s="22">
        <f t="shared" si="21"/>
        <v>0</v>
      </c>
      <c r="AH767" s="22">
        <f t="shared" si="22"/>
        <v>1.37</v>
      </c>
      <c r="AI767" s="22">
        <v>60.86</v>
      </c>
      <c r="AJ767" s="22">
        <f t="shared" si="23"/>
        <v>0</v>
      </c>
      <c r="AK767" s="22">
        <f t="shared" si="24"/>
        <v>60.86</v>
      </c>
      <c r="AL767" s="22">
        <f t="shared" ref="AL767:AN767" si="3165">AF767+AI767</f>
        <v>62.23</v>
      </c>
      <c r="AM767" s="22">
        <f t="shared" si="3165"/>
        <v>0</v>
      </c>
      <c r="AN767" s="22">
        <f t="shared" si="3165"/>
        <v>62.23</v>
      </c>
      <c r="AO767" s="22">
        <f t="shared" ref="AO767:AQ767" si="3166">SUM(J767+M767+P767+S767+W767+Z767+AC767+AF767+AI767)</f>
        <v>269.29</v>
      </c>
      <c r="AP767" s="22">
        <f t="shared" si="3166"/>
        <v>0</v>
      </c>
      <c r="AQ767" s="22">
        <f t="shared" si="3166"/>
        <v>269.29</v>
      </c>
      <c r="AR767" s="22">
        <v>45.953594962330946</v>
      </c>
      <c r="AS767" s="22">
        <f t="shared" si="27"/>
        <v>315.243595</v>
      </c>
      <c r="AT767" s="22">
        <f t="shared" si="28"/>
        <v>315.243595</v>
      </c>
      <c r="AU767" s="22">
        <f t="shared" si="29"/>
        <v>1279.756405</v>
      </c>
      <c r="AV767" s="22">
        <f t="shared" si="3154"/>
        <v>4554</v>
      </c>
      <c r="AW767" s="22">
        <f t="shared" si="31"/>
        <v>3274.243595</v>
      </c>
      <c r="AX767" s="22">
        <f t="shared" si="32"/>
        <v>1279.756405</v>
      </c>
      <c r="AY767" s="22">
        <v>0.0</v>
      </c>
      <c r="AZ767" s="22">
        <f t="shared" si="33"/>
        <v>0</v>
      </c>
      <c r="BA767" s="22">
        <f t="shared" si="34"/>
        <v>0</v>
      </c>
      <c r="BB767" s="22">
        <f t="shared" si="35"/>
        <v>4554</v>
      </c>
      <c r="BC767" s="22">
        <f t="shared" ref="BC767:BD767" si="3167">SUM(AW767+AZ767)</f>
        <v>3274.243595</v>
      </c>
      <c r="BD767" s="22">
        <f t="shared" si="3167"/>
        <v>1279.756405</v>
      </c>
      <c r="BE767" s="22">
        <f t="shared" si="37"/>
        <v>0</v>
      </c>
      <c r="BF767" s="27">
        <v>0.0</v>
      </c>
      <c r="BG767" s="22">
        <f t="shared" si="38"/>
        <v>0</v>
      </c>
      <c r="BH767" s="22">
        <f t="shared" si="39"/>
        <v>0</v>
      </c>
      <c r="BI767" s="22">
        <v>114.17</v>
      </c>
      <c r="BJ767" s="22">
        <f t="shared" si="40"/>
        <v>114.17</v>
      </c>
      <c r="BK767" s="22">
        <f t="shared" si="41"/>
        <v>0</v>
      </c>
      <c r="BL767" s="22"/>
      <c r="BM767" s="22">
        <f t="shared" si="42"/>
        <v>0</v>
      </c>
      <c r="BN767" s="22" t="str">
        <f t="shared" si="43"/>
        <v/>
      </c>
      <c r="BO767" s="22">
        <f t="shared" ref="BO767:BQ767" si="3168">BF767+BI767+BL767</f>
        <v>114.17</v>
      </c>
      <c r="BP767" s="22">
        <f t="shared" si="3168"/>
        <v>114.17</v>
      </c>
      <c r="BQ767" s="22">
        <f t="shared" si="3168"/>
        <v>0</v>
      </c>
      <c r="BR767" s="22">
        <f t="shared" si="45"/>
        <v>0</v>
      </c>
      <c r="BS767" s="22">
        <v>0.0</v>
      </c>
      <c r="BT767" s="22">
        <f t="shared" si="46"/>
        <v>0</v>
      </c>
      <c r="BU767" s="22">
        <f t="shared" si="47"/>
        <v>0</v>
      </c>
      <c r="BV767" s="22">
        <f t="shared" si="48"/>
        <v>0</v>
      </c>
      <c r="BW767" s="27">
        <v>0.0</v>
      </c>
      <c r="BX767" s="22">
        <f t="shared" si="49"/>
        <v>0</v>
      </c>
      <c r="BY767" s="22">
        <f t="shared" si="50"/>
        <v>0</v>
      </c>
      <c r="BZ767" s="22">
        <f t="shared" si="51"/>
        <v>0</v>
      </c>
      <c r="CA767" s="22">
        <f t="shared" si="52"/>
        <v>0</v>
      </c>
    </row>
    <row r="768" ht="14.25" customHeight="1">
      <c r="A768" s="14" t="s">
        <v>3300</v>
      </c>
      <c r="B768" s="14" t="s">
        <v>3301</v>
      </c>
      <c r="C768" s="14" t="s">
        <v>3302</v>
      </c>
      <c r="D768" s="14">
        <v>2.25510278E8</v>
      </c>
      <c r="E768" s="14" t="s">
        <v>546</v>
      </c>
      <c r="F768" s="14" t="s">
        <v>282</v>
      </c>
      <c r="G768" s="14" t="s">
        <v>3303</v>
      </c>
      <c r="H768" s="25" t="s">
        <v>96</v>
      </c>
      <c r="I768" s="26">
        <v>1950.0</v>
      </c>
      <c r="J768" s="22">
        <v>0.0</v>
      </c>
      <c r="K768" s="22">
        <f t="shared" si="6"/>
        <v>0</v>
      </c>
      <c r="L768" s="22">
        <f t="shared" si="7"/>
        <v>0</v>
      </c>
      <c r="M768" s="22">
        <v>0.0</v>
      </c>
      <c r="N768" s="22">
        <f t="shared" si="8"/>
        <v>0</v>
      </c>
      <c r="O768" s="22">
        <f t="shared" si="9"/>
        <v>0</v>
      </c>
      <c r="P768" s="22">
        <v>10.0</v>
      </c>
      <c r="Q768" s="22">
        <f t="shared" si="10"/>
        <v>0</v>
      </c>
      <c r="R768" s="22">
        <f t="shared" si="11"/>
        <v>10</v>
      </c>
      <c r="S768" s="22">
        <v>100.0</v>
      </c>
      <c r="T768" s="22">
        <f t="shared" si="12"/>
        <v>0</v>
      </c>
      <c r="U768" s="22">
        <f t="shared" si="13"/>
        <v>100</v>
      </c>
      <c r="V768" s="22">
        <f t="shared" si="14"/>
        <v>1840</v>
      </c>
      <c r="W768" s="22">
        <v>27.8</v>
      </c>
      <c r="X768" s="22">
        <f t="shared" si="15"/>
        <v>0</v>
      </c>
      <c r="Y768" s="22">
        <f t="shared" si="16"/>
        <v>27.8</v>
      </c>
      <c r="Z768" s="22">
        <v>0.39</v>
      </c>
      <c r="AA768" s="22">
        <f t="shared" si="17"/>
        <v>0</v>
      </c>
      <c r="AB768" s="22">
        <f t="shared" si="18"/>
        <v>0.39</v>
      </c>
      <c r="AC768" s="22">
        <v>68.87</v>
      </c>
      <c r="AD768" s="22">
        <f t="shared" si="19"/>
        <v>0</v>
      </c>
      <c r="AE768" s="22">
        <f t="shared" si="20"/>
        <v>68.87</v>
      </c>
      <c r="AF768" s="22">
        <v>1.37</v>
      </c>
      <c r="AG768" s="22">
        <f t="shared" si="21"/>
        <v>0</v>
      </c>
      <c r="AH768" s="22">
        <f t="shared" si="22"/>
        <v>1.37</v>
      </c>
      <c r="AI768" s="22">
        <v>60.86</v>
      </c>
      <c r="AJ768" s="22">
        <f t="shared" si="23"/>
        <v>0</v>
      </c>
      <c r="AK768" s="22">
        <f t="shared" si="24"/>
        <v>60.86</v>
      </c>
      <c r="AL768" s="22">
        <f t="shared" ref="AL768:AN768" si="3169">AF768+AI768</f>
        <v>62.23</v>
      </c>
      <c r="AM768" s="22">
        <f t="shared" si="3169"/>
        <v>0</v>
      </c>
      <c r="AN768" s="22">
        <f t="shared" si="3169"/>
        <v>62.23</v>
      </c>
      <c r="AO768" s="22">
        <f t="shared" ref="AO768:AQ768" si="3170">SUM(J768+M768+P768+S768+W768+Z768+AC768+AF768+AI768)</f>
        <v>269.29</v>
      </c>
      <c r="AP768" s="22">
        <f t="shared" si="3170"/>
        <v>0</v>
      </c>
      <c r="AQ768" s="22">
        <f t="shared" si="3170"/>
        <v>269.29</v>
      </c>
      <c r="AR768" s="22">
        <v>58.259096325093154</v>
      </c>
      <c r="AS768" s="22">
        <f t="shared" si="27"/>
        <v>327.5490963</v>
      </c>
      <c r="AT768" s="22">
        <f t="shared" si="28"/>
        <v>327.5490963</v>
      </c>
      <c r="AU768" s="22">
        <f t="shared" si="29"/>
        <v>1622.450904</v>
      </c>
      <c r="AV768" s="22">
        <f t="shared" si="3154"/>
        <v>4554</v>
      </c>
      <c r="AW768" s="22">
        <f t="shared" si="31"/>
        <v>2931.549096</v>
      </c>
      <c r="AX768" s="22">
        <f t="shared" si="32"/>
        <v>1622.450904</v>
      </c>
      <c r="AY768" s="22">
        <v>0.0</v>
      </c>
      <c r="AZ768" s="22">
        <f t="shared" si="33"/>
        <v>0</v>
      </c>
      <c r="BA768" s="22">
        <f t="shared" si="34"/>
        <v>0</v>
      </c>
      <c r="BB768" s="22">
        <f t="shared" si="35"/>
        <v>4554</v>
      </c>
      <c r="BC768" s="22">
        <f t="shared" ref="BC768:BD768" si="3171">SUM(AW768+AZ768)</f>
        <v>2931.549096</v>
      </c>
      <c r="BD768" s="22">
        <f t="shared" si="3171"/>
        <v>1622.450904</v>
      </c>
      <c r="BE768" s="22">
        <f t="shared" si="37"/>
        <v>0</v>
      </c>
      <c r="BF768" s="27">
        <v>0.0</v>
      </c>
      <c r="BG768" s="22">
        <f t="shared" si="38"/>
        <v>0</v>
      </c>
      <c r="BH768" s="22">
        <f t="shared" si="39"/>
        <v>0</v>
      </c>
      <c r="BI768" s="22">
        <v>294.83</v>
      </c>
      <c r="BJ768" s="22">
        <f t="shared" si="40"/>
        <v>294.83</v>
      </c>
      <c r="BK768" s="22">
        <f t="shared" si="41"/>
        <v>0</v>
      </c>
      <c r="BL768" s="22"/>
      <c r="BM768" s="22">
        <f t="shared" si="42"/>
        <v>0</v>
      </c>
      <c r="BN768" s="22" t="str">
        <f t="shared" si="43"/>
        <v/>
      </c>
      <c r="BO768" s="22">
        <f t="shared" ref="BO768:BQ768" si="3172">BF768+BI768+BL768</f>
        <v>294.83</v>
      </c>
      <c r="BP768" s="22">
        <f t="shared" si="3172"/>
        <v>294.83</v>
      </c>
      <c r="BQ768" s="22">
        <f t="shared" si="3172"/>
        <v>0</v>
      </c>
      <c r="BR768" s="22">
        <f t="shared" si="45"/>
        <v>0</v>
      </c>
      <c r="BS768" s="22">
        <v>0.0</v>
      </c>
      <c r="BT768" s="22">
        <f t="shared" si="46"/>
        <v>0</v>
      </c>
      <c r="BU768" s="22">
        <f t="shared" si="47"/>
        <v>0</v>
      </c>
      <c r="BV768" s="22">
        <f t="shared" si="48"/>
        <v>0</v>
      </c>
      <c r="BW768" s="27">
        <v>947.05</v>
      </c>
      <c r="BX768" s="22">
        <f t="shared" si="49"/>
        <v>947.05</v>
      </c>
      <c r="BY768" s="22">
        <f t="shared" si="50"/>
        <v>0</v>
      </c>
      <c r="BZ768" s="22">
        <f t="shared" si="51"/>
        <v>0</v>
      </c>
      <c r="CA768" s="22">
        <f t="shared" si="52"/>
        <v>0</v>
      </c>
    </row>
    <row r="769" ht="14.25" customHeight="1">
      <c r="A769" s="14" t="s">
        <v>3304</v>
      </c>
      <c r="B769" s="14" t="s">
        <v>3305</v>
      </c>
      <c r="C769" s="14" t="s">
        <v>3306</v>
      </c>
      <c r="D769" s="14">
        <v>1.32268809E8</v>
      </c>
      <c r="E769" s="14" t="s">
        <v>533</v>
      </c>
      <c r="F769" s="14" t="s">
        <v>236</v>
      </c>
      <c r="G769" s="14" t="s">
        <v>3307</v>
      </c>
      <c r="H769" s="25" t="s">
        <v>96</v>
      </c>
      <c r="I769" s="26">
        <v>1650.0</v>
      </c>
      <c r="J769" s="22">
        <v>0.0</v>
      </c>
      <c r="K769" s="22">
        <f t="shared" si="6"/>
        <v>0</v>
      </c>
      <c r="L769" s="22">
        <f t="shared" si="7"/>
        <v>0</v>
      </c>
      <c r="M769" s="22">
        <v>0.0</v>
      </c>
      <c r="N769" s="22">
        <f t="shared" si="8"/>
        <v>0</v>
      </c>
      <c r="O769" s="22">
        <f t="shared" si="9"/>
        <v>0</v>
      </c>
      <c r="P769" s="22">
        <v>10.0</v>
      </c>
      <c r="Q769" s="22">
        <f t="shared" si="10"/>
        <v>0</v>
      </c>
      <c r="R769" s="22">
        <f t="shared" si="11"/>
        <v>10</v>
      </c>
      <c r="S769" s="22">
        <v>100.0</v>
      </c>
      <c r="T769" s="22">
        <f t="shared" si="12"/>
        <v>0</v>
      </c>
      <c r="U769" s="22">
        <f t="shared" si="13"/>
        <v>100</v>
      </c>
      <c r="V769" s="22">
        <f t="shared" si="14"/>
        <v>1540</v>
      </c>
      <c r="W769" s="22">
        <v>13.9</v>
      </c>
      <c r="X769" s="22">
        <f t="shared" si="15"/>
        <v>0</v>
      </c>
      <c r="Y769" s="22">
        <f t="shared" si="16"/>
        <v>13.9</v>
      </c>
      <c r="Z769" s="22">
        <v>0.39</v>
      </c>
      <c r="AA769" s="22">
        <f t="shared" si="17"/>
        <v>0</v>
      </c>
      <c r="AB769" s="22">
        <f t="shared" si="18"/>
        <v>0.39</v>
      </c>
      <c r="AC769" s="22">
        <v>68.87</v>
      </c>
      <c r="AD769" s="22">
        <f t="shared" si="19"/>
        <v>0</v>
      </c>
      <c r="AE769" s="22">
        <f t="shared" si="20"/>
        <v>68.87</v>
      </c>
      <c r="AF769" s="22">
        <v>1.37</v>
      </c>
      <c r="AG769" s="22">
        <f t="shared" si="21"/>
        <v>0</v>
      </c>
      <c r="AH769" s="22">
        <f t="shared" si="22"/>
        <v>1.37</v>
      </c>
      <c r="AI769" s="22">
        <v>60.86</v>
      </c>
      <c r="AJ769" s="22">
        <f t="shared" si="23"/>
        <v>0</v>
      </c>
      <c r="AK769" s="22">
        <f t="shared" si="24"/>
        <v>60.86</v>
      </c>
      <c r="AL769" s="22">
        <f t="shared" ref="AL769:AN769" si="3173">AF769+AI769</f>
        <v>62.23</v>
      </c>
      <c r="AM769" s="22">
        <f t="shared" si="3173"/>
        <v>0</v>
      </c>
      <c r="AN769" s="22">
        <f t="shared" si="3173"/>
        <v>62.23</v>
      </c>
      <c r="AO769" s="22">
        <f t="shared" ref="AO769:AQ769" si="3174">SUM(J769+M769+P769+S769+W769+Z769+AC769+AF769+AI769)</f>
        <v>255.39</v>
      </c>
      <c r="AP769" s="22">
        <f t="shared" si="3174"/>
        <v>0</v>
      </c>
      <c r="AQ769" s="22">
        <f t="shared" si="3174"/>
        <v>255.39</v>
      </c>
      <c r="AR769" s="22">
        <v>48.34190212823043</v>
      </c>
      <c r="AS769" s="22">
        <f t="shared" si="27"/>
        <v>303.7319021</v>
      </c>
      <c r="AT769" s="22">
        <f t="shared" si="28"/>
        <v>303.7319021</v>
      </c>
      <c r="AU769" s="22">
        <f t="shared" si="29"/>
        <v>1346.268098</v>
      </c>
      <c r="AV769" s="22">
        <f t="shared" si="3154"/>
        <v>4554</v>
      </c>
      <c r="AW769" s="22">
        <f t="shared" si="31"/>
        <v>3207.731902</v>
      </c>
      <c r="AX769" s="22">
        <f t="shared" si="32"/>
        <v>1346.268098</v>
      </c>
      <c r="AY769" s="22">
        <v>70.73</v>
      </c>
      <c r="AZ769" s="22">
        <f t="shared" si="33"/>
        <v>70.73</v>
      </c>
      <c r="BA769" s="22">
        <f t="shared" si="34"/>
        <v>0</v>
      </c>
      <c r="BB769" s="22">
        <f t="shared" si="35"/>
        <v>4624.73</v>
      </c>
      <c r="BC769" s="22">
        <f t="shared" ref="BC769:BD769" si="3175">SUM(AW769+AZ769)</f>
        <v>3278.461902</v>
      </c>
      <c r="BD769" s="22">
        <f t="shared" si="3175"/>
        <v>1346.268098</v>
      </c>
      <c r="BE769" s="22">
        <f t="shared" si="37"/>
        <v>0</v>
      </c>
      <c r="BF769" s="27">
        <v>0.0</v>
      </c>
      <c r="BG769" s="22">
        <f t="shared" si="38"/>
        <v>0</v>
      </c>
      <c r="BH769" s="22">
        <f t="shared" si="39"/>
        <v>0</v>
      </c>
      <c r="BI769" s="22">
        <v>0.0</v>
      </c>
      <c r="BJ769" s="22">
        <f t="shared" si="40"/>
        <v>0</v>
      </c>
      <c r="BK769" s="22">
        <f t="shared" si="41"/>
        <v>0</v>
      </c>
      <c r="BL769" s="22"/>
      <c r="BM769" s="22">
        <f t="shared" si="42"/>
        <v>0</v>
      </c>
      <c r="BN769" s="22" t="str">
        <f t="shared" si="43"/>
        <v/>
      </c>
      <c r="BO769" s="22">
        <f t="shared" ref="BO769:BQ769" si="3176">BF769+BI769+BL769</f>
        <v>0</v>
      </c>
      <c r="BP769" s="22">
        <f t="shared" si="3176"/>
        <v>0</v>
      </c>
      <c r="BQ769" s="22">
        <f t="shared" si="3176"/>
        <v>0</v>
      </c>
      <c r="BR769" s="22">
        <f t="shared" si="45"/>
        <v>0</v>
      </c>
      <c r="BS769" s="22">
        <v>0.0</v>
      </c>
      <c r="BT769" s="22">
        <f t="shared" si="46"/>
        <v>0</v>
      </c>
      <c r="BU769" s="22">
        <f t="shared" si="47"/>
        <v>0</v>
      </c>
      <c r="BV769" s="22">
        <f t="shared" si="48"/>
        <v>0</v>
      </c>
      <c r="BW769" s="27">
        <v>0.0</v>
      </c>
      <c r="BX769" s="22">
        <f t="shared" si="49"/>
        <v>0</v>
      </c>
      <c r="BY769" s="22">
        <f t="shared" si="50"/>
        <v>0</v>
      </c>
      <c r="BZ769" s="22">
        <f t="shared" si="51"/>
        <v>0</v>
      </c>
      <c r="CA769" s="22">
        <f t="shared" si="52"/>
        <v>0</v>
      </c>
    </row>
    <row r="770" ht="14.25" customHeight="1">
      <c r="A770" s="14" t="s">
        <v>3308</v>
      </c>
      <c r="B770" s="14" t="s">
        <v>3309</v>
      </c>
      <c r="C770" s="14" t="s">
        <v>3310</v>
      </c>
      <c r="D770" s="14">
        <v>8.58031698E8</v>
      </c>
      <c r="E770" s="14" t="s">
        <v>3311</v>
      </c>
      <c r="F770" s="14" t="s">
        <v>293</v>
      </c>
      <c r="G770" s="14" t="s">
        <v>3312</v>
      </c>
      <c r="H770" s="25" t="s">
        <v>96</v>
      </c>
      <c r="I770" s="26">
        <v>11600.0</v>
      </c>
      <c r="J770" s="22">
        <v>0.0</v>
      </c>
      <c r="K770" s="22">
        <f t="shared" si="6"/>
        <v>0</v>
      </c>
      <c r="L770" s="22">
        <f t="shared" si="7"/>
        <v>0</v>
      </c>
      <c r="M770" s="22">
        <v>0.0</v>
      </c>
      <c r="N770" s="22">
        <f t="shared" si="8"/>
        <v>0</v>
      </c>
      <c r="O770" s="22">
        <f t="shared" si="9"/>
        <v>0</v>
      </c>
      <c r="P770" s="22">
        <v>10.0</v>
      </c>
      <c r="Q770" s="22">
        <f t="shared" si="10"/>
        <v>0</v>
      </c>
      <c r="R770" s="22">
        <f t="shared" si="11"/>
        <v>10</v>
      </c>
      <c r="S770" s="22">
        <v>100.0</v>
      </c>
      <c r="T770" s="22">
        <f t="shared" si="12"/>
        <v>0</v>
      </c>
      <c r="U770" s="22">
        <f t="shared" si="13"/>
        <v>100</v>
      </c>
      <c r="V770" s="22">
        <f t="shared" si="14"/>
        <v>11490</v>
      </c>
      <c r="W770" s="22">
        <v>41.7</v>
      </c>
      <c r="X770" s="22">
        <f t="shared" si="15"/>
        <v>0</v>
      </c>
      <c r="Y770" s="22">
        <f t="shared" si="16"/>
        <v>41.7</v>
      </c>
      <c r="Z770" s="22">
        <v>0.39</v>
      </c>
      <c r="AA770" s="22">
        <f t="shared" si="17"/>
        <v>0</v>
      </c>
      <c r="AB770" s="22">
        <f t="shared" si="18"/>
        <v>0.39</v>
      </c>
      <c r="AC770" s="22">
        <v>68.87</v>
      </c>
      <c r="AD770" s="22">
        <f t="shared" si="19"/>
        <v>0</v>
      </c>
      <c r="AE770" s="22">
        <f t="shared" si="20"/>
        <v>68.87</v>
      </c>
      <c r="AF770" s="22">
        <v>1.37</v>
      </c>
      <c r="AG770" s="22">
        <f t="shared" si="21"/>
        <v>0</v>
      </c>
      <c r="AH770" s="22">
        <f t="shared" si="22"/>
        <v>1.37</v>
      </c>
      <c r="AI770" s="22">
        <v>60.86</v>
      </c>
      <c r="AJ770" s="22">
        <f t="shared" si="23"/>
        <v>0</v>
      </c>
      <c r="AK770" s="22">
        <f t="shared" si="24"/>
        <v>60.86</v>
      </c>
      <c r="AL770" s="22">
        <f t="shared" ref="AL770:AN770" si="3177">AF770+AI770</f>
        <v>62.23</v>
      </c>
      <c r="AM770" s="22">
        <f t="shared" si="3177"/>
        <v>0</v>
      </c>
      <c r="AN770" s="22">
        <f t="shared" si="3177"/>
        <v>62.23</v>
      </c>
      <c r="AO770" s="22">
        <f t="shared" ref="AO770:AQ770" si="3178">SUM(J770+M770+P770+S770+W770+Z770+AC770+AF770+AI770)</f>
        <v>283.19</v>
      </c>
      <c r="AP770" s="22">
        <f t="shared" si="3178"/>
        <v>0</v>
      </c>
      <c r="AQ770" s="22">
        <f t="shared" si="3178"/>
        <v>283.19</v>
      </c>
      <c r="AR770" s="22">
        <v>392.27893204822806</v>
      </c>
      <c r="AS770" s="22">
        <f t="shared" si="27"/>
        <v>675.468932</v>
      </c>
      <c r="AT770" s="22">
        <f t="shared" si="28"/>
        <v>675.468932</v>
      </c>
      <c r="AU770" s="22">
        <f t="shared" si="29"/>
        <v>10924.53107</v>
      </c>
      <c r="AV770" s="22">
        <f t="shared" ref="AV770:AV773" si="3183">82.93*120</f>
        <v>9951.6</v>
      </c>
      <c r="AW770" s="22">
        <f t="shared" si="31"/>
        <v>0</v>
      </c>
      <c r="AX770" s="22">
        <f t="shared" si="32"/>
        <v>9951.6</v>
      </c>
      <c r="AY770" s="22">
        <v>175.06</v>
      </c>
      <c r="AZ770" s="22">
        <f t="shared" si="33"/>
        <v>0</v>
      </c>
      <c r="BA770" s="22">
        <f t="shared" si="34"/>
        <v>175.06</v>
      </c>
      <c r="BB770" s="22">
        <f t="shared" si="35"/>
        <v>10126.66</v>
      </c>
      <c r="BC770" s="22">
        <f t="shared" ref="BC770:BD770" si="3179">SUM(AW770+AZ770)</f>
        <v>0</v>
      </c>
      <c r="BD770" s="22">
        <f t="shared" si="3179"/>
        <v>10126.66</v>
      </c>
      <c r="BE770" s="22">
        <f t="shared" si="37"/>
        <v>797.871068</v>
      </c>
      <c r="BF770" s="27">
        <v>0.0</v>
      </c>
      <c r="BG770" s="22">
        <f t="shared" si="38"/>
        <v>0</v>
      </c>
      <c r="BH770" s="22">
        <f t="shared" si="39"/>
        <v>0</v>
      </c>
      <c r="BI770" s="22">
        <v>1038.82</v>
      </c>
      <c r="BJ770" s="22">
        <f t="shared" si="40"/>
        <v>240.948932</v>
      </c>
      <c r="BK770" s="22">
        <f t="shared" si="41"/>
        <v>797.871068</v>
      </c>
      <c r="BL770" s="22"/>
      <c r="BM770" s="22">
        <f t="shared" si="42"/>
        <v>0</v>
      </c>
      <c r="BN770" s="22" t="str">
        <f t="shared" si="43"/>
        <v/>
      </c>
      <c r="BO770" s="22">
        <f t="shared" ref="BO770:BQ770" si="3180">BF770+BI770+BL770</f>
        <v>1038.82</v>
      </c>
      <c r="BP770" s="22">
        <f t="shared" si="3180"/>
        <v>240.948932</v>
      </c>
      <c r="BQ770" s="22">
        <f t="shared" si="3180"/>
        <v>797.871068</v>
      </c>
      <c r="BR770" s="22">
        <f t="shared" si="45"/>
        <v>0</v>
      </c>
      <c r="BS770" s="22">
        <v>0.0</v>
      </c>
      <c r="BT770" s="22">
        <f t="shared" si="46"/>
        <v>0</v>
      </c>
      <c r="BU770" s="22">
        <f t="shared" si="47"/>
        <v>0</v>
      </c>
      <c r="BV770" s="22">
        <f t="shared" si="48"/>
        <v>0</v>
      </c>
      <c r="BW770" s="27">
        <v>4760.81</v>
      </c>
      <c r="BX770" s="22">
        <f t="shared" si="49"/>
        <v>4760.81</v>
      </c>
      <c r="BY770" s="22">
        <f t="shared" si="50"/>
        <v>0</v>
      </c>
      <c r="BZ770" s="22">
        <f t="shared" si="51"/>
        <v>0</v>
      </c>
      <c r="CA770" s="22">
        <f t="shared" si="52"/>
        <v>0</v>
      </c>
    </row>
    <row r="771" ht="14.25" customHeight="1">
      <c r="A771" s="14" t="s">
        <v>3313</v>
      </c>
      <c r="B771" s="14" t="s">
        <v>3314</v>
      </c>
      <c r="C771" s="14" t="s">
        <v>3315</v>
      </c>
      <c r="D771" s="14">
        <v>7.63390984E8</v>
      </c>
      <c r="E771" s="14" t="s">
        <v>3316</v>
      </c>
      <c r="F771" s="14" t="s">
        <v>369</v>
      </c>
      <c r="G771" s="14" t="s">
        <v>3317</v>
      </c>
      <c r="H771" s="25" t="s">
        <v>96</v>
      </c>
      <c r="I771" s="26">
        <v>5100.0</v>
      </c>
      <c r="J771" s="22">
        <v>0.0</v>
      </c>
      <c r="K771" s="22">
        <f t="shared" si="6"/>
        <v>0</v>
      </c>
      <c r="L771" s="22">
        <f t="shared" si="7"/>
        <v>0</v>
      </c>
      <c r="M771" s="22">
        <v>0.0</v>
      </c>
      <c r="N771" s="22">
        <f t="shared" si="8"/>
        <v>0</v>
      </c>
      <c r="O771" s="22">
        <f t="shared" si="9"/>
        <v>0</v>
      </c>
      <c r="P771" s="22">
        <v>22.0</v>
      </c>
      <c r="Q771" s="22">
        <f t="shared" si="10"/>
        <v>0</v>
      </c>
      <c r="R771" s="22">
        <f t="shared" si="11"/>
        <v>22</v>
      </c>
      <c r="S771" s="22">
        <v>100.0</v>
      </c>
      <c r="T771" s="22">
        <f t="shared" si="12"/>
        <v>0</v>
      </c>
      <c r="U771" s="22">
        <f t="shared" si="13"/>
        <v>100</v>
      </c>
      <c r="V771" s="22">
        <f t="shared" si="14"/>
        <v>4978</v>
      </c>
      <c r="W771" s="22">
        <v>13.9</v>
      </c>
      <c r="X771" s="22">
        <f t="shared" si="15"/>
        <v>0</v>
      </c>
      <c r="Y771" s="22">
        <f t="shared" si="16"/>
        <v>13.9</v>
      </c>
      <c r="Z771" s="22">
        <v>0.39</v>
      </c>
      <c r="AA771" s="22">
        <f t="shared" si="17"/>
        <v>0</v>
      </c>
      <c r="AB771" s="22">
        <f t="shared" si="18"/>
        <v>0.39</v>
      </c>
      <c r="AC771" s="22">
        <v>68.87</v>
      </c>
      <c r="AD771" s="22">
        <f t="shared" si="19"/>
        <v>0</v>
      </c>
      <c r="AE771" s="22">
        <f t="shared" si="20"/>
        <v>68.87</v>
      </c>
      <c r="AF771" s="22">
        <v>1.37</v>
      </c>
      <c r="AG771" s="22">
        <f t="shared" si="21"/>
        <v>0</v>
      </c>
      <c r="AH771" s="22">
        <f t="shared" si="22"/>
        <v>1.37</v>
      </c>
      <c r="AI771" s="22">
        <v>60.86</v>
      </c>
      <c r="AJ771" s="22">
        <f t="shared" si="23"/>
        <v>0</v>
      </c>
      <c r="AK771" s="22">
        <f t="shared" si="24"/>
        <v>60.86</v>
      </c>
      <c r="AL771" s="22">
        <f t="shared" ref="AL771:AN771" si="3181">AF771+AI771</f>
        <v>62.23</v>
      </c>
      <c r="AM771" s="22">
        <f t="shared" si="3181"/>
        <v>0</v>
      </c>
      <c r="AN771" s="22">
        <f t="shared" si="3181"/>
        <v>62.23</v>
      </c>
      <c r="AO771" s="22">
        <f t="shared" ref="AO771:AQ771" si="3182">SUM(J771+M771+P771+S771+W771+Z771+AC771+AF771+AI771)</f>
        <v>267.39</v>
      </c>
      <c r="AP771" s="22">
        <f t="shared" si="3182"/>
        <v>0</v>
      </c>
      <c r="AQ771" s="22">
        <f t="shared" si="3182"/>
        <v>267.39</v>
      </c>
      <c r="AR771" s="22">
        <v>167.5146167343613</v>
      </c>
      <c r="AS771" s="22">
        <f t="shared" si="27"/>
        <v>434.9046167</v>
      </c>
      <c r="AT771" s="22">
        <f t="shared" si="28"/>
        <v>434.9046167</v>
      </c>
      <c r="AU771" s="22">
        <f t="shared" si="29"/>
        <v>4665.095383</v>
      </c>
      <c r="AV771" s="22">
        <f t="shared" si="3183"/>
        <v>9951.6</v>
      </c>
      <c r="AW771" s="22">
        <f t="shared" si="31"/>
        <v>5286.504617</v>
      </c>
      <c r="AX771" s="22">
        <f t="shared" si="32"/>
        <v>4665.095383</v>
      </c>
      <c r="AY771" s="22">
        <v>175.06</v>
      </c>
      <c r="AZ771" s="22">
        <f t="shared" si="33"/>
        <v>175.06</v>
      </c>
      <c r="BA771" s="22">
        <f t="shared" si="34"/>
        <v>0</v>
      </c>
      <c r="BB771" s="22">
        <f t="shared" si="35"/>
        <v>10126.66</v>
      </c>
      <c r="BC771" s="22">
        <f t="shared" ref="BC771:BD771" si="3184">SUM(AW771+AZ771)</f>
        <v>5461.564617</v>
      </c>
      <c r="BD771" s="22">
        <f t="shared" si="3184"/>
        <v>4665.095383</v>
      </c>
      <c r="BE771" s="22">
        <f t="shared" si="37"/>
        <v>0</v>
      </c>
      <c r="BF771" s="27">
        <v>0.0</v>
      </c>
      <c r="BG771" s="22">
        <f t="shared" si="38"/>
        <v>0</v>
      </c>
      <c r="BH771" s="22">
        <f t="shared" si="39"/>
        <v>0</v>
      </c>
      <c r="BI771" s="22">
        <v>874.65</v>
      </c>
      <c r="BJ771" s="22">
        <f t="shared" si="40"/>
        <v>874.65</v>
      </c>
      <c r="BK771" s="22">
        <f t="shared" si="41"/>
        <v>0</v>
      </c>
      <c r="BL771" s="22"/>
      <c r="BM771" s="22">
        <f t="shared" si="42"/>
        <v>0</v>
      </c>
      <c r="BN771" s="22" t="str">
        <f t="shared" si="43"/>
        <v/>
      </c>
      <c r="BO771" s="22">
        <f t="shared" ref="BO771:BQ771" si="3185">BF771+BI771+BL771</f>
        <v>874.65</v>
      </c>
      <c r="BP771" s="22">
        <f t="shared" si="3185"/>
        <v>874.65</v>
      </c>
      <c r="BQ771" s="22">
        <f t="shared" si="3185"/>
        <v>0</v>
      </c>
      <c r="BR771" s="22">
        <f t="shared" si="45"/>
        <v>0</v>
      </c>
      <c r="BS771" s="22">
        <v>0.0</v>
      </c>
      <c r="BT771" s="22">
        <f t="shared" si="46"/>
        <v>0</v>
      </c>
      <c r="BU771" s="22">
        <f t="shared" si="47"/>
        <v>0</v>
      </c>
      <c r="BV771" s="22">
        <f t="shared" si="48"/>
        <v>0</v>
      </c>
      <c r="BW771" s="27">
        <v>1106.68</v>
      </c>
      <c r="BX771" s="22">
        <f t="shared" si="49"/>
        <v>1106.68</v>
      </c>
      <c r="BY771" s="22">
        <f t="shared" si="50"/>
        <v>0</v>
      </c>
      <c r="BZ771" s="22">
        <f t="shared" si="51"/>
        <v>0</v>
      </c>
      <c r="CA771" s="22">
        <f t="shared" si="52"/>
        <v>0</v>
      </c>
    </row>
    <row r="772" ht="14.25" customHeight="1">
      <c r="A772" s="14" t="s">
        <v>3318</v>
      </c>
      <c r="B772" s="14" t="s">
        <v>3319</v>
      </c>
      <c r="C772" s="14" t="s">
        <v>3320</v>
      </c>
      <c r="D772" s="14">
        <v>3.25434867E8</v>
      </c>
      <c r="E772" s="14" t="s">
        <v>2381</v>
      </c>
      <c r="F772" s="14" t="s">
        <v>204</v>
      </c>
      <c r="G772" s="14" t="s">
        <v>3321</v>
      </c>
      <c r="H772" s="25" t="s">
        <v>96</v>
      </c>
      <c r="I772" s="26">
        <v>8800.0</v>
      </c>
      <c r="J772" s="22">
        <v>0.0</v>
      </c>
      <c r="K772" s="22">
        <f t="shared" si="6"/>
        <v>0</v>
      </c>
      <c r="L772" s="22">
        <f t="shared" si="7"/>
        <v>0</v>
      </c>
      <c r="M772" s="22">
        <v>0.0</v>
      </c>
      <c r="N772" s="22">
        <f t="shared" si="8"/>
        <v>0</v>
      </c>
      <c r="O772" s="22">
        <f t="shared" si="9"/>
        <v>0</v>
      </c>
      <c r="P772" s="22">
        <v>10.0</v>
      </c>
      <c r="Q772" s="22">
        <f t="shared" si="10"/>
        <v>0</v>
      </c>
      <c r="R772" s="22">
        <f t="shared" si="11"/>
        <v>10</v>
      </c>
      <c r="S772" s="22">
        <v>100.0</v>
      </c>
      <c r="T772" s="22">
        <f t="shared" si="12"/>
        <v>0</v>
      </c>
      <c r="U772" s="22">
        <f t="shared" si="13"/>
        <v>100</v>
      </c>
      <c r="V772" s="22">
        <f t="shared" si="14"/>
        <v>8690</v>
      </c>
      <c r="W772" s="22">
        <v>27.8</v>
      </c>
      <c r="X772" s="22">
        <f t="shared" si="15"/>
        <v>0</v>
      </c>
      <c r="Y772" s="22">
        <f t="shared" si="16"/>
        <v>27.8</v>
      </c>
      <c r="Z772" s="22">
        <v>0.39</v>
      </c>
      <c r="AA772" s="22">
        <f t="shared" si="17"/>
        <v>0</v>
      </c>
      <c r="AB772" s="22">
        <f t="shared" si="18"/>
        <v>0.39</v>
      </c>
      <c r="AC772" s="22">
        <v>68.87</v>
      </c>
      <c r="AD772" s="22">
        <f t="shared" si="19"/>
        <v>0</v>
      </c>
      <c r="AE772" s="22">
        <f t="shared" si="20"/>
        <v>68.87</v>
      </c>
      <c r="AF772" s="22">
        <v>1.37</v>
      </c>
      <c r="AG772" s="22">
        <f t="shared" si="21"/>
        <v>0</v>
      </c>
      <c r="AH772" s="22">
        <f t="shared" si="22"/>
        <v>1.37</v>
      </c>
      <c r="AI772" s="22">
        <v>60.86</v>
      </c>
      <c r="AJ772" s="22">
        <f t="shared" si="23"/>
        <v>0</v>
      </c>
      <c r="AK772" s="22">
        <f t="shared" si="24"/>
        <v>60.86</v>
      </c>
      <c r="AL772" s="22">
        <f t="shared" ref="AL772:AN772" si="3186">AF772+AI772</f>
        <v>62.23</v>
      </c>
      <c r="AM772" s="22">
        <f t="shared" si="3186"/>
        <v>0</v>
      </c>
      <c r="AN772" s="22">
        <f t="shared" si="3186"/>
        <v>62.23</v>
      </c>
      <c r="AO772" s="22">
        <f t="shared" ref="AO772:AQ772" si="3187">SUM(J772+M772+P772+S772+W772+Z772+AC772+AF772+AI772)</f>
        <v>269.29</v>
      </c>
      <c r="AP772" s="22">
        <f t="shared" si="3187"/>
        <v>0</v>
      </c>
      <c r="AQ772" s="22">
        <f t="shared" si="3187"/>
        <v>269.29</v>
      </c>
      <c r="AR772" s="22">
        <v>295.70327755022305</v>
      </c>
      <c r="AS772" s="22">
        <f t="shared" si="27"/>
        <v>564.9932776</v>
      </c>
      <c r="AT772" s="22">
        <f t="shared" si="28"/>
        <v>564.9932776</v>
      </c>
      <c r="AU772" s="22">
        <f t="shared" si="29"/>
        <v>8235.006722</v>
      </c>
      <c r="AV772" s="22">
        <f t="shared" si="3183"/>
        <v>9951.6</v>
      </c>
      <c r="AW772" s="22">
        <f t="shared" si="31"/>
        <v>1716.593278</v>
      </c>
      <c r="AX772" s="22">
        <f t="shared" si="32"/>
        <v>8235.006722</v>
      </c>
      <c r="AY772" s="22">
        <v>175.06</v>
      </c>
      <c r="AZ772" s="22">
        <f t="shared" si="33"/>
        <v>175.06</v>
      </c>
      <c r="BA772" s="22">
        <f t="shared" si="34"/>
        <v>0</v>
      </c>
      <c r="BB772" s="22">
        <f t="shared" si="35"/>
        <v>10126.66</v>
      </c>
      <c r="BC772" s="22">
        <f t="shared" ref="BC772:BD772" si="3188">SUM(AW772+AZ772)</f>
        <v>1891.653278</v>
      </c>
      <c r="BD772" s="22">
        <f t="shared" si="3188"/>
        <v>8235.006722</v>
      </c>
      <c r="BE772" s="22">
        <f t="shared" si="37"/>
        <v>0</v>
      </c>
      <c r="BF772" s="27">
        <v>3079.55</v>
      </c>
      <c r="BG772" s="22">
        <f t="shared" si="38"/>
        <v>3079.55</v>
      </c>
      <c r="BH772" s="22">
        <f t="shared" si="39"/>
        <v>0</v>
      </c>
      <c r="BI772" s="22">
        <v>1017.68</v>
      </c>
      <c r="BJ772" s="22">
        <f t="shared" si="40"/>
        <v>1017.68</v>
      </c>
      <c r="BK772" s="22">
        <f t="shared" si="41"/>
        <v>0</v>
      </c>
      <c r="BL772" s="22"/>
      <c r="BM772" s="22">
        <f t="shared" si="42"/>
        <v>0</v>
      </c>
      <c r="BN772" s="22" t="str">
        <f t="shared" si="43"/>
        <v/>
      </c>
      <c r="BO772" s="22">
        <f t="shared" ref="BO772:BQ772" si="3189">BF772+BI772+BL772</f>
        <v>4097.23</v>
      </c>
      <c r="BP772" s="22">
        <f t="shared" si="3189"/>
        <v>4097.23</v>
      </c>
      <c r="BQ772" s="22">
        <f t="shared" si="3189"/>
        <v>0</v>
      </c>
      <c r="BR772" s="22">
        <f t="shared" si="45"/>
        <v>0</v>
      </c>
      <c r="BS772" s="22">
        <v>0.0</v>
      </c>
      <c r="BT772" s="22">
        <f t="shared" si="46"/>
        <v>0</v>
      </c>
      <c r="BU772" s="22">
        <f t="shared" si="47"/>
        <v>0</v>
      </c>
      <c r="BV772" s="22">
        <f t="shared" si="48"/>
        <v>0</v>
      </c>
      <c r="BW772" s="27">
        <v>489.49</v>
      </c>
      <c r="BX772" s="22">
        <f t="shared" si="49"/>
        <v>489.49</v>
      </c>
      <c r="BY772" s="22">
        <f t="shared" si="50"/>
        <v>0</v>
      </c>
      <c r="BZ772" s="22">
        <f t="shared" si="51"/>
        <v>0</v>
      </c>
      <c r="CA772" s="22">
        <f t="shared" si="52"/>
        <v>0</v>
      </c>
    </row>
    <row r="773" ht="14.25" customHeight="1">
      <c r="A773" s="14" t="s">
        <v>3322</v>
      </c>
      <c r="B773" s="14" t="s">
        <v>3323</v>
      </c>
      <c r="C773" s="14" t="s">
        <v>3324</v>
      </c>
      <c r="D773" s="14">
        <v>7.45606946E8</v>
      </c>
      <c r="E773" s="14" t="s">
        <v>3325</v>
      </c>
      <c r="F773" s="14" t="s">
        <v>627</v>
      </c>
      <c r="G773" s="14" t="s">
        <v>3326</v>
      </c>
      <c r="H773" s="25" t="s">
        <v>96</v>
      </c>
      <c r="I773" s="26">
        <v>2377.0</v>
      </c>
      <c r="J773" s="22">
        <v>0.0</v>
      </c>
      <c r="K773" s="22">
        <f t="shared" si="6"/>
        <v>0</v>
      </c>
      <c r="L773" s="22">
        <f t="shared" si="7"/>
        <v>0</v>
      </c>
      <c r="M773" s="22">
        <v>0.0</v>
      </c>
      <c r="N773" s="22">
        <f t="shared" si="8"/>
        <v>0</v>
      </c>
      <c r="O773" s="22">
        <f t="shared" si="9"/>
        <v>0</v>
      </c>
      <c r="P773" s="22">
        <v>10.0</v>
      </c>
      <c r="Q773" s="22">
        <f t="shared" si="10"/>
        <v>0</v>
      </c>
      <c r="R773" s="22">
        <f t="shared" si="11"/>
        <v>10</v>
      </c>
      <c r="S773" s="22">
        <v>100.0</v>
      </c>
      <c r="T773" s="22">
        <f t="shared" si="12"/>
        <v>0</v>
      </c>
      <c r="U773" s="22">
        <f t="shared" si="13"/>
        <v>100</v>
      </c>
      <c r="V773" s="22">
        <f t="shared" si="14"/>
        <v>2267</v>
      </c>
      <c r="W773" s="22">
        <v>41.7</v>
      </c>
      <c r="X773" s="22">
        <f t="shared" si="15"/>
        <v>0</v>
      </c>
      <c r="Y773" s="22">
        <f t="shared" si="16"/>
        <v>41.7</v>
      </c>
      <c r="Z773" s="22">
        <v>0.39</v>
      </c>
      <c r="AA773" s="22">
        <f t="shared" si="17"/>
        <v>0</v>
      </c>
      <c r="AB773" s="22">
        <f t="shared" si="18"/>
        <v>0.39</v>
      </c>
      <c r="AC773" s="22">
        <v>68.87</v>
      </c>
      <c r="AD773" s="22">
        <f t="shared" si="19"/>
        <v>0</v>
      </c>
      <c r="AE773" s="22">
        <f t="shared" si="20"/>
        <v>68.87</v>
      </c>
      <c r="AF773" s="22">
        <v>1.37</v>
      </c>
      <c r="AG773" s="22">
        <f t="shared" si="21"/>
        <v>0</v>
      </c>
      <c r="AH773" s="22">
        <f t="shared" si="22"/>
        <v>1.37</v>
      </c>
      <c r="AI773" s="22">
        <v>60.86</v>
      </c>
      <c r="AJ773" s="22">
        <f t="shared" si="23"/>
        <v>0</v>
      </c>
      <c r="AK773" s="22">
        <f t="shared" si="24"/>
        <v>60.86</v>
      </c>
      <c r="AL773" s="22">
        <f t="shared" ref="AL773:AN773" si="3190">AF773+AI773</f>
        <v>62.23</v>
      </c>
      <c r="AM773" s="22">
        <f t="shared" si="3190"/>
        <v>0</v>
      </c>
      <c r="AN773" s="22">
        <f t="shared" si="3190"/>
        <v>62.23</v>
      </c>
      <c r="AO773" s="22">
        <f t="shared" ref="AO773:AQ773" si="3191">SUM(J773+M773+P773+S773+W773+Z773+AC773+AF773+AI773)</f>
        <v>283.19</v>
      </c>
      <c r="AP773" s="22">
        <f t="shared" si="3191"/>
        <v>0</v>
      </c>
      <c r="AQ773" s="22">
        <f t="shared" si="3191"/>
        <v>283.19</v>
      </c>
      <c r="AR773" s="22">
        <v>72.57854030525391</v>
      </c>
      <c r="AS773" s="22">
        <f t="shared" si="27"/>
        <v>355.7685403</v>
      </c>
      <c r="AT773" s="22">
        <f t="shared" si="28"/>
        <v>355.7685403</v>
      </c>
      <c r="AU773" s="22">
        <f t="shared" si="29"/>
        <v>2021.23146</v>
      </c>
      <c r="AV773" s="22">
        <f t="shared" si="3183"/>
        <v>9951.6</v>
      </c>
      <c r="AW773" s="22">
        <f t="shared" si="31"/>
        <v>7930.36854</v>
      </c>
      <c r="AX773" s="22">
        <f t="shared" si="32"/>
        <v>2021.23146</v>
      </c>
      <c r="AY773" s="22">
        <v>175.06</v>
      </c>
      <c r="AZ773" s="22">
        <f t="shared" si="33"/>
        <v>175.06</v>
      </c>
      <c r="BA773" s="22">
        <f t="shared" si="34"/>
        <v>0</v>
      </c>
      <c r="BB773" s="22">
        <f t="shared" si="35"/>
        <v>10126.66</v>
      </c>
      <c r="BC773" s="22">
        <f t="shared" ref="BC773:BD773" si="3192">SUM(AW773+AZ773)</f>
        <v>8105.42854</v>
      </c>
      <c r="BD773" s="22">
        <f t="shared" si="3192"/>
        <v>2021.23146</v>
      </c>
      <c r="BE773" s="22">
        <f t="shared" si="37"/>
        <v>0</v>
      </c>
      <c r="BF773" s="27">
        <v>0.0</v>
      </c>
      <c r="BG773" s="22">
        <f t="shared" si="38"/>
        <v>0</v>
      </c>
      <c r="BH773" s="22">
        <f t="shared" si="39"/>
        <v>0</v>
      </c>
      <c r="BI773" s="22">
        <v>562.78</v>
      </c>
      <c r="BJ773" s="22">
        <f t="shared" si="40"/>
        <v>562.78</v>
      </c>
      <c r="BK773" s="22">
        <f t="shared" si="41"/>
        <v>0</v>
      </c>
      <c r="BL773" s="22"/>
      <c r="BM773" s="22">
        <f t="shared" si="42"/>
        <v>0</v>
      </c>
      <c r="BN773" s="22" t="str">
        <f t="shared" si="43"/>
        <v/>
      </c>
      <c r="BO773" s="22">
        <f t="shared" ref="BO773:BQ773" si="3193">BF773+BI773+BL773</f>
        <v>562.78</v>
      </c>
      <c r="BP773" s="22">
        <f t="shared" si="3193"/>
        <v>562.78</v>
      </c>
      <c r="BQ773" s="22">
        <f t="shared" si="3193"/>
        <v>0</v>
      </c>
      <c r="BR773" s="22">
        <f t="shared" si="45"/>
        <v>0</v>
      </c>
      <c r="BS773" s="22">
        <v>0.0</v>
      </c>
      <c r="BT773" s="22">
        <f t="shared" si="46"/>
        <v>0</v>
      </c>
      <c r="BU773" s="22">
        <f t="shared" si="47"/>
        <v>0</v>
      </c>
      <c r="BV773" s="22">
        <f t="shared" si="48"/>
        <v>0</v>
      </c>
      <c r="BW773" s="27">
        <v>1521.66</v>
      </c>
      <c r="BX773" s="22">
        <f t="shared" si="49"/>
        <v>1521.66</v>
      </c>
      <c r="BY773" s="22">
        <f t="shared" si="50"/>
        <v>0</v>
      </c>
      <c r="BZ773" s="22">
        <f t="shared" si="51"/>
        <v>0</v>
      </c>
      <c r="CA773" s="22">
        <f t="shared" si="52"/>
        <v>0</v>
      </c>
    </row>
    <row r="774" ht="14.25" customHeight="1">
      <c r="A774" s="14" t="s">
        <v>3327</v>
      </c>
      <c r="B774" s="14" t="s">
        <v>3328</v>
      </c>
      <c r="C774" s="14" t="s">
        <v>3329</v>
      </c>
      <c r="D774" s="14">
        <v>9.14429698E8</v>
      </c>
      <c r="E774" s="14" t="s">
        <v>3330</v>
      </c>
      <c r="F774" s="14" t="s">
        <v>176</v>
      </c>
      <c r="G774" s="14" t="s">
        <v>3331</v>
      </c>
      <c r="H774" s="25" t="s">
        <v>96</v>
      </c>
      <c r="I774" s="26">
        <v>1607.0</v>
      </c>
      <c r="J774" s="22">
        <v>0.0</v>
      </c>
      <c r="K774" s="22">
        <f t="shared" si="6"/>
        <v>0</v>
      </c>
      <c r="L774" s="22">
        <f t="shared" si="7"/>
        <v>0</v>
      </c>
      <c r="M774" s="22">
        <v>0.0</v>
      </c>
      <c r="N774" s="22">
        <f t="shared" si="8"/>
        <v>0</v>
      </c>
      <c r="O774" s="22">
        <f t="shared" si="9"/>
        <v>0</v>
      </c>
      <c r="P774" s="22">
        <v>10.0</v>
      </c>
      <c r="Q774" s="22">
        <f t="shared" si="10"/>
        <v>0</v>
      </c>
      <c r="R774" s="22">
        <f t="shared" si="11"/>
        <v>10</v>
      </c>
      <c r="S774" s="22">
        <v>100.0</v>
      </c>
      <c r="T774" s="22">
        <f t="shared" si="12"/>
        <v>0</v>
      </c>
      <c r="U774" s="22">
        <f t="shared" si="13"/>
        <v>100</v>
      </c>
      <c r="V774" s="22">
        <f t="shared" si="14"/>
        <v>1497</v>
      </c>
      <c r="W774" s="22">
        <v>13.9</v>
      </c>
      <c r="X774" s="22">
        <f t="shared" si="15"/>
        <v>0</v>
      </c>
      <c r="Y774" s="22">
        <f t="shared" si="16"/>
        <v>13.9</v>
      </c>
      <c r="Z774" s="22">
        <v>0.39</v>
      </c>
      <c r="AA774" s="22">
        <f t="shared" si="17"/>
        <v>0</v>
      </c>
      <c r="AB774" s="22">
        <f t="shared" si="18"/>
        <v>0.39</v>
      </c>
      <c r="AC774" s="22">
        <v>68.87</v>
      </c>
      <c r="AD774" s="22">
        <f t="shared" si="19"/>
        <v>0</v>
      </c>
      <c r="AE774" s="22">
        <f t="shared" si="20"/>
        <v>68.87</v>
      </c>
      <c r="AF774" s="22">
        <v>1.37</v>
      </c>
      <c r="AG774" s="22">
        <f t="shared" si="21"/>
        <v>0</v>
      </c>
      <c r="AH774" s="22">
        <f t="shared" si="22"/>
        <v>1.37</v>
      </c>
      <c r="AI774" s="22">
        <v>60.86</v>
      </c>
      <c r="AJ774" s="22">
        <f t="shared" si="23"/>
        <v>0</v>
      </c>
      <c r="AK774" s="22">
        <f t="shared" si="24"/>
        <v>60.86</v>
      </c>
      <c r="AL774" s="22">
        <f t="shared" ref="AL774:AN774" si="3194">AF774+AI774</f>
        <v>62.23</v>
      </c>
      <c r="AM774" s="22">
        <f t="shared" si="3194"/>
        <v>0</v>
      </c>
      <c r="AN774" s="22">
        <f t="shared" si="3194"/>
        <v>62.23</v>
      </c>
      <c r="AO774" s="22">
        <f t="shared" ref="AO774:AQ774" si="3195">SUM(J774+M774+P774+S774+W774+Z774+AC774+AF774+AI774)</f>
        <v>255.39</v>
      </c>
      <c r="AP774" s="22">
        <f t="shared" si="3195"/>
        <v>0</v>
      </c>
      <c r="AQ774" s="22">
        <f t="shared" si="3195"/>
        <v>255.39</v>
      </c>
      <c r="AR774" s="22">
        <v>46.851376611050775</v>
      </c>
      <c r="AS774" s="22">
        <f t="shared" si="27"/>
        <v>302.2413766</v>
      </c>
      <c r="AT774" s="22">
        <f t="shared" si="28"/>
        <v>302.2413766</v>
      </c>
      <c r="AU774" s="22">
        <f t="shared" si="29"/>
        <v>1304.758623</v>
      </c>
      <c r="AV774" s="22">
        <f>37.95*120</f>
        <v>4554</v>
      </c>
      <c r="AW774" s="22">
        <f t="shared" si="31"/>
        <v>3249.241377</v>
      </c>
      <c r="AX774" s="22">
        <f t="shared" si="32"/>
        <v>1304.758623</v>
      </c>
      <c r="AY774" s="22">
        <v>70.73</v>
      </c>
      <c r="AZ774" s="22">
        <f t="shared" si="33"/>
        <v>70.73</v>
      </c>
      <c r="BA774" s="22">
        <f t="shared" si="34"/>
        <v>0</v>
      </c>
      <c r="BB774" s="22">
        <f t="shared" si="35"/>
        <v>4624.73</v>
      </c>
      <c r="BC774" s="22">
        <f t="shared" ref="BC774:BD774" si="3196">SUM(AW774+AZ774)</f>
        <v>3319.971377</v>
      </c>
      <c r="BD774" s="22">
        <f t="shared" si="3196"/>
        <v>1304.758623</v>
      </c>
      <c r="BE774" s="22">
        <f t="shared" si="37"/>
        <v>0</v>
      </c>
      <c r="BF774" s="27">
        <v>0.0</v>
      </c>
      <c r="BG774" s="22">
        <f t="shared" si="38"/>
        <v>0</v>
      </c>
      <c r="BH774" s="22">
        <f t="shared" si="39"/>
        <v>0</v>
      </c>
      <c r="BI774" s="22">
        <v>379.90000000000003</v>
      </c>
      <c r="BJ774" s="22">
        <f t="shared" si="40"/>
        <v>379.9</v>
      </c>
      <c r="BK774" s="22">
        <f t="shared" si="41"/>
        <v>0</v>
      </c>
      <c r="BL774" s="22"/>
      <c r="BM774" s="22">
        <f t="shared" si="42"/>
        <v>0</v>
      </c>
      <c r="BN774" s="22" t="str">
        <f t="shared" si="43"/>
        <v/>
      </c>
      <c r="BO774" s="22">
        <f t="shared" ref="BO774:BQ774" si="3197">BF774+BI774+BL774</f>
        <v>379.9</v>
      </c>
      <c r="BP774" s="22">
        <f t="shared" si="3197"/>
        <v>379.9</v>
      </c>
      <c r="BQ774" s="22">
        <f t="shared" si="3197"/>
        <v>0</v>
      </c>
      <c r="BR774" s="22">
        <f t="shared" si="45"/>
        <v>0</v>
      </c>
      <c r="BS774" s="22">
        <v>0.0</v>
      </c>
      <c r="BT774" s="22">
        <f t="shared" si="46"/>
        <v>0</v>
      </c>
      <c r="BU774" s="22">
        <f t="shared" si="47"/>
        <v>0</v>
      </c>
      <c r="BV774" s="22">
        <f t="shared" si="48"/>
        <v>0</v>
      </c>
      <c r="BW774" s="27">
        <v>1340.78</v>
      </c>
      <c r="BX774" s="22">
        <f t="shared" si="49"/>
        <v>1340.78</v>
      </c>
      <c r="BY774" s="22">
        <f t="shared" si="50"/>
        <v>0</v>
      </c>
      <c r="BZ774" s="22">
        <f t="shared" si="51"/>
        <v>0</v>
      </c>
      <c r="CA774" s="22">
        <f t="shared" si="52"/>
        <v>0</v>
      </c>
    </row>
    <row r="775" ht="14.25" customHeight="1">
      <c r="A775" s="14" t="s">
        <v>3332</v>
      </c>
      <c r="B775" s="14" t="s">
        <v>3333</v>
      </c>
      <c r="C775" s="14" t="s">
        <v>3334</v>
      </c>
      <c r="D775" s="14">
        <v>8.69922203E8</v>
      </c>
      <c r="E775" s="14" t="s">
        <v>3335</v>
      </c>
      <c r="F775" s="14" t="s">
        <v>198</v>
      </c>
      <c r="G775" s="14" t="s">
        <v>3336</v>
      </c>
      <c r="H775" s="25" t="s">
        <v>96</v>
      </c>
      <c r="I775" s="26">
        <v>10800.0</v>
      </c>
      <c r="J775" s="22">
        <v>0.0</v>
      </c>
      <c r="K775" s="22">
        <f t="shared" si="6"/>
        <v>0</v>
      </c>
      <c r="L775" s="22">
        <f t="shared" si="7"/>
        <v>0</v>
      </c>
      <c r="M775" s="22">
        <v>0.0</v>
      </c>
      <c r="N775" s="22">
        <f t="shared" si="8"/>
        <v>0</v>
      </c>
      <c r="O775" s="22">
        <f t="shared" si="9"/>
        <v>0</v>
      </c>
      <c r="P775" s="22">
        <v>10.0</v>
      </c>
      <c r="Q775" s="22">
        <f t="shared" si="10"/>
        <v>0</v>
      </c>
      <c r="R775" s="22">
        <f t="shared" si="11"/>
        <v>10</v>
      </c>
      <c r="S775" s="22">
        <v>100.0</v>
      </c>
      <c r="T775" s="22">
        <f t="shared" si="12"/>
        <v>0</v>
      </c>
      <c r="U775" s="22">
        <f t="shared" si="13"/>
        <v>100</v>
      </c>
      <c r="V775" s="22">
        <f t="shared" si="14"/>
        <v>10690</v>
      </c>
      <c r="W775" s="22">
        <v>27.8</v>
      </c>
      <c r="X775" s="22">
        <f t="shared" si="15"/>
        <v>0</v>
      </c>
      <c r="Y775" s="22">
        <f t="shared" si="16"/>
        <v>27.8</v>
      </c>
      <c r="Z775" s="22">
        <v>0.39</v>
      </c>
      <c r="AA775" s="22">
        <f t="shared" si="17"/>
        <v>0</v>
      </c>
      <c r="AB775" s="22">
        <f t="shared" si="18"/>
        <v>0.39</v>
      </c>
      <c r="AC775" s="22">
        <v>68.87</v>
      </c>
      <c r="AD775" s="22">
        <f t="shared" si="19"/>
        <v>0</v>
      </c>
      <c r="AE775" s="22">
        <f t="shared" si="20"/>
        <v>68.87</v>
      </c>
      <c r="AF775" s="22">
        <v>1.37</v>
      </c>
      <c r="AG775" s="22">
        <f t="shared" si="21"/>
        <v>0</v>
      </c>
      <c r="AH775" s="22">
        <f t="shared" si="22"/>
        <v>1.37</v>
      </c>
      <c r="AI775" s="22">
        <v>60.86</v>
      </c>
      <c r="AJ775" s="22">
        <f t="shared" si="23"/>
        <v>0</v>
      </c>
      <c r="AK775" s="22">
        <f t="shared" si="24"/>
        <v>60.86</v>
      </c>
      <c r="AL775" s="22">
        <f t="shared" ref="AL775:AN775" si="3198">AF775+AI775</f>
        <v>62.23</v>
      </c>
      <c r="AM775" s="22">
        <f t="shared" si="3198"/>
        <v>0</v>
      </c>
      <c r="AN775" s="22">
        <f t="shared" si="3198"/>
        <v>62.23</v>
      </c>
      <c r="AO775" s="22">
        <f t="shared" ref="AO775:AQ775" si="3199">SUM(J775+M775+P775+S775+W775+Z775+AC775+AF775+AI775)</f>
        <v>269.29</v>
      </c>
      <c r="AP775" s="22">
        <f t="shared" si="3199"/>
        <v>0</v>
      </c>
      <c r="AQ775" s="22">
        <f t="shared" si="3199"/>
        <v>269.29</v>
      </c>
      <c r="AR775" s="22">
        <v>365.03004579113684</v>
      </c>
      <c r="AS775" s="22">
        <f t="shared" si="27"/>
        <v>634.3200458</v>
      </c>
      <c r="AT775" s="22">
        <f t="shared" si="28"/>
        <v>634.3200458</v>
      </c>
      <c r="AU775" s="22">
        <f t="shared" si="29"/>
        <v>10165.67995</v>
      </c>
      <c r="AV775" s="22">
        <f t="shared" ref="AV775:AV776" si="3204">82.93*120</f>
        <v>9951.6</v>
      </c>
      <c r="AW775" s="22">
        <f t="shared" si="31"/>
        <v>0</v>
      </c>
      <c r="AX775" s="22">
        <f t="shared" si="32"/>
        <v>9951.6</v>
      </c>
      <c r="AY775" s="22">
        <v>175.06</v>
      </c>
      <c r="AZ775" s="22">
        <f t="shared" si="33"/>
        <v>0</v>
      </c>
      <c r="BA775" s="22">
        <f t="shared" si="34"/>
        <v>175.06</v>
      </c>
      <c r="BB775" s="22">
        <f t="shared" si="35"/>
        <v>10126.66</v>
      </c>
      <c r="BC775" s="22">
        <f t="shared" ref="BC775:BD775" si="3200">SUM(AW775+AZ775)</f>
        <v>0</v>
      </c>
      <c r="BD775" s="22">
        <f t="shared" si="3200"/>
        <v>10126.66</v>
      </c>
      <c r="BE775" s="22">
        <f t="shared" si="37"/>
        <v>39.01995421</v>
      </c>
      <c r="BF775" s="27">
        <v>2163.54</v>
      </c>
      <c r="BG775" s="22">
        <f t="shared" si="38"/>
        <v>2124.520046</v>
      </c>
      <c r="BH775" s="22">
        <f t="shared" si="39"/>
        <v>39.01995421</v>
      </c>
      <c r="BI775" s="22">
        <v>1010.68</v>
      </c>
      <c r="BJ775" s="22">
        <f t="shared" si="40"/>
        <v>1010.68</v>
      </c>
      <c r="BK775" s="22">
        <f t="shared" si="41"/>
        <v>0</v>
      </c>
      <c r="BL775" s="22"/>
      <c r="BM775" s="22">
        <f t="shared" si="42"/>
        <v>0</v>
      </c>
      <c r="BN775" s="22" t="str">
        <f t="shared" si="43"/>
        <v/>
      </c>
      <c r="BO775" s="22">
        <f t="shared" ref="BO775:BQ775" si="3201">BF775+BI775+BL775</f>
        <v>3174.22</v>
      </c>
      <c r="BP775" s="22">
        <f t="shared" si="3201"/>
        <v>3135.200046</v>
      </c>
      <c r="BQ775" s="22">
        <f t="shared" si="3201"/>
        <v>39.01995421</v>
      </c>
      <c r="BR775" s="22">
        <f t="shared" si="45"/>
        <v>0</v>
      </c>
      <c r="BS775" s="22">
        <v>0.0</v>
      </c>
      <c r="BT775" s="22">
        <f t="shared" si="46"/>
        <v>0</v>
      </c>
      <c r="BU775" s="22">
        <f t="shared" si="47"/>
        <v>0</v>
      </c>
      <c r="BV775" s="22">
        <f t="shared" si="48"/>
        <v>0</v>
      </c>
      <c r="BW775" s="27">
        <v>2447.46</v>
      </c>
      <c r="BX775" s="22">
        <f t="shared" si="49"/>
        <v>2447.46</v>
      </c>
      <c r="BY775" s="22">
        <f t="shared" si="50"/>
        <v>0</v>
      </c>
      <c r="BZ775" s="22">
        <f t="shared" si="51"/>
        <v>0</v>
      </c>
      <c r="CA775" s="22">
        <f t="shared" si="52"/>
        <v>0</v>
      </c>
    </row>
    <row r="776" ht="14.25" customHeight="1">
      <c r="A776" s="14" t="s">
        <v>3337</v>
      </c>
      <c r="B776" s="14" t="s">
        <v>3338</v>
      </c>
      <c r="C776" s="14" t="s">
        <v>3339</v>
      </c>
      <c r="D776" s="14">
        <v>7.77600633E8</v>
      </c>
      <c r="E776" s="14" t="s">
        <v>3340</v>
      </c>
      <c r="F776" s="14" t="s">
        <v>247</v>
      </c>
      <c r="G776" s="14" t="s">
        <v>3341</v>
      </c>
      <c r="H776" s="25" t="s">
        <v>96</v>
      </c>
      <c r="I776" s="26">
        <v>5406.0</v>
      </c>
      <c r="J776" s="22">
        <v>0.0</v>
      </c>
      <c r="K776" s="22">
        <f t="shared" si="6"/>
        <v>0</v>
      </c>
      <c r="L776" s="22">
        <f t="shared" si="7"/>
        <v>0</v>
      </c>
      <c r="M776" s="22">
        <v>0.0</v>
      </c>
      <c r="N776" s="22">
        <f t="shared" si="8"/>
        <v>0</v>
      </c>
      <c r="O776" s="22">
        <f t="shared" si="9"/>
        <v>0</v>
      </c>
      <c r="P776" s="22">
        <v>10.0</v>
      </c>
      <c r="Q776" s="22">
        <f t="shared" si="10"/>
        <v>0</v>
      </c>
      <c r="R776" s="22">
        <f t="shared" si="11"/>
        <v>10</v>
      </c>
      <c r="S776" s="22">
        <v>100.0</v>
      </c>
      <c r="T776" s="22">
        <f t="shared" si="12"/>
        <v>0</v>
      </c>
      <c r="U776" s="22">
        <f t="shared" si="13"/>
        <v>100</v>
      </c>
      <c r="V776" s="22">
        <f t="shared" si="14"/>
        <v>5296</v>
      </c>
      <c r="W776" s="22">
        <v>13.9</v>
      </c>
      <c r="X776" s="22">
        <f t="shared" si="15"/>
        <v>0</v>
      </c>
      <c r="Y776" s="22">
        <f t="shared" si="16"/>
        <v>13.9</v>
      </c>
      <c r="Z776" s="22">
        <v>0.39</v>
      </c>
      <c r="AA776" s="22">
        <f t="shared" si="17"/>
        <v>0</v>
      </c>
      <c r="AB776" s="22">
        <f t="shared" si="18"/>
        <v>0.39</v>
      </c>
      <c r="AC776" s="22">
        <v>68.87</v>
      </c>
      <c r="AD776" s="22">
        <f t="shared" si="19"/>
        <v>0</v>
      </c>
      <c r="AE776" s="22">
        <f t="shared" si="20"/>
        <v>68.87</v>
      </c>
      <c r="AF776" s="22">
        <v>1.37</v>
      </c>
      <c r="AG776" s="22">
        <f t="shared" si="21"/>
        <v>0</v>
      </c>
      <c r="AH776" s="22">
        <f t="shared" si="22"/>
        <v>1.37</v>
      </c>
      <c r="AI776" s="22">
        <v>60.86</v>
      </c>
      <c r="AJ776" s="22">
        <f t="shared" si="23"/>
        <v>0</v>
      </c>
      <c r="AK776" s="22">
        <f t="shared" si="24"/>
        <v>60.86</v>
      </c>
      <c r="AL776" s="22">
        <f t="shared" ref="AL776:AN776" si="3202">AF776+AI776</f>
        <v>62.23</v>
      </c>
      <c r="AM776" s="22">
        <f t="shared" si="3202"/>
        <v>0</v>
      </c>
      <c r="AN776" s="22">
        <f t="shared" si="3202"/>
        <v>62.23</v>
      </c>
      <c r="AO776" s="22">
        <f t="shared" ref="AO776:AQ776" si="3203">SUM(J776+M776+P776+S776+W776+Z776+AC776+AF776+AI776)</f>
        <v>255.39</v>
      </c>
      <c r="AP776" s="22">
        <f t="shared" si="3203"/>
        <v>0</v>
      </c>
      <c r="AQ776" s="22">
        <f t="shared" si="3203"/>
        <v>255.39</v>
      </c>
      <c r="AR776" s="22">
        <v>178.53757288466662</v>
      </c>
      <c r="AS776" s="22">
        <f t="shared" si="27"/>
        <v>433.9275729</v>
      </c>
      <c r="AT776" s="22">
        <f t="shared" si="28"/>
        <v>433.9275729</v>
      </c>
      <c r="AU776" s="22">
        <f t="shared" si="29"/>
        <v>4972.072427</v>
      </c>
      <c r="AV776" s="22">
        <f t="shared" si="3204"/>
        <v>9951.6</v>
      </c>
      <c r="AW776" s="22">
        <f t="shared" si="31"/>
        <v>4979.527573</v>
      </c>
      <c r="AX776" s="22">
        <f t="shared" si="32"/>
        <v>4972.072427</v>
      </c>
      <c r="AY776" s="22">
        <v>175.06</v>
      </c>
      <c r="AZ776" s="22">
        <f t="shared" si="33"/>
        <v>175.06</v>
      </c>
      <c r="BA776" s="22">
        <f t="shared" si="34"/>
        <v>0</v>
      </c>
      <c r="BB776" s="22">
        <f t="shared" si="35"/>
        <v>10126.66</v>
      </c>
      <c r="BC776" s="22">
        <f t="shared" ref="BC776:BD776" si="3205">SUM(AW776+AZ776)</f>
        <v>5154.587573</v>
      </c>
      <c r="BD776" s="22">
        <f t="shared" si="3205"/>
        <v>4972.072427</v>
      </c>
      <c r="BE776" s="22">
        <f t="shared" si="37"/>
        <v>0</v>
      </c>
      <c r="BF776" s="27">
        <v>0.0</v>
      </c>
      <c r="BG776" s="22">
        <f t="shared" si="38"/>
        <v>0</v>
      </c>
      <c r="BH776" s="22">
        <f t="shared" si="39"/>
        <v>0</v>
      </c>
      <c r="BI776" s="22">
        <v>2301.09</v>
      </c>
      <c r="BJ776" s="22">
        <f t="shared" si="40"/>
        <v>2301.09</v>
      </c>
      <c r="BK776" s="22">
        <f t="shared" si="41"/>
        <v>0</v>
      </c>
      <c r="BL776" s="22"/>
      <c r="BM776" s="22">
        <f t="shared" si="42"/>
        <v>0</v>
      </c>
      <c r="BN776" s="22" t="str">
        <f t="shared" si="43"/>
        <v/>
      </c>
      <c r="BO776" s="22">
        <f t="shared" ref="BO776:BQ776" si="3206">BF776+BI776+BL776</f>
        <v>2301.09</v>
      </c>
      <c r="BP776" s="22">
        <f t="shared" si="3206"/>
        <v>2301.09</v>
      </c>
      <c r="BQ776" s="22">
        <f t="shared" si="3206"/>
        <v>0</v>
      </c>
      <c r="BR776" s="22">
        <f t="shared" si="45"/>
        <v>0</v>
      </c>
      <c r="BS776" s="22">
        <v>0.0</v>
      </c>
      <c r="BT776" s="22">
        <f t="shared" si="46"/>
        <v>0</v>
      </c>
      <c r="BU776" s="22">
        <f t="shared" si="47"/>
        <v>0</v>
      </c>
      <c r="BV776" s="22">
        <f t="shared" si="48"/>
        <v>0</v>
      </c>
      <c r="BW776" s="27">
        <v>915.12</v>
      </c>
      <c r="BX776" s="22">
        <f t="shared" si="49"/>
        <v>915.12</v>
      </c>
      <c r="BY776" s="22">
        <f t="shared" si="50"/>
        <v>0</v>
      </c>
      <c r="BZ776" s="22">
        <f t="shared" si="51"/>
        <v>0</v>
      </c>
      <c r="CA776" s="22">
        <f t="shared" si="52"/>
        <v>0</v>
      </c>
    </row>
    <row r="777" ht="14.25" customHeight="1">
      <c r="A777" s="14" t="s">
        <v>3342</v>
      </c>
      <c r="B777" s="14" t="s">
        <v>3343</v>
      </c>
      <c r="C777" s="14" t="s">
        <v>3344</v>
      </c>
      <c r="D777" s="14">
        <v>9.15247968E8</v>
      </c>
      <c r="E777" s="14" t="s">
        <v>1105</v>
      </c>
      <c r="F777" s="14" t="s">
        <v>508</v>
      </c>
      <c r="G777" s="14" t="s">
        <v>3345</v>
      </c>
      <c r="H777" s="25" t="s">
        <v>96</v>
      </c>
      <c r="I777" s="26">
        <v>750.0</v>
      </c>
      <c r="J777" s="22">
        <v>0.0</v>
      </c>
      <c r="K777" s="22">
        <f t="shared" si="6"/>
        <v>0</v>
      </c>
      <c r="L777" s="22">
        <f t="shared" si="7"/>
        <v>0</v>
      </c>
      <c r="M777" s="22">
        <v>0.0</v>
      </c>
      <c r="N777" s="22">
        <f t="shared" si="8"/>
        <v>0</v>
      </c>
      <c r="O777" s="22">
        <f t="shared" si="9"/>
        <v>0</v>
      </c>
      <c r="P777" s="22">
        <v>10.0</v>
      </c>
      <c r="Q777" s="22">
        <f t="shared" si="10"/>
        <v>0</v>
      </c>
      <c r="R777" s="22">
        <f t="shared" si="11"/>
        <v>10</v>
      </c>
      <c r="S777" s="22">
        <v>100.0</v>
      </c>
      <c r="T777" s="22">
        <f t="shared" si="12"/>
        <v>0</v>
      </c>
      <c r="U777" s="22">
        <f t="shared" si="13"/>
        <v>100</v>
      </c>
      <c r="V777" s="22">
        <f t="shared" si="14"/>
        <v>640</v>
      </c>
      <c r="W777" s="22">
        <v>13.9</v>
      </c>
      <c r="X777" s="22">
        <f t="shared" si="15"/>
        <v>0</v>
      </c>
      <c r="Y777" s="22">
        <f t="shared" si="16"/>
        <v>13.9</v>
      </c>
      <c r="Z777" s="22">
        <v>0.39</v>
      </c>
      <c r="AA777" s="22">
        <f t="shared" si="17"/>
        <v>0</v>
      </c>
      <c r="AB777" s="22">
        <f t="shared" si="18"/>
        <v>0.39</v>
      </c>
      <c r="AC777" s="22">
        <v>68.87</v>
      </c>
      <c r="AD777" s="22">
        <f t="shared" si="19"/>
        <v>0</v>
      </c>
      <c r="AE777" s="22">
        <f t="shared" si="20"/>
        <v>68.87</v>
      </c>
      <c r="AF777" s="22">
        <v>1.37</v>
      </c>
      <c r="AG777" s="22">
        <f t="shared" si="21"/>
        <v>0</v>
      </c>
      <c r="AH777" s="22">
        <f t="shared" si="22"/>
        <v>1.37</v>
      </c>
      <c r="AI777" s="22">
        <v>60.86</v>
      </c>
      <c r="AJ777" s="22">
        <f t="shared" si="23"/>
        <v>0</v>
      </c>
      <c r="AK777" s="22">
        <f t="shared" si="24"/>
        <v>60.86</v>
      </c>
      <c r="AL777" s="22">
        <f t="shared" ref="AL777:AN777" si="3207">AF777+AI777</f>
        <v>62.23</v>
      </c>
      <c r="AM777" s="22">
        <f t="shared" si="3207"/>
        <v>0</v>
      </c>
      <c r="AN777" s="22">
        <f t="shared" si="3207"/>
        <v>62.23</v>
      </c>
      <c r="AO777" s="22">
        <f t="shared" ref="AO777:AQ777" si="3208">SUM(J777+M777+P777+S777+W777+Z777+AC777+AF777+AI777)</f>
        <v>255.39</v>
      </c>
      <c r="AP777" s="22">
        <f t="shared" si="3208"/>
        <v>0</v>
      </c>
      <c r="AQ777" s="22">
        <f t="shared" si="3208"/>
        <v>255.39</v>
      </c>
      <c r="AR777" s="22">
        <v>17.144856419819195</v>
      </c>
      <c r="AS777" s="22">
        <f t="shared" si="27"/>
        <v>272.5348564</v>
      </c>
      <c r="AT777" s="22">
        <f t="shared" si="28"/>
        <v>272.5348564</v>
      </c>
      <c r="AU777" s="22">
        <f t="shared" si="29"/>
        <v>477.4651436</v>
      </c>
      <c r="AV777" s="22">
        <f t="shared" ref="AV777:AV783" si="3213">37.95*120</f>
        <v>4554</v>
      </c>
      <c r="AW777" s="22">
        <f t="shared" si="31"/>
        <v>4076.534856</v>
      </c>
      <c r="AX777" s="22">
        <f t="shared" si="32"/>
        <v>477.4651436</v>
      </c>
      <c r="AY777" s="22">
        <v>70.73</v>
      </c>
      <c r="AZ777" s="22">
        <f t="shared" si="33"/>
        <v>70.73</v>
      </c>
      <c r="BA777" s="22">
        <f t="shared" si="34"/>
        <v>0</v>
      </c>
      <c r="BB777" s="22">
        <f t="shared" si="35"/>
        <v>4624.73</v>
      </c>
      <c r="BC777" s="22">
        <f t="shared" ref="BC777:BD777" si="3209">SUM(AW777+AZ777)</f>
        <v>4147.264856</v>
      </c>
      <c r="BD777" s="22">
        <f t="shared" si="3209"/>
        <v>477.4651436</v>
      </c>
      <c r="BE777" s="22">
        <f t="shared" si="37"/>
        <v>0</v>
      </c>
      <c r="BF777" s="27">
        <v>0.0</v>
      </c>
      <c r="BG777" s="22">
        <f t="shared" si="38"/>
        <v>0</v>
      </c>
      <c r="BH777" s="22">
        <f t="shared" si="39"/>
        <v>0</v>
      </c>
      <c r="BI777" s="22">
        <v>251.83</v>
      </c>
      <c r="BJ777" s="22">
        <f t="shared" si="40"/>
        <v>251.83</v>
      </c>
      <c r="BK777" s="22">
        <f t="shared" si="41"/>
        <v>0</v>
      </c>
      <c r="BL777" s="22"/>
      <c r="BM777" s="22">
        <f t="shared" si="42"/>
        <v>0</v>
      </c>
      <c r="BN777" s="22" t="str">
        <f t="shared" si="43"/>
        <v/>
      </c>
      <c r="BO777" s="22">
        <f t="shared" ref="BO777:BQ777" si="3210">BF777+BI777+BL777</f>
        <v>251.83</v>
      </c>
      <c r="BP777" s="22">
        <f t="shared" si="3210"/>
        <v>251.83</v>
      </c>
      <c r="BQ777" s="22">
        <f t="shared" si="3210"/>
        <v>0</v>
      </c>
      <c r="BR777" s="22">
        <f t="shared" si="45"/>
        <v>0</v>
      </c>
      <c r="BS777" s="22">
        <v>0.0</v>
      </c>
      <c r="BT777" s="22">
        <f t="shared" si="46"/>
        <v>0</v>
      </c>
      <c r="BU777" s="22">
        <f t="shared" si="47"/>
        <v>0</v>
      </c>
      <c r="BV777" s="22">
        <f t="shared" si="48"/>
        <v>0</v>
      </c>
      <c r="BW777" s="27">
        <v>574.62</v>
      </c>
      <c r="BX777" s="22">
        <f t="shared" si="49"/>
        <v>574.62</v>
      </c>
      <c r="BY777" s="22">
        <f t="shared" si="50"/>
        <v>0</v>
      </c>
      <c r="BZ777" s="22">
        <f t="shared" si="51"/>
        <v>0</v>
      </c>
      <c r="CA777" s="22">
        <f t="shared" si="52"/>
        <v>0</v>
      </c>
    </row>
    <row r="778" ht="14.25" customHeight="1">
      <c r="A778" s="14" t="s">
        <v>3346</v>
      </c>
      <c r="B778" s="14" t="s">
        <v>3347</v>
      </c>
      <c r="C778" s="14" t="s">
        <v>3348</v>
      </c>
      <c r="D778" s="14">
        <v>8.69967762E8</v>
      </c>
      <c r="E778" s="14" t="s">
        <v>388</v>
      </c>
      <c r="F778" s="14" t="s">
        <v>293</v>
      </c>
      <c r="G778" s="14" t="s">
        <v>3349</v>
      </c>
      <c r="H778" s="25" t="s">
        <v>96</v>
      </c>
      <c r="I778" s="26">
        <v>950.0</v>
      </c>
      <c r="J778" s="22">
        <v>0.0</v>
      </c>
      <c r="K778" s="22">
        <f t="shared" si="6"/>
        <v>0</v>
      </c>
      <c r="L778" s="22">
        <f t="shared" si="7"/>
        <v>0</v>
      </c>
      <c r="M778" s="22">
        <v>0.0</v>
      </c>
      <c r="N778" s="22">
        <f t="shared" si="8"/>
        <v>0</v>
      </c>
      <c r="O778" s="22">
        <f t="shared" si="9"/>
        <v>0</v>
      </c>
      <c r="P778" s="22">
        <v>10.0</v>
      </c>
      <c r="Q778" s="22">
        <f t="shared" si="10"/>
        <v>0</v>
      </c>
      <c r="R778" s="22">
        <f t="shared" si="11"/>
        <v>10</v>
      </c>
      <c r="S778" s="22">
        <v>100.0</v>
      </c>
      <c r="T778" s="22">
        <f t="shared" si="12"/>
        <v>0</v>
      </c>
      <c r="U778" s="22">
        <f t="shared" si="13"/>
        <v>100</v>
      </c>
      <c r="V778" s="22">
        <f t="shared" si="14"/>
        <v>840</v>
      </c>
      <c r="W778" s="22">
        <v>13.9</v>
      </c>
      <c r="X778" s="22">
        <f t="shared" si="15"/>
        <v>0</v>
      </c>
      <c r="Y778" s="22">
        <f t="shared" si="16"/>
        <v>13.9</v>
      </c>
      <c r="Z778" s="22">
        <v>0.39</v>
      </c>
      <c r="AA778" s="22">
        <f t="shared" si="17"/>
        <v>0</v>
      </c>
      <c r="AB778" s="22">
        <f t="shared" si="18"/>
        <v>0.39</v>
      </c>
      <c r="AC778" s="22">
        <v>68.87</v>
      </c>
      <c r="AD778" s="22">
        <f t="shared" si="19"/>
        <v>0</v>
      </c>
      <c r="AE778" s="22">
        <f t="shared" si="20"/>
        <v>68.87</v>
      </c>
      <c r="AF778" s="22">
        <v>1.37</v>
      </c>
      <c r="AG778" s="22">
        <f t="shared" si="21"/>
        <v>0</v>
      </c>
      <c r="AH778" s="22">
        <f t="shared" si="22"/>
        <v>1.37</v>
      </c>
      <c r="AI778" s="22">
        <v>60.86</v>
      </c>
      <c r="AJ778" s="22">
        <f t="shared" si="23"/>
        <v>0</v>
      </c>
      <c r="AK778" s="22">
        <f t="shared" si="24"/>
        <v>60.86</v>
      </c>
      <c r="AL778" s="22">
        <f t="shared" ref="AL778:AN778" si="3211">AF778+AI778</f>
        <v>62.23</v>
      </c>
      <c r="AM778" s="22">
        <f t="shared" si="3211"/>
        <v>0</v>
      </c>
      <c r="AN778" s="22">
        <f t="shared" si="3211"/>
        <v>62.23</v>
      </c>
      <c r="AO778" s="22">
        <f t="shared" ref="AO778:AQ778" si="3212">SUM(J778+M778+P778+S778+W778+Z778+AC778+AF778+AI778)</f>
        <v>255.39</v>
      </c>
      <c r="AP778" s="22">
        <f t="shared" si="3212"/>
        <v>0</v>
      </c>
      <c r="AQ778" s="22">
        <f t="shared" si="3212"/>
        <v>255.39</v>
      </c>
      <c r="AR778" s="22">
        <v>24.07753324391058</v>
      </c>
      <c r="AS778" s="22">
        <f t="shared" si="27"/>
        <v>279.4675332</v>
      </c>
      <c r="AT778" s="22">
        <f t="shared" si="28"/>
        <v>279.4675332</v>
      </c>
      <c r="AU778" s="22">
        <f t="shared" si="29"/>
        <v>670.5324668</v>
      </c>
      <c r="AV778" s="22">
        <f t="shared" si="3213"/>
        <v>4554</v>
      </c>
      <c r="AW778" s="22">
        <f t="shared" si="31"/>
        <v>3883.467533</v>
      </c>
      <c r="AX778" s="22">
        <f t="shared" si="32"/>
        <v>670.5324668</v>
      </c>
      <c r="AY778" s="22">
        <v>0.0</v>
      </c>
      <c r="AZ778" s="22">
        <f t="shared" si="33"/>
        <v>0</v>
      </c>
      <c r="BA778" s="22">
        <f t="shared" si="34"/>
        <v>0</v>
      </c>
      <c r="BB778" s="22">
        <f t="shared" si="35"/>
        <v>4554</v>
      </c>
      <c r="BC778" s="22">
        <f t="shared" ref="BC778:BD778" si="3214">SUM(AW778+AZ778)</f>
        <v>3883.467533</v>
      </c>
      <c r="BD778" s="22">
        <f t="shared" si="3214"/>
        <v>670.5324668</v>
      </c>
      <c r="BE778" s="22">
        <f t="shared" si="37"/>
        <v>0</v>
      </c>
      <c r="BF778" s="27">
        <v>0.0</v>
      </c>
      <c r="BG778" s="22">
        <f t="shared" si="38"/>
        <v>0</v>
      </c>
      <c r="BH778" s="22">
        <f t="shared" si="39"/>
        <v>0</v>
      </c>
      <c r="BI778" s="22">
        <v>511.03999999999996</v>
      </c>
      <c r="BJ778" s="22">
        <f t="shared" si="40"/>
        <v>511.04</v>
      </c>
      <c r="BK778" s="22">
        <f t="shared" si="41"/>
        <v>0</v>
      </c>
      <c r="BL778" s="22"/>
      <c r="BM778" s="22">
        <f t="shared" si="42"/>
        <v>0</v>
      </c>
      <c r="BN778" s="22" t="str">
        <f t="shared" si="43"/>
        <v/>
      </c>
      <c r="BO778" s="22">
        <f t="shared" ref="BO778:BQ778" si="3215">BF778+BI778+BL778</f>
        <v>511.04</v>
      </c>
      <c r="BP778" s="22">
        <f t="shared" si="3215"/>
        <v>511.04</v>
      </c>
      <c r="BQ778" s="22">
        <f t="shared" si="3215"/>
        <v>0</v>
      </c>
      <c r="BR778" s="22">
        <f t="shared" si="45"/>
        <v>0</v>
      </c>
      <c r="BS778" s="22">
        <v>0.0</v>
      </c>
      <c r="BT778" s="22">
        <f t="shared" si="46"/>
        <v>0</v>
      </c>
      <c r="BU778" s="22">
        <f t="shared" si="47"/>
        <v>0</v>
      </c>
      <c r="BV778" s="22">
        <f t="shared" si="48"/>
        <v>0</v>
      </c>
      <c r="BW778" s="27">
        <v>3383.87</v>
      </c>
      <c r="BX778" s="22">
        <f t="shared" si="49"/>
        <v>3383.87</v>
      </c>
      <c r="BY778" s="22">
        <f t="shared" si="50"/>
        <v>0</v>
      </c>
      <c r="BZ778" s="22">
        <f t="shared" si="51"/>
        <v>0</v>
      </c>
      <c r="CA778" s="22">
        <f t="shared" si="52"/>
        <v>0</v>
      </c>
    </row>
    <row r="779" ht="14.25" customHeight="1">
      <c r="A779" s="14" t="s">
        <v>3350</v>
      </c>
      <c r="B779" s="14" t="s">
        <v>3351</v>
      </c>
      <c r="C779" s="14" t="s">
        <v>3352</v>
      </c>
      <c r="D779" s="14">
        <v>8.76377142E8</v>
      </c>
      <c r="E779" s="14" t="s">
        <v>1105</v>
      </c>
      <c r="F779" s="14" t="s">
        <v>198</v>
      </c>
      <c r="G779" s="14" t="s">
        <v>3353</v>
      </c>
      <c r="H779" s="25" t="s">
        <v>96</v>
      </c>
      <c r="I779" s="26">
        <v>500.0</v>
      </c>
      <c r="J779" s="22">
        <v>0.0</v>
      </c>
      <c r="K779" s="22">
        <f t="shared" si="6"/>
        <v>0</v>
      </c>
      <c r="L779" s="22">
        <f t="shared" si="7"/>
        <v>0</v>
      </c>
      <c r="M779" s="22">
        <v>0.0</v>
      </c>
      <c r="N779" s="22">
        <f t="shared" si="8"/>
        <v>0</v>
      </c>
      <c r="O779" s="22">
        <f t="shared" si="9"/>
        <v>0</v>
      </c>
      <c r="P779" s="22">
        <v>10.0</v>
      </c>
      <c r="Q779" s="22">
        <f t="shared" si="10"/>
        <v>0</v>
      </c>
      <c r="R779" s="22">
        <f t="shared" si="11"/>
        <v>10</v>
      </c>
      <c r="S779" s="22">
        <v>100.0</v>
      </c>
      <c r="T779" s="22">
        <f t="shared" si="12"/>
        <v>0</v>
      </c>
      <c r="U779" s="22">
        <f t="shared" si="13"/>
        <v>100</v>
      </c>
      <c r="V779" s="22">
        <f t="shared" si="14"/>
        <v>390</v>
      </c>
      <c r="W779" s="22">
        <v>13.9</v>
      </c>
      <c r="X779" s="22">
        <f t="shared" si="15"/>
        <v>0</v>
      </c>
      <c r="Y779" s="22">
        <f t="shared" si="16"/>
        <v>13.9</v>
      </c>
      <c r="Z779" s="22">
        <v>0.39</v>
      </c>
      <c r="AA779" s="22">
        <f t="shared" si="17"/>
        <v>0</v>
      </c>
      <c r="AB779" s="22">
        <f t="shared" si="18"/>
        <v>0.39</v>
      </c>
      <c r="AC779" s="22">
        <v>68.87</v>
      </c>
      <c r="AD779" s="22">
        <f t="shared" si="19"/>
        <v>0</v>
      </c>
      <c r="AE779" s="22">
        <f t="shared" si="20"/>
        <v>68.87</v>
      </c>
      <c r="AF779" s="22">
        <v>1.37</v>
      </c>
      <c r="AG779" s="22">
        <f t="shared" si="21"/>
        <v>0</v>
      </c>
      <c r="AH779" s="22">
        <f t="shared" si="22"/>
        <v>1.37</v>
      </c>
      <c r="AI779" s="22">
        <v>60.86</v>
      </c>
      <c r="AJ779" s="22">
        <f t="shared" si="23"/>
        <v>0</v>
      </c>
      <c r="AK779" s="22">
        <f t="shared" si="24"/>
        <v>60.86</v>
      </c>
      <c r="AL779" s="22">
        <f t="shared" ref="AL779:AN779" si="3216">AF779+AI779</f>
        <v>62.23</v>
      </c>
      <c r="AM779" s="22">
        <f t="shared" si="3216"/>
        <v>0</v>
      </c>
      <c r="AN779" s="22">
        <f t="shared" si="3216"/>
        <v>62.23</v>
      </c>
      <c r="AO779" s="22">
        <f t="shared" ref="AO779:AQ779" si="3217">SUM(J779+M779+P779+S779+W779+Z779+AC779+AF779+AI779)</f>
        <v>255.39</v>
      </c>
      <c r="AP779" s="22">
        <f t="shared" si="3217"/>
        <v>0</v>
      </c>
      <c r="AQ779" s="22">
        <f t="shared" si="3217"/>
        <v>255.39</v>
      </c>
      <c r="AR779" s="22">
        <v>8.479010389704966</v>
      </c>
      <c r="AS779" s="22">
        <f t="shared" si="27"/>
        <v>263.8690104</v>
      </c>
      <c r="AT779" s="22">
        <f t="shared" si="28"/>
        <v>263.8690104</v>
      </c>
      <c r="AU779" s="22">
        <f t="shared" si="29"/>
        <v>236.1309896</v>
      </c>
      <c r="AV779" s="22">
        <f t="shared" si="3213"/>
        <v>4554</v>
      </c>
      <c r="AW779" s="22">
        <f t="shared" si="31"/>
        <v>4317.86901</v>
      </c>
      <c r="AX779" s="22">
        <f t="shared" si="32"/>
        <v>236.1309896</v>
      </c>
      <c r="AY779" s="22">
        <v>70.73</v>
      </c>
      <c r="AZ779" s="22">
        <f t="shared" si="33"/>
        <v>70.73</v>
      </c>
      <c r="BA779" s="22">
        <f t="shared" si="34"/>
        <v>0</v>
      </c>
      <c r="BB779" s="22">
        <f t="shared" si="35"/>
        <v>4624.73</v>
      </c>
      <c r="BC779" s="22">
        <f t="shared" ref="BC779:BD779" si="3218">SUM(AW779+AZ779)</f>
        <v>4388.59901</v>
      </c>
      <c r="BD779" s="22">
        <f t="shared" si="3218"/>
        <v>236.1309896</v>
      </c>
      <c r="BE779" s="22">
        <f t="shared" si="37"/>
        <v>0</v>
      </c>
      <c r="BF779" s="27">
        <v>0.0</v>
      </c>
      <c r="BG779" s="22">
        <f t="shared" si="38"/>
        <v>0</v>
      </c>
      <c r="BH779" s="22">
        <f t="shared" si="39"/>
        <v>0</v>
      </c>
      <c r="BI779" s="22">
        <v>386.19</v>
      </c>
      <c r="BJ779" s="22">
        <f t="shared" si="40"/>
        <v>386.19</v>
      </c>
      <c r="BK779" s="22">
        <f t="shared" si="41"/>
        <v>0</v>
      </c>
      <c r="BL779" s="22"/>
      <c r="BM779" s="22">
        <f t="shared" si="42"/>
        <v>0</v>
      </c>
      <c r="BN779" s="22" t="str">
        <f t="shared" si="43"/>
        <v/>
      </c>
      <c r="BO779" s="22">
        <f t="shared" ref="BO779:BQ779" si="3219">BF779+BI779+BL779</f>
        <v>386.19</v>
      </c>
      <c r="BP779" s="22">
        <f t="shared" si="3219"/>
        <v>386.19</v>
      </c>
      <c r="BQ779" s="22">
        <f t="shared" si="3219"/>
        <v>0</v>
      </c>
      <c r="BR779" s="22">
        <f t="shared" si="45"/>
        <v>0</v>
      </c>
      <c r="BS779" s="22">
        <v>0.0</v>
      </c>
      <c r="BT779" s="22">
        <f t="shared" si="46"/>
        <v>0</v>
      </c>
      <c r="BU779" s="22">
        <f t="shared" si="47"/>
        <v>0</v>
      </c>
      <c r="BV779" s="22">
        <f t="shared" si="48"/>
        <v>0</v>
      </c>
      <c r="BW779" s="27">
        <v>53.2</v>
      </c>
      <c r="BX779" s="22">
        <f t="shared" si="49"/>
        <v>53.2</v>
      </c>
      <c r="BY779" s="22">
        <f t="shared" si="50"/>
        <v>0</v>
      </c>
      <c r="BZ779" s="22">
        <f t="shared" si="51"/>
        <v>0</v>
      </c>
      <c r="CA779" s="22">
        <f t="shared" si="52"/>
        <v>0</v>
      </c>
    </row>
    <row r="780" ht="14.25" customHeight="1">
      <c r="A780" s="14" t="s">
        <v>3354</v>
      </c>
      <c r="B780" s="14" t="s">
        <v>3355</v>
      </c>
      <c r="C780" s="14" t="s">
        <v>3356</v>
      </c>
      <c r="D780" s="14">
        <v>9.85715553E8</v>
      </c>
      <c r="E780" s="14" t="s">
        <v>266</v>
      </c>
      <c r="F780" s="14" t="s">
        <v>209</v>
      </c>
      <c r="G780" s="14" t="s">
        <v>3357</v>
      </c>
      <c r="H780" s="25" t="s">
        <v>96</v>
      </c>
      <c r="I780" s="26">
        <v>1215.0</v>
      </c>
      <c r="J780" s="22">
        <v>0.0</v>
      </c>
      <c r="K780" s="22">
        <f t="shared" si="6"/>
        <v>0</v>
      </c>
      <c r="L780" s="22">
        <f t="shared" si="7"/>
        <v>0</v>
      </c>
      <c r="M780" s="22">
        <v>0.0</v>
      </c>
      <c r="N780" s="22">
        <f t="shared" si="8"/>
        <v>0</v>
      </c>
      <c r="O780" s="22">
        <f t="shared" si="9"/>
        <v>0</v>
      </c>
      <c r="P780" s="22">
        <v>22.0</v>
      </c>
      <c r="Q780" s="22">
        <f t="shared" si="10"/>
        <v>0</v>
      </c>
      <c r="R780" s="22">
        <f t="shared" si="11"/>
        <v>22</v>
      </c>
      <c r="S780" s="22">
        <v>100.0</v>
      </c>
      <c r="T780" s="22">
        <f t="shared" si="12"/>
        <v>0</v>
      </c>
      <c r="U780" s="22">
        <f t="shared" si="13"/>
        <v>100</v>
      </c>
      <c r="V780" s="22">
        <f t="shared" si="14"/>
        <v>1093</v>
      </c>
      <c r="W780" s="22">
        <v>13.9</v>
      </c>
      <c r="X780" s="22">
        <f t="shared" si="15"/>
        <v>0</v>
      </c>
      <c r="Y780" s="22">
        <f t="shared" si="16"/>
        <v>13.9</v>
      </c>
      <c r="Z780" s="22">
        <v>0.39</v>
      </c>
      <c r="AA780" s="22">
        <f t="shared" si="17"/>
        <v>0</v>
      </c>
      <c r="AB780" s="22">
        <f t="shared" si="18"/>
        <v>0.39</v>
      </c>
      <c r="AC780" s="22">
        <v>68.87</v>
      </c>
      <c r="AD780" s="22">
        <f t="shared" si="19"/>
        <v>0</v>
      </c>
      <c r="AE780" s="22">
        <f t="shared" si="20"/>
        <v>68.87</v>
      </c>
      <c r="AF780" s="22">
        <v>1.37</v>
      </c>
      <c r="AG780" s="22">
        <f t="shared" si="21"/>
        <v>0</v>
      </c>
      <c r="AH780" s="22">
        <f t="shared" si="22"/>
        <v>1.37</v>
      </c>
      <c r="AI780" s="22">
        <v>60.86</v>
      </c>
      <c r="AJ780" s="22">
        <f t="shared" si="23"/>
        <v>0</v>
      </c>
      <c r="AK780" s="22">
        <f t="shared" si="24"/>
        <v>60.86</v>
      </c>
      <c r="AL780" s="22">
        <f t="shared" ref="AL780:AN780" si="3220">AF780+AI780</f>
        <v>62.23</v>
      </c>
      <c r="AM780" s="22">
        <f t="shared" si="3220"/>
        <v>0</v>
      </c>
      <c r="AN780" s="22">
        <f t="shared" si="3220"/>
        <v>62.23</v>
      </c>
      <c r="AO780" s="22">
        <f t="shared" ref="AO780:AQ780" si="3221">SUM(J780+M780+P780+S780+W780+Z780+AC780+AF780+AI780)</f>
        <v>267.39</v>
      </c>
      <c r="AP780" s="22">
        <f t="shared" si="3221"/>
        <v>0</v>
      </c>
      <c r="AQ780" s="22">
        <f t="shared" si="3221"/>
        <v>267.39</v>
      </c>
      <c r="AR780" s="22">
        <v>32.84736942638618</v>
      </c>
      <c r="AS780" s="22">
        <f t="shared" si="27"/>
        <v>300.2373694</v>
      </c>
      <c r="AT780" s="22">
        <f t="shared" si="28"/>
        <v>300.2373694</v>
      </c>
      <c r="AU780" s="22">
        <f t="shared" si="29"/>
        <v>914.7626306</v>
      </c>
      <c r="AV780" s="22">
        <f t="shared" si="3213"/>
        <v>4554</v>
      </c>
      <c r="AW780" s="22">
        <f t="shared" si="31"/>
        <v>3639.237369</v>
      </c>
      <c r="AX780" s="22">
        <f t="shared" si="32"/>
        <v>914.7626306</v>
      </c>
      <c r="AY780" s="22">
        <v>70.73</v>
      </c>
      <c r="AZ780" s="22">
        <f t="shared" si="33"/>
        <v>70.73</v>
      </c>
      <c r="BA780" s="22">
        <f t="shared" si="34"/>
        <v>0</v>
      </c>
      <c r="BB780" s="22">
        <f t="shared" si="35"/>
        <v>4624.73</v>
      </c>
      <c r="BC780" s="22">
        <f t="shared" ref="BC780:BD780" si="3222">SUM(AW780+AZ780)</f>
        <v>3709.967369</v>
      </c>
      <c r="BD780" s="22">
        <f t="shared" si="3222"/>
        <v>914.7626306</v>
      </c>
      <c r="BE780" s="22">
        <f t="shared" si="37"/>
        <v>0</v>
      </c>
      <c r="BF780" s="27">
        <v>0.0</v>
      </c>
      <c r="BG780" s="22">
        <f t="shared" si="38"/>
        <v>0</v>
      </c>
      <c r="BH780" s="22">
        <f t="shared" si="39"/>
        <v>0</v>
      </c>
      <c r="BI780" s="22">
        <v>97.37</v>
      </c>
      <c r="BJ780" s="22">
        <f t="shared" si="40"/>
        <v>97.37</v>
      </c>
      <c r="BK780" s="22">
        <f t="shared" si="41"/>
        <v>0</v>
      </c>
      <c r="BL780" s="22"/>
      <c r="BM780" s="22">
        <f t="shared" si="42"/>
        <v>0</v>
      </c>
      <c r="BN780" s="22" t="str">
        <f t="shared" si="43"/>
        <v/>
      </c>
      <c r="BO780" s="22">
        <f t="shared" ref="BO780:BQ780" si="3223">BF780+BI780+BL780</f>
        <v>97.37</v>
      </c>
      <c r="BP780" s="22">
        <f t="shared" si="3223"/>
        <v>97.37</v>
      </c>
      <c r="BQ780" s="22">
        <f t="shared" si="3223"/>
        <v>0</v>
      </c>
      <c r="BR780" s="22">
        <f t="shared" si="45"/>
        <v>0</v>
      </c>
      <c r="BS780" s="22">
        <v>0.0</v>
      </c>
      <c r="BT780" s="22">
        <f t="shared" si="46"/>
        <v>0</v>
      </c>
      <c r="BU780" s="22">
        <f t="shared" si="47"/>
        <v>0</v>
      </c>
      <c r="BV780" s="22">
        <f t="shared" si="48"/>
        <v>0</v>
      </c>
      <c r="BW780" s="27">
        <v>292.01</v>
      </c>
      <c r="BX780" s="22">
        <f t="shared" si="49"/>
        <v>292.01</v>
      </c>
      <c r="BY780" s="22">
        <f t="shared" si="50"/>
        <v>0</v>
      </c>
      <c r="BZ780" s="22">
        <f t="shared" si="51"/>
        <v>0</v>
      </c>
      <c r="CA780" s="22">
        <f t="shared" si="52"/>
        <v>0</v>
      </c>
    </row>
    <row r="781" ht="14.25" customHeight="1">
      <c r="A781" s="14" t="s">
        <v>3358</v>
      </c>
      <c r="B781" s="14" t="s">
        <v>3359</v>
      </c>
      <c r="C781" s="14" t="s">
        <v>3360</v>
      </c>
      <c r="D781" s="14">
        <v>9.70825935E8</v>
      </c>
      <c r="E781" s="14" t="s">
        <v>312</v>
      </c>
      <c r="F781" s="14" t="s">
        <v>209</v>
      </c>
      <c r="G781" s="14" t="s">
        <v>3361</v>
      </c>
      <c r="H781" s="25" t="s">
        <v>96</v>
      </c>
      <c r="I781" s="26">
        <v>1065.0</v>
      </c>
      <c r="J781" s="22">
        <v>0.0</v>
      </c>
      <c r="K781" s="22">
        <f t="shared" si="6"/>
        <v>0</v>
      </c>
      <c r="L781" s="22">
        <f t="shared" si="7"/>
        <v>0</v>
      </c>
      <c r="M781" s="22">
        <v>0.0</v>
      </c>
      <c r="N781" s="22">
        <f t="shared" si="8"/>
        <v>0</v>
      </c>
      <c r="O781" s="22">
        <f t="shared" si="9"/>
        <v>0</v>
      </c>
      <c r="P781" s="22">
        <v>22.0</v>
      </c>
      <c r="Q781" s="22">
        <f t="shared" si="10"/>
        <v>0</v>
      </c>
      <c r="R781" s="22">
        <f t="shared" si="11"/>
        <v>22</v>
      </c>
      <c r="S781" s="22">
        <v>100.0</v>
      </c>
      <c r="T781" s="22">
        <f t="shared" si="12"/>
        <v>0</v>
      </c>
      <c r="U781" s="22">
        <f t="shared" si="13"/>
        <v>100</v>
      </c>
      <c r="V781" s="22">
        <f t="shared" si="14"/>
        <v>943</v>
      </c>
      <c r="W781" s="22">
        <v>27.8</v>
      </c>
      <c r="X781" s="22">
        <f t="shared" si="15"/>
        <v>0</v>
      </c>
      <c r="Y781" s="22">
        <f t="shared" si="16"/>
        <v>27.8</v>
      </c>
      <c r="Z781" s="22">
        <v>0.39</v>
      </c>
      <c r="AA781" s="22">
        <f t="shared" si="17"/>
        <v>0</v>
      </c>
      <c r="AB781" s="22">
        <f t="shared" si="18"/>
        <v>0.39</v>
      </c>
      <c r="AC781" s="22">
        <v>68.87</v>
      </c>
      <c r="AD781" s="22">
        <f t="shared" si="19"/>
        <v>0</v>
      </c>
      <c r="AE781" s="22">
        <f t="shared" si="20"/>
        <v>68.87</v>
      </c>
      <c r="AF781" s="22">
        <v>1.37</v>
      </c>
      <c r="AG781" s="22">
        <f t="shared" si="21"/>
        <v>0</v>
      </c>
      <c r="AH781" s="22">
        <f t="shared" si="22"/>
        <v>1.37</v>
      </c>
      <c r="AI781" s="22">
        <v>60.86</v>
      </c>
      <c r="AJ781" s="22">
        <f t="shared" si="23"/>
        <v>0</v>
      </c>
      <c r="AK781" s="22">
        <f t="shared" si="24"/>
        <v>60.86</v>
      </c>
      <c r="AL781" s="22">
        <f t="shared" ref="AL781:AN781" si="3224">AF781+AI781</f>
        <v>62.23</v>
      </c>
      <c r="AM781" s="22">
        <f t="shared" si="3224"/>
        <v>0</v>
      </c>
      <c r="AN781" s="22">
        <f t="shared" si="3224"/>
        <v>62.23</v>
      </c>
      <c r="AO781" s="22">
        <f t="shared" ref="AO781:AQ781" si="3225">SUM(J781+M781+P781+S781+W781+Z781+AC781+AF781+AI781)</f>
        <v>281.29</v>
      </c>
      <c r="AP781" s="22">
        <f t="shared" si="3225"/>
        <v>0</v>
      </c>
      <c r="AQ781" s="22">
        <f t="shared" si="3225"/>
        <v>281.29</v>
      </c>
      <c r="AR781" s="22">
        <v>27.166040769043295</v>
      </c>
      <c r="AS781" s="22">
        <f t="shared" si="27"/>
        <v>308.4560408</v>
      </c>
      <c r="AT781" s="22">
        <f t="shared" si="28"/>
        <v>308.4560408</v>
      </c>
      <c r="AU781" s="22">
        <f t="shared" si="29"/>
        <v>756.5439592</v>
      </c>
      <c r="AV781" s="22">
        <f t="shared" si="3213"/>
        <v>4554</v>
      </c>
      <c r="AW781" s="22">
        <f t="shared" si="31"/>
        <v>3797.456041</v>
      </c>
      <c r="AX781" s="22">
        <f t="shared" si="32"/>
        <v>756.5439592</v>
      </c>
      <c r="AY781" s="22">
        <v>0.0</v>
      </c>
      <c r="AZ781" s="22">
        <f t="shared" si="33"/>
        <v>0</v>
      </c>
      <c r="BA781" s="22">
        <f t="shared" si="34"/>
        <v>0</v>
      </c>
      <c r="BB781" s="22">
        <f t="shared" si="35"/>
        <v>4554</v>
      </c>
      <c r="BC781" s="22">
        <f t="shared" ref="BC781:BD781" si="3226">SUM(AW781+AZ781)</f>
        <v>3797.456041</v>
      </c>
      <c r="BD781" s="22">
        <f t="shared" si="3226"/>
        <v>756.5439592</v>
      </c>
      <c r="BE781" s="22">
        <f t="shared" si="37"/>
        <v>0</v>
      </c>
      <c r="BF781" s="27">
        <v>0.0</v>
      </c>
      <c r="BG781" s="22">
        <f t="shared" si="38"/>
        <v>0</v>
      </c>
      <c r="BH781" s="22">
        <f t="shared" si="39"/>
        <v>0</v>
      </c>
      <c r="BI781" s="22">
        <v>583.2</v>
      </c>
      <c r="BJ781" s="22">
        <f t="shared" si="40"/>
        <v>583.2</v>
      </c>
      <c r="BK781" s="22">
        <f t="shared" si="41"/>
        <v>0</v>
      </c>
      <c r="BL781" s="22"/>
      <c r="BM781" s="22">
        <f t="shared" si="42"/>
        <v>0</v>
      </c>
      <c r="BN781" s="22" t="str">
        <f t="shared" si="43"/>
        <v/>
      </c>
      <c r="BO781" s="22">
        <f t="shared" ref="BO781:BQ781" si="3227">BF781+BI781+BL781</f>
        <v>583.2</v>
      </c>
      <c r="BP781" s="22">
        <f t="shared" si="3227"/>
        <v>583.2</v>
      </c>
      <c r="BQ781" s="22">
        <f t="shared" si="3227"/>
        <v>0</v>
      </c>
      <c r="BR781" s="22">
        <f t="shared" si="45"/>
        <v>0</v>
      </c>
      <c r="BS781" s="22">
        <v>0.0</v>
      </c>
      <c r="BT781" s="22">
        <f t="shared" si="46"/>
        <v>0</v>
      </c>
      <c r="BU781" s="22">
        <f t="shared" si="47"/>
        <v>0</v>
      </c>
      <c r="BV781" s="22">
        <f t="shared" si="48"/>
        <v>0</v>
      </c>
      <c r="BW781" s="27">
        <v>53.2</v>
      </c>
      <c r="BX781" s="22">
        <f t="shared" si="49"/>
        <v>53.2</v>
      </c>
      <c r="BY781" s="22">
        <f t="shared" si="50"/>
        <v>0</v>
      </c>
      <c r="BZ781" s="22">
        <f t="shared" si="51"/>
        <v>0</v>
      </c>
      <c r="CA781" s="22">
        <f t="shared" si="52"/>
        <v>0</v>
      </c>
    </row>
    <row r="782" ht="14.25" customHeight="1">
      <c r="A782" s="14" t="s">
        <v>3362</v>
      </c>
      <c r="B782" s="14" t="s">
        <v>3363</v>
      </c>
      <c r="C782" s="14" t="s">
        <v>3364</v>
      </c>
      <c r="D782" s="14">
        <v>4.73781999E8</v>
      </c>
      <c r="E782" s="14" t="s">
        <v>2185</v>
      </c>
      <c r="F782" s="14" t="s">
        <v>124</v>
      </c>
      <c r="G782" s="14" t="s">
        <v>3365</v>
      </c>
      <c r="H782" s="25" t="s">
        <v>96</v>
      </c>
      <c r="I782" s="26">
        <v>964.0</v>
      </c>
      <c r="J782" s="22">
        <v>0.0</v>
      </c>
      <c r="K782" s="22">
        <f t="shared" si="6"/>
        <v>0</v>
      </c>
      <c r="L782" s="22">
        <f t="shared" si="7"/>
        <v>0</v>
      </c>
      <c r="M782" s="22">
        <v>0.0</v>
      </c>
      <c r="N782" s="22">
        <f t="shared" si="8"/>
        <v>0</v>
      </c>
      <c r="O782" s="22">
        <f t="shared" si="9"/>
        <v>0</v>
      </c>
      <c r="P782" s="22">
        <v>10.0</v>
      </c>
      <c r="Q782" s="22">
        <f t="shared" si="10"/>
        <v>0</v>
      </c>
      <c r="R782" s="22">
        <f t="shared" si="11"/>
        <v>10</v>
      </c>
      <c r="S782" s="22">
        <v>100.0</v>
      </c>
      <c r="T782" s="22">
        <f t="shared" si="12"/>
        <v>0</v>
      </c>
      <c r="U782" s="22">
        <f t="shared" si="13"/>
        <v>100</v>
      </c>
      <c r="V782" s="22">
        <f t="shared" si="14"/>
        <v>854</v>
      </c>
      <c r="W782" s="22">
        <v>13.9</v>
      </c>
      <c r="X782" s="22">
        <f t="shared" si="15"/>
        <v>0</v>
      </c>
      <c r="Y782" s="22">
        <f t="shared" si="16"/>
        <v>13.9</v>
      </c>
      <c r="Z782" s="22">
        <v>0.39</v>
      </c>
      <c r="AA782" s="22">
        <f t="shared" si="17"/>
        <v>0</v>
      </c>
      <c r="AB782" s="22">
        <f t="shared" si="18"/>
        <v>0.39</v>
      </c>
      <c r="AC782" s="22">
        <v>68.87</v>
      </c>
      <c r="AD782" s="22">
        <f t="shared" si="19"/>
        <v>0</v>
      </c>
      <c r="AE782" s="22">
        <f t="shared" si="20"/>
        <v>68.87</v>
      </c>
      <c r="AF782" s="22">
        <v>1.37</v>
      </c>
      <c r="AG782" s="22">
        <f t="shared" si="21"/>
        <v>0</v>
      </c>
      <c r="AH782" s="22">
        <f t="shared" si="22"/>
        <v>1.37</v>
      </c>
      <c r="AI782" s="22">
        <v>60.86</v>
      </c>
      <c r="AJ782" s="22">
        <f t="shared" si="23"/>
        <v>0</v>
      </c>
      <c r="AK782" s="22">
        <f t="shared" si="24"/>
        <v>60.86</v>
      </c>
      <c r="AL782" s="22">
        <f t="shared" ref="AL782:AN782" si="3228">AF782+AI782</f>
        <v>62.23</v>
      </c>
      <c r="AM782" s="22">
        <f t="shared" si="3228"/>
        <v>0</v>
      </c>
      <c r="AN782" s="22">
        <f t="shared" si="3228"/>
        <v>62.23</v>
      </c>
      <c r="AO782" s="22">
        <f t="shared" ref="AO782:AQ782" si="3229">SUM(J782+M782+P782+S782+W782+Z782+AC782+AF782+AI782)</f>
        <v>255.39</v>
      </c>
      <c r="AP782" s="22">
        <f t="shared" si="3229"/>
        <v>0</v>
      </c>
      <c r="AQ782" s="22">
        <f t="shared" si="3229"/>
        <v>255.39</v>
      </c>
      <c r="AR782" s="22">
        <v>24.562820621596977</v>
      </c>
      <c r="AS782" s="22">
        <f t="shared" si="27"/>
        <v>279.9528206</v>
      </c>
      <c r="AT782" s="22">
        <f t="shared" si="28"/>
        <v>279.9528206</v>
      </c>
      <c r="AU782" s="22">
        <f t="shared" si="29"/>
        <v>684.0471794</v>
      </c>
      <c r="AV782" s="22">
        <f t="shared" si="3213"/>
        <v>4554</v>
      </c>
      <c r="AW782" s="22">
        <f t="shared" si="31"/>
        <v>3869.952821</v>
      </c>
      <c r="AX782" s="22">
        <f t="shared" si="32"/>
        <v>684.0471794</v>
      </c>
      <c r="AY782" s="22">
        <v>70.73</v>
      </c>
      <c r="AZ782" s="22">
        <f t="shared" si="33"/>
        <v>70.73</v>
      </c>
      <c r="BA782" s="22">
        <f t="shared" si="34"/>
        <v>0</v>
      </c>
      <c r="BB782" s="22">
        <f t="shared" si="35"/>
        <v>4624.73</v>
      </c>
      <c r="BC782" s="22">
        <f t="shared" ref="BC782:BD782" si="3230">SUM(AW782+AZ782)</f>
        <v>3940.682821</v>
      </c>
      <c r="BD782" s="22">
        <f t="shared" si="3230"/>
        <v>684.0471794</v>
      </c>
      <c r="BE782" s="22">
        <f t="shared" si="37"/>
        <v>0</v>
      </c>
      <c r="BF782" s="27">
        <v>0.0</v>
      </c>
      <c r="BG782" s="22">
        <f t="shared" si="38"/>
        <v>0</v>
      </c>
      <c r="BH782" s="22">
        <f t="shared" si="39"/>
        <v>0</v>
      </c>
      <c r="BI782" s="22">
        <v>401.52</v>
      </c>
      <c r="BJ782" s="22">
        <f t="shared" si="40"/>
        <v>401.52</v>
      </c>
      <c r="BK782" s="22">
        <f t="shared" si="41"/>
        <v>0</v>
      </c>
      <c r="BL782" s="22"/>
      <c r="BM782" s="22">
        <f t="shared" si="42"/>
        <v>0</v>
      </c>
      <c r="BN782" s="22" t="str">
        <f t="shared" si="43"/>
        <v/>
      </c>
      <c r="BO782" s="22">
        <f t="shared" ref="BO782:BQ782" si="3231">BF782+BI782+BL782</f>
        <v>401.52</v>
      </c>
      <c r="BP782" s="22">
        <f t="shared" si="3231"/>
        <v>401.52</v>
      </c>
      <c r="BQ782" s="22">
        <f t="shared" si="3231"/>
        <v>0</v>
      </c>
      <c r="BR782" s="22">
        <f t="shared" si="45"/>
        <v>0</v>
      </c>
      <c r="BS782" s="22">
        <v>0.0</v>
      </c>
      <c r="BT782" s="22">
        <f t="shared" si="46"/>
        <v>0</v>
      </c>
      <c r="BU782" s="22">
        <f t="shared" si="47"/>
        <v>0</v>
      </c>
      <c r="BV782" s="22">
        <f t="shared" si="48"/>
        <v>0</v>
      </c>
      <c r="BW782" s="27">
        <v>766.16</v>
      </c>
      <c r="BX782" s="22">
        <f t="shared" si="49"/>
        <v>766.16</v>
      </c>
      <c r="BY782" s="22">
        <f t="shared" si="50"/>
        <v>0</v>
      </c>
      <c r="BZ782" s="22">
        <f t="shared" si="51"/>
        <v>0</v>
      </c>
      <c r="CA782" s="22">
        <f t="shared" si="52"/>
        <v>0</v>
      </c>
    </row>
    <row r="783" ht="14.25" customHeight="1">
      <c r="A783" s="14" t="s">
        <v>3366</v>
      </c>
      <c r="B783" s="14" t="s">
        <v>3367</v>
      </c>
      <c r="C783" s="14" t="s">
        <v>3368</v>
      </c>
      <c r="D783" s="14">
        <v>3.45121325E8</v>
      </c>
      <c r="E783" s="14" t="s">
        <v>3369</v>
      </c>
      <c r="F783" s="14" t="s">
        <v>204</v>
      </c>
      <c r="G783" s="14" t="s">
        <v>3370</v>
      </c>
      <c r="H783" s="25" t="s">
        <v>96</v>
      </c>
      <c r="I783" s="26">
        <v>943.0</v>
      </c>
      <c r="J783" s="22">
        <v>0.0</v>
      </c>
      <c r="K783" s="22">
        <f t="shared" si="6"/>
        <v>0</v>
      </c>
      <c r="L783" s="22">
        <f t="shared" si="7"/>
        <v>0</v>
      </c>
      <c r="M783" s="22">
        <v>0.0</v>
      </c>
      <c r="N783" s="22">
        <f t="shared" si="8"/>
        <v>0</v>
      </c>
      <c r="O783" s="22">
        <f t="shared" si="9"/>
        <v>0</v>
      </c>
      <c r="P783" s="22">
        <v>22.0</v>
      </c>
      <c r="Q783" s="22">
        <f t="shared" si="10"/>
        <v>0</v>
      </c>
      <c r="R783" s="22">
        <f t="shared" si="11"/>
        <v>22</v>
      </c>
      <c r="S783" s="22">
        <v>100.0</v>
      </c>
      <c r="T783" s="22">
        <f t="shared" si="12"/>
        <v>0</v>
      </c>
      <c r="U783" s="22">
        <f t="shared" si="13"/>
        <v>100</v>
      </c>
      <c r="V783" s="22">
        <f t="shared" si="14"/>
        <v>821</v>
      </c>
      <c r="W783" s="22">
        <v>13.9</v>
      </c>
      <c r="X783" s="22">
        <f t="shared" si="15"/>
        <v>0</v>
      </c>
      <c r="Y783" s="22">
        <f t="shared" si="16"/>
        <v>13.9</v>
      </c>
      <c r="Z783" s="22">
        <v>0.39</v>
      </c>
      <c r="AA783" s="22">
        <f t="shared" si="17"/>
        <v>0</v>
      </c>
      <c r="AB783" s="22">
        <f t="shared" si="18"/>
        <v>0.39</v>
      </c>
      <c r="AC783" s="22">
        <v>68.87</v>
      </c>
      <c r="AD783" s="22">
        <f t="shared" si="19"/>
        <v>0</v>
      </c>
      <c r="AE783" s="22">
        <f t="shared" si="20"/>
        <v>68.87</v>
      </c>
      <c r="AF783" s="22">
        <v>1.37</v>
      </c>
      <c r="AG783" s="22">
        <f t="shared" si="21"/>
        <v>0</v>
      </c>
      <c r="AH783" s="22">
        <f t="shared" si="22"/>
        <v>1.37</v>
      </c>
      <c r="AI783" s="22">
        <v>60.86</v>
      </c>
      <c r="AJ783" s="22">
        <f t="shared" si="23"/>
        <v>0</v>
      </c>
      <c r="AK783" s="22">
        <f t="shared" si="24"/>
        <v>60.86</v>
      </c>
      <c r="AL783" s="22">
        <f t="shared" ref="AL783:AN783" si="3232">AF783+AI783</f>
        <v>62.23</v>
      </c>
      <c r="AM783" s="22">
        <f t="shared" si="3232"/>
        <v>0</v>
      </c>
      <c r="AN783" s="22">
        <f t="shared" si="3232"/>
        <v>62.23</v>
      </c>
      <c r="AO783" s="22">
        <f t="shared" ref="AO783:AQ783" si="3233">SUM(J783+M783+P783+S783+W783+Z783+AC783+AF783+AI783)</f>
        <v>267.39</v>
      </c>
      <c r="AP783" s="22">
        <f t="shared" si="3233"/>
        <v>0</v>
      </c>
      <c r="AQ783" s="22">
        <f t="shared" si="3233"/>
        <v>267.39</v>
      </c>
      <c r="AR783" s="22">
        <v>23.418928945621904</v>
      </c>
      <c r="AS783" s="22">
        <f t="shared" si="27"/>
        <v>290.8089289</v>
      </c>
      <c r="AT783" s="22">
        <f t="shared" si="28"/>
        <v>290.8089289</v>
      </c>
      <c r="AU783" s="22">
        <f t="shared" si="29"/>
        <v>652.1910711</v>
      </c>
      <c r="AV783" s="22">
        <f t="shared" si="3213"/>
        <v>4554</v>
      </c>
      <c r="AW783" s="22">
        <f t="shared" si="31"/>
        <v>3901.808929</v>
      </c>
      <c r="AX783" s="22">
        <f t="shared" si="32"/>
        <v>652.1910711</v>
      </c>
      <c r="AY783" s="22">
        <v>0.0</v>
      </c>
      <c r="AZ783" s="22">
        <f t="shared" si="33"/>
        <v>0</v>
      </c>
      <c r="BA783" s="22">
        <f t="shared" si="34"/>
        <v>0</v>
      </c>
      <c r="BB783" s="22">
        <f t="shared" si="35"/>
        <v>4554</v>
      </c>
      <c r="BC783" s="22">
        <f t="shared" ref="BC783:BD783" si="3234">SUM(AW783+AZ783)</f>
        <v>3901.808929</v>
      </c>
      <c r="BD783" s="22">
        <f t="shared" si="3234"/>
        <v>652.1910711</v>
      </c>
      <c r="BE783" s="22">
        <f t="shared" si="37"/>
        <v>0</v>
      </c>
      <c r="BF783" s="27">
        <v>0.0</v>
      </c>
      <c r="BG783" s="22">
        <f t="shared" si="38"/>
        <v>0</v>
      </c>
      <c r="BH783" s="22">
        <f t="shared" si="39"/>
        <v>0</v>
      </c>
      <c r="BI783" s="22">
        <v>269.19</v>
      </c>
      <c r="BJ783" s="22">
        <f t="shared" si="40"/>
        <v>269.19</v>
      </c>
      <c r="BK783" s="22">
        <f t="shared" si="41"/>
        <v>0</v>
      </c>
      <c r="BL783" s="22"/>
      <c r="BM783" s="22">
        <f t="shared" si="42"/>
        <v>0</v>
      </c>
      <c r="BN783" s="22" t="str">
        <f t="shared" si="43"/>
        <v/>
      </c>
      <c r="BO783" s="22">
        <f t="shared" ref="BO783:BQ783" si="3235">BF783+BI783+BL783</f>
        <v>269.19</v>
      </c>
      <c r="BP783" s="22">
        <f t="shared" si="3235"/>
        <v>269.19</v>
      </c>
      <c r="BQ783" s="22">
        <f t="shared" si="3235"/>
        <v>0</v>
      </c>
      <c r="BR783" s="22">
        <f t="shared" si="45"/>
        <v>0</v>
      </c>
      <c r="BS783" s="22">
        <v>0.0</v>
      </c>
      <c r="BT783" s="22">
        <f t="shared" si="46"/>
        <v>0</v>
      </c>
      <c r="BU783" s="22">
        <f t="shared" si="47"/>
        <v>0</v>
      </c>
      <c r="BV783" s="22">
        <f t="shared" si="48"/>
        <v>0</v>
      </c>
      <c r="BW783" s="27">
        <v>627.82</v>
      </c>
      <c r="BX783" s="22">
        <f t="shared" si="49"/>
        <v>627.82</v>
      </c>
      <c r="BY783" s="22">
        <f t="shared" si="50"/>
        <v>0</v>
      </c>
      <c r="BZ783" s="22">
        <f t="shared" si="51"/>
        <v>0</v>
      </c>
      <c r="CA783" s="22">
        <f t="shared" si="52"/>
        <v>0</v>
      </c>
    </row>
    <row r="784" ht="14.25" customHeight="1">
      <c r="A784" s="14" t="s">
        <v>3371</v>
      </c>
      <c r="B784" s="14" t="s">
        <v>3372</v>
      </c>
      <c r="C784" s="14" t="s">
        <v>3373</v>
      </c>
      <c r="D784" s="14">
        <v>7.7590491E8</v>
      </c>
      <c r="E784" s="14" t="s">
        <v>1310</v>
      </c>
      <c r="F784" s="14" t="s">
        <v>466</v>
      </c>
      <c r="G784" s="14" t="s">
        <v>3374</v>
      </c>
      <c r="H784" s="25" t="s">
        <v>96</v>
      </c>
      <c r="I784" s="26">
        <v>5799.0</v>
      </c>
      <c r="J784" s="22">
        <v>0.0</v>
      </c>
      <c r="K784" s="22">
        <f t="shared" si="6"/>
        <v>0</v>
      </c>
      <c r="L784" s="22">
        <f t="shared" si="7"/>
        <v>0</v>
      </c>
      <c r="M784" s="22">
        <v>0.0</v>
      </c>
      <c r="N784" s="22">
        <f t="shared" si="8"/>
        <v>0</v>
      </c>
      <c r="O784" s="22">
        <f t="shared" si="9"/>
        <v>0</v>
      </c>
      <c r="P784" s="22">
        <v>22.0</v>
      </c>
      <c r="Q784" s="22">
        <f t="shared" si="10"/>
        <v>0</v>
      </c>
      <c r="R784" s="22">
        <f t="shared" si="11"/>
        <v>22</v>
      </c>
      <c r="S784" s="22">
        <v>100.0</v>
      </c>
      <c r="T784" s="22">
        <f t="shared" si="12"/>
        <v>0</v>
      </c>
      <c r="U784" s="22">
        <f t="shared" si="13"/>
        <v>100</v>
      </c>
      <c r="V784" s="22">
        <f t="shared" si="14"/>
        <v>5677</v>
      </c>
      <c r="W784" s="22">
        <v>27.8</v>
      </c>
      <c r="X784" s="22">
        <f t="shared" si="15"/>
        <v>0</v>
      </c>
      <c r="Y784" s="22">
        <f t="shared" si="16"/>
        <v>27.8</v>
      </c>
      <c r="Z784" s="22">
        <v>0.39</v>
      </c>
      <c r="AA784" s="22">
        <f t="shared" si="17"/>
        <v>0</v>
      </c>
      <c r="AB784" s="22">
        <f t="shared" si="18"/>
        <v>0.39</v>
      </c>
      <c r="AC784" s="22">
        <v>68.87</v>
      </c>
      <c r="AD784" s="22">
        <f t="shared" si="19"/>
        <v>0</v>
      </c>
      <c r="AE784" s="22">
        <f t="shared" si="20"/>
        <v>68.87</v>
      </c>
      <c r="AF784" s="22">
        <v>1.37</v>
      </c>
      <c r="AG784" s="22">
        <f t="shared" si="21"/>
        <v>0</v>
      </c>
      <c r="AH784" s="22">
        <f t="shared" si="22"/>
        <v>1.37</v>
      </c>
      <c r="AI784" s="22">
        <v>60.86</v>
      </c>
      <c r="AJ784" s="22">
        <f t="shared" si="23"/>
        <v>0</v>
      </c>
      <c r="AK784" s="22">
        <f t="shared" si="24"/>
        <v>60.86</v>
      </c>
      <c r="AL784" s="22">
        <f t="shared" ref="AL784:AN784" si="3236">AF784+AI784</f>
        <v>62.23</v>
      </c>
      <c r="AM784" s="22">
        <f t="shared" si="3236"/>
        <v>0</v>
      </c>
      <c r="AN784" s="22">
        <f t="shared" si="3236"/>
        <v>62.23</v>
      </c>
      <c r="AO784" s="22">
        <f t="shared" ref="AO784:AQ784" si="3237">SUM(J784+M784+P784+S784+W784+Z784+AC784+AF784+AI784)</f>
        <v>281.29</v>
      </c>
      <c r="AP784" s="22">
        <f t="shared" si="3237"/>
        <v>0</v>
      </c>
      <c r="AQ784" s="22">
        <f t="shared" si="3237"/>
        <v>281.29</v>
      </c>
      <c r="AR784" s="22">
        <v>191.26250119528635</v>
      </c>
      <c r="AS784" s="22">
        <f t="shared" si="27"/>
        <v>472.5525012</v>
      </c>
      <c r="AT784" s="22">
        <f t="shared" si="28"/>
        <v>472.5525012</v>
      </c>
      <c r="AU784" s="22">
        <f t="shared" si="29"/>
        <v>5326.447499</v>
      </c>
      <c r="AV784" s="22">
        <f>82.93*120</f>
        <v>9951.6</v>
      </c>
      <c r="AW784" s="22">
        <f t="shared" si="31"/>
        <v>4625.152501</v>
      </c>
      <c r="AX784" s="22">
        <f t="shared" si="32"/>
        <v>5326.447499</v>
      </c>
      <c r="AY784" s="22">
        <v>175.06</v>
      </c>
      <c r="AZ784" s="22">
        <f t="shared" si="33"/>
        <v>175.06</v>
      </c>
      <c r="BA784" s="22">
        <f t="shared" si="34"/>
        <v>0</v>
      </c>
      <c r="BB784" s="22">
        <f t="shared" si="35"/>
        <v>10126.66</v>
      </c>
      <c r="BC784" s="22">
        <f t="shared" ref="BC784:BD784" si="3238">SUM(AW784+AZ784)</f>
        <v>4800.212501</v>
      </c>
      <c r="BD784" s="22">
        <f t="shared" si="3238"/>
        <v>5326.447499</v>
      </c>
      <c r="BE784" s="22">
        <f t="shared" si="37"/>
        <v>0</v>
      </c>
      <c r="BF784" s="27">
        <v>20802.86</v>
      </c>
      <c r="BG784" s="22">
        <f t="shared" si="38"/>
        <v>20802.86</v>
      </c>
      <c r="BH784" s="22">
        <f t="shared" si="39"/>
        <v>0</v>
      </c>
      <c r="BI784" s="22">
        <v>0.0</v>
      </c>
      <c r="BJ784" s="22">
        <f t="shared" si="40"/>
        <v>0</v>
      </c>
      <c r="BK784" s="22">
        <f t="shared" si="41"/>
        <v>0</v>
      </c>
      <c r="BL784" s="22"/>
      <c r="BM784" s="22">
        <f t="shared" si="42"/>
        <v>0</v>
      </c>
      <c r="BN784" s="22" t="str">
        <f t="shared" si="43"/>
        <v/>
      </c>
      <c r="BO784" s="22">
        <f t="shared" ref="BO784:BQ784" si="3239">BF784+BI784+BL784</f>
        <v>20802.86</v>
      </c>
      <c r="BP784" s="22">
        <f t="shared" si="3239"/>
        <v>20802.86</v>
      </c>
      <c r="BQ784" s="22">
        <f t="shared" si="3239"/>
        <v>0</v>
      </c>
      <c r="BR784" s="22">
        <f t="shared" si="45"/>
        <v>0</v>
      </c>
      <c r="BS784" s="22">
        <v>0.0</v>
      </c>
      <c r="BT784" s="22">
        <f t="shared" si="46"/>
        <v>0</v>
      </c>
      <c r="BU784" s="22">
        <f t="shared" si="47"/>
        <v>0</v>
      </c>
      <c r="BV784" s="22">
        <f t="shared" si="48"/>
        <v>0</v>
      </c>
      <c r="BW784" s="27">
        <v>0.0</v>
      </c>
      <c r="BX784" s="22">
        <f t="shared" si="49"/>
        <v>0</v>
      </c>
      <c r="BY784" s="22">
        <f t="shared" si="50"/>
        <v>0</v>
      </c>
      <c r="BZ784" s="22">
        <f t="shared" si="51"/>
        <v>0</v>
      </c>
      <c r="CA784" s="22">
        <f t="shared" si="52"/>
        <v>0</v>
      </c>
    </row>
    <row r="785" ht="14.25" customHeight="1">
      <c r="A785" s="14" t="s">
        <v>3375</v>
      </c>
      <c r="B785" s="14" t="s">
        <v>3376</v>
      </c>
      <c r="C785" s="14" t="s">
        <v>3377</v>
      </c>
      <c r="D785" s="14">
        <v>8.77923116E8</v>
      </c>
      <c r="E785" s="14" t="s">
        <v>312</v>
      </c>
      <c r="F785" s="14" t="s">
        <v>322</v>
      </c>
      <c r="G785" s="14" t="s">
        <v>3378</v>
      </c>
      <c r="H785" s="25" t="s">
        <v>96</v>
      </c>
      <c r="I785" s="26">
        <v>441.0</v>
      </c>
      <c r="J785" s="22">
        <v>0.0</v>
      </c>
      <c r="K785" s="22">
        <f t="shared" si="6"/>
        <v>0</v>
      </c>
      <c r="L785" s="22">
        <f t="shared" si="7"/>
        <v>0</v>
      </c>
      <c r="M785" s="22">
        <v>0.0</v>
      </c>
      <c r="N785" s="22">
        <f t="shared" si="8"/>
        <v>0</v>
      </c>
      <c r="O785" s="22">
        <f t="shared" si="9"/>
        <v>0</v>
      </c>
      <c r="P785" s="22">
        <v>10.0</v>
      </c>
      <c r="Q785" s="22">
        <f t="shared" si="10"/>
        <v>0</v>
      </c>
      <c r="R785" s="22">
        <f t="shared" si="11"/>
        <v>10</v>
      </c>
      <c r="S785" s="22">
        <v>100.0</v>
      </c>
      <c r="T785" s="22">
        <f t="shared" si="12"/>
        <v>0</v>
      </c>
      <c r="U785" s="22">
        <f t="shared" si="13"/>
        <v>100</v>
      </c>
      <c r="V785" s="22">
        <f t="shared" si="14"/>
        <v>331</v>
      </c>
      <c r="W785" s="22">
        <v>13.9</v>
      </c>
      <c r="X785" s="22">
        <f t="shared" si="15"/>
        <v>0</v>
      </c>
      <c r="Y785" s="22">
        <f t="shared" si="16"/>
        <v>13.9</v>
      </c>
      <c r="Z785" s="22">
        <v>0.39</v>
      </c>
      <c r="AA785" s="22">
        <f t="shared" si="17"/>
        <v>0</v>
      </c>
      <c r="AB785" s="22">
        <f t="shared" si="18"/>
        <v>0.39</v>
      </c>
      <c r="AC785" s="22">
        <v>68.87</v>
      </c>
      <c r="AD785" s="22">
        <f t="shared" si="19"/>
        <v>0</v>
      </c>
      <c r="AE785" s="22">
        <f t="shared" si="20"/>
        <v>68.87</v>
      </c>
      <c r="AF785" s="22">
        <v>1.37</v>
      </c>
      <c r="AG785" s="22">
        <f t="shared" si="21"/>
        <v>0</v>
      </c>
      <c r="AH785" s="22">
        <f t="shared" si="22"/>
        <v>1.37</v>
      </c>
      <c r="AI785" s="22">
        <v>60.86</v>
      </c>
      <c r="AJ785" s="22">
        <f t="shared" si="23"/>
        <v>0</v>
      </c>
      <c r="AK785" s="22">
        <f t="shared" si="24"/>
        <v>60.86</v>
      </c>
      <c r="AL785" s="22">
        <f t="shared" ref="AL785:AN785" si="3240">AF785+AI785</f>
        <v>62.23</v>
      </c>
      <c r="AM785" s="22">
        <f t="shared" si="3240"/>
        <v>0</v>
      </c>
      <c r="AN785" s="22">
        <f t="shared" si="3240"/>
        <v>62.23</v>
      </c>
      <c r="AO785" s="22">
        <f t="shared" ref="AO785:AQ785" si="3241">SUM(J785+M785+P785+S785+W785+Z785+AC785+AF785+AI785)</f>
        <v>255.39</v>
      </c>
      <c r="AP785" s="22">
        <f t="shared" si="3241"/>
        <v>0</v>
      </c>
      <c r="AQ785" s="22">
        <f t="shared" si="3241"/>
        <v>255.39</v>
      </c>
      <c r="AR785" s="22">
        <v>6.433870726598008</v>
      </c>
      <c r="AS785" s="22">
        <f t="shared" si="27"/>
        <v>261.8238707</v>
      </c>
      <c r="AT785" s="22">
        <f t="shared" si="28"/>
        <v>261.8238707</v>
      </c>
      <c r="AU785" s="22">
        <f t="shared" si="29"/>
        <v>179.1761293</v>
      </c>
      <c r="AV785" s="22">
        <f>37.95*120</f>
        <v>4554</v>
      </c>
      <c r="AW785" s="22">
        <f t="shared" si="31"/>
        <v>4374.823871</v>
      </c>
      <c r="AX785" s="22">
        <f t="shared" si="32"/>
        <v>179.1761293</v>
      </c>
      <c r="AY785" s="22">
        <v>0.0</v>
      </c>
      <c r="AZ785" s="22">
        <f t="shared" si="33"/>
        <v>0</v>
      </c>
      <c r="BA785" s="22">
        <f t="shared" si="34"/>
        <v>0</v>
      </c>
      <c r="BB785" s="22">
        <f t="shared" si="35"/>
        <v>4554</v>
      </c>
      <c r="BC785" s="22">
        <f t="shared" ref="BC785:BD785" si="3242">SUM(AW785+AZ785)</f>
        <v>4374.823871</v>
      </c>
      <c r="BD785" s="22">
        <f t="shared" si="3242"/>
        <v>179.1761293</v>
      </c>
      <c r="BE785" s="22">
        <f t="shared" si="37"/>
        <v>0</v>
      </c>
      <c r="BF785" s="27">
        <v>0.0</v>
      </c>
      <c r="BG785" s="22">
        <f t="shared" si="38"/>
        <v>0</v>
      </c>
      <c r="BH785" s="22">
        <f t="shared" si="39"/>
        <v>0</v>
      </c>
      <c r="BI785" s="22">
        <v>529.54</v>
      </c>
      <c r="BJ785" s="22">
        <f t="shared" si="40"/>
        <v>529.54</v>
      </c>
      <c r="BK785" s="22">
        <f t="shared" si="41"/>
        <v>0</v>
      </c>
      <c r="BL785" s="22"/>
      <c r="BM785" s="22">
        <f t="shared" si="42"/>
        <v>0</v>
      </c>
      <c r="BN785" s="22" t="str">
        <f t="shared" si="43"/>
        <v/>
      </c>
      <c r="BO785" s="22">
        <f t="shared" ref="BO785:BQ785" si="3243">BF785+BI785+BL785</f>
        <v>529.54</v>
      </c>
      <c r="BP785" s="22">
        <f t="shared" si="3243"/>
        <v>529.54</v>
      </c>
      <c r="BQ785" s="22">
        <f t="shared" si="3243"/>
        <v>0</v>
      </c>
      <c r="BR785" s="22">
        <f t="shared" si="45"/>
        <v>0</v>
      </c>
      <c r="BS785" s="22">
        <v>0.0</v>
      </c>
      <c r="BT785" s="22">
        <f t="shared" si="46"/>
        <v>0</v>
      </c>
      <c r="BU785" s="22">
        <f t="shared" si="47"/>
        <v>0</v>
      </c>
      <c r="BV785" s="22">
        <f t="shared" si="48"/>
        <v>0</v>
      </c>
      <c r="BW785" s="27">
        <v>1915.4</v>
      </c>
      <c r="BX785" s="22">
        <f t="shared" si="49"/>
        <v>1915.4</v>
      </c>
      <c r="BY785" s="22">
        <f t="shared" si="50"/>
        <v>0</v>
      </c>
      <c r="BZ785" s="22">
        <f t="shared" si="51"/>
        <v>0</v>
      </c>
      <c r="CA785" s="22">
        <f t="shared" si="52"/>
        <v>0</v>
      </c>
    </row>
    <row r="786" ht="14.25" customHeight="1">
      <c r="A786" s="14" t="s">
        <v>3379</v>
      </c>
      <c r="B786" s="14" t="s">
        <v>3380</v>
      </c>
      <c r="C786" s="14" t="s">
        <v>3381</v>
      </c>
      <c r="D786" s="14">
        <v>8.9902128E8</v>
      </c>
      <c r="E786" s="14" t="s">
        <v>3382</v>
      </c>
      <c r="F786" s="14" t="s">
        <v>176</v>
      </c>
      <c r="G786" s="14" t="s">
        <v>3383</v>
      </c>
      <c r="H786" s="25" t="s">
        <v>96</v>
      </c>
      <c r="I786" s="26">
        <v>12030.0</v>
      </c>
      <c r="J786" s="22">
        <v>0.0</v>
      </c>
      <c r="K786" s="22">
        <f t="shared" si="6"/>
        <v>0</v>
      </c>
      <c r="L786" s="22">
        <f t="shared" si="7"/>
        <v>0</v>
      </c>
      <c r="M786" s="22">
        <v>0.0</v>
      </c>
      <c r="N786" s="22">
        <f t="shared" si="8"/>
        <v>0</v>
      </c>
      <c r="O786" s="22">
        <f t="shared" si="9"/>
        <v>0</v>
      </c>
      <c r="P786" s="22">
        <v>10.0</v>
      </c>
      <c r="Q786" s="22">
        <f t="shared" si="10"/>
        <v>0</v>
      </c>
      <c r="R786" s="22">
        <f t="shared" si="11"/>
        <v>10</v>
      </c>
      <c r="S786" s="22">
        <v>100.0</v>
      </c>
      <c r="T786" s="22">
        <f t="shared" si="12"/>
        <v>0</v>
      </c>
      <c r="U786" s="22">
        <f t="shared" si="13"/>
        <v>100</v>
      </c>
      <c r="V786" s="22">
        <f t="shared" si="14"/>
        <v>11920</v>
      </c>
      <c r="W786" s="22">
        <v>27.8</v>
      </c>
      <c r="X786" s="22">
        <f t="shared" si="15"/>
        <v>0</v>
      </c>
      <c r="Y786" s="22">
        <f t="shared" si="16"/>
        <v>27.8</v>
      </c>
      <c r="Z786" s="22">
        <v>0.39</v>
      </c>
      <c r="AA786" s="22">
        <f t="shared" si="17"/>
        <v>0</v>
      </c>
      <c r="AB786" s="22">
        <f t="shared" si="18"/>
        <v>0.39</v>
      </c>
      <c r="AC786" s="22">
        <v>68.87</v>
      </c>
      <c r="AD786" s="22">
        <f t="shared" si="19"/>
        <v>0</v>
      </c>
      <c r="AE786" s="22">
        <f t="shared" si="20"/>
        <v>68.87</v>
      </c>
      <c r="AF786" s="22">
        <v>1.37</v>
      </c>
      <c r="AG786" s="22">
        <f t="shared" si="21"/>
        <v>0</v>
      </c>
      <c r="AH786" s="22">
        <f t="shared" si="22"/>
        <v>1.37</v>
      </c>
      <c r="AI786" s="22">
        <v>60.86</v>
      </c>
      <c r="AJ786" s="22">
        <f t="shared" si="23"/>
        <v>0</v>
      </c>
      <c r="AK786" s="22">
        <f t="shared" si="24"/>
        <v>60.86</v>
      </c>
      <c r="AL786" s="22">
        <f t="shared" ref="AL786:AN786" si="3244">AF786+AI786</f>
        <v>62.23</v>
      </c>
      <c r="AM786" s="22">
        <f t="shared" si="3244"/>
        <v>0</v>
      </c>
      <c r="AN786" s="22">
        <f t="shared" si="3244"/>
        <v>62.23</v>
      </c>
      <c r="AO786" s="22">
        <f t="shared" ref="AO786:AQ786" si="3245">SUM(J786+M786+P786+S786+W786+Z786+AC786+AF786+AI786)</f>
        <v>269.29</v>
      </c>
      <c r="AP786" s="22">
        <f t="shared" si="3245"/>
        <v>0</v>
      </c>
      <c r="AQ786" s="22">
        <f t="shared" si="3245"/>
        <v>269.29</v>
      </c>
      <c r="AR786" s="22">
        <v>407.6660082592989</v>
      </c>
      <c r="AS786" s="22">
        <f t="shared" si="27"/>
        <v>676.9560083</v>
      </c>
      <c r="AT786" s="22">
        <f t="shared" si="28"/>
        <v>676.9560083</v>
      </c>
      <c r="AU786" s="22">
        <f t="shared" si="29"/>
        <v>11353.04399</v>
      </c>
      <c r="AV786" s="22">
        <f>82.93*120</f>
        <v>9951.6</v>
      </c>
      <c r="AW786" s="22">
        <f t="shared" si="31"/>
        <v>0</v>
      </c>
      <c r="AX786" s="22">
        <f t="shared" si="32"/>
        <v>9951.6</v>
      </c>
      <c r="AY786" s="22">
        <v>175.06</v>
      </c>
      <c r="AZ786" s="22">
        <f t="shared" si="33"/>
        <v>0</v>
      </c>
      <c r="BA786" s="22">
        <f t="shared" si="34"/>
        <v>175.06</v>
      </c>
      <c r="BB786" s="22">
        <f t="shared" si="35"/>
        <v>10126.66</v>
      </c>
      <c r="BC786" s="22">
        <f t="shared" ref="BC786:BD786" si="3246">SUM(AW786+AZ786)</f>
        <v>0</v>
      </c>
      <c r="BD786" s="22">
        <f t="shared" si="3246"/>
        <v>10126.66</v>
      </c>
      <c r="BE786" s="22">
        <f t="shared" si="37"/>
        <v>1226.383992</v>
      </c>
      <c r="BF786" s="27">
        <v>5373.03</v>
      </c>
      <c r="BG786" s="22">
        <f t="shared" si="38"/>
        <v>4146.646008</v>
      </c>
      <c r="BH786" s="22">
        <f t="shared" si="39"/>
        <v>1226.383992</v>
      </c>
      <c r="BI786" s="22">
        <v>867.22</v>
      </c>
      <c r="BJ786" s="22">
        <f t="shared" si="40"/>
        <v>867.22</v>
      </c>
      <c r="BK786" s="22">
        <f t="shared" si="41"/>
        <v>0</v>
      </c>
      <c r="BL786" s="22"/>
      <c r="BM786" s="22">
        <f t="shared" si="42"/>
        <v>0</v>
      </c>
      <c r="BN786" s="22" t="str">
        <f t="shared" si="43"/>
        <v/>
      </c>
      <c r="BO786" s="22">
        <f t="shared" ref="BO786:BQ786" si="3247">BF786+BI786+BL786</f>
        <v>6240.25</v>
      </c>
      <c r="BP786" s="22">
        <f t="shared" si="3247"/>
        <v>5013.866008</v>
      </c>
      <c r="BQ786" s="22">
        <f t="shared" si="3247"/>
        <v>1226.383992</v>
      </c>
      <c r="BR786" s="22">
        <f t="shared" si="45"/>
        <v>0</v>
      </c>
      <c r="BS786" s="22">
        <v>0.0</v>
      </c>
      <c r="BT786" s="22">
        <f t="shared" si="46"/>
        <v>0</v>
      </c>
      <c r="BU786" s="22">
        <f t="shared" si="47"/>
        <v>0</v>
      </c>
      <c r="BV786" s="22">
        <f t="shared" si="48"/>
        <v>0</v>
      </c>
      <c r="BW786" s="27">
        <v>3451.99</v>
      </c>
      <c r="BX786" s="22">
        <f t="shared" si="49"/>
        <v>3451.99</v>
      </c>
      <c r="BY786" s="22">
        <f t="shared" si="50"/>
        <v>0</v>
      </c>
      <c r="BZ786" s="22">
        <f t="shared" si="51"/>
        <v>0</v>
      </c>
      <c r="CA786" s="22">
        <f t="shared" si="52"/>
        <v>0</v>
      </c>
    </row>
    <row r="787" ht="14.25" customHeight="1">
      <c r="A787" s="14" t="s">
        <v>3384</v>
      </c>
      <c r="B787" s="14" t="s">
        <v>3385</v>
      </c>
      <c r="C787" s="14" t="s">
        <v>3386</v>
      </c>
      <c r="D787" s="14">
        <v>8.08523899E8</v>
      </c>
      <c r="E787" s="14" t="s">
        <v>758</v>
      </c>
      <c r="F787" s="14" t="s">
        <v>215</v>
      </c>
      <c r="G787" s="14" t="s">
        <v>3387</v>
      </c>
      <c r="H787" s="25" t="s">
        <v>96</v>
      </c>
      <c r="I787" s="26">
        <v>430.0</v>
      </c>
      <c r="J787" s="22">
        <v>0.0</v>
      </c>
      <c r="K787" s="22">
        <f t="shared" si="6"/>
        <v>0</v>
      </c>
      <c r="L787" s="22">
        <f t="shared" si="7"/>
        <v>0</v>
      </c>
      <c r="M787" s="22">
        <v>0.0</v>
      </c>
      <c r="N787" s="22">
        <f t="shared" si="8"/>
        <v>0</v>
      </c>
      <c r="O787" s="22">
        <f t="shared" si="9"/>
        <v>0</v>
      </c>
      <c r="P787" s="22">
        <v>0.0</v>
      </c>
      <c r="Q787" s="22">
        <f t="shared" si="10"/>
        <v>0</v>
      </c>
      <c r="R787" s="22">
        <f t="shared" si="11"/>
        <v>0</v>
      </c>
      <c r="S787" s="22">
        <v>0.0</v>
      </c>
      <c r="T787" s="22">
        <f t="shared" si="12"/>
        <v>0</v>
      </c>
      <c r="U787" s="22">
        <f t="shared" si="13"/>
        <v>0</v>
      </c>
      <c r="V787" s="22">
        <f t="shared" si="14"/>
        <v>430</v>
      </c>
      <c r="W787" s="22">
        <v>0.0</v>
      </c>
      <c r="X787" s="22">
        <f t="shared" si="15"/>
        <v>0</v>
      </c>
      <c r="Y787" s="22">
        <f t="shared" si="16"/>
        <v>0</v>
      </c>
      <c r="Z787" s="22">
        <v>0.39</v>
      </c>
      <c r="AA787" s="22">
        <f t="shared" si="17"/>
        <v>0</v>
      </c>
      <c r="AB787" s="22">
        <f t="shared" si="18"/>
        <v>0.39</v>
      </c>
      <c r="AC787" s="22">
        <v>68.87</v>
      </c>
      <c r="AD787" s="22">
        <f t="shared" si="19"/>
        <v>0</v>
      </c>
      <c r="AE787" s="22">
        <f t="shared" si="20"/>
        <v>68.87</v>
      </c>
      <c r="AF787" s="22">
        <v>1.37</v>
      </c>
      <c r="AG787" s="22">
        <f t="shared" si="21"/>
        <v>0</v>
      </c>
      <c r="AH787" s="22">
        <f t="shared" si="22"/>
        <v>1.37</v>
      </c>
      <c r="AI787" s="22">
        <v>60.86</v>
      </c>
      <c r="AJ787" s="22">
        <f t="shared" si="23"/>
        <v>0</v>
      </c>
      <c r="AK787" s="22">
        <f t="shared" si="24"/>
        <v>60.86</v>
      </c>
      <c r="AL787" s="22">
        <f t="shared" ref="AL787:AN787" si="3248">AF787+AI787</f>
        <v>62.23</v>
      </c>
      <c r="AM787" s="22">
        <f t="shared" si="3248"/>
        <v>0</v>
      </c>
      <c r="AN787" s="22">
        <f t="shared" si="3248"/>
        <v>62.23</v>
      </c>
      <c r="AO787" s="22">
        <f t="shared" ref="AO787:AQ787" si="3249">SUM(J787+M787+P787+S787+W787+Z787+AC787+AF787+AI787)</f>
        <v>131.49</v>
      </c>
      <c r="AP787" s="22">
        <f t="shared" si="3249"/>
        <v>0</v>
      </c>
      <c r="AQ787" s="22">
        <f t="shared" si="3249"/>
        <v>131.49</v>
      </c>
      <c r="AR787" s="22">
        <v>10.347366793797594</v>
      </c>
      <c r="AS787" s="22">
        <f t="shared" si="27"/>
        <v>141.8373668</v>
      </c>
      <c r="AT787" s="22">
        <f t="shared" si="28"/>
        <v>141.8373668</v>
      </c>
      <c r="AU787" s="22">
        <f t="shared" si="29"/>
        <v>288.1626332</v>
      </c>
      <c r="AV787" s="22">
        <f t="shared" ref="AV787:AV794" si="3254">37.95*120</f>
        <v>4554</v>
      </c>
      <c r="AW787" s="22">
        <f t="shared" si="31"/>
        <v>4265.837367</v>
      </c>
      <c r="AX787" s="22">
        <f t="shared" si="32"/>
        <v>288.1626332</v>
      </c>
      <c r="AY787" s="22">
        <v>0.0</v>
      </c>
      <c r="AZ787" s="22">
        <f t="shared" si="33"/>
        <v>0</v>
      </c>
      <c r="BA787" s="22">
        <f t="shared" si="34"/>
        <v>0</v>
      </c>
      <c r="BB787" s="22">
        <f t="shared" si="35"/>
        <v>4554</v>
      </c>
      <c r="BC787" s="22">
        <f t="shared" ref="BC787:BD787" si="3250">SUM(AW787+AZ787)</f>
        <v>4265.837367</v>
      </c>
      <c r="BD787" s="22">
        <f t="shared" si="3250"/>
        <v>288.1626332</v>
      </c>
      <c r="BE787" s="22">
        <f t="shared" si="37"/>
        <v>0</v>
      </c>
      <c r="BF787" s="27">
        <v>0.0</v>
      </c>
      <c r="BG787" s="22">
        <f t="shared" si="38"/>
        <v>0</v>
      </c>
      <c r="BH787" s="22">
        <f t="shared" si="39"/>
        <v>0</v>
      </c>
      <c r="BI787" s="22">
        <v>458.77</v>
      </c>
      <c r="BJ787" s="22">
        <f t="shared" si="40"/>
        <v>458.77</v>
      </c>
      <c r="BK787" s="22">
        <f t="shared" si="41"/>
        <v>0</v>
      </c>
      <c r="BL787" s="22"/>
      <c r="BM787" s="22">
        <f t="shared" si="42"/>
        <v>0</v>
      </c>
      <c r="BN787" s="22" t="str">
        <f t="shared" si="43"/>
        <v/>
      </c>
      <c r="BO787" s="22">
        <f t="shared" ref="BO787:BQ787" si="3251">BF787+BI787+BL787</f>
        <v>458.77</v>
      </c>
      <c r="BP787" s="22">
        <f t="shared" si="3251"/>
        <v>458.77</v>
      </c>
      <c r="BQ787" s="22">
        <f t="shared" si="3251"/>
        <v>0</v>
      </c>
      <c r="BR787" s="22">
        <f t="shared" si="45"/>
        <v>0</v>
      </c>
      <c r="BS787" s="22">
        <v>0.0</v>
      </c>
      <c r="BT787" s="22">
        <f t="shared" si="46"/>
        <v>0</v>
      </c>
      <c r="BU787" s="22">
        <f t="shared" si="47"/>
        <v>0</v>
      </c>
      <c r="BV787" s="22">
        <f t="shared" si="48"/>
        <v>0</v>
      </c>
      <c r="BW787" s="27">
        <v>0.0</v>
      </c>
      <c r="BX787" s="22">
        <f t="shared" si="49"/>
        <v>0</v>
      </c>
      <c r="BY787" s="22">
        <f t="shared" si="50"/>
        <v>0</v>
      </c>
      <c r="BZ787" s="22">
        <f t="shared" si="51"/>
        <v>0</v>
      </c>
      <c r="CA787" s="22">
        <f t="shared" si="52"/>
        <v>0</v>
      </c>
    </row>
    <row r="788" ht="14.25" customHeight="1">
      <c r="A788" s="14" t="s">
        <v>3388</v>
      </c>
      <c r="B788" s="14" t="s">
        <v>244</v>
      </c>
      <c r="C788" s="14" t="s">
        <v>3389</v>
      </c>
      <c r="D788" s="14"/>
      <c r="E788" s="14" t="s">
        <v>422</v>
      </c>
      <c r="F788" s="14" t="s">
        <v>124</v>
      </c>
      <c r="G788" s="14" t="s">
        <v>3390</v>
      </c>
      <c r="H788" s="25" t="s">
        <v>96</v>
      </c>
      <c r="I788" s="26">
        <v>550.0</v>
      </c>
      <c r="J788" s="22">
        <v>0.0</v>
      </c>
      <c r="K788" s="22">
        <f t="shared" si="6"/>
        <v>0</v>
      </c>
      <c r="L788" s="22">
        <f t="shared" si="7"/>
        <v>0</v>
      </c>
      <c r="M788" s="22">
        <v>0.0</v>
      </c>
      <c r="N788" s="22">
        <f t="shared" si="8"/>
        <v>0</v>
      </c>
      <c r="O788" s="22">
        <f t="shared" si="9"/>
        <v>0</v>
      </c>
      <c r="P788" s="22">
        <v>0.0</v>
      </c>
      <c r="Q788" s="22">
        <f t="shared" si="10"/>
        <v>0</v>
      </c>
      <c r="R788" s="22">
        <f t="shared" si="11"/>
        <v>0</v>
      </c>
      <c r="S788" s="22">
        <v>0.0</v>
      </c>
      <c r="T788" s="22">
        <f t="shared" si="12"/>
        <v>0</v>
      </c>
      <c r="U788" s="22">
        <f t="shared" si="13"/>
        <v>0</v>
      </c>
      <c r="V788" s="22">
        <f t="shared" si="14"/>
        <v>550</v>
      </c>
      <c r="W788" s="22">
        <v>0.0</v>
      </c>
      <c r="X788" s="22">
        <f t="shared" si="15"/>
        <v>0</v>
      </c>
      <c r="Y788" s="22">
        <f t="shared" si="16"/>
        <v>0</v>
      </c>
      <c r="Z788" s="22">
        <v>0.39</v>
      </c>
      <c r="AA788" s="22">
        <f t="shared" si="17"/>
        <v>0</v>
      </c>
      <c r="AB788" s="22">
        <f t="shared" si="18"/>
        <v>0.39</v>
      </c>
      <c r="AC788" s="22">
        <v>68.87</v>
      </c>
      <c r="AD788" s="22">
        <f t="shared" si="19"/>
        <v>0</v>
      </c>
      <c r="AE788" s="22">
        <f t="shared" si="20"/>
        <v>68.87</v>
      </c>
      <c r="AF788" s="22">
        <v>1.37</v>
      </c>
      <c r="AG788" s="22">
        <f t="shared" si="21"/>
        <v>0</v>
      </c>
      <c r="AH788" s="22">
        <f t="shared" si="22"/>
        <v>1.37</v>
      </c>
      <c r="AI788" s="22">
        <v>60.86</v>
      </c>
      <c r="AJ788" s="22">
        <f t="shared" si="23"/>
        <v>0</v>
      </c>
      <c r="AK788" s="22">
        <f t="shared" si="24"/>
        <v>60.86</v>
      </c>
      <c r="AL788" s="22">
        <f t="shared" ref="AL788:AN788" si="3252">AF788+AI788</f>
        <v>62.23</v>
      </c>
      <c r="AM788" s="22">
        <f t="shared" si="3252"/>
        <v>0</v>
      </c>
      <c r="AN788" s="22">
        <f t="shared" si="3252"/>
        <v>62.23</v>
      </c>
      <c r="AO788" s="22">
        <f t="shared" ref="AO788:AQ788" si="3253">SUM(J788+M788+P788+S788+W788+Z788+AC788+AF788+AI788)</f>
        <v>131.49</v>
      </c>
      <c r="AP788" s="22">
        <f t="shared" si="3253"/>
        <v>0</v>
      </c>
      <c r="AQ788" s="22">
        <f t="shared" si="3253"/>
        <v>131.49</v>
      </c>
      <c r="AR788" s="22">
        <v>14.506972888252426</v>
      </c>
      <c r="AS788" s="22">
        <f t="shared" si="27"/>
        <v>145.9969729</v>
      </c>
      <c r="AT788" s="22">
        <f t="shared" si="28"/>
        <v>145.9969729</v>
      </c>
      <c r="AU788" s="22">
        <f t="shared" si="29"/>
        <v>404.0030271</v>
      </c>
      <c r="AV788" s="22">
        <f t="shared" si="3254"/>
        <v>4554</v>
      </c>
      <c r="AW788" s="22">
        <f t="shared" si="31"/>
        <v>4149.996973</v>
      </c>
      <c r="AX788" s="22">
        <f t="shared" si="32"/>
        <v>404.0030271</v>
      </c>
      <c r="AY788" s="22">
        <v>70.73</v>
      </c>
      <c r="AZ788" s="22">
        <f t="shared" si="33"/>
        <v>70.73</v>
      </c>
      <c r="BA788" s="22">
        <f t="shared" si="34"/>
        <v>0</v>
      </c>
      <c r="BB788" s="22">
        <f t="shared" si="35"/>
        <v>4624.73</v>
      </c>
      <c r="BC788" s="22">
        <f t="shared" ref="BC788:BD788" si="3255">SUM(AW788+AZ788)</f>
        <v>4220.726973</v>
      </c>
      <c r="BD788" s="22">
        <f t="shared" si="3255"/>
        <v>404.0030271</v>
      </c>
      <c r="BE788" s="22">
        <f t="shared" si="37"/>
        <v>0</v>
      </c>
      <c r="BF788" s="27">
        <v>0.0</v>
      </c>
      <c r="BG788" s="22">
        <f t="shared" si="38"/>
        <v>0</v>
      </c>
      <c r="BH788" s="22">
        <f t="shared" si="39"/>
        <v>0</v>
      </c>
      <c r="BI788" s="22">
        <v>0.0</v>
      </c>
      <c r="BJ788" s="22">
        <f t="shared" si="40"/>
        <v>0</v>
      </c>
      <c r="BK788" s="22">
        <f t="shared" si="41"/>
        <v>0</v>
      </c>
      <c r="BL788" s="22"/>
      <c r="BM788" s="22">
        <f t="shared" si="42"/>
        <v>0</v>
      </c>
      <c r="BN788" s="22" t="str">
        <f t="shared" si="43"/>
        <v/>
      </c>
      <c r="BO788" s="22">
        <f t="shared" ref="BO788:BQ788" si="3256">BF788+BI788+BL788</f>
        <v>0</v>
      </c>
      <c r="BP788" s="22">
        <f t="shared" si="3256"/>
        <v>0</v>
      </c>
      <c r="BQ788" s="22">
        <f t="shared" si="3256"/>
        <v>0</v>
      </c>
      <c r="BR788" s="22">
        <f t="shared" si="45"/>
        <v>0</v>
      </c>
      <c r="BS788" s="22">
        <v>0.0</v>
      </c>
      <c r="BT788" s="22">
        <f t="shared" si="46"/>
        <v>0</v>
      </c>
      <c r="BU788" s="22">
        <f t="shared" si="47"/>
        <v>0</v>
      </c>
      <c r="BV788" s="22">
        <f t="shared" si="48"/>
        <v>0</v>
      </c>
      <c r="BW788" s="27">
        <v>0.0</v>
      </c>
      <c r="BX788" s="22">
        <f t="shared" si="49"/>
        <v>0</v>
      </c>
      <c r="BY788" s="22">
        <f t="shared" si="50"/>
        <v>0</v>
      </c>
      <c r="BZ788" s="22">
        <f t="shared" si="51"/>
        <v>0</v>
      </c>
      <c r="CA788" s="22">
        <f t="shared" si="52"/>
        <v>0</v>
      </c>
    </row>
    <row r="789" ht="14.25" customHeight="1">
      <c r="A789" s="14" t="s">
        <v>3391</v>
      </c>
      <c r="B789" s="14" t="s">
        <v>3392</v>
      </c>
      <c r="C789" s="14" t="s">
        <v>3393</v>
      </c>
      <c r="D789" s="14">
        <v>9.707598E8</v>
      </c>
      <c r="E789" s="14" t="s">
        <v>455</v>
      </c>
      <c r="F789" s="14" t="s">
        <v>209</v>
      </c>
      <c r="G789" s="14" t="s">
        <v>3394</v>
      </c>
      <c r="H789" s="25" t="s">
        <v>96</v>
      </c>
      <c r="I789" s="26">
        <v>840.0</v>
      </c>
      <c r="J789" s="22">
        <v>0.0</v>
      </c>
      <c r="K789" s="22">
        <f t="shared" si="6"/>
        <v>0</v>
      </c>
      <c r="L789" s="22">
        <f t="shared" si="7"/>
        <v>0</v>
      </c>
      <c r="M789" s="22">
        <v>0.0</v>
      </c>
      <c r="N789" s="22">
        <f t="shared" si="8"/>
        <v>0</v>
      </c>
      <c r="O789" s="22">
        <f t="shared" si="9"/>
        <v>0</v>
      </c>
      <c r="P789" s="22">
        <v>0.0</v>
      </c>
      <c r="Q789" s="22">
        <f t="shared" si="10"/>
        <v>0</v>
      </c>
      <c r="R789" s="22">
        <f t="shared" si="11"/>
        <v>0</v>
      </c>
      <c r="S789" s="22">
        <v>0.0</v>
      </c>
      <c r="T789" s="22">
        <f t="shared" si="12"/>
        <v>0</v>
      </c>
      <c r="U789" s="22">
        <f t="shared" si="13"/>
        <v>0</v>
      </c>
      <c r="V789" s="22">
        <f t="shared" si="14"/>
        <v>840</v>
      </c>
      <c r="W789" s="22">
        <v>0.0</v>
      </c>
      <c r="X789" s="22">
        <f t="shared" si="15"/>
        <v>0</v>
      </c>
      <c r="Y789" s="22">
        <f t="shared" si="16"/>
        <v>0</v>
      </c>
      <c r="Z789" s="22">
        <v>0.39</v>
      </c>
      <c r="AA789" s="22">
        <f t="shared" si="17"/>
        <v>0</v>
      </c>
      <c r="AB789" s="22">
        <f t="shared" si="18"/>
        <v>0.39</v>
      </c>
      <c r="AC789" s="22">
        <v>68.87</v>
      </c>
      <c r="AD789" s="22">
        <f t="shared" si="19"/>
        <v>0</v>
      </c>
      <c r="AE789" s="22">
        <f t="shared" si="20"/>
        <v>68.87</v>
      </c>
      <c r="AF789" s="22">
        <v>1.37</v>
      </c>
      <c r="AG789" s="22">
        <f t="shared" si="21"/>
        <v>0</v>
      </c>
      <c r="AH789" s="22">
        <f t="shared" si="22"/>
        <v>1.37</v>
      </c>
      <c r="AI789" s="22">
        <v>60.86</v>
      </c>
      <c r="AJ789" s="22">
        <f t="shared" si="23"/>
        <v>0</v>
      </c>
      <c r="AK789" s="22">
        <f t="shared" si="24"/>
        <v>60.86</v>
      </c>
      <c r="AL789" s="22">
        <f t="shared" ref="AL789:AN789" si="3257">AF789+AI789</f>
        <v>62.23</v>
      </c>
      <c r="AM789" s="22">
        <f t="shared" si="3257"/>
        <v>0</v>
      </c>
      <c r="AN789" s="22">
        <f t="shared" si="3257"/>
        <v>62.23</v>
      </c>
      <c r="AO789" s="22">
        <f t="shared" ref="AO789:AQ789" si="3258">SUM(J789+M789+P789+S789+W789+Z789+AC789+AF789+AI789)</f>
        <v>131.49</v>
      </c>
      <c r="AP789" s="22">
        <f t="shared" si="3258"/>
        <v>0</v>
      </c>
      <c r="AQ789" s="22">
        <f t="shared" si="3258"/>
        <v>131.49</v>
      </c>
      <c r="AR789" s="22">
        <v>24.55935428318493</v>
      </c>
      <c r="AS789" s="22">
        <f t="shared" si="27"/>
        <v>156.0493543</v>
      </c>
      <c r="AT789" s="22">
        <f t="shared" si="28"/>
        <v>156.0493543</v>
      </c>
      <c r="AU789" s="22">
        <f t="shared" si="29"/>
        <v>683.9506457</v>
      </c>
      <c r="AV789" s="22">
        <f t="shared" si="3254"/>
        <v>4554</v>
      </c>
      <c r="AW789" s="22">
        <f t="shared" si="31"/>
        <v>3870.049354</v>
      </c>
      <c r="AX789" s="22">
        <f t="shared" si="32"/>
        <v>683.9506457</v>
      </c>
      <c r="AY789" s="22">
        <v>70.73</v>
      </c>
      <c r="AZ789" s="22">
        <f t="shared" si="33"/>
        <v>70.73</v>
      </c>
      <c r="BA789" s="22">
        <f t="shared" si="34"/>
        <v>0</v>
      </c>
      <c r="BB789" s="22">
        <f t="shared" si="35"/>
        <v>4624.73</v>
      </c>
      <c r="BC789" s="22">
        <f t="shared" ref="BC789:BD789" si="3259">SUM(AW789+AZ789)</f>
        <v>3940.779354</v>
      </c>
      <c r="BD789" s="22">
        <f t="shared" si="3259"/>
        <v>683.9506457</v>
      </c>
      <c r="BE789" s="22">
        <f t="shared" si="37"/>
        <v>0</v>
      </c>
      <c r="BF789" s="27">
        <v>0.0</v>
      </c>
      <c r="BG789" s="22">
        <f t="shared" si="38"/>
        <v>0</v>
      </c>
      <c r="BH789" s="22">
        <f t="shared" si="39"/>
        <v>0</v>
      </c>
      <c r="BI789" s="22">
        <v>305.1</v>
      </c>
      <c r="BJ789" s="22">
        <f t="shared" si="40"/>
        <v>305.1</v>
      </c>
      <c r="BK789" s="22">
        <f t="shared" si="41"/>
        <v>0</v>
      </c>
      <c r="BL789" s="22"/>
      <c r="BM789" s="22">
        <f t="shared" si="42"/>
        <v>0</v>
      </c>
      <c r="BN789" s="22" t="str">
        <f t="shared" si="43"/>
        <v/>
      </c>
      <c r="BO789" s="22">
        <f t="shared" ref="BO789:BQ789" si="3260">BF789+BI789+BL789</f>
        <v>305.1</v>
      </c>
      <c r="BP789" s="22">
        <f t="shared" si="3260"/>
        <v>305.1</v>
      </c>
      <c r="BQ789" s="22">
        <f t="shared" si="3260"/>
        <v>0</v>
      </c>
      <c r="BR789" s="22">
        <f t="shared" si="45"/>
        <v>0</v>
      </c>
      <c r="BS789" s="22">
        <v>0.0</v>
      </c>
      <c r="BT789" s="22">
        <f t="shared" si="46"/>
        <v>0</v>
      </c>
      <c r="BU789" s="22">
        <f t="shared" si="47"/>
        <v>0</v>
      </c>
      <c r="BV789" s="22">
        <f t="shared" si="48"/>
        <v>0</v>
      </c>
      <c r="BW789" s="27">
        <v>1319.49</v>
      </c>
      <c r="BX789" s="22">
        <f t="shared" si="49"/>
        <v>1319.49</v>
      </c>
      <c r="BY789" s="22">
        <f t="shared" si="50"/>
        <v>0</v>
      </c>
      <c r="BZ789" s="22">
        <f t="shared" si="51"/>
        <v>0</v>
      </c>
      <c r="CA789" s="22">
        <f t="shared" si="52"/>
        <v>0</v>
      </c>
    </row>
    <row r="790" ht="14.25" customHeight="1">
      <c r="A790" s="14" t="s">
        <v>3395</v>
      </c>
      <c r="B790" s="14" t="s">
        <v>3396</v>
      </c>
      <c r="C790" s="14" t="s">
        <v>3397</v>
      </c>
      <c r="D790" s="14">
        <v>2.31331665E8</v>
      </c>
      <c r="E790" s="14" t="s">
        <v>379</v>
      </c>
      <c r="F790" s="14" t="s">
        <v>113</v>
      </c>
      <c r="G790" s="14" t="s">
        <v>3398</v>
      </c>
      <c r="H790" s="25" t="s">
        <v>96</v>
      </c>
      <c r="I790" s="26">
        <v>1350.0</v>
      </c>
      <c r="J790" s="22">
        <v>0.0</v>
      </c>
      <c r="K790" s="22">
        <f t="shared" si="6"/>
        <v>0</v>
      </c>
      <c r="L790" s="22">
        <f t="shared" si="7"/>
        <v>0</v>
      </c>
      <c r="M790" s="22">
        <v>0.0</v>
      </c>
      <c r="N790" s="22">
        <f t="shared" si="8"/>
        <v>0</v>
      </c>
      <c r="O790" s="22">
        <f t="shared" si="9"/>
        <v>0</v>
      </c>
      <c r="P790" s="22">
        <v>0.0</v>
      </c>
      <c r="Q790" s="22">
        <f t="shared" si="10"/>
        <v>0</v>
      </c>
      <c r="R790" s="22">
        <f t="shared" si="11"/>
        <v>0</v>
      </c>
      <c r="S790" s="22">
        <v>0.0</v>
      </c>
      <c r="T790" s="22">
        <f t="shared" si="12"/>
        <v>0</v>
      </c>
      <c r="U790" s="22">
        <f t="shared" si="13"/>
        <v>0</v>
      </c>
      <c r="V790" s="22">
        <f t="shared" si="14"/>
        <v>1350</v>
      </c>
      <c r="W790" s="22">
        <v>0.0</v>
      </c>
      <c r="X790" s="22">
        <f t="shared" si="15"/>
        <v>0</v>
      </c>
      <c r="Y790" s="22">
        <f t="shared" si="16"/>
        <v>0</v>
      </c>
      <c r="Z790" s="22">
        <v>0.39</v>
      </c>
      <c r="AA790" s="22">
        <f t="shared" si="17"/>
        <v>0</v>
      </c>
      <c r="AB790" s="22">
        <f t="shared" si="18"/>
        <v>0.39</v>
      </c>
      <c r="AC790" s="22">
        <v>68.87</v>
      </c>
      <c r="AD790" s="22">
        <f t="shared" si="19"/>
        <v>0</v>
      </c>
      <c r="AE790" s="22">
        <f t="shared" si="20"/>
        <v>68.87</v>
      </c>
      <c r="AF790" s="22">
        <v>1.37</v>
      </c>
      <c r="AG790" s="22">
        <f t="shared" si="21"/>
        <v>0</v>
      </c>
      <c r="AH790" s="22">
        <f t="shared" si="22"/>
        <v>1.37</v>
      </c>
      <c r="AI790" s="22">
        <v>60.86</v>
      </c>
      <c r="AJ790" s="22">
        <f t="shared" si="23"/>
        <v>0</v>
      </c>
      <c r="AK790" s="22">
        <f t="shared" si="24"/>
        <v>60.86</v>
      </c>
      <c r="AL790" s="22">
        <f t="shared" ref="AL790:AN790" si="3261">AF790+AI790</f>
        <v>62.23</v>
      </c>
      <c r="AM790" s="22">
        <f t="shared" si="3261"/>
        <v>0</v>
      </c>
      <c r="AN790" s="22">
        <f t="shared" si="3261"/>
        <v>62.23</v>
      </c>
      <c r="AO790" s="22">
        <f t="shared" ref="AO790:AQ790" si="3262">SUM(J790+M790+P790+S790+W790+Z790+AC790+AF790+AI790)</f>
        <v>131.49</v>
      </c>
      <c r="AP790" s="22">
        <f t="shared" si="3262"/>
        <v>0</v>
      </c>
      <c r="AQ790" s="22">
        <f t="shared" si="3262"/>
        <v>131.49</v>
      </c>
      <c r="AR790" s="22">
        <v>42.237680184617965</v>
      </c>
      <c r="AS790" s="22">
        <f t="shared" si="27"/>
        <v>173.7276802</v>
      </c>
      <c r="AT790" s="22">
        <f t="shared" si="28"/>
        <v>173.7276802</v>
      </c>
      <c r="AU790" s="22">
        <f t="shared" si="29"/>
        <v>1176.27232</v>
      </c>
      <c r="AV790" s="22">
        <f t="shared" si="3254"/>
        <v>4554</v>
      </c>
      <c r="AW790" s="22">
        <f t="shared" si="31"/>
        <v>3377.72768</v>
      </c>
      <c r="AX790" s="22">
        <f t="shared" si="32"/>
        <v>1176.27232</v>
      </c>
      <c r="AY790" s="22">
        <v>0.0</v>
      </c>
      <c r="AZ790" s="22">
        <f t="shared" si="33"/>
        <v>0</v>
      </c>
      <c r="BA790" s="22">
        <f t="shared" si="34"/>
        <v>0</v>
      </c>
      <c r="BB790" s="22">
        <f t="shared" si="35"/>
        <v>4554</v>
      </c>
      <c r="BC790" s="22">
        <f t="shared" ref="BC790:BD790" si="3263">SUM(AW790+AZ790)</f>
        <v>3377.72768</v>
      </c>
      <c r="BD790" s="22">
        <f t="shared" si="3263"/>
        <v>1176.27232</v>
      </c>
      <c r="BE790" s="22">
        <f t="shared" si="37"/>
        <v>0</v>
      </c>
      <c r="BF790" s="27">
        <v>0.0</v>
      </c>
      <c r="BG790" s="22">
        <f t="shared" si="38"/>
        <v>0</v>
      </c>
      <c r="BH790" s="22">
        <f t="shared" si="39"/>
        <v>0</v>
      </c>
      <c r="BI790" s="22">
        <v>499.36</v>
      </c>
      <c r="BJ790" s="22">
        <f t="shared" si="40"/>
        <v>499.36</v>
      </c>
      <c r="BK790" s="22">
        <f t="shared" si="41"/>
        <v>0</v>
      </c>
      <c r="BL790" s="22"/>
      <c r="BM790" s="22">
        <f t="shared" si="42"/>
        <v>0</v>
      </c>
      <c r="BN790" s="22" t="str">
        <f t="shared" si="43"/>
        <v/>
      </c>
      <c r="BO790" s="22">
        <f t="shared" ref="BO790:BQ790" si="3264">BF790+BI790+BL790</f>
        <v>499.36</v>
      </c>
      <c r="BP790" s="22">
        <f t="shared" si="3264"/>
        <v>499.36</v>
      </c>
      <c r="BQ790" s="22">
        <f t="shared" si="3264"/>
        <v>0</v>
      </c>
      <c r="BR790" s="22">
        <f t="shared" si="45"/>
        <v>0</v>
      </c>
      <c r="BS790" s="22">
        <v>0.0</v>
      </c>
      <c r="BT790" s="22">
        <f t="shared" si="46"/>
        <v>0</v>
      </c>
      <c r="BU790" s="22">
        <f t="shared" si="47"/>
        <v>0</v>
      </c>
      <c r="BV790" s="22">
        <f t="shared" si="48"/>
        <v>0</v>
      </c>
      <c r="BW790" s="27">
        <v>766.16</v>
      </c>
      <c r="BX790" s="22">
        <f t="shared" si="49"/>
        <v>766.16</v>
      </c>
      <c r="BY790" s="22">
        <f t="shared" si="50"/>
        <v>0</v>
      </c>
      <c r="BZ790" s="22">
        <f t="shared" si="51"/>
        <v>0</v>
      </c>
      <c r="CA790" s="22">
        <f t="shared" si="52"/>
        <v>0</v>
      </c>
    </row>
    <row r="791" ht="14.25" customHeight="1">
      <c r="A791" s="14" t="s">
        <v>3399</v>
      </c>
      <c r="B791" s="14" t="s">
        <v>3400</v>
      </c>
      <c r="C791" s="14" t="s">
        <v>3401</v>
      </c>
      <c r="D791" s="14">
        <v>2.83807075E8</v>
      </c>
      <c r="E791" s="14" t="s">
        <v>379</v>
      </c>
      <c r="F791" s="14" t="s">
        <v>107</v>
      </c>
      <c r="G791" s="14" t="s">
        <v>3402</v>
      </c>
      <c r="H791" s="25" t="s">
        <v>96</v>
      </c>
      <c r="I791" s="26">
        <v>1800.0</v>
      </c>
      <c r="J791" s="22">
        <v>0.0</v>
      </c>
      <c r="K791" s="22">
        <f t="shared" si="6"/>
        <v>0</v>
      </c>
      <c r="L791" s="22">
        <f t="shared" si="7"/>
        <v>0</v>
      </c>
      <c r="M791" s="22">
        <v>0.0</v>
      </c>
      <c r="N791" s="22">
        <f t="shared" si="8"/>
        <v>0</v>
      </c>
      <c r="O791" s="22">
        <f t="shared" si="9"/>
        <v>0</v>
      </c>
      <c r="P791" s="22">
        <v>0.0</v>
      </c>
      <c r="Q791" s="22">
        <f t="shared" si="10"/>
        <v>0</v>
      </c>
      <c r="R791" s="22">
        <f t="shared" si="11"/>
        <v>0</v>
      </c>
      <c r="S791" s="22">
        <v>0.0</v>
      </c>
      <c r="T791" s="22">
        <f t="shared" si="12"/>
        <v>0</v>
      </c>
      <c r="U791" s="22">
        <f t="shared" si="13"/>
        <v>0</v>
      </c>
      <c r="V791" s="22">
        <f t="shared" si="14"/>
        <v>1800</v>
      </c>
      <c r="W791" s="22">
        <v>0.0</v>
      </c>
      <c r="X791" s="22">
        <f t="shared" si="15"/>
        <v>0</v>
      </c>
      <c r="Y791" s="22">
        <f t="shared" si="16"/>
        <v>0</v>
      </c>
      <c r="Z791" s="22">
        <v>0.39</v>
      </c>
      <c r="AA791" s="22">
        <f t="shared" si="17"/>
        <v>0</v>
      </c>
      <c r="AB791" s="22">
        <f t="shared" si="18"/>
        <v>0.39</v>
      </c>
      <c r="AC791" s="22">
        <v>68.87</v>
      </c>
      <c r="AD791" s="22">
        <f t="shared" si="19"/>
        <v>0</v>
      </c>
      <c r="AE791" s="22">
        <f t="shared" si="20"/>
        <v>68.87</v>
      </c>
      <c r="AF791" s="22">
        <v>1.37</v>
      </c>
      <c r="AG791" s="22">
        <f t="shared" si="21"/>
        <v>0</v>
      </c>
      <c r="AH791" s="22">
        <f t="shared" si="22"/>
        <v>1.37</v>
      </c>
      <c r="AI791" s="22">
        <v>60.86</v>
      </c>
      <c r="AJ791" s="22">
        <f t="shared" si="23"/>
        <v>0</v>
      </c>
      <c r="AK791" s="22">
        <f t="shared" si="24"/>
        <v>60.86</v>
      </c>
      <c r="AL791" s="22">
        <f t="shared" ref="AL791:AN791" si="3265">AF791+AI791</f>
        <v>62.23</v>
      </c>
      <c r="AM791" s="22">
        <f t="shared" si="3265"/>
        <v>0</v>
      </c>
      <c r="AN791" s="22">
        <f t="shared" si="3265"/>
        <v>62.23</v>
      </c>
      <c r="AO791" s="22">
        <f t="shared" ref="AO791:AQ791" si="3266">SUM(J791+M791+P791+S791+W791+Z791+AC791+AF791+AI791)</f>
        <v>131.49</v>
      </c>
      <c r="AP791" s="22">
        <f t="shared" si="3266"/>
        <v>0</v>
      </c>
      <c r="AQ791" s="22">
        <f t="shared" si="3266"/>
        <v>131.49</v>
      </c>
      <c r="AR791" s="22">
        <v>57.83620303882358</v>
      </c>
      <c r="AS791" s="22">
        <f t="shared" si="27"/>
        <v>189.326203</v>
      </c>
      <c r="AT791" s="22">
        <f t="shared" si="28"/>
        <v>189.326203</v>
      </c>
      <c r="AU791" s="22">
        <f t="shared" si="29"/>
        <v>1610.673797</v>
      </c>
      <c r="AV791" s="22">
        <f t="shared" si="3254"/>
        <v>4554</v>
      </c>
      <c r="AW791" s="22">
        <f t="shared" si="31"/>
        <v>2943.326203</v>
      </c>
      <c r="AX791" s="22">
        <f t="shared" si="32"/>
        <v>1610.673797</v>
      </c>
      <c r="AY791" s="22">
        <v>70.73</v>
      </c>
      <c r="AZ791" s="22">
        <f t="shared" si="33"/>
        <v>70.73</v>
      </c>
      <c r="BA791" s="22">
        <f t="shared" si="34"/>
        <v>0</v>
      </c>
      <c r="BB791" s="22">
        <f t="shared" si="35"/>
        <v>4624.73</v>
      </c>
      <c r="BC791" s="22">
        <f t="shared" ref="BC791:BD791" si="3267">SUM(AW791+AZ791)</f>
        <v>3014.056203</v>
      </c>
      <c r="BD791" s="22">
        <f t="shared" si="3267"/>
        <v>1610.673797</v>
      </c>
      <c r="BE791" s="22">
        <f t="shared" si="37"/>
        <v>0</v>
      </c>
      <c r="BF791" s="27">
        <v>0.0</v>
      </c>
      <c r="BG791" s="22">
        <f t="shared" si="38"/>
        <v>0</v>
      </c>
      <c r="BH791" s="22">
        <f t="shared" si="39"/>
        <v>0</v>
      </c>
      <c r="BI791" s="22">
        <v>676.48</v>
      </c>
      <c r="BJ791" s="22">
        <f t="shared" si="40"/>
        <v>676.48</v>
      </c>
      <c r="BK791" s="22">
        <f t="shared" si="41"/>
        <v>0</v>
      </c>
      <c r="BL791" s="22"/>
      <c r="BM791" s="22">
        <f t="shared" si="42"/>
        <v>0</v>
      </c>
      <c r="BN791" s="22" t="str">
        <f t="shared" si="43"/>
        <v/>
      </c>
      <c r="BO791" s="22">
        <f t="shared" ref="BO791:BQ791" si="3268">BF791+BI791+BL791</f>
        <v>676.48</v>
      </c>
      <c r="BP791" s="22">
        <f t="shared" si="3268"/>
        <v>676.48</v>
      </c>
      <c r="BQ791" s="22">
        <f t="shared" si="3268"/>
        <v>0</v>
      </c>
      <c r="BR791" s="22">
        <f t="shared" si="45"/>
        <v>0</v>
      </c>
      <c r="BS791" s="22">
        <v>0.0</v>
      </c>
      <c r="BT791" s="22">
        <f t="shared" si="46"/>
        <v>0</v>
      </c>
      <c r="BU791" s="22">
        <f t="shared" si="47"/>
        <v>0</v>
      </c>
      <c r="BV791" s="22">
        <f t="shared" si="48"/>
        <v>0</v>
      </c>
      <c r="BW791" s="27">
        <v>0.0</v>
      </c>
      <c r="BX791" s="22">
        <f t="shared" si="49"/>
        <v>0</v>
      </c>
      <c r="BY791" s="22">
        <f t="shared" si="50"/>
        <v>0</v>
      </c>
      <c r="BZ791" s="22">
        <f t="shared" si="51"/>
        <v>0</v>
      </c>
      <c r="CA791" s="22">
        <f t="shared" si="52"/>
        <v>0</v>
      </c>
    </row>
    <row r="792" ht="14.25" customHeight="1">
      <c r="A792" s="14" t="s">
        <v>3403</v>
      </c>
      <c r="B792" s="14" t="s">
        <v>3404</v>
      </c>
      <c r="C792" s="14" t="s">
        <v>3405</v>
      </c>
      <c r="D792" s="14">
        <v>2.24452118E8</v>
      </c>
      <c r="E792" s="14" t="s">
        <v>786</v>
      </c>
      <c r="F792" s="14" t="s">
        <v>113</v>
      </c>
      <c r="G792" s="14" t="s">
        <v>3406</v>
      </c>
      <c r="H792" s="25" t="s">
        <v>96</v>
      </c>
      <c r="I792" s="26">
        <v>3101.0</v>
      </c>
      <c r="J792" s="22">
        <v>0.0</v>
      </c>
      <c r="K792" s="22">
        <f t="shared" si="6"/>
        <v>0</v>
      </c>
      <c r="L792" s="22">
        <f t="shared" si="7"/>
        <v>0</v>
      </c>
      <c r="M792" s="22">
        <v>0.0</v>
      </c>
      <c r="N792" s="22">
        <f t="shared" si="8"/>
        <v>0</v>
      </c>
      <c r="O792" s="22">
        <f t="shared" si="9"/>
        <v>0</v>
      </c>
      <c r="P792" s="22">
        <v>0.0</v>
      </c>
      <c r="Q792" s="22">
        <f t="shared" si="10"/>
        <v>0</v>
      </c>
      <c r="R792" s="22">
        <f t="shared" si="11"/>
        <v>0</v>
      </c>
      <c r="S792" s="22">
        <v>0.0</v>
      </c>
      <c r="T792" s="22">
        <f t="shared" si="12"/>
        <v>0</v>
      </c>
      <c r="U792" s="22">
        <f t="shared" si="13"/>
        <v>0</v>
      </c>
      <c r="V792" s="22">
        <f t="shared" si="14"/>
        <v>3101</v>
      </c>
      <c r="W792" s="22">
        <v>0.0</v>
      </c>
      <c r="X792" s="22">
        <f t="shared" si="15"/>
        <v>0</v>
      </c>
      <c r="Y792" s="22">
        <f t="shared" si="16"/>
        <v>0</v>
      </c>
      <c r="Z792" s="22">
        <v>0.39</v>
      </c>
      <c r="AA792" s="22">
        <f t="shared" si="17"/>
        <v>0</v>
      </c>
      <c r="AB792" s="22">
        <f t="shared" si="18"/>
        <v>0.39</v>
      </c>
      <c r="AC792" s="22">
        <v>68.87</v>
      </c>
      <c r="AD792" s="22">
        <f t="shared" si="19"/>
        <v>0</v>
      </c>
      <c r="AE792" s="22">
        <f t="shared" si="20"/>
        <v>68.87</v>
      </c>
      <c r="AF792" s="22">
        <v>1.37</v>
      </c>
      <c r="AG792" s="22">
        <f t="shared" si="21"/>
        <v>0</v>
      </c>
      <c r="AH792" s="22">
        <f t="shared" si="22"/>
        <v>1.37</v>
      </c>
      <c r="AI792" s="22">
        <v>60.86</v>
      </c>
      <c r="AJ792" s="22">
        <f t="shared" si="23"/>
        <v>0</v>
      </c>
      <c r="AK792" s="22">
        <f t="shared" si="24"/>
        <v>60.86</v>
      </c>
      <c r="AL792" s="22">
        <f t="shared" ref="AL792:AN792" si="3269">AF792+AI792</f>
        <v>62.23</v>
      </c>
      <c r="AM792" s="22">
        <f t="shared" si="3269"/>
        <v>0</v>
      </c>
      <c r="AN792" s="22">
        <f t="shared" si="3269"/>
        <v>62.23</v>
      </c>
      <c r="AO792" s="22">
        <f t="shared" ref="AO792:AQ792" si="3270">SUM(J792+M792+P792+S792+W792+Z792+AC792+AF792+AI792)</f>
        <v>131.49</v>
      </c>
      <c r="AP792" s="22">
        <f t="shared" si="3270"/>
        <v>0</v>
      </c>
      <c r="AQ792" s="22">
        <f t="shared" si="3270"/>
        <v>131.49</v>
      </c>
      <c r="AR792" s="22">
        <v>102.93326577953805</v>
      </c>
      <c r="AS792" s="22">
        <f t="shared" si="27"/>
        <v>234.4232658</v>
      </c>
      <c r="AT792" s="22">
        <f t="shared" si="28"/>
        <v>234.4232658</v>
      </c>
      <c r="AU792" s="22">
        <f t="shared" si="29"/>
        <v>2866.576734</v>
      </c>
      <c r="AV792" s="22">
        <f t="shared" si="3254"/>
        <v>4554</v>
      </c>
      <c r="AW792" s="22">
        <f t="shared" si="31"/>
        <v>1687.423266</v>
      </c>
      <c r="AX792" s="22">
        <f t="shared" si="32"/>
        <v>2866.576734</v>
      </c>
      <c r="AY792" s="22">
        <v>0.0</v>
      </c>
      <c r="AZ792" s="22">
        <f t="shared" si="33"/>
        <v>0</v>
      </c>
      <c r="BA792" s="22">
        <f t="shared" si="34"/>
        <v>0</v>
      </c>
      <c r="BB792" s="22">
        <f t="shared" si="35"/>
        <v>4554</v>
      </c>
      <c r="BC792" s="22">
        <f t="shared" ref="BC792:BD792" si="3271">SUM(AW792+AZ792)</f>
        <v>1687.423266</v>
      </c>
      <c r="BD792" s="22">
        <f t="shared" si="3271"/>
        <v>2866.576734</v>
      </c>
      <c r="BE792" s="22">
        <f t="shared" si="37"/>
        <v>0</v>
      </c>
      <c r="BF792" s="27">
        <v>0.0</v>
      </c>
      <c r="BG792" s="22">
        <f t="shared" si="38"/>
        <v>0</v>
      </c>
      <c r="BH792" s="22">
        <f t="shared" si="39"/>
        <v>0</v>
      </c>
      <c r="BI792" s="22">
        <v>783.04</v>
      </c>
      <c r="BJ792" s="22">
        <f t="shared" si="40"/>
        <v>783.04</v>
      </c>
      <c r="BK792" s="22">
        <f t="shared" si="41"/>
        <v>0</v>
      </c>
      <c r="BL792" s="22"/>
      <c r="BM792" s="22">
        <f t="shared" si="42"/>
        <v>0</v>
      </c>
      <c r="BN792" s="22" t="str">
        <f t="shared" si="43"/>
        <v/>
      </c>
      <c r="BO792" s="22">
        <f t="shared" ref="BO792:BQ792" si="3272">BF792+BI792+BL792</f>
        <v>783.04</v>
      </c>
      <c r="BP792" s="22">
        <f t="shared" si="3272"/>
        <v>783.04</v>
      </c>
      <c r="BQ792" s="22">
        <f t="shared" si="3272"/>
        <v>0</v>
      </c>
      <c r="BR792" s="22">
        <f t="shared" si="45"/>
        <v>0</v>
      </c>
      <c r="BS792" s="22">
        <v>0.0</v>
      </c>
      <c r="BT792" s="22">
        <f t="shared" si="46"/>
        <v>0</v>
      </c>
      <c r="BU792" s="22">
        <f t="shared" si="47"/>
        <v>0</v>
      </c>
      <c r="BV792" s="22">
        <f t="shared" si="48"/>
        <v>0</v>
      </c>
      <c r="BW792" s="27">
        <v>659.75</v>
      </c>
      <c r="BX792" s="22">
        <f t="shared" si="49"/>
        <v>659.75</v>
      </c>
      <c r="BY792" s="22">
        <f t="shared" si="50"/>
        <v>0</v>
      </c>
      <c r="BZ792" s="22">
        <f t="shared" si="51"/>
        <v>0</v>
      </c>
      <c r="CA792" s="22">
        <f t="shared" si="52"/>
        <v>0</v>
      </c>
    </row>
    <row r="793" ht="14.25" customHeight="1">
      <c r="A793" s="14" t="s">
        <v>3407</v>
      </c>
      <c r="B793" s="14" t="s">
        <v>3408</v>
      </c>
      <c r="C793" s="14" t="s">
        <v>3409</v>
      </c>
      <c r="D793" s="14">
        <v>9.2675436E8</v>
      </c>
      <c r="E793" s="14" t="s">
        <v>3410</v>
      </c>
      <c r="F793" s="14" t="s">
        <v>508</v>
      </c>
      <c r="G793" s="14" t="s">
        <v>3411</v>
      </c>
      <c r="H793" s="25" t="s">
        <v>96</v>
      </c>
      <c r="I793" s="26">
        <v>771.0</v>
      </c>
      <c r="J793" s="22">
        <v>0.0</v>
      </c>
      <c r="K793" s="22">
        <f t="shared" si="6"/>
        <v>0</v>
      </c>
      <c r="L793" s="22">
        <f t="shared" si="7"/>
        <v>0</v>
      </c>
      <c r="M793" s="22">
        <v>0.0</v>
      </c>
      <c r="N793" s="22">
        <f t="shared" si="8"/>
        <v>0</v>
      </c>
      <c r="O793" s="22">
        <f t="shared" si="9"/>
        <v>0</v>
      </c>
      <c r="P793" s="22">
        <v>0.0</v>
      </c>
      <c r="Q793" s="22">
        <f t="shared" si="10"/>
        <v>0</v>
      </c>
      <c r="R793" s="22">
        <f t="shared" si="11"/>
        <v>0</v>
      </c>
      <c r="S793" s="22">
        <v>0.0</v>
      </c>
      <c r="T793" s="22">
        <f t="shared" si="12"/>
        <v>0</v>
      </c>
      <c r="U793" s="22">
        <f t="shared" si="13"/>
        <v>0</v>
      </c>
      <c r="V793" s="22">
        <f t="shared" si="14"/>
        <v>771</v>
      </c>
      <c r="W793" s="22">
        <v>0.0</v>
      </c>
      <c r="X793" s="22">
        <f t="shared" si="15"/>
        <v>0</v>
      </c>
      <c r="Y793" s="22">
        <f t="shared" si="16"/>
        <v>0</v>
      </c>
      <c r="Z793" s="22">
        <v>0.39</v>
      </c>
      <c r="AA793" s="22">
        <f t="shared" si="17"/>
        <v>0</v>
      </c>
      <c r="AB793" s="22">
        <f t="shared" si="18"/>
        <v>0.39</v>
      </c>
      <c r="AC793" s="22">
        <v>68.87</v>
      </c>
      <c r="AD793" s="22">
        <f t="shared" si="19"/>
        <v>0</v>
      </c>
      <c r="AE793" s="22">
        <f t="shared" si="20"/>
        <v>68.87</v>
      </c>
      <c r="AF793" s="22">
        <v>1.37</v>
      </c>
      <c r="AG793" s="22">
        <f t="shared" si="21"/>
        <v>0</v>
      </c>
      <c r="AH793" s="22">
        <f t="shared" si="22"/>
        <v>1.37</v>
      </c>
      <c r="AI793" s="22">
        <v>60.86</v>
      </c>
      <c r="AJ793" s="22">
        <f t="shared" si="23"/>
        <v>0</v>
      </c>
      <c r="AK793" s="22">
        <f t="shared" si="24"/>
        <v>60.86</v>
      </c>
      <c r="AL793" s="22">
        <f t="shared" ref="AL793:AN793" si="3273">AF793+AI793</f>
        <v>62.23</v>
      </c>
      <c r="AM793" s="22">
        <f t="shared" si="3273"/>
        <v>0</v>
      </c>
      <c r="AN793" s="22">
        <f t="shared" si="3273"/>
        <v>62.23</v>
      </c>
      <c r="AO793" s="22">
        <f t="shared" ref="AO793:AQ793" si="3274">SUM(J793+M793+P793+S793+W793+Z793+AC793+AF793+AI793)</f>
        <v>131.49</v>
      </c>
      <c r="AP793" s="22">
        <f t="shared" si="3274"/>
        <v>0</v>
      </c>
      <c r="AQ793" s="22">
        <f t="shared" si="3274"/>
        <v>131.49</v>
      </c>
      <c r="AR793" s="22">
        <v>22.167580778873404</v>
      </c>
      <c r="AS793" s="22">
        <f t="shared" si="27"/>
        <v>153.6575808</v>
      </c>
      <c r="AT793" s="22">
        <f t="shared" si="28"/>
        <v>153.6575808</v>
      </c>
      <c r="AU793" s="22">
        <f t="shared" si="29"/>
        <v>617.3424192</v>
      </c>
      <c r="AV793" s="22">
        <f t="shared" si="3254"/>
        <v>4554</v>
      </c>
      <c r="AW793" s="22">
        <f t="shared" si="31"/>
        <v>3936.657581</v>
      </c>
      <c r="AX793" s="22">
        <f t="shared" si="32"/>
        <v>617.3424192</v>
      </c>
      <c r="AY793" s="22">
        <v>0.0</v>
      </c>
      <c r="AZ793" s="22">
        <f t="shared" si="33"/>
        <v>0</v>
      </c>
      <c r="BA793" s="22">
        <f t="shared" si="34"/>
        <v>0</v>
      </c>
      <c r="BB793" s="22">
        <f t="shared" si="35"/>
        <v>4554</v>
      </c>
      <c r="BC793" s="22">
        <f t="shared" ref="BC793:BD793" si="3275">SUM(AW793+AZ793)</f>
        <v>3936.657581</v>
      </c>
      <c r="BD793" s="22">
        <f t="shared" si="3275"/>
        <v>617.3424192</v>
      </c>
      <c r="BE793" s="22">
        <f t="shared" si="37"/>
        <v>0</v>
      </c>
      <c r="BF793" s="27">
        <v>0.0</v>
      </c>
      <c r="BG793" s="22">
        <f t="shared" si="38"/>
        <v>0</v>
      </c>
      <c r="BH793" s="22">
        <f t="shared" si="39"/>
        <v>0</v>
      </c>
      <c r="BI793" s="22">
        <v>451.54</v>
      </c>
      <c r="BJ793" s="22">
        <f t="shared" si="40"/>
        <v>451.54</v>
      </c>
      <c r="BK793" s="22">
        <f t="shared" si="41"/>
        <v>0</v>
      </c>
      <c r="BL793" s="22"/>
      <c r="BM793" s="22">
        <f t="shared" si="42"/>
        <v>0</v>
      </c>
      <c r="BN793" s="22" t="str">
        <f t="shared" si="43"/>
        <v/>
      </c>
      <c r="BO793" s="22">
        <f t="shared" ref="BO793:BQ793" si="3276">BF793+BI793+BL793</f>
        <v>451.54</v>
      </c>
      <c r="BP793" s="22">
        <f t="shared" si="3276"/>
        <v>451.54</v>
      </c>
      <c r="BQ793" s="22">
        <f t="shared" si="3276"/>
        <v>0</v>
      </c>
      <c r="BR793" s="22">
        <f t="shared" si="45"/>
        <v>0</v>
      </c>
      <c r="BS793" s="22">
        <v>0.0</v>
      </c>
      <c r="BT793" s="22">
        <f t="shared" si="46"/>
        <v>0</v>
      </c>
      <c r="BU793" s="22">
        <f t="shared" si="47"/>
        <v>0</v>
      </c>
      <c r="BV793" s="22">
        <f t="shared" si="48"/>
        <v>0</v>
      </c>
      <c r="BW793" s="27">
        <v>53.2</v>
      </c>
      <c r="BX793" s="22">
        <f t="shared" si="49"/>
        <v>53.2</v>
      </c>
      <c r="BY793" s="22">
        <f t="shared" si="50"/>
        <v>0</v>
      </c>
      <c r="BZ793" s="22">
        <f t="shared" si="51"/>
        <v>0</v>
      </c>
      <c r="CA793" s="22">
        <f t="shared" si="52"/>
        <v>0</v>
      </c>
    </row>
    <row r="794" ht="14.25" customHeight="1">
      <c r="A794" s="14" t="s">
        <v>3412</v>
      </c>
      <c r="B794" s="14" t="s">
        <v>244</v>
      </c>
      <c r="C794" s="14" t="s">
        <v>3413</v>
      </c>
      <c r="D794" s="14"/>
      <c r="E794" s="14" t="s">
        <v>560</v>
      </c>
      <c r="F794" s="14" t="s">
        <v>124</v>
      </c>
      <c r="G794" s="14" t="s">
        <v>3414</v>
      </c>
      <c r="H794" s="25" t="s">
        <v>96</v>
      </c>
      <c r="I794" s="26">
        <v>1048.0</v>
      </c>
      <c r="J794" s="22">
        <v>0.0</v>
      </c>
      <c r="K794" s="22">
        <f t="shared" si="6"/>
        <v>0</v>
      </c>
      <c r="L794" s="22">
        <f t="shared" si="7"/>
        <v>0</v>
      </c>
      <c r="M794" s="22">
        <v>0.0</v>
      </c>
      <c r="N794" s="22">
        <f t="shared" si="8"/>
        <v>0</v>
      </c>
      <c r="O794" s="22">
        <f t="shared" si="9"/>
        <v>0</v>
      </c>
      <c r="P794" s="22">
        <v>0.0</v>
      </c>
      <c r="Q794" s="22">
        <f t="shared" si="10"/>
        <v>0</v>
      </c>
      <c r="R794" s="22">
        <f t="shared" si="11"/>
        <v>0</v>
      </c>
      <c r="S794" s="22">
        <v>0.0</v>
      </c>
      <c r="T794" s="22">
        <f t="shared" si="12"/>
        <v>0</v>
      </c>
      <c r="U794" s="22">
        <f t="shared" si="13"/>
        <v>0</v>
      </c>
      <c r="V794" s="22">
        <f t="shared" si="14"/>
        <v>1048</v>
      </c>
      <c r="W794" s="22">
        <v>0.0</v>
      </c>
      <c r="X794" s="22">
        <f t="shared" si="15"/>
        <v>0</v>
      </c>
      <c r="Y794" s="22">
        <f t="shared" si="16"/>
        <v>0</v>
      </c>
      <c r="Z794" s="22">
        <v>0.39</v>
      </c>
      <c r="AA794" s="22">
        <f t="shared" si="17"/>
        <v>0</v>
      </c>
      <c r="AB794" s="22">
        <f t="shared" si="18"/>
        <v>0.39</v>
      </c>
      <c r="AC794" s="22">
        <v>68.87</v>
      </c>
      <c r="AD794" s="22">
        <f t="shared" si="19"/>
        <v>0</v>
      </c>
      <c r="AE794" s="22">
        <f t="shared" si="20"/>
        <v>68.87</v>
      </c>
      <c r="AF794" s="22">
        <v>1.37</v>
      </c>
      <c r="AG794" s="22">
        <f t="shared" si="21"/>
        <v>0</v>
      </c>
      <c r="AH794" s="22">
        <f t="shared" si="22"/>
        <v>1.37</v>
      </c>
      <c r="AI794" s="22">
        <v>60.86</v>
      </c>
      <c r="AJ794" s="22">
        <f t="shared" si="23"/>
        <v>0</v>
      </c>
      <c r="AK794" s="22">
        <f t="shared" si="24"/>
        <v>60.86</v>
      </c>
      <c r="AL794" s="22">
        <f t="shared" ref="AL794:AN794" si="3277">AF794+AI794</f>
        <v>62.23</v>
      </c>
      <c r="AM794" s="22">
        <f t="shared" si="3277"/>
        <v>0</v>
      </c>
      <c r="AN794" s="22">
        <f t="shared" si="3277"/>
        <v>62.23</v>
      </c>
      <c r="AO794" s="22">
        <f t="shared" ref="AO794:AQ794" si="3278">SUM(J794+M794+P794+S794+W794+Z794+AC794+AF794+AI794)</f>
        <v>131.49</v>
      </c>
      <c r="AP794" s="22">
        <f t="shared" si="3278"/>
        <v>0</v>
      </c>
      <c r="AQ794" s="22">
        <f t="shared" si="3278"/>
        <v>131.49</v>
      </c>
      <c r="AR794" s="22">
        <v>31.769338180239973</v>
      </c>
      <c r="AS794" s="22">
        <f t="shared" si="27"/>
        <v>163.2593382</v>
      </c>
      <c r="AT794" s="22">
        <f t="shared" si="28"/>
        <v>163.2593382</v>
      </c>
      <c r="AU794" s="22">
        <f t="shared" si="29"/>
        <v>884.7406618</v>
      </c>
      <c r="AV794" s="22">
        <f t="shared" si="3254"/>
        <v>4554</v>
      </c>
      <c r="AW794" s="22">
        <f t="shared" si="31"/>
        <v>3669.259338</v>
      </c>
      <c r="AX794" s="22">
        <f t="shared" si="32"/>
        <v>884.7406618</v>
      </c>
      <c r="AY794" s="22">
        <v>0.0</v>
      </c>
      <c r="AZ794" s="22">
        <f t="shared" si="33"/>
        <v>0</v>
      </c>
      <c r="BA794" s="22">
        <f t="shared" si="34"/>
        <v>0</v>
      </c>
      <c r="BB794" s="22">
        <f t="shared" si="35"/>
        <v>4554</v>
      </c>
      <c r="BC794" s="22">
        <f t="shared" ref="BC794:BD794" si="3279">SUM(AW794+AZ794)</f>
        <v>3669.259338</v>
      </c>
      <c r="BD794" s="22">
        <f t="shared" si="3279"/>
        <v>884.7406618</v>
      </c>
      <c r="BE794" s="22">
        <f t="shared" si="37"/>
        <v>0</v>
      </c>
      <c r="BF794" s="27">
        <v>0.0</v>
      </c>
      <c r="BG794" s="22">
        <f t="shared" si="38"/>
        <v>0</v>
      </c>
      <c r="BH794" s="22">
        <f t="shared" si="39"/>
        <v>0</v>
      </c>
      <c r="BI794" s="22">
        <v>0.0</v>
      </c>
      <c r="BJ794" s="22">
        <f t="shared" si="40"/>
        <v>0</v>
      </c>
      <c r="BK794" s="22">
        <f t="shared" si="41"/>
        <v>0</v>
      </c>
      <c r="BL794" s="22"/>
      <c r="BM794" s="22">
        <f t="shared" si="42"/>
        <v>0</v>
      </c>
      <c r="BN794" s="22" t="str">
        <f t="shared" si="43"/>
        <v/>
      </c>
      <c r="BO794" s="22">
        <f t="shared" ref="BO794:BQ794" si="3280">BF794+BI794+BL794</f>
        <v>0</v>
      </c>
      <c r="BP794" s="22">
        <f t="shared" si="3280"/>
        <v>0</v>
      </c>
      <c r="BQ794" s="22">
        <f t="shared" si="3280"/>
        <v>0</v>
      </c>
      <c r="BR794" s="22">
        <f t="shared" si="45"/>
        <v>0</v>
      </c>
      <c r="BS794" s="22">
        <v>0.0</v>
      </c>
      <c r="BT794" s="22">
        <f t="shared" si="46"/>
        <v>0</v>
      </c>
      <c r="BU794" s="22">
        <f t="shared" si="47"/>
        <v>0</v>
      </c>
      <c r="BV794" s="22">
        <f t="shared" si="48"/>
        <v>0</v>
      </c>
      <c r="BW794" s="27">
        <v>0.0</v>
      </c>
      <c r="BX794" s="22">
        <f t="shared" si="49"/>
        <v>0</v>
      </c>
      <c r="BY794" s="22">
        <f t="shared" si="50"/>
        <v>0</v>
      </c>
      <c r="BZ794" s="22">
        <f t="shared" si="51"/>
        <v>0</v>
      </c>
      <c r="CA794" s="22">
        <f t="shared" si="52"/>
        <v>0</v>
      </c>
    </row>
    <row r="795" ht="14.25" customHeight="1">
      <c r="A795" s="14" t="s">
        <v>3415</v>
      </c>
      <c r="B795" s="14" t="s">
        <v>3416</v>
      </c>
      <c r="C795" s="14" t="s">
        <v>3417</v>
      </c>
      <c r="D795" s="14">
        <v>8.15153635E8</v>
      </c>
      <c r="E795" s="14" t="s">
        <v>1669</v>
      </c>
      <c r="F795" s="14" t="s">
        <v>1664</v>
      </c>
      <c r="G795" s="14" t="s">
        <v>3418</v>
      </c>
      <c r="H795" s="25" t="s">
        <v>96</v>
      </c>
      <c r="I795" s="26">
        <v>8120.0</v>
      </c>
      <c r="J795" s="22">
        <v>0.0</v>
      </c>
      <c r="K795" s="22">
        <f t="shared" si="6"/>
        <v>0</v>
      </c>
      <c r="L795" s="22">
        <f t="shared" si="7"/>
        <v>0</v>
      </c>
      <c r="M795" s="22">
        <v>0.0</v>
      </c>
      <c r="N795" s="22">
        <f t="shared" si="8"/>
        <v>0</v>
      </c>
      <c r="O795" s="22">
        <f t="shared" si="9"/>
        <v>0</v>
      </c>
      <c r="P795" s="22">
        <v>0.0</v>
      </c>
      <c r="Q795" s="22">
        <f t="shared" si="10"/>
        <v>0</v>
      </c>
      <c r="R795" s="22">
        <f t="shared" si="11"/>
        <v>0</v>
      </c>
      <c r="S795" s="22">
        <v>0.0</v>
      </c>
      <c r="T795" s="22">
        <f t="shared" si="12"/>
        <v>0</v>
      </c>
      <c r="U795" s="22">
        <f t="shared" si="13"/>
        <v>0</v>
      </c>
      <c r="V795" s="22">
        <f t="shared" si="14"/>
        <v>8120</v>
      </c>
      <c r="W795" s="22">
        <v>0.0</v>
      </c>
      <c r="X795" s="22">
        <f t="shared" si="15"/>
        <v>0</v>
      </c>
      <c r="Y795" s="22">
        <f t="shared" si="16"/>
        <v>0</v>
      </c>
      <c r="Z795" s="22">
        <v>0.39</v>
      </c>
      <c r="AA795" s="22">
        <f t="shared" si="17"/>
        <v>0</v>
      </c>
      <c r="AB795" s="22">
        <f t="shared" si="18"/>
        <v>0.39</v>
      </c>
      <c r="AC795" s="22">
        <v>68.87</v>
      </c>
      <c r="AD795" s="22">
        <f t="shared" si="19"/>
        <v>0</v>
      </c>
      <c r="AE795" s="22">
        <f t="shared" si="20"/>
        <v>68.87</v>
      </c>
      <c r="AF795" s="22">
        <v>1.37</v>
      </c>
      <c r="AG795" s="22">
        <f t="shared" si="21"/>
        <v>0</v>
      </c>
      <c r="AH795" s="22">
        <f t="shared" si="22"/>
        <v>1.37</v>
      </c>
      <c r="AI795" s="22">
        <v>60.86</v>
      </c>
      <c r="AJ795" s="22">
        <f t="shared" si="23"/>
        <v>0</v>
      </c>
      <c r="AK795" s="22">
        <f t="shared" si="24"/>
        <v>60.86</v>
      </c>
      <c r="AL795" s="22">
        <f t="shared" ref="AL795:AN795" si="3281">AF795+AI795</f>
        <v>62.23</v>
      </c>
      <c r="AM795" s="22">
        <f t="shared" si="3281"/>
        <v>0</v>
      </c>
      <c r="AN795" s="22">
        <f t="shared" si="3281"/>
        <v>62.23</v>
      </c>
      <c r="AO795" s="22">
        <f t="shared" ref="AO795:AQ795" si="3282">SUM(J795+M795+P795+S795+W795+Z795+AC795+AF795+AI795)</f>
        <v>131.49</v>
      </c>
      <c r="AP795" s="22">
        <f t="shared" si="3282"/>
        <v>0</v>
      </c>
      <c r="AQ795" s="22">
        <f t="shared" si="3282"/>
        <v>131.49</v>
      </c>
      <c r="AR795" s="22">
        <v>276.90879068011134</v>
      </c>
      <c r="AS795" s="22">
        <f t="shared" si="27"/>
        <v>408.3987907</v>
      </c>
      <c r="AT795" s="22">
        <f t="shared" si="28"/>
        <v>408.3987907</v>
      </c>
      <c r="AU795" s="22">
        <f t="shared" si="29"/>
        <v>7711.601209</v>
      </c>
      <c r="AV795" s="22">
        <f>82.93*120</f>
        <v>9951.6</v>
      </c>
      <c r="AW795" s="22">
        <f t="shared" si="31"/>
        <v>2239.998791</v>
      </c>
      <c r="AX795" s="22">
        <f t="shared" si="32"/>
        <v>7711.601209</v>
      </c>
      <c r="AY795" s="22">
        <v>175.06</v>
      </c>
      <c r="AZ795" s="22">
        <f t="shared" si="33"/>
        <v>175.06</v>
      </c>
      <c r="BA795" s="22">
        <f t="shared" si="34"/>
        <v>0</v>
      </c>
      <c r="BB795" s="22">
        <f t="shared" si="35"/>
        <v>10126.66</v>
      </c>
      <c r="BC795" s="22">
        <f t="shared" ref="BC795:BD795" si="3283">SUM(AW795+AZ795)</f>
        <v>2415.058791</v>
      </c>
      <c r="BD795" s="22">
        <f t="shared" si="3283"/>
        <v>7711.601209</v>
      </c>
      <c r="BE795" s="22">
        <f t="shared" si="37"/>
        <v>0</v>
      </c>
      <c r="BF795" s="27">
        <v>1436.82</v>
      </c>
      <c r="BG795" s="22">
        <f t="shared" si="38"/>
        <v>1436.82</v>
      </c>
      <c r="BH795" s="22">
        <f t="shared" si="39"/>
        <v>0</v>
      </c>
      <c r="BI795" s="22">
        <v>489.72</v>
      </c>
      <c r="BJ795" s="22">
        <f t="shared" si="40"/>
        <v>489.72</v>
      </c>
      <c r="BK795" s="22">
        <f t="shared" si="41"/>
        <v>0</v>
      </c>
      <c r="BL795" s="22"/>
      <c r="BM795" s="22">
        <f t="shared" si="42"/>
        <v>0</v>
      </c>
      <c r="BN795" s="22" t="str">
        <f t="shared" si="43"/>
        <v/>
      </c>
      <c r="BO795" s="22">
        <f t="shared" ref="BO795:BQ795" si="3284">BF795+BI795+BL795</f>
        <v>1926.54</v>
      </c>
      <c r="BP795" s="22">
        <f t="shared" si="3284"/>
        <v>1926.54</v>
      </c>
      <c r="BQ795" s="22">
        <f t="shared" si="3284"/>
        <v>0</v>
      </c>
      <c r="BR795" s="22">
        <f t="shared" si="45"/>
        <v>0</v>
      </c>
      <c r="BS795" s="22">
        <v>0.0</v>
      </c>
      <c r="BT795" s="22">
        <f t="shared" si="46"/>
        <v>0</v>
      </c>
      <c r="BU795" s="22">
        <f t="shared" si="47"/>
        <v>0</v>
      </c>
      <c r="BV795" s="22">
        <f t="shared" si="48"/>
        <v>0</v>
      </c>
      <c r="BW795" s="27">
        <v>2330.4</v>
      </c>
      <c r="BX795" s="22">
        <f t="shared" si="49"/>
        <v>2330.4</v>
      </c>
      <c r="BY795" s="22">
        <f t="shared" si="50"/>
        <v>0</v>
      </c>
      <c r="BZ795" s="22">
        <f t="shared" si="51"/>
        <v>0</v>
      </c>
      <c r="CA795" s="22">
        <f t="shared" si="52"/>
        <v>0</v>
      </c>
    </row>
    <row r="796" ht="14.25" customHeight="1">
      <c r="A796" s="14" t="s">
        <v>3419</v>
      </c>
      <c r="B796" s="14" t="s">
        <v>3420</v>
      </c>
      <c r="C796" s="14" t="s">
        <v>3421</v>
      </c>
      <c r="D796" s="14">
        <v>8.28819807E8</v>
      </c>
      <c r="E796" s="14" t="s">
        <v>287</v>
      </c>
      <c r="F796" s="14" t="s">
        <v>191</v>
      </c>
      <c r="G796" s="14" t="s">
        <v>3422</v>
      </c>
      <c r="H796" s="25" t="s">
        <v>96</v>
      </c>
      <c r="I796" s="26">
        <v>1100.0</v>
      </c>
      <c r="J796" s="22">
        <v>0.0</v>
      </c>
      <c r="K796" s="22">
        <f t="shared" si="6"/>
        <v>0</v>
      </c>
      <c r="L796" s="22">
        <f t="shared" si="7"/>
        <v>0</v>
      </c>
      <c r="M796" s="22">
        <v>0.0</v>
      </c>
      <c r="N796" s="22">
        <f t="shared" si="8"/>
        <v>0</v>
      </c>
      <c r="O796" s="22">
        <f t="shared" si="9"/>
        <v>0</v>
      </c>
      <c r="P796" s="22">
        <v>0.0</v>
      </c>
      <c r="Q796" s="22">
        <f t="shared" si="10"/>
        <v>0</v>
      </c>
      <c r="R796" s="22">
        <f t="shared" si="11"/>
        <v>0</v>
      </c>
      <c r="S796" s="22">
        <v>0.0</v>
      </c>
      <c r="T796" s="22">
        <f t="shared" si="12"/>
        <v>0</v>
      </c>
      <c r="U796" s="22">
        <f t="shared" si="13"/>
        <v>0</v>
      </c>
      <c r="V796" s="22">
        <f t="shared" si="14"/>
        <v>1100</v>
      </c>
      <c r="W796" s="22">
        <v>0.0</v>
      </c>
      <c r="X796" s="22">
        <f t="shared" si="15"/>
        <v>0</v>
      </c>
      <c r="Y796" s="22">
        <f t="shared" si="16"/>
        <v>0</v>
      </c>
      <c r="Z796" s="22">
        <v>0.39</v>
      </c>
      <c r="AA796" s="22">
        <f t="shared" si="17"/>
        <v>0</v>
      </c>
      <c r="AB796" s="22">
        <f t="shared" si="18"/>
        <v>0.39</v>
      </c>
      <c r="AC796" s="22">
        <v>68.87</v>
      </c>
      <c r="AD796" s="22">
        <f t="shared" si="19"/>
        <v>0</v>
      </c>
      <c r="AE796" s="22">
        <f t="shared" si="20"/>
        <v>68.87</v>
      </c>
      <c r="AF796" s="22">
        <v>1.37</v>
      </c>
      <c r="AG796" s="22">
        <f t="shared" si="21"/>
        <v>0</v>
      </c>
      <c r="AH796" s="22">
        <f t="shared" si="22"/>
        <v>1.37</v>
      </c>
      <c r="AI796" s="22">
        <v>60.86</v>
      </c>
      <c r="AJ796" s="22">
        <f t="shared" si="23"/>
        <v>0</v>
      </c>
      <c r="AK796" s="22">
        <f t="shared" si="24"/>
        <v>60.86</v>
      </c>
      <c r="AL796" s="22">
        <f t="shared" ref="AL796:AN796" si="3285">AF796+AI796</f>
        <v>62.23</v>
      </c>
      <c r="AM796" s="22">
        <f t="shared" si="3285"/>
        <v>0</v>
      </c>
      <c r="AN796" s="22">
        <f t="shared" si="3285"/>
        <v>62.23</v>
      </c>
      <c r="AO796" s="22">
        <f t="shared" ref="AO796:AQ796" si="3286">SUM(J796+M796+P796+S796+W796+Z796+AC796+AF796+AI796)</f>
        <v>131.49</v>
      </c>
      <c r="AP796" s="22">
        <f t="shared" si="3286"/>
        <v>0</v>
      </c>
      <c r="AQ796" s="22">
        <f t="shared" si="3286"/>
        <v>131.49</v>
      </c>
      <c r="AR796" s="22">
        <v>33.57183415450373</v>
      </c>
      <c r="AS796" s="22">
        <f t="shared" si="27"/>
        <v>165.0618342</v>
      </c>
      <c r="AT796" s="22">
        <f t="shared" si="28"/>
        <v>165.0618342</v>
      </c>
      <c r="AU796" s="22">
        <f t="shared" si="29"/>
        <v>934.9381658</v>
      </c>
      <c r="AV796" s="22">
        <f t="shared" ref="AV796:AV799" si="3291">37.95*120</f>
        <v>4554</v>
      </c>
      <c r="AW796" s="22">
        <f t="shared" si="31"/>
        <v>3619.061834</v>
      </c>
      <c r="AX796" s="22">
        <f t="shared" si="32"/>
        <v>934.9381658</v>
      </c>
      <c r="AY796" s="22">
        <v>70.73</v>
      </c>
      <c r="AZ796" s="22">
        <f t="shared" si="33"/>
        <v>70.73</v>
      </c>
      <c r="BA796" s="22">
        <f t="shared" si="34"/>
        <v>0</v>
      </c>
      <c r="BB796" s="22">
        <f t="shared" si="35"/>
        <v>4624.73</v>
      </c>
      <c r="BC796" s="22">
        <f t="shared" ref="BC796:BD796" si="3287">SUM(AW796+AZ796)</f>
        <v>3689.791834</v>
      </c>
      <c r="BD796" s="22">
        <f t="shared" si="3287"/>
        <v>934.9381658</v>
      </c>
      <c r="BE796" s="22">
        <f t="shared" si="37"/>
        <v>0</v>
      </c>
      <c r="BF796" s="27">
        <v>0.0</v>
      </c>
      <c r="BG796" s="22">
        <f t="shared" si="38"/>
        <v>0</v>
      </c>
      <c r="BH796" s="22">
        <f t="shared" si="39"/>
        <v>0</v>
      </c>
      <c r="BI796" s="22">
        <v>254.28</v>
      </c>
      <c r="BJ796" s="22">
        <f t="shared" si="40"/>
        <v>254.28</v>
      </c>
      <c r="BK796" s="22">
        <f t="shared" si="41"/>
        <v>0</v>
      </c>
      <c r="BL796" s="22"/>
      <c r="BM796" s="22">
        <f t="shared" si="42"/>
        <v>0</v>
      </c>
      <c r="BN796" s="22" t="str">
        <f t="shared" si="43"/>
        <v/>
      </c>
      <c r="BO796" s="22">
        <f t="shared" ref="BO796:BQ796" si="3288">BF796+BI796+BL796</f>
        <v>254.28</v>
      </c>
      <c r="BP796" s="22">
        <f t="shared" si="3288"/>
        <v>254.28</v>
      </c>
      <c r="BQ796" s="22">
        <f t="shared" si="3288"/>
        <v>0</v>
      </c>
      <c r="BR796" s="22">
        <f t="shared" si="45"/>
        <v>0</v>
      </c>
      <c r="BS796" s="22">
        <v>0.0</v>
      </c>
      <c r="BT796" s="22">
        <f t="shared" si="46"/>
        <v>0</v>
      </c>
      <c r="BU796" s="22">
        <f t="shared" si="47"/>
        <v>0</v>
      </c>
      <c r="BV796" s="22">
        <f t="shared" si="48"/>
        <v>0</v>
      </c>
      <c r="BW796" s="27">
        <v>2043.09</v>
      </c>
      <c r="BX796" s="22">
        <f t="shared" si="49"/>
        <v>2043.09</v>
      </c>
      <c r="BY796" s="22">
        <f t="shared" si="50"/>
        <v>0</v>
      </c>
      <c r="BZ796" s="22">
        <f t="shared" si="51"/>
        <v>0</v>
      </c>
      <c r="CA796" s="22">
        <f t="shared" si="52"/>
        <v>0</v>
      </c>
    </row>
    <row r="797" ht="14.25" customHeight="1">
      <c r="A797" s="14" t="s">
        <v>3423</v>
      </c>
      <c r="B797" s="14" t="s">
        <v>3424</v>
      </c>
      <c r="C797" s="14" t="s">
        <v>3425</v>
      </c>
      <c r="D797" s="14">
        <v>3.1676017E8</v>
      </c>
      <c r="E797" s="14" t="s">
        <v>379</v>
      </c>
      <c r="F797" s="14" t="s">
        <v>204</v>
      </c>
      <c r="G797" s="14" t="s">
        <v>3426</v>
      </c>
      <c r="H797" s="25" t="s">
        <v>96</v>
      </c>
      <c r="I797" s="26">
        <v>2000.0</v>
      </c>
      <c r="J797" s="22">
        <v>0.0</v>
      </c>
      <c r="K797" s="22">
        <f t="shared" si="6"/>
        <v>0</v>
      </c>
      <c r="L797" s="22">
        <f t="shared" si="7"/>
        <v>0</v>
      </c>
      <c r="M797" s="22">
        <v>0.0</v>
      </c>
      <c r="N797" s="22">
        <f t="shared" si="8"/>
        <v>0</v>
      </c>
      <c r="O797" s="22">
        <f t="shared" si="9"/>
        <v>0</v>
      </c>
      <c r="P797" s="22">
        <v>0.0</v>
      </c>
      <c r="Q797" s="22">
        <f t="shared" si="10"/>
        <v>0</v>
      </c>
      <c r="R797" s="22">
        <f t="shared" si="11"/>
        <v>0</v>
      </c>
      <c r="S797" s="22">
        <v>0.0</v>
      </c>
      <c r="T797" s="22">
        <f t="shared" si="12"/>
        <v>0</v>
      </c>
      <c r="U797" s="22">
        <f t="shared" si="13"/>
        <v>0</v>
      </c>
      <c r="V797" s="22">
        <f t="shared" si="14"/>
        <v>2000</v>
      </c>
      <c r="W797" s="22">
        <v>0.0</v>
      </c>
      <c r="X797" s="22">
        <f t="shared" si="15"/>
        <v>0</v>
      </c>
      <c r="Y797" s="22">
        <f t="shared" si="16"/>
        <v>0</v>
      </c>
      <c r="Z797" s="22">
        <v>0.39</v>
      </c>
      <c r="AA797" s="22">
        <f t="shared" si="17"/>
        <v>0</v>
      </c>
      <c r="AB797" s="22">
        <f t="shared" si="18"/>
        <v>0.39</v>
      </c>
      <c r="AC797" s="22">
        <v>68.87</v>
      </c>
      <c r="AD797" s="22">
        <f t="shared" si="19"/>
        <v>0</v>
      </c>
      <c r="AE797" s="22">
        <f t="shared" si="20"/>
        <v>68.87</v>
      </c>
      <c r="AF797" s="22">
        <v>1.37</v>
      </c>
      <c r="AG797" s="22">
        <f t="shared" si="21"/>
        <v>0</v>
      </c>
      <c r="AH797" s="22">
        <f t="shared" si="22"/>
        <v>1.37</v>
      </c>
      <c r="AI797" s="22">
        <v>60.86</v>
      </c>
      <c r="AJ797" s="22">
        <f t="shared" si="23"/>
        <v>0</v>
      </c>
      <c r="AK797" s="22">
        <f t="shared" si="24"/>
        <v>60.86</v>
      </c>
      <c r="AL797" s="22">
        <f t="shared" ref="AL797:AN797" si="3289">AF797+AI797</f>
        <v>62.23</v>
      </c>
      <c r="AM797" s="22">
        <f t="shared" si="3289"/>
        <v>0</v>
      </c>
      <c r="AN797" s="22">
        <f t="shared" si="3289"/>
        <v>62.23</v>
      </c>
      <c r="AO797" s="22">
        <f t="shared" ref="AO797:AQ797" si="3290">SUM(J797+M797+P797+S797+W797+Z797+AC797+AF797+AI797)</f>
        <v>131.49</v>
      </c>
      <c r="AP797" s="22">
        <f t="shared" si="3290"/>
        <v>0</v>
      </c>
      <c r="AQ797" s="22">
        <f t="shared" si="3290"/>
        <v>131.49</v>
      </c>
      <c r="AR797" s="22">
        <v>64.76887986291496</v>
      </c>
      <c r="AS797" s="22">
        <f t="shared" si="27"/>
        <v>196.2588799</v>
      </c>
      <c r="AT797" s="22">
        <f t="shared" si="28"/>
        <v>196.2588799</v>
      </c>
      <c r="AU797" s="22">
        <f t="shared" si="29"/>
        <v>1803.74112</v>
      </c>
      <c r="AV797" s="22">
        <f t="shared" si="3291"/>
        <v>4554</v>
      </c>
      <c r="AW797" s="22">
        <f t="shared" si="31"/>
        <v>2750.25888</v>
      </c>
      <c r="AX797" s="22">
        <f t="shared" si="32"/>
        <v>1803.74112</v>
      </c>
      <c r="AY797" s="22">
        <v>70.73</v>
      </c>
      <c r="AZ797" s="22">
        <f t="shared" si="33"/>
        <v>70.73</v>
      </c>
      <c r="BA797" s="22">
        <f t="shared" si="34"/>
        <v>0</v>
      </c>
      <c r="BB797" s="22">
        <f t="shared" si="35"/>
        <v>4624.73</v>
      </c>
      <c r="BC797" s="22">
        <f t="shared" ref="BC797:BD797" si="3292">SUM(AW797+AZ797)</f>
        <v>2820.98888</v>
      </c>
      <c r="BD797" s="22">
        <f t="shared" si="3292"/>
        <v>1803.74112</v>
      </c>
      <c r="BE797" s="22">
        <f t="shared" si="37"/>
        <v>0</v>
      </c>
      <c r="BF797" s="27">
        <v>0.0</v>
      </c>
      <c r="BG797" s="22">
        <f t="shared" si="38"/>
        <v>0</v>
      </c>
      <c r="BH797" s="22">
        <f t="shared" si="39"/>
        <v>0</v>
      </c>
      <c r="BI797" s="22">
        <v>0.0</v>
      </c>
      <c r="BJ797" s="22">
        <f t="shared" si="40"/>
        <v>0</v>
      </c>
      <c r="BK797" s="22">
        <f t="shared" si="41"/>
        <v>0</v>
      </c>
      <c r="BL797" s="22"/>
      <c r="BM797" s="22">
        <f t="shared" si="42"/>
        <v>0</v>
      </c>
      <c r="BN797" s="22" t="str">
        <f t="shared" si="43"/>
        <v/>
      </c>
      <c r="BO797" s="22">
        <f t="shared" ref="BO797:BQ797" si="3293">BF797+BI797+BL797</f>
        <v>0</v>
      </c>
      <c r="BP797" s="22">
        <f t="shared" si="3293"/>
        <v>0</v>
      </c>
      <c r="BQ797" s="22">
        <f t="shared" si="3293"/>
        <v>0</v>
      </c>
      <c r="BR797" s="22">
        <f t="shared" si="45"/>
        <v>0</v>
      </c>
      <c r="BS797" s="22">
        <v>0.0</v>
      </c>
      <c r="BT797" s="22">
        <f t="shared" si="46"/>
        <v>0</v>
      </c>
      <c r="BU797" s="22">
        <f t="shared" si="47"/>
        <v>0</v>
      </c>
      <c r="BV797" s="22">
        <f t="shared" si="48"/>
        <v>0</v>
      </c>
      <c r="BW797" s="27">
        <v>547.62</v>
      </c>
      <c r="BX797" s="22">
        <f t="shared" si="49"/>
        <v>547.62</v>
      </c>
      <c r="BY797" s="22">
        <f t="shared" si="50"/>
        <v>0</v>
      </c>
      <c r="BZ797" s="22">
        <f t="shared" si="51"/>
        <v>0</v>
      </c>
      <c r="CA797" s="22">
        <f t="shared" si="52"/>
        <v>0</v>
      </c>
    </row>
    <row r="798" ht="14.25" customHeight="1">
      <c r="A798" s="14" t="s">
        <v>3427</v>
      </c>
      <c r="B798" s="14" t="s">
        <v>3428</v>
      </c>
      <c r="C798" s="14" t="s">
        <v>3429</v>
      </c>
      <c r="D798" s="14">
        <v>9.2237144E8</v>
      </c>
      <c r="E798" s="14" t="s">
        <v>266</v>
      </c>
      <c r="F798" s="14" t="s">
        <v>508</v>
      </c>
      <c r="G798" s="14" t="s">
        <v>3430</v>
      </c>
      <c r="H798" s="25" t="s">
        <v>96</v>
      </c>
      <c r="I798" s="26">
        <v>1197.0</v>
      </c>
      <c r="J798" s="22">
        <v>0.0</v>
      </c>
      <c r="K798" s="22">
        <f t="shared" si="6"/>
        <v>0</v>
      </c>
      <c r="L798" s="22">
        <f t="shared" si="7"/>
        <v>0</v>
      </c>
      <c r="M798" s="22">
        <v>0.0</v>
      </c>
      <c r="N798" s="22">
        <f t="shared" si="8"/>
        <v>0</v>
      </c>
      <c r="O798" s="22">
        <f t="shared" si="9"/>
        <v>0</v>
      </c>
      <c r="P798" s="22">
        <v>0.0</v>
      </c>
      <c r="Q798" s="22">
        <f t="shared" si="10"/>
        <v>0</v>
      </c>
      <c r="R798" s="22">
        <f t="shared" si="11"/>
        <v>0</v>
      </c>
      <c r="S798" s="22">
        <v>0.0</v>
      </c>
      <c r="T798" s="22">
        <f t="shared" si="12"/>
        <v>0</v>
      </c>
      <c r="U798" s="22">
        <f t="shared" si="13"/>
        <v>0</v>
      </c>
      <c r="V798" s="22">
        <f t="shared" si="14"/>
        <v>1197</v>
      </c>
      <c r="W798" s="22">
        <v>0.0</v>
      </c>
      <c r="X798" s="22">
        <f t="shared" si="15"/>
        <v>0</v>
      </c>
      <c r="Y798" s="22">
        <f t="shared" si="16"/>
        <v>0</v>
      </c>
      <c r="Z798" s="22">
        <v>0.39</v>
      </c>
      <c r="AA798" s="22">
        <f t="shared" si="17"/>
        <v>0</v>
      </c>
      <c r="AB798" s="22">
        <f t="shared" si="18"/>
        <v>0.39</v>
      </c>
      <c r="AC798" s="22">
        <v>68.87</v>
      </c>
      <c r="AD798" s="22">
        <f t="shared" si="19"/>
        <v>0</v>
      </c>
      <c r="AE798" s="22">
        <f t="shared" si="20"/>
        <v>68.87</v>
      </c>
      <c r="AF798" s="22">
        <v>1.37</v>
      </c>
      <c r="AG798" s="22">
        <f t="shared" si="21"/>
        <v>0</v>
      </c>
      <c r="AH798" s="22">
        <f t="shared" si="22"/>
        <v>1.37</v>
      </c>
      <c r="AI798" s="22">
        <v>60.86</v>
      </c>
      <c r="AJ798" s="22">
        <f t="shared" si="23"/>
        <v>0</v>
      </c>
      <c r="AK798" s="22">
        <f t="shared" si="24"/>
        <v>60.86</v>
      </c>
      <c r="AL798" s="22">
        <f t="shared" ref="AL798:AN798" si="3294">AF798+AI798</f>
        <v>62.23</v>
      </c>
      <c r="AM798" s="22">
        <f t="shared" si="3294"/>
        <v>0</v>
      </c>
      <c r="AN798" s="22">
        <f t="shared" si="3294"/>
        <v>62.23</v>
      </c>
      <c r="AO798" s="22">
        <f t="shared" ref="AO798:AQ798" si="3295">SUM(J798+M798+P798+S798+W798+Z798+AC798+AF798+AI798)</f>
        <v>131.49</v>
      </c>
      <c r="AP798" s="22">
        <f t="shared" si="3295"/>
        <v>0</v>
      </c>
      <c r="AQ798" s="22">
        <f t="shared" si="3295"/>
        <v>131.49</v>
      </c>
      <c r="AR798" s="22">
        <v>36.93418241418805</v>
      </c>
      <c r="AS798" s="22">
        <f t="shared" si="27"/>
        <v>168.4241824</v>
      </c>
      <c r="AT798" s="22">
        <f t="shared" si="28"/>
        <v>168.4241824</v>
      </c>
      <c r="AU798" s="22">
        <f t="shared" si="29"/>
        <v>1028.575818</v>
      </c>
      <c r="AV798" s="22">
        <f t="shared" si="3291"/>
        <v>4554</v>
      </c>
      <c r="AW798" s="22">
        <f t="shared" si="31"/>
        <v>3525.424182</v>
      </c>
      <c r="AX798" s="22">
        <f t="shared" si="32"/>
        <v>1028.575818</v>
      </c>
      <c r="AY798" s="22">
        <v>70.73</v>
      </c>
      <c r="AZ798" s="22">
        <f t="shared" si="33"/>
        <v>70.73</v>
      </c>
      <c r="BA798" s="22">
        <f t="shared" si="34"/>
        <v>0</v>
      </c>
      <c r="BB798" s="22">
        <f t="shared" si="35"/>
        <v>4624.73</v>
      </c>
      <c r="BC798" s="22">
        <f t="shared" ref="BC798:BD798" si="3296">SUM(AW798+AZ798)</f>
        <v>3596.154182</v>
      </c>
      <c r="BD798" s="22">
        <f t="shared" si="3296"/>
        <v>1028.575818</v>
      </c>
      <c r="BE798" s="22">
        <f t="shared" si="37"/>
        <v>0</v>
      </c>
      <c r="BF798" s="27">
        <v>0.0</v>
      </c>
      <c r="BG798" s="22">
        <f t="shared" si="38"/>
        <v>0</v>
      </c>
      <c r="BH798" s="22">
        <f t="shared" si="39"/>
        <v>0</v>
      </c>
      <c r="BI798" s="22">
        <v>242.95999999999998</v>
      </c>
      <c r="BJ798" s="22">
        <f t="shared" si="40"/>
        <v>242.96</v>
      </c>
      <c r="BK798" s="22">
        <f t="shared" si="41"/>
        <v>0</v>
      </c>
      <c r="BL798" s="22"/>
      <c r="BM798" s="22">
        <f t="shared" si="42"/>
        <v>0</v>
      </c>
      <c r="BN798" s="22" t="str">
        <f t="shared" si="43"/>
        <v/>
      </c>
      <c r="BO798" s="22">
        <f t="shared" ref="BO798:BQ798" si="3297">BF798+BI798+BL798</f>
        <v>242.96</v>
      </c>
      <c r="BP798" s="22">
        <f t="shared" si="3297"/>
        <v>242.96</v>
      </c>
      <c r="BQ798" s="22">
        <f t="shared" si="3297"/>
        <v>0</v>
      </c>
      <c r="BR798" s="22">
        <f t="shared" si="45"/>
        <v>0</v>
      </c>
      <c r="BS798" s="22">
        <v>0.0</v>
      </c>
      <c r="BT798" s="22">
        <f t="shared" si="46"/>
        <v>0</v>
      </c>
      <c r="BU798" s="22">
        <f t="shared" si="47"/>
        <v>0</v>
      </c>
      <c r="BV798" s="22">
        <f t="shared" si="48"/>
        <v>0</v>
      </c>
      <c r="BW798" s="27">
        <v>1021.53</v>
      </c>
      <c r="BX798" s="22">
        <f t="shared" si="49"/>
        <v>1021.53</v>
      </c>
      <c r="BY798" s="22">
        <f t="shared" si="50"/>
        <v>0</v>
      </c>
      <c r="BZ798" s="22">
        <f t="shared" si="51"/>
        <v>0</v>
      </c>
      <c r="CA798" s="22">
        <f t="shared" si="52"/>
        <v>0</v>
      </c>
    </row>
    <row r="799" ht="14.25" customHeight="1">
      <c r="A799" s="14" t="s">
        <v>3431</v>
      </c>
      <c r="B799" s="14" t="s">
        <v>3432</v>
      </c>
      <c r="C799" s="14" t="s">
        <v>3433</v>
      </c>
      <c r="D799" s="14">
        <v>8.38043194E8</v>
      </c>
      <c r="E799" s="14" t="s">
        <v>758</v>
      </c>
      <c r="F799" s="14" t="s">
        <v>1664</v>
      </c>
      <c r="G799" s="14" t="s">
        <v>3434</v>
      </c>
      <c r="H799" s="25" t="s">
        <v>96</v>
      </c>
      <c r="I799" s="26">
        <v>910.0</v>
      </c>
      <c r="J799" s="22">
        <v>0.0</v>
      </c>
      <c r="K799" s="22">
        <f t="shared" si="6"/>
        <v>0</v>
      </c>
      <c r="L799" s="22">
        <f t="shared" si="7"/>
        <v>0</v>
      </c>
      <c r="M799" s="22">
        <v>0.0</v>
      </c>
      <c r="N799" s="22">
        <f t="shared" si="8"/>
        <v>0</v>
      </c>
      <c r="O799" s="22">
        <f t="shared" si="9"/>
        <v>0</v>
      </c>
      <c r="P799" s="22">
        <v>0.0</v>
      </c>
      <c r="Q799" s="22">
        <f t="shared" si="10"/>
        <v>0</v>
      </c>
      <c r="R799" s="22">
        <f t="shared" si="11"/>
        <v>0</v>
      </c>
      <c r="S799" s="22">
        <v>0.0</v>
      </c>
      <c r="T799" s="22">
        <f t="shared" si="12"/>
        <v>0</v>
      </c>
      <c r="U799" s="22">
        <f t="shared" si="13"/>
        <v>0</v>
      </c>
      <c r="V799" s="22">
        <f t="shared" si="14"/>
        <v>910</v>
      </c>
      <c r="W799" s="22">
        <v>0.0</v>
      </c>
      <c r="X799" s="22">
        <f t="shared" si="15"/>
        <v>0</v>
      </c>
      <c r="Y799" s="22">
        <f t="shared" si="16"/>
        <v>0</v>
      </c>
      <c r="Z799" s="22">
        <v>0.39</v>
      </c>
      <c r="AA799" s="22">
        <f t="shared" si="17"/>
        <v>0</v>
      </c>
      <c r="AB799" s="22">
        <f t="shared" si="18"/>
        <v>0.39</v>
      </c>
      <c r="AC799" s="22">
        <v>68.87</v>
      </c>
      <c r="AD799" s="22">
        <f t="shared" si="19"/>
        <v>0</v>
      </c>
      <c r="AE799" s="22">
        <f t="shared" si="20"/>
        <v>68.87</v>
      </c>
      <c r="AF799" s="22">
        <v>1.37</v>
      </c>
      <c r="AG799" s="22">
        <f t="shared" si="21"/>
        <v>0</v>
      </c>
      <c r="AH799" s="22">
        <f t="shared" si="22"/>
        <v>1.37</v>
      </c>
      <c r="AI799" s="22">
        <v>60.86</v>
      </c>
      <c r="AJ799" s="22">
        <f t="shared" si="23"/>
        <v>0</v>
      </c>
      <c r="AK799" s="22">
        <f t="shared" si="24"/>
        <v>60.86</v>
      </c>
      <c r="AL799" s="22">
        <f t="shared" ref="AL799:AN799" si="3298">AF799+AI799</f>
        <v>62.23</v>
      </c>
      <c r="AM799" s="22">
        <f t="shared" si="3298"/>
        <v>0</v>
      </c>
      <c r="AN799" s="22">
        <f t="shared" si="3298"/>
        <v>62.23</v>
      </c>
      <c r="AO799" s="22">
        <f t="shared" ref="AO799:AQ799" si="3299">SUM(J799+M799+P799+S799+W799+Z799+AC799+AF799+AI799)</f>
        <v>131.49</v>
      </c>
      <c r="AP799" s="22">
        <f t="shared" si="3299"/>
        <v>0</v>
      </c>
      <c r="AQ799" s="22">
        <f t="shared" si="3299"/>
        <v>131.49</v>
      </c>
      <c r="AR799" s="22">
        <v>26.985791171616917</v>
      </c>
      <c r="AS799" s="22">
        <f t="shared" si="27"/>
        <v>158.4757912</v>
      </c>
      <c r="AT799" s="22">
        <f t="shared" si="28"/>
        <v>158.4757912</v>
      </c>
      <c r="AU799" s="22">
        <f t="shared" si="29"/>
        <v>751.5242088</v>
      </c>
      <c r="AV799" s="22">
        <f t="shared" si="3291"/>
        <v>4554</v>
      </c>
      <c r="AW799" s="22">
        <f t="shared" si="31"/>
        <v>3802.475791</v>
      </c>
      <c r="AX799" s="22">
        <f t="shared" si="32"/>
        <v>751.5242088</v>
      </c>
      <c r="AY799" s="22">
        <v>70.73</v>
      </c>
      <c r="AZ799" s="22">
        <f t="shared" si="33"/>
        <v>70.73</v>
      </c>
      <c r="BA799" s="22">
        <f t="shared" si="34"/>
        <v>0</v>
      </c>
      <c r="BB799" s="22">
        <f t="shared" si="35"/>
        <v>4624.73</v>
      </c>
      <c r="BC799" s="22">
        <f t="shared" ref="BC799:BD799" si="3300">SUM(AW799+AZ799)</f>
        <v>3873.205791</v>
      </c>
      <c r="BD799" s="22">
        <f t="shared" si="3300"/>
        <v>751.5242088</v>
      </c>
      <c r="BE799" s="22">
        <f t="shared" si="37"/>
        <v>0</v>
      </c>
      <c r="BF799" s="27">
        <v>0.0</v>
      </c>
      <c r="BG799" s="22">
        <f t="shared" si="38"/>
        <v>0</v>
      </c>
      <c r="BH799" s="22">
        <f t="shared" si="39"/>
        <v>0</v>
      </c>
      <c r="BI799" s="22">
        <v>458.34000000000003</v>
      </c>
      <c r="BJ799" s="22">
        <f t="shared" si="40"/>
        <v>458.34</v>
      </c>
      <c r="BK799" s="22">
        <f t="shared" si="41"/>
        <v>0</v>
      </c>
      <c r="BL799" s="22"/>
      <c r="BM799" s="22">
        <f t="shared" si="42"/>
        <v>0</v>
      </c>
      <c r="BN799" s="22" t="str">
        <f t="shared" si="43"/>
        <v/>
      </c>
      <c r="BO799" s="22">
        <f t="shared" ref="BO799:BQ799" si="3301">BF799+BI799+BL799</f>
        <v>458.34</v>
      </c>
      <c r="BP799" s="22">
        <f t="shared" si="3301"/>
        <v>458.34</v>
      </c>
      <c r="BQ799" s="22">
        <f t="shared" si="3301"/>
        <v>0</v>
      </c>
      <c r="BR799" s="22">
        <f t="shared" si="45"/>
        <v>0</v>
      </c>
      <c r="BS799" s="22">
        <v>0.0</v>
      </c>
      <c r="BT799" s="22">
        <f t="shared" si="46"/>
        <v>0</v>
      </c>
      <c r="BU799" s="22">
        <f t="shared" si="47"/>
        <v>0</v>
      </c>
      <c r="BV799" s="22">
        <f t="shared" si="48"/>
        <v>0</v>
      </c>
      <c r="BW799" s="27">
        <v>127.69</v>
      </c>
      <c r="BX799" s="22">
        <f t="shared" si="49"/>
        <v>127.69</v>
      </c>
      <c r="BY799" s="22">
        <f t="shared" si="50"/>
        <v>0</v>
      </c>
      <c r="BZ799" s="22">
        <f t="shared" si="51"/>
        <v>0</v>
      </c>
      <c r="CA799" s="22">
        <f t="shared" si="52"/>
        <v>0</v>
      </c>
    </row>
    <row r="800" ht="14.25" customHeight="1">
      <c r="A800" s="14" t="s">
        <v>3435</v>
      </c>
      <c r="B800" s="14" t="s">
        <v>3436</v>
      </c>
      <c r="C800" s="14" t="s">
        <v>3437</v>
      </c>
      <c r="D800" s="14">
        <v>1.92579819E8</v>
      </c>
      <c r="E800" s="14" t="s">
        <v>1086</v>
      </c>
      <c r="F800" s="14" t="s">
        <v>113</v>
      </c>
      <c r="G800" s="14" t="s">
        <v>3438</v>
      </c>
      <c r="H800" s="25" t="s">
        <v>96</v>
      </c>
      <c r="I800" s="26">
        <v>13551.0</v>
      </c>
      <c r="J800" s="22">
        <v>0.0</v>
      </c>
      <c r="K800" s="22">
        <f t="shared" si="6"/>
        <v>0</v>
      </c>
      <c r="L800" s="22">
        <f t="shared" si="7"/>
        <v>0</v>
      </c>
      <c r="M800" s="22">
        <v>0.0</v>
      </c>
      <c r="N800" s="22">
        <f t="shared" si="8"/>
        <v>0</v>
      </c>
      <c r="O800" s="22">
        <f t="shared" si="9"/>
        <v>0</v>
      </c>
      <c r="P800" s="22">
        <v>0.0</v>
      </c>
      <c r="Q800" s="22">
        <f t="shared" si="10"/>
        <v>0</v>
      </c>
      <c r="R800" s="22">
        <f t="shared" si="11"/>
        <v>0</v>
      </c>
      <c r="S800" s="22">
        <v>0.0</v>
      </c>
      <c r="T800" s="22">
        <f t="shared" si="12"/>
        <v>0</v>
      </c>
      <c r="U800" s="22">
        <f t="shared" si="13"/>
        <v>0</v>
      </c>
      <c r="V800" s="22">
        <f t="shared" si="14"/>
        <v>13551</v>
      </c>
      <c r="W800" s="22">
        <v>0.0</v>
      </c>
      <c r="X800" s="22">
        <f t="shared" si="15"/>
        <v>0</v>
      </c>
      <c r="Y800" s="22">
        <f t="shared" si="16"/>
        <v>0</v>
      </c>
      <c r="Z800" s="22">
        <v>0.39</v>
      </c>
      <c r="AA800" s="22">
        <f t="shared" si="17"/>
        <v>0</v>
      </c>
      <c r="AB800" s="22">
        <f t="shared" si="18"/>
        <v>0.39</v>
      </c>
      <c r="AC800" s="22">
        <v>68.87</v>
      </c>
      <c r="AD800" s="22">
        <f t="shared" si="19"/>
        <v>0</v>
      </c>
      <c r="AE800" s="22">
        <f t="shared" si="20"/>
        <v>68.87</v>
      </c>
      <c r="AF800" s="22">
        <v>1.37</v>
      </c>
      <c r="AG800" s="22">
        <f t="shared" si="21"/>
        <v>0</v>
      </c>
      <c r="AH800" s="22">
        <f t="shared" si="22"/>
        <v>1.37</v>
      </c>
      <c r="AI800" s="22">
        <v>60.86</v>
      </c>
      <c r="AJ800" s="22">
        <f t="shared" si="23"/>
        <v>0</v>
      </c>
      <c r="AK800" s="22">
        <f t="shared" si="24"/>
        <v>60.86</v>
      </c>
      <c r="AL800" s="22">
        <f t="shared" ref="AL800:AN800" si="3302">AF800+AI800</f>
        <v>62.23</v>
      </c>
      <c r="AM800" s="22">
        <f t="shared" si="3302"/>
        <v>0</v>
      </c>
      <c r="AN800" s="22">
        <f t="shared" si="3302"/>
        <v>62.23</v>
      </c>
      <c r="AO800" s="22">
        <f t="shared" ref="AO800:AQ800" si="3303">SUM(J800+M800+P800+S800+W800+Z800+AC800+AF800+AI800)</f>
        <v>131.49</v>
      </c>
      <c r="AP800" s="22">
        <f t="shared" si="3303"/>
        <v>0</v>
      </c>
      <c r="AQ800" s="22">
        <f t="shared" si="3303"/>
        <v>131.49</v>
      </c>
      <c r="AR800" s="22">
        <v>465.1656298383129</v>
      </c>
      <c r="AS800" s="22">
        <f t="shared" si="27"/>
        <v>596.6556298</v>
      </c>
      <c r="AT800" s="22">
        <f t="shared" si="28"/>
        <v>596.6556298</v>
      </c>
      <c r="AU800" s="22">
        <f t="shared" si="29"/>
        <v>12954.34437</v>
      </c>
      <c r="AV800" s="22">
        <f>82.93*120</f>
        <v>9951.6</v>
      </c>
      <c r="AW800" s="22">
        <f t="shared" si="31"/>
        <v>0</v>
      </c>
      <c r="AX800" s="22">
        <f t="shared" si="32"/>
        <v>9951.6</v>
      </c>
      <c r="AY800" s="22">
        <v>175.06</v>
      </c>
      <c r="AZ800" s="22">
        <f t="shared" si="33"/>
        <v>0</v>
      </c>
      <c r="BA800" s="22">
        <f t="shared" si="34"/>
        <v>175.06</v>
      </c>
      <c r="BB800" s="22">
        <f t="shared" si="35"/>
        <v>10126.66</v>
      </c>
      <c r="BC800" s="22">
        <f t="shared" ref="BC800:BD800" si="3304">SUM(AW800+AZ800)</f>
        <v>0</v>
      </c>
      <c r="BD800" s="22">
        <f t="shared" si="3304"/>
        <v>10126.66</v>
      </c>
      <c r="BE800" s="22">
        <f t="shared" si="37"/>
        <v>2827.68437</v>
      </c>
      <c r="BF800" s="27">
        <v>3733.68</v>
      </c>
      <c r="BG800" s="22">
        <f t="shared" si="38"/>
        <v>905.9956298</v>
      </c>
      <c r="BH800" s="22">
        <f t="shared" si="39"/>
        <v>2827.68437</v>
      </c>
      <c r="BI800" s="22">
        <v>1084.54</v>
      </c>
      <c r="BJ800" s="22">
        <f t="shared" si="40"/>
        <v>1084.54</v>
      </c>
      <c r="BK800" s="22">
        <f t="shared" si="41"/>
        <v>0</v>
      </c>
      <c r="BL800" s="22"/>
      <c r="BM800" s="22">
        <f t="shared" si="42"/>
        <v>0</v>
      </c>
      <c r="BN800" s="22" t="str">
        <f t="shared" si="43"/>
        <v/>
      </c>
      <c r="BO800" s="22">
        <f t="shared" ref="BO800:BQ800" si="3305">BF800+BI800+BL800</f>
        <v>4818.22</v>
      </c>
      <c r="BP800" s="22">
        <f t="shared" si="3305"/>
        <v>1990.53563</v>
      </c>
      <c r="BQ800" s="22">
        <f t="shared" si="3305"/>
        <v>2827.68437</v>
      </c>
      <c r="BR800" s="22">
        <f t="shared" si="45"/>
        <v>0</v>
      </c>
      <c r="BS800" s="22">
        <v>0.0</v>
      </c>
      <c r="BT800" s="22">
        <f t="shared" si="46"/>
        <v>0</v>
      </c>
      <c r="BU800" s="22">
        <f t="shared" si="47"/>
        <v>0</v>
      </c>
      <c r="BV800" s="22">
        <f t="shared" si="48"/>
        <v>0</v>
      </c>
      <c r="BW800" s="27">
        <v>2213.34</v>
      </c>
      <c r="BX800" s="22">
        <f t="shared" si="49"/>
        <v>2213.34</v>
      </c>
      <c r="BY800" s="22">
        <f t="shared" si="50"/>
        <v>0</v>
      </c>
      <c r="BZ800" s="22">
        <f t="shared" si="51"/>
        <v>0</v>
      </c>
      <c r="CA800" s="22">
        <f t="shared" si="52"/>
        <v>0</v>
      </c>
    </row>
    <row r="801" ht="14.25" customHeight="1">
      <c r="A801" s="14" t="s">
        <v>3439</v>
      </c>
      <c r="B801" s="14" t="s">
        <v>3440</v>
      </c>
      <c r="C801" s="14" t="s">
        <v>3441</v>
      </c>
      <c r="D801" s="14">
        <v>8.14408745E8</v>
      </c>
      <c r="E801" s="14" t="s">
        <v>3442</v>
      </c>
      <c r="F801" s="14" t="s">
        <v>215</v>
      </c>
      <c r="G801" s="14" t="s">
        <v>3443</v>
      </c>
      <c r="H801" s="25" t="s">
        <v>96</v>
      </c>
      <c r="I801" s="26">
        <v>960.0</v>
      </c>
      <c r="J801" s="22">
        <v>0.0</v>
      </c>
      <c r="K801" s="22">
        <f t="shared" si="6"/>
        <v>0</v>
      </c>
      <c r="L801" s="22">
        <f t="shared" si="7"/>
        <v>0</v>
      </c>
      <c r="M801" s="22">
        <v>0.0</v>
      </c>
      <c r="N801" s="22">
        <f t="shared" si="8"/>
        <v>0</v>
      </c>
      <c r="O801" s="22">
        <f t="shared" si="9"/>
        <v>0</v>
      </c>
      <c r="P801" s="22">
        <v>0.0</v>
      </c>
      <c r="Q801" s="22">
        <f t="shared" si="10"/>
        <v>0</v>
      </c>
      <c r="R801" s="22">
        <f t="shared" si="11"/>
        <v>0</v>
      </c>
      <c r="S801" s="22">
        <v>0.0</v>
      </c>
      <c r="T801" s="22">
        <f t="shared" si="12"/>
        <v>0</v>
      </c>
      <c r="U801" s="22">
        <f t="shared" si="13"/>
        <v>0</v>
      </c>
      <c r="V801" s="22">
        <f t="shared" si="14"/>
        <v>960</v>
      </c>
      <c r="W801" s="22">
        <v>0.0</v>
      </c>
      <c r="X801" s="22">
        <f t="shared" si="15"/>
        <v>0</v>
      </c>
      <c r="Y801" s="22">
        <f t="shared" si="16"/>
        <v>0</v>
      </c>
      <c r="Z801" s="22">
        <v>0.39</v>
      </c>
      <c r="AA801" s="22">
        <f t="shared" si="17"/>
        <v>0</v>
      </c>
      <c r="AB801" s="22">
        <f t="shared" si="18"/>
        <v>0.39</v>
      </c>
      <c r="AC801" s="22">
        <v>68.87</v>
      </c>
      <c r="AD801" s="22">
        <f t="shared" si="19"/>
        <v>0</v>
      </c>
      <c r="AE801" s="22">
        <f t="shared" si="20"/>
        <v>68.87</v>
      </c>
      <c r="AF801" s="22">
        <v>1.37</v>
      </c>
      <c r="AG801" s="22">
        <f t="shared" si="21"/>
        <v>0</v>
      </c>
      <c r="AH801" s="22">
        <f t="shared" si="22"/>
        <v>1.37</v>
      </c>
      <c r="AI801" s="22">
        <v>60.86</v>
      </c>
      <c r="AJ801" s="22">
        <f t="shared" si="23"/>
        <v>0</v>
      </c>
      <c r="AK801" s="22">
        <f t="shared" si="24"/>
        <v>60.86</v>
      </c>
      <c r="AL801" s="22">
        <f t="shared" ref="AL801:AN801" si="3306">AF801+AI801</f>
        <v>62.23</v>
      </c>
      <c r="AM801" s="22">
        <f t="shared" si="3306"/>
        <v>0</v>
      </c>
      <c r="AN801" s="22">
        <f t="shared" si="3306"/>
        <v>62.23</v>
      </c>
      <c r="AO801" s="22">
        <f t="shared" ref="AO801:AQ801" si="3307">SUM(J801+M801+P801+S801+W801+Z801+AC801+AF801+AI801)</f>
        <v>131.49</v>
      </c>
      <c r="AP801" s="22">
        <f t="shared" si="3307"/>
        <v>0</v>
      </c>
      <c r="AQ801" s="22">
        <f t="shared" si="3307"/>
        <v>131.49</v>
      </c>
      <c r="AR801" s="22">
        <v>28.718960377639764</v>
      </c>
      <c r="AS801" s="22">
        <f t="shared" si="27"/>
        <v>160.2089604</v>
      </c>
      <c r="AT801" s="22">
        <f t="shared" si="28"/>
        <v>160.2089604</v>
      </c>
      <c r="AU801" s="22">
        <f t="shared" si="29"/>
        <v>799.7910396</v>
      </c>
      <c r="AV801" s="22">
        <f t="shared" ref="AV801:AV802" si="3312">37.95*120</f>
        <v>4554</v>
      </c>
      <c r="AW801" s="22">
        <f t="shared" si="31"/>
        <v>3754.20896</v>
      </c>
      <c r="AX801" s="22">
        <f t="shared" si="32"/>
        <v>799.7910396</v>
      </c>
      <c r="AY801" s="22">
        <v>70.73</v>
      </c>
      <c r="AZ801" s="22">
        <f t="shared" si="33"/>
        <v>70.73</v>
      </c>
      <c r="BA801" s="22">
        <f t="shared" si="34"/>
        <v>0</v>
      </c>
      <c r="BB801" s="22">
        <f t="shared" si="35"/>
        <v>4624.73</v>
      </c>
      <c r="BC801" s="22">
        <f t="shared" ref="BC801:BD801" si="3308">SUM(AW801+AZ801)</f>
        <v>3824.93896</v>
      </c>
      <c r="BD801" s="22">
        <f t="shared" si="3308"/>
        <v>799.7910396</v>
      </c>
      <c r="BE801" s="22">
        <f t="shared" si="37"/>
        <v>0</v>
      </c>
      <c r="BF801" s="27">
        <v>0.0</v>
      </c>
      <c r="BG801" s="22">
        <f t="shared" si="38"/>
        <v>0</v>
      </c>
      <c r="BH801" s="22">
        <f t="shared" si="39"/>
        <v>0</v>
      </c>
      <c r="BI801" s="22">
        <v>509.21000000000004</v>
      </c>
      <c r="BJ801" s="22">
        <f t="shared" si="40"/>
        <v>509.21</v>
      </c>
      <c r="BK801" s="22">
        <f t="shared" si="41"/>
        <v>0</v>
      </c>
      <c r="BL801" s="22"/>
      <c r="BM801" s="22">
        <f t="shared" si="42"/>
        <v>0</v>
      </c>
      <c r="BN801" s="22" t="str">
        <f t="shared" si="43"/>
        <v/>
      </c>
      <c r="BO801" s="22">
        <f t="shared" ref="BO801:BQ801" si="3309">BF801+BI801+BL801</f>
        <v>509.21</v>
      </c>
      <c r="BP801" s="22">
        <f t="shared" si="3309"/>
        <v>509.21</v>
      </c>
      <c r="BQ801" s="22">
        <f t="shared" si="3309"/>
        <v>0</v>
      </c>
      <c r="BR801" s="22">
        <f t="shared" si="45"/>
        <v>0</v>
      </c>
      <c r="BS801" s="22">
        <v>0.0</v>
      </c>
      <c r="BT801" s="22">
        <f t="shared" si="46"/>
        <v>0</v>
      </c>
      <c r="BU801" s="22">
        <f t="shared" si="47"/>
        <v>0</v>
      </c>
      <c r="BV801" s="22">
        <f t="shared" si="48"/>
        <v>0</v>
      </c>
      <c r="BW801" s="27">
        <v>947.05</v>
      </c>
      <c r="BX801" s="22">
        <f t="shared" si="49"/>
        <v>947.05</v>
      </c>
      <c r="BY801" s="22">
        <f t="shared" si="50"/>
        <v>0</v>
      </c>
      <c r="BZ801" s="22">
        <f t="shared" si="51"/>
        <v>0</v>
      </c>
      <c r="CA801" s="22">
        <f t="shared" si="52"/>
        <v>0</v>
      </c>
    </row>
    <row r="802" ht="14.25" customHeight="1">
      <c r="A802" s="14" t="s">
        <v>3444</v>
      </c>
      <c r="B802" s="14" t="s">
        <v>3445</v>
      </c>
      <c r="C802" s="14" t="s">
        <v>3446</v>
      </c>
      <c r="D802" s="14">
        <v>8.1070935E8</v>
      </c>
      <c r="E802" s="14" t="s">
        <v>346</v>
      </c>
      <c r="F802" s="14" t="s">
        <v>215</v>
      </c>
      <c r="G802" s="14" t="s">
        <v>3447</v>
      </c>
      <c r="H802" s="25" t="s">
        <v>96</v>
      </c>
      <c r="I802" s="26">
        <v>700.0</v>
      </c>
      <c r="J802" s="22">
        <v>0.0</v>
      </c>
      <c r="K802" s="22">
        <f t="shared" si="6"/>
        <v>0</v>
      </c>
      <c r="L802" s="22">
        <f t="shared" si="7"/>
        <v>0</v>
      </c>
      <c r="M802" s="22">
        <v>0.0</v>
      </c>
      <c r="N802" s="22">
        <f t="shared" si="8"/>
        <v>0</v>
      </c>
      <c r="O802" s="22">
        <f t="shared" si="9"/>
        <v>0</v>
      </c>
      <c r="P802" s="22">
        <v>0.0</v>
      </c>
      <c r="Q802" s="22">
        <f t="shared" si="10"/>
        <v>0</v>
      </c>
      <c r="R802" s="22">
        <f t="shared" si="11"/>
        <v>0</v>
      </c>
      <c r="S802" s="22">
        <v>0.0</v>
      </c>
      <c r="T802" s="22">
        <f t="shared" si="12"/>
        <v>0</v>
      </c>
      <c r="U802" s="22">
        <f t="shared" si="13"/>
        <v>0</v>
      </c>
      <c r="V802" s="22">
        <f t="shared" si="14"/>
        <v>700</v>
      </c>
      <c r="W802" s="22">
        <v>0.0</v>
      </c>
      <c r="X802" s="22">
        <f t="shared" si="15"/>
        <v>0</v>
      </c>
      <c r="Y802" s="22">
        <f t="shared" si="16"/>
        <v>0</v>
      </c>
      <c r="Z802" s="22">
        <v>0.39</v>
      </c>
      <c r="AA802" s="22">
        <f t="shared" si="17"/>
        <v>0</v>
      </c>
      <c r="AB802" s="22">
        <f t="shared" si="18"/>
        <v>0.39</v>
      </c>
      <c r="AC802" s="22">
        <v>68.87</v>
      </c>
      <c r="AD802" s="22">
        <f t="shared" si="19"/>
        <v>0</v>
      </c>
      <c r="AE802" s="22">
        <f t="shared" si="20"/>
        <v>68.87</v>
      </c>
      <c r="AF802" s="22">
        <v>1.37</v>
      </c>
      <c r="AG802" s="22">
        <f t="shared" si="21"/>
        <v>0</v>
      </c>
      <c r="AH802" s="22">
        <f t="shared" si="22"/>
        <v>1.37</v>
      </c>
      <c r="AI802" s="22">
        <v>60.86</v>
      </c>
      <c r="AJ802" s="22">
        <f t="shared" si="23"/>
        <v>0</v>
      </c>
      <c r="AK802" s="22">
        <f t="shared" si="24"/>
        <v>60.86</v>
      </c>
      <c r="AL802" s="22">
        <f t="shared" ref="AL802:AN802" si="3310">AF802+AI802</f>
        <v>62.23</v>
      </c>
      <c r="AM802" s="22">
        <f t="shared" si="3310"/>
        <v>0</v>
      </c>
      <c r="AN802" s="22">
        <f t="shared" si="3310"/>
        <v>62.23</v>
      </c>
      <c r="AO802" s="22">
        <f t="shared" ref="AO802:AQ802" si="3311">SUM(J802+M802+P802+S802+W802+Z802+AC802+AF802+AI802)</f>
        <v>131.49</v>
      </c>
      <c r="AP802" s="22">
        <f t="shared" si="3311"/>
        <v>0</v>
      </c>
      <c r="AQ802" s="22">
        <f t="shared" si="3311"/>
        <v>131.49</v>
      </c>
      <c r="AR802" s="22">
        <v>19.706480506320965</v>
      </c>
      <c r="AS802" s="22">
        <f t="shared" si="27"/>
        <v>151.1964805</v>
      </c>
      <c r="AT802" s="22">
        <f t="shared" si="28"/>
        <v>151.1964805</v>
      </c>
      <c r="AU802" s="22">
        <f t="shared" si="29"/>
        <v>548.8035195</v>
      </c>
      <c r="AV802" s="22">
        <f t="shared" si="3312"/>
        <v>4554</v>
      </c>
      <c r="AW802" s="22">
        <f t="shared" si="31"/>
        <v>4005.196481</v>
      </c>
      <c r="AX802" s="22">
        <f t="shared" si="32"/>
        <v>548.8035195</v>
      </c>
      <c r="AY802" s="22">
        <v>70.73</v>
      </c>
      <c r="AZ802" s="22">
        <f t="shared" si="33"/>
        <v>70.73</v>
      </c>
      <c r="BA802" s="22">
        <f t="shared" si="34"/>
        <v>0</v>
      </c>
      <c r="BB802" s="22">
        <f t="shared" si="35"/>
        <v>4624.73</v>
      </c>
      <c r="BC802" s="22">
        <f t="shared" ref="BC802:BD802" si="3313">SUM(AW802+AZ802)</f>
        <v>4075.926481</v>
      </c>
      <c r="BD802" s="22">
        <f t="shared" si="3313"/>
        <v>548.8035195</v>
      </c>
      <c r="BE802" s="22">
        <f t="shared" si="37"/>
        <v>0</v>
      </c>
      <c r="BF802" s="27">
        <v>0.0</v>
      </c>
      <c r="BG802" s="22">
        <f t="shared" si="38"/>
        <v>0</v>
      </c>
      <c r="BH802" s="22">
        <f t="shared" si="39"/>
        <v>0</v>
      </c>
      <c r="BI802" s="22">
        <v>241.89</v>
      </c>
      <c r="BJ802" s="22">
        <f t="shared" si="40"/>
        <v>241.89</v>
      </c>
      <c r="BK802" s="22">
        <f t="shared" si="41"/>
        <v>0</v>
      </c>
      <c r="BL802" s="22"/>
      <c r="BM802" s="22">
        <f t="shared" si="42"/>
        <v>0</v>
      </c>
      <c r="BN802" s="22" t="str">
        <f t="shared" si="43"/>
        <v/>
      </c>
      <c r="BO802" s="22">
        <f t="shared" ref="BO802:BQ802" si="3314">BF802+BI802+BL802</f>
        <v>241.89</v>
      </c>
      <c r="BP802" s="22">
        <f t="shared" si="3314"/>
        <v>241.89</v>
      </c>
      <c r="BQ802" s="22">
        <f t="shared" si="3314"/>
        <v>0</v>
      </c>
      <c r="BR802" s="22">
        <f t="shared" si="45"/>
        <v>0</v>
      </c>
      <c r="BS802" s="22">
        <v>0.0</v>
      </c>
      <c r="BT802" s="22">
        <f t="shared" si="46"/>
        <v>0</v>
      </c>
      <c r="BU802" s="22">
        <f t="shared" si="47"/>
        <v>0</v>
      </c>
      <c r="BV802" s="22">
        <f t="shared" si="48"/>
        <v>0</v>
      </c>
      <c r="BW802" s="27">
        <v>3256.18</v>
      </c>
      <c r="BX802" s="22">
        <f t="shared" si="49"/>
        <v>3256.18</v>
      </c>
      <c r="BY802" s="22">
        <f t="shared" si="50"/>
        <v>0</v>
      </c>
      <c r="BZ802" s="22">
        <f t="shared" si="51"/>
        <v>0</v>
      </c>
      <c r="CA802" s="22">
        <f t="shared" si="52"/>
        <v>0</v>
      </c>
    </row>
    <row r="803" ht="14.25" customHeight="1">
      <c r="A803" s="14" t="s">
        <v>3448</v>
      </c>
      <c r="B803" s="14" t="s">
        <v>3449</v>
      </c>
      <c r="C803" s="14" t="s">
        <v>3450</v>
      </c>
      <c r="D803" s="14">
        <v>8.1003923E8</v>
      </c>
      <c r="E803" s="14" t="s">
        <v>1407</v>
      </c>
      <c r="F803" s="14" t="s">
        <v>215</v>
      </c>
      <c r="G803" s="14" t="s">
        <v>3451</v>
      </c>
      <c r="H803" s="25" t="s">
        <v>96</v>
      </c>
      <c r="I803" s="26">
        <v>7400.0</v>
      </c>
      <c r="J803" s="22">
        <v>0.0</v>
      </c>
      <c r="K803" s="22">
        <f t="shared" si="6"/>
        <v>0</v>
      </c>
      <c r="L803" s="22">
        <f t="shared" si="7"/>
        <v>0</v>
      </c>
      <c r="M803" s="22">
        <v>0.0</v>
      </c>
      <c r="N803" s="22">
        <f t="shared" si="8"/>
        <v>0</v>
      </c>
      <c r="O803" s="22">
        <f t="shared" si="9"/>
        <v>0</v>
      </c>
      <c r="P803" s="22">
        <v>0.0</v>
      </c>
      <c r="Q803" s="22">
        <f t="shared" si="10"/>
        <v>0</v>
      </c>
      <c r="R803" s="22">
        <f t="shared" si="11"/>
        <v>0</v>
      </c>
      <c r="S803" s="22">
        <v>0.0</v>
      </c>
      <c r="T803" s="22">
        <f t="shared" si="12"/>
        <v>0</v>
      </c>
      <c r="U803" s="22">
        <f t="shared" si="13"/>
        <v>0</v>
      </c>
      <c r="V803" s="22">
        <f t="shared" si="14"/>
        <v>7400</v>
      </c>
      <c r="W803" s="22">
        <v>0.0</v>
      </c>
      <c r="X803" s="22">
        <f t="shared" si="15"/>
        <v>0</v>
      </c>
      <c r="Y803" s="22">
        <f t="shared" si="16"/>
        <v>0</v>
      </c>
      <c r="Z803" s="22">
        <v>0.39</v>
      </c>
      <c r="AA803" s="22">
        <f t="shared" si="17"/>
        <v>0</v>
      </c>
      <c r="AB803" s="22">
        <f t="shared" si="18"/>
        <v>0.39</v>
      </c>
      <c r="AC803" s="22">
        <v>68.87</v>
      </c>
      <c r="AD803" s="22">
        <f t="shared" si="19"/>
        <v>0</v>
      </c>
      <c r="AE803" s="22">
        <f t="shared" si="20"/>
        <v>68.87</v>
      </c>
      <c r="AF803" s="22">
        <v>1.37</v>
      </c>
      <c r="AG803" s="22">
        <f t="shared" si="21"/>
        <v>0</v>
      </c>
      <c r="AH803" s="22">
        <f t="shared" si="22"/>
        <v>1.37</v>
      </c>
      <c r="AI803" s="22">
        <v>60.86</v>
      </c>
      <c r="AJ803" s="22">
        <f t="shared" si="23"/>
        <v>0</v>
      </c>
      <c r="AK803" s="22">
        <f t="shared" si="24"/>
        <v>60.86</v>
      </c>
      <c r="AL803" s="22">
        <f t="shared" ref="AL803:AN803" si="3315">AF803+AI803</f>
        <v>62.23</v>
      </c>
      <c r="AM803" s="22">
        <f t="shared" si="3315"/>
        <v>0</v>
      </c>
      <c r="AN803" s="22">
        <f t="shared" si="3315"/>
        <v>62.23</v>
      </c>
      <c r="AO803" s="22">
        <f t="shared" ref="AO803:AQ803" si="3316">SUM(J803+M803+P803+S803+W803+Z803+AC803+AF803+AI803)</f>
        <v>131.49</v>
      </c>
      <c r="AP803" s="22">
        <f t="shared" si="3316"/>
        <v>0</v>
      </c>
      <c r="AQ803" s="22">
        <f t="shared" si="3316"/>
        <v>131.49</v>
      </c>
      <c r="AR803" s="22">
        <v>251.95115411338236</v>
      </c>
      <c r="AS803" s="22">
        <f t="shared" si="27"/>
        <v>383.4411541</v>
      </c>
      <c r="AT803" s="22">
        <f t="shared" si="28"/>
        <v>383.4411541</v>
      </c>
      <c r="AU803" s="22">
        <f t="shared" si="29"/>
        <v>7016.558846</v>
      </c>
      <c r="AV803" s="22">
        <f>82.93*120</f>
        <v>9951.6</v>
      </c>
      <c r="AW803" s="22">
        <f t="shared" si="31"/>
        <v>2935.041154</v>
      </c>
      <c r="AX803" s="22">
        <f t="shared" si="32"/>
        <v>7016.558846</v>
      </c>
      <c r="AY803" s="22">
        <v>175.06</v>
      </c>
      <c r="AZ803" s="22">
        <f t="shared" si="33"/>
        <v>175.06</v>
      </c>
      <c r="BA803" s="22">
        <f t="shared" si="34"/>
        <v>0</v>
      </c>
      <c r="BB803" s="22">
        <f t="shared" si="35"/>
        <v>10126.66</v>
      </c>
      <c r="BC803" s="22">
        <f t="shared" ref="BC803:BD803" si="3317">SUM(AW803+AZ803)</f>
        <v>3110.101154</v>
      </c>
      <c r="BD803" s="22">
        <f t="shared" si="3317"/>
        <v>7016.558846</v>
      </c>
      <c r="BE803" s="22">
        <f t="shared" si="37"/>
        <v>0</v>
      </c>
      <c r="BF803" s="27">
        <v>5171.1</v>
      </c>
      <c r="BG803" s="22">
        <f t="shared" si="38"/>
        <v>5171.1</v>
      </c>
      <c r="BH803" s="22">
        <f t="shared" si="39"/>
        <v>0</v>
      </c>
      <c r="BI803" s="22">
        <v>836.34</v>
      </c>
      <c r="BJ803" s="22">
        <f t="shared" si="40"/>
        <v>836.34</v>
      </c>
      <c r="BK803" s="22">
        <f t="shared" si="41"/>
        <v>0</v>
      </c>
      <c r="BL803" s="22"/>
      <c r="BM803" s="22">
        <f t="shared" si="42"/>
        <v>0</v>
      </c>
      <c r="BN803" s="22" t="str">
        <f t="shared" si="43"/>
        <v/>
      </c>
      <c r="BO803" s="22">
        <f t="shared" ref="BO803:BQ803" si="3318">BF803+BI803+BL803</f>
        <v>6007.44</v>
      </c>
      <c r="BP803" s="22">
        <f t="shared" si="3318"/>
        <v>6007.44</v>
      </c>
      <c r="BQ803" s="22">
        <f t="shared" si="3318"/>
        <v>0</v>
      </c>
      <c r="BR803" s="22">
        <f t="shared" si="45"/>
        <v>0</v>
      </c>
      <c r="BS803" s="22">
        <v>0.0</v>
      </c>
      <c r="BT803" s="22">
        <f t="shared" si="46"/>
        <v>0</v>
      </c>
      <c r="BU803" s="22">
        <f t="shared" si="47"/>
        <v>0</v>
      </c>
      <c r="BV803" s="22">
        <f t="shared" si="48"/>
        <v>0</v>
      </c>
      <c r="BW803" s="27">
        <v>2075.01</v>
      </c>
      <c r="BX803" s="22">
        <f t="shared" si="49"/>
        <v>2075.01</v>
      </c>
      <c r="BY803" s="22">
        <f t="shared" si="50"/>
        <v>0</v>
      </c>
      <c r="BZ803" s="22">
        <f t="shared" si="51"/>
        <v>0</v>
      </c>
      <c r="CA803" s="22">
        <f t="shared" si="52"/>
        <v>0</v>
      </c>
    </row>
    <row r="804" ht="14.25" customHeight="1">
      <c r="A804" s="14" t="s">
        <v>3452</v>
      </c>
      <c r="B804" s="14" t="s">
        <v>3453</v>
      </c>
      <c r="C804" s="14" t="s">
        <v>3454</v>
      </c>
      <c r="D804" s="14">
        <v>7.75002828E8</v>
      </c>
      <c r="E804" s="14" t="s">
        <v>298</v>
      </c>
      <c r="F804" s="14" t="s">
        <v>466</v>
      </c>
      <c r="G804" s="14" t="s">
        <v>3455</v>
      </c>
      <c r="H804" s="25" t="s">
        <v>96</v>
      </c>
      <c r="I804" s="26">
        <v>1450.0</v>
      </c>
      <c r="J804" s="22">
        <v>0.0</v>
      </c>
      <c r="K804" s="22">
        <f t="shared" si="6"/>
        <v>0</v>
      </c>
      <c r="L804" s="22">
        <f t="shared" si="7"/>
        <v>0</v>
      </c>
      <c r="M804" s="22">
        <v>0.0</v>
      </c>
      <c r="N804" s="22">
        <f t="shared" si="8"/>
        <v>0</v>
      </c>
      <c r="O804" s="22">
        <f t="shared" si="9"/>
        <v>0</v>
      </c>
      <c r="P804" s="22">
        <v>0.0</v>
      </c>
      <c r="Q804" s="22">
        <f t="shared" si="10"/>
        <v>0</v>
      </c>
      <c r="R804" s="22">
        <f t="shared" si="11"/>
        <v>0</v>
      </c>
      <c r="S804" s="22">
        <v>0.0</v>
      </c>
      <c r="T804" s="22">
        <f t="shared" si="12"/>
        <v>0</v>
      </c>
      <c r="U804" s="22">
        <f t="shared" si="13"/>
        <v>0</v>
      </c>
      <c r="V804" s="22">
        <f t="shared" si="14"/>
        <v>1450</v>
      </c>
      <c r="W804" s="22">
        <v>0.0</v>
      </c>
      <c r="X804" s="22">
        <f t="shared" si="15"/>
        <v>0</v>
      </c>
      <c r="Y804" s="22">
        <f t="shared" si="16"/>
        <v>0</v>
      </c>
      <c r="Z804" s="22">
        <v>0.39</v>
      </c>
      <c r="AA804" s="22">
        <f t="shared" si="17"/>
        <v>0</v>
      </c>
      <c r="AB804" s="22">
        <f t="shared" si="18"/>
        <v>0.39</v>
      </c>
      <c r="AC804" s="22">
        <v>68.87</v>
      </c>
      <c r="AD804" s="22">
        <f t="shared" si="19"/>
        <v>0</v>
      </c>
      <c r="AE804" s="22">
        <f t="shared" si="20"/>
        <v>68.87</v>
      </c>
      <c r="AF804" s="22">
        <v>1.37</v>
      </c>
      <c r="AG804" s="22">
        <f t="shared" si="21"/>
        <v>0</v>
      </c>
      <c r="AH804" s="22">
        <f t="shared" si="22"/>
        <v>1.37</v>
      </c>
      <c r="AI804" s="22">
        <v>60.86</v>
      </c>
      <c r="AJ804" s="22">
        <f t="shared" si="23"/>
        <v>0</v>
      </c>
      <c r="AK804" s="22">
        <f t="shared" si="24"/>
        <v>60.86</v>
      </c>
      <c r="AL804" s="22">
        <f t="shared" ref="AL804:AN804" si="3319">AF804+AI804</f>
        <v>62.23</v>
      </c>
      <c r="AM804" s="22">
        <f t="shared" si="3319"/>
        <v>0</v>
      </c>
      <c r="AN804" s="22">
        <f t="shared" si="3319"/>
        <v>62.23</v>
      </c>
      <c r="AO804" s="22">
        <f t="shared" ref="AO804:AQ804" si="3320">SUM(J804+M804+P804+S804+W804+Z804+AC804+AF804+AI804)</f>
        <v>131.49</v>
      </c>
      <c r="AP804" s="22">
        <f t="shared" si="3320"/>
        <v>0</v>
      </c>
      <c r="AQ804" s="22">
        <f t="shared" si="3320"/>
        <v>131.49</v>
      </c>
      <c r="AR804" s="22">
        <v>45.70401859666365</v>
      </c>
      <c r="AS804" s="22">
        <f t="shared" si="27"/>
        <v>177.1940186</v>
      </c>
      <c r="AT804" s="22">
        <f t="shared" si="28"/>
        <v>177.1940186</v>
      </c>
      <c r="AU804" s="22">
        <f t="shared" si="29"/>
        <v>1272.805981</v>
      </c>
      <c r="AV804" s="22">
        <f t="shared" ref="AV804:AV806" si="3325">37.95*120</f>
        <v>4554</v>
      </c>
      <c r="AW804" s="22">
        <f t="shared" si="31"/>
        <v>3281.194019</v>
      </c>
      <c r="AX804" s="22">
        <f t="shared" si="32"/>
        <v>1272.805981</v>
      </c>
      <c r="AY804" s="22">
        <v>70.73</v>
      </c>
      <c r="AZ804" s="22">
        <f t="shared" si="33"/>
        <v>70.73</v>
      </c>
      <c r="BA804" s="22">
        <f t="shared" si="34"/>
        <v>0</v>
      </c>
      <c r="BB804" s="22">
        <f t="shared" si="35"/>
        <v>4624.73</v>
      </c>
      <c r="BC804" s="22">
        <f t="shared" ref="BC804:BD804" si="3321">SUM(AW804+AZ804)</f>
        <v>3351.924019</v>
      </c>
      <c r="BD804" s="22">
        <f t="shared" si="3321"/>
        <v>1272.805981</v>
      </c>
      <c r="BE804" s="22">
        <f t="shared" si="37"/>
        <v>0</v>
      </c>
      <c r="BF804" s="27">
        <v>0.0</v>
      </c>
      <c r="BG804" s="22">
        <f t="shared" si="38"/>
        <v>0</v>
      </c>
      <c r="BH804" s="22">
        <f t="shared" si="39"/>
        <v>0</v>
      </c>
      <c r="BI804" s="22">
        <v>715.2</v>
      </c>
      <c r="BJ804" s="22">
        <f t="shared" si="40"/>
        <v>715.2</v>
      </c>
      <c r="BK804" s="22">
        <f t="shared" si="41"/>
        <v>0</v>
      </c>
      <c r="BL804" s="22"/>
      <c r="BM804" s="22">
        <f t="shared" si="42"/>
        <v>0</v>
      </c>
      <c r="BN804" s="22" t="str">
        <f t="shared" si="43"/>
        <v/>
      </c>
      <c r="BO804" s="22">
        <f t="shared" ref="BO804:BQ804" si="3322">BF804+BI804+BL804</f>
        <v>715.2</v>
      </c>
      <c r="BP804" s="22">
        <f t="shared" si="3322"/>
        <v>715.2</v>
      </c>
      <c r="BQ804" s="22">
        <f t="shared" si="3322"/>
        <v>0</v>
      </c>
      <c r="BR804" s="22">
        <f t="shared" si="45"/>
        <v>0</v>
      </c>
      <c r="BS804" s="22">
        <v>0.0</v>
      </c>
      <c r="BT804" s="22">
        <f t="shared" si="46"/>
        <v>0</v>
      </c>
      <c r="BU804" s="22">
        <f t="shared" si="47"/>
        <v>0</v>
      </c>
      <c r="BV804" s="22">
        <f t="shared" si="48"/>
        <v>0</v>
      </c>
      <c r="BW804" s="27">
        <v>0.0</v>
      </c>
      <c r="BX804" s="22">
        <f t="shared" si="49"/>
        <v>0</v>
      </c>
      <c r="BY804" s="22">
        <f t="shared" si="50"/>
        <v>0</v>
      </c>
      <c r="BZ804" s="22">
        <f t="shared" si="51"/>
        <v>0</v>
      </c>
      <c r="CA804" s="22">
        <f t="shared" si="52"/>
        <v>0</v>
      </c>
    </row>
    <row r="805" ht="14.25" customHeight="1">
      <c r="A805" s="14" t="s">
        <v>3456</v>
      </c>
      <c r="B805" s="14" t="s">
        <v>3457</v>
      </c>
      <c r="C805" s="14" t="s">
        <v>3458</v>
      </c>
      <c r="D805" s="14">
        <v>8.9876119E8</v>
      </c>
      <c r="E805" s="14" t="s">
        <v>1105</v>
      </c>
      <c r="F805" s="14" t="s">
        <v>322</v>
      </c>
      <c r="G805" s="14" t="s">
        <v>3459</v>
      </c>
      <c r="H805" s="25" t="s">
        <v>96</v>
      </c>
      <c r="I805" s="26">
        <v>763.0</v>
      </c>
      <c r="J805" s="22">
        <v>0.0</v>
      </c>
      <c r="K805" s="22">
        <f t="shared" si="6"/>
        <v>0</v>
      </c>
      <c r="L805" s="22">
        <f t="shared" si="7"/>
        <v>0</v>
      </c>
      <c r="M805" s="22">
        <v>0.0</v>
      </c>
      <c r="N805" s="22">
        <f t="shared" si="8"/>
        <v>0</v>
      </c>
      <c r="O805" s="22">
        <f t="shared" si="9"/>
        <v>0</v>
      </c>
      <c r="P805" s="22">
        <v>0.0</v>
      </c>
      <c r="Q805" s="22">
        <f t="shared" si="10"/>
        <v>0</v>
      </c>
      <c r="R805" s="22">
        <f t="shared" si="11"/>
        <v>0</v>
      </c>
      <c r="S805" s="22">
        <v>0.0</v>
      </c>
      <c r="T805" s="22">
        <f t="shared" si="12"/>
        <v>0</v>
      </c>
      <c r="U805" s="22">
        <f t="shared" si="13"/>
        <v>0</v>
      </c>
      <c r="V805" s="22">
        <f t="shared" si="14"/>
        <v>763</v>
      </c>
      <c r="W805" s="22">
        <v>0.0</v>
      </c>
      <c r="X805" s="22">
        <f t="shared" si="15"/>
        <v>0</v>
      </c>
      <c r="Y805" s="22">
        <f t="shared" si="16"/>
        <v>0</v>
      </c>
      <c r="Z805" s="22">
        <v>0.39</v>
      </c>
      <c r="AA805" s="22">
        <f t="shared" si="17"/>
        <v>0</v>
      </c>
      <c r="AB805" s="22">
        <f t="shared" si="18"/>
        <v>0.39</v>
      </c>
      <c r="AC805" s="22">
        <v>68.87</v>
      </c>
      <c r="AD805" s="22">
        <f t="shared" si="19"/>
        <v>0</v>
      </c>
      <c r="AE805" s="22">
        <f t="shared" si="20"/>
        <v>68.87</v>
      </c>
      <c r="AF805" s="22">
        <v>1.37</v>
      </c>
      <c r="AG805" s="22">
        <f t="shared" si="21"/>
        <v>0</v>
      </c>
      <c r="AH805" s="22">
        <f t="shared" si="22"/>
        <v>1.37</v>
      </c>
      <c r="AI805" s="22">
        <v>60.86</v>
      </c>
      <c r="AJ805" s="22">
        <f t="shared" si="23"/>
        <v>0</v>
      </c>
      <c r="AK805" s="22">
        <f t="shared" si="24"/>
        <v>60.86</v>
      </c>
      <c r="AL805" s="22">
        <f t="shared" ref="AL805:AN805" si="3323">AF805+AI805</f>
        <v>62.23</v>
      </c>
      <c r="AM805" s="22">
        <f t="shared" si="3323"/>
        <v>0</v>
      </c>
      <c r="AN805" s="22">
        <f t="shared" si="3323"/>
        <v>62.23</v>
      </c>
      <c r="AO805" s="22">
        <f t="shared" ref="AO805:AQ805" si="3324">SUM(J805+M805+P805+S805+W805+Z805+AC805+AF805+AI805)</f>
        <v>131.49</v>
      </c>
      <c r="AP805" s="22">
        <f t="shared" si="3324"/>
        <v>0</v>
      </c>
      <c r="AQ805" s="22">
        <f t="shared" si="3324"/>
        <v>131.49</v>
      </c>
      <c r="AR805" s="22">
        <v>21.89027370590975</v>
      </c>
      <c r="AS805" s="22">
        <f t="shared" si="27"/>
        <v>153.3802737</v>
      </c>
      <c r="AT805" s="22">
        <f t="shared" si="28"/>
        <v>153.3802737</v>
      </c>
      <c r="AU805" s="22">
        <f t="shared" si="29"/>
        <v>609.6197263</v>
      </c>
      <c r="AV805" s="22">
        <f t="shared" si="3325"/>
        <v>4554</v>
      </c>
      <c r="AW805" s="22">
        <f t="shared" si="31"/>
        <v>3944.380274</v>
      </c>
      <c r="AX805" s="22">
        <f t="shared" si="32"/>
        <v>609.6197263</v>
      </c>
      <c r="AY805" s="22">
        <v>70.73</v>
      </c>
      <c r="AZ805" s="22">
        <f t="shared" si="33"/>
        <v>70.73</v>
      </c>
      <c r="BA805" s="22">
        <f t="shared" si="34"/>
        <v>0</v>
      </c>
      <c r="BB805" s="22">
        <f t="shared" si="35"/>
        <v>4624.73</v>
      </c>
      <c r="BC805" s="22">
        <f t="shared" ref="BC805:BD805" si="3326">SUM(AW805+AZ805)</f>
        <v>4015.110274</v>
      </c>
      <c r="BD805" s="22">
        <f t="shared" si="3326"/>
        <v>609.6197263</v>
      </c>
      <c r="BE805" s="22">
        <f t="shared" si="37"/>
        <v>0</v>
      </c>
      <c r="BF805" s="27">
        <v>0.0</v>
      </c>
      <c r="BG805" s="22">
        <f t="shared" si="38"/>
        <v>0</v>
      </c>
      <c r="BH805" s="22">
        <f t="shared" si="39"/>
        <v>0</v>
      </c>
      <c r="BI805" s="22">
        <v>402.88</v>
      </c>
      <c r="BJ805" s="22">
        <f t="shared" si="40"/>
        <v>402.88</v>
      </c>
      <c r="BK805" s="22">
        <f t="shared" si="41"/>
        <v>0</v>
      </c>
      <c r="BL805" s="22"/>
      <c r="BM805" s="22">
        <f t="shared" si="42"/>
        <v>0</v>
      </c>
      <c r="BN805" s="22" t="str">
        <f t="shared" si="43"/>
        <v/>
      </c>
      <c r="BO805" s="22">
        <f t="shared" ref="BO805:BQ805" si="3327">BF805+BI805+BL805</f>
        <v>402.88</v>
      </c>
      <c r="BP805" s="22">
        <f t="shared" si="3327"/>
        <v>402.88</v>
      </c>
      <c r="BQ805" s="22">
        <f t="shared" si="3327"/>
        <v>0</v>
      </c>
      <c r="BR805" s="22">
        <f t="shared" si="45"/>
        <v>0</v>
      </c>
      <c r="BS805" s="22">
        <v>0.0</v>
      </c>
      <c r="BT805" s="22">
        <f t="shared" si="46"/>
        <v>0</v>
      </c>
      <c r="BU805" s="22">
        <f t="shared" si="47"/>
        <v>0</v>
      </c>
      <c r="BV805" s="22">
        <f t="shared" si="48"/>
        <v>0</v>
      </c>
      <c r="BW805" s="27">
        <v>276.67</v>
      </c>
      <c r="BX805" s="22">
        <f t="shared" si="49"/>
        <v>276.67</v>
      </c>
      <c r="BY805" s="22">
        <f t="shared" si="50"/>
        <v>0</v>
      </c>
      <c r="BZ805" s="22">
        <f t="shared" si="51"/>
        <v>0</v>
      </c>
      <c r="CA805" s="22">
        <f t="shared" si="52"/>
        <v>0</v>
      </c>
    </row>
    <row r="806" ht="14.25" customHeight="1">
      <c r="A806" s="14" t="s">
        <v>3460</v>
      </c>
      <c r="B806" s="14" t="s">
        <v>3461</v>
      </c>
      <c r="C806" s="14" t="s">
        <v>3462</v>
      </c>
      <c r="D806" s="14">
        <v>3.45086457E8</v>
      </c>
      <c r="E806" s="14" t="s">
        <v>220</v>
      </c>
      <c r="F806" s="14" t="s">
        <v>204</v>
      </c>
      <c r="G806" s="14" t="s">
        <v>3463</v>
      </c>
      <c r="H806" s="25" t="s">
        <v>96</v>
      </c>
      <c r="I806" s="26">
        <v>1250.0</v>
      </c>
      <c r="J806" s="22">
        <v>0.0</v>
      </c>
      <c r="K806" s="22">
        <f t="shared" si="6"/>
        <v>0</v>
      </c>
      <c r="L806" s="22">
        <f t="shared" si="7"/>
        <v>0</v>
      </c>
      <c r="M806" s="22">
        <v>0.0</v>
      </c>
      <c r="N806" s="22">
        <f t="shared" si="8"/>
        <v>0</v>
      </c>
      <c r="O806" s="22">
        <f t="shared" si="9"/>
        <v>0</v>
      </c>
      <c r="P806" s="22">
        <v>0.0</v>
      </c>
      <c r="Q806" s="22">
        <f t="shared" si="10"/>
        <v>0</v>
      </c>
      <c r="R806" s="22">
        <f t="shared" si="11"/>
        <v>0</v>
      </c>
      <c r="S806" s="22">
        <v>0.0</v>
      </c>
      <c r="T806" s="22">
        <f t="shared" si="12"/>
        <v>0</v>
      </c>
      <c r="U806" s="22">
        <f t="shared" si="13"/>
        <v>0</v>
      </c>
      <c r="V806" s="22">
        <f t="shared" si="14"/>
        <v>1250</v>
      </c>
      <c r="W806" s="22">
        <v>0.0</v>
      </c>
      <c r="X806" s="22">
        <f t="shared" si="15"/>
        <v>0</v>
      </c>
      <c r="Y806" s="22">
        <f t="shared" si="16"/>
        <v>0</v>
      </c>
      <c r="Z806" s="22">
        <v>0.39</v>
      </c>
      <c r="AA806" s="22">
        <f t="shared" si="17"/>
        <v>0</v>
      </c>
      <c r="AB806" s="22">
        <f t="shared" si="18"/>
        <v>0.39</v>
      </c>
      <c r="AC806" s="22">
        <v>68.87</v>
      </c>
      <c r="AD806" s="22">
        <f t="shared" si="19"/>
        <v>0</v>
      </c>
      <c r="AE806" s="22">
        <f t="shared" si="20"/>
        <v>68.87</v>
      </c>
      <c r="AF806" s="22">
        <v>1.37</v>
      </c>
      <c r="AG806" s="22">
        <f t="shared" si="21"/>
        <v>0</v>
      </c>
      <c r="AH806" s="22">
        <f t="shared" si="22"/>
        <v>1.37</v>
      </c>
      <c r="AI806" s="22">
        <v>60.86</v>
      </c>
      <c r="AJ806" s="22">
        <f t="shared" si="23"/>
        <v>0</v>
      </c>
      <c r="AK806" s="22">
        <f t="shared" si="24"/>
        <v>60.86</v>
      </c>
      <c r="AL806" s="22">
        <f t="shared" ref="AL806:AN806" si="3328">AF806+AI806</f>
        <v>62.23</v>
      </c>
      <c r="AM806" s="22">
        <f t="shared" si="3328"/>
        <v>0</v>
      </c>
      <c r="AN806" s="22">
        <f t="shared" si="3328"/>
        <v>62.23</v>
      </c>
      <c r="AO806" s="22">
        <f t="shared" ref="AO806:AQ806" si="3329">SUM(J806+M806+P806+S806+W806+Z806+AC806+AF806+AI806)</f>
        <v>131.49</v>
      </c>
      <c r="AP806" s="22">
        <f t="shared" si="3329"/>
        <v>0</v>
      </c>
      <c r="AQ806" s="22">
        <f t="shared" si="3329"/>
        <v>131.49</v>
      </c>
      <c r="AR806" s="22">
        <v>38.77134177257227</v>
      </c>
      <c r="AS806" s="22">
        <f t="shared" si="27"/>
        <v>170.2613418</v>
      </c>
      <c r="AT806" s="22">
        <f t="shared" si="28"/>
        <v>170.2613418</v>
      </c>
      <c r="AU806" s="22">
        <f t="shared" si="29"/>
        <v>1079.738658</v>
      </c>
      <c r="AV806" s="22">
        <f t="shared" si="3325"/>
        <v>4554</v>
      </c>
      <c r="AW806" s="22">
        <f t="shared" si="31"/>
        <v>3474.261342</v>
      </c>
      <c r="AX806" s="22">
        <f t="shared" si="32"/>
        <v>1079.738658</v>
      </c>
      <c r="AY806" s="22">
        <v>70.73</v>
      </c>
      <c r="AZ806" s="22">
        <f t="shared" si="33"/>
        <v>70.73</v>
      </c>
      <c r="BA806" s="22">
        <f t="shared" si="34"/>
        <v>0</v>
      </c>
      <c r="BB806" s="22">
        <f t="shared" si="35"/>
        <v>4624.73</v>
      </c>
      <c r="BC806" s="22">
        <f t="shared" ref="BC806:BD806" si="3330">SUM(AW806+AZ806)</f>
        <v>3544.991342</v>
      </c>
      <c r="BD806" s="22">
        <f t="shared" si="3330"/>
        <v>1079.738658</v>
      </c>
      <c r="BE806" s="22">
        <f t="shared" si="37"/>
        <v>0</v>
      </c>
      <c r="BF806" s="27">
        <v>0.0</v>
      </c>
      <c r="BG806" s="22">
        <f t="shared" si="38"/>
        <v>0</v>
      </c>
      <c r="BH806" s="22">
        <f t="shared" si="39"/>
        <v>0</v>
      </c>
      <c r="BI806" s="22">
        <v>116.35</v>
      </c>
      <c r="BJ806" s="22">
        <f t="shared" si="40"/>
        <v>116.35</v>
      </c>
      <c r="BK806" s="22">
        <f t="shared" si="41"/>
        <v>0</v>
      </c>
      <c r="BL806" s="22"/>
      <c r="BM806" s="22">
        <f t="shared" si="42"/>
        <v>0</v>
      </c>
      <c r="BN806" s="22" t="str">
        <f t="shared" si="43"/>
        <v/>
      </c>
      <c r="BO806" s="22">
        <f t="shared" ref="BO806:BQ806" si="3331">BF806+BI806+BL806</f>
        <v>116.35</v>
      </c>
      <c r="BP806" s="22">
        <f t="shared" si="3331"/>
        <v>116.35</v>
      </c>
      <c r="BQ806" s="22">
        <f t="shared" si="3331"/>
        <v>0</v>
      </c>
      <c r="BR806" s="22">
        <f t="shared" si="45"/>
        <v>0</v>
      </c>
      <c r="BS806" s="22">
        <v>0.0</v>
      </c>
      <c r="BT806" s="22">
        <f t="shared" si="46"/>
        <v>0</v>
      </c>
      <c r="BU806" s="22">
        <f t="shared" si="47"/>
        <v>0</v>
      </c>
      <c r="BV806" s="22">
        <f t="shared" si="48"/>
        <v>0</v>
      </c>
      <c r="BW806" s="27">
        <v>127.69</v>
      </c>
      <c r="BX806" s="22">
        <f t="shared" si="49"/>
        <v>127.69</v>
      </c>
      <c r="BY806" s="22">
        <f t="shared" si="50"/>
        <v>0</v>
      </c>
      <c r="BZ806" s="22">
        <f t="shared" si="51"/>
        <v>0</v>
      </c>
      <c r="CA806" s="22">
        <f t="shared" si="52"/>
        <v>0</v>
      </c>
    </row>
    <row r="807" ht="14.25" customHeight="1">
      <c r="A807" s="14" t="s">
        <v>3464</v>
      </c>
      <c r="B807" s="14" t="s">
        <v>3465</v>
      </c>
      <c r="C807" s="14" t="s">
        <v>3466</v>
      </c>
      <c r="D807" s="14">
        <v>7.41631679E8</v>
      </c>
      <c r="E807" s="14" t="s">
        <v>3467</v>
      </c>
      <c r="F807" s="14" t="s">
        <v>627</v>
      </c>
      <c r="G807" s="14" t="s">
        <v>3468</v>
      </c>
      <c r="H807" s="25" t="s">
        <v>96</v>
      </c>
      <c r="I807" s="26">
        <v>2280.0</v>
      </c>
      <c r="J807" s="22">
        <v>0.0</v>
      </c>
      <c r="K807" s="22">
        <f t="shared" si="6"/>
        <v>0</v>
      </c>
      <c r="L807" s="22">
        <f t="shared" si="7"/>
        <v>0</v>
      </c>
      <c r="M807" s="22">
        <v>0.0</v>
      </c>
      <c r="N807" s="22">
        <f t="shared" si="8"/>
        <v>0</v>
      </c>
      <c r="O807" s="22">
        <f t="shared" si="9"/>
        <v>0</v>
      </c>
      <c r="P807" s="22">
        <v>0.0</v>
      </c>
      <c r="Q807" s="22">
        <f t="shared" si="10"/>
        <v>0</v>
      </c>
      <c r="R807" s="22">
        <f t="shared" si="11"/>
        <v>0</v>
      </c>
      <c r="S807" s="22">
        <v>0.0</v>
      </c>
      <c r="T807" s="22">
        <f t="shared" si="12"/>
        <v>0</v>
      </c>
      <c r="U807" s="22">
        <f t="shared" si="13"/>
        <v>0</v>
      </c>
      <c r="V807" s="22">
        <f t="shared" si="14"/>
        <v>2280</v>
      </c>
      <c r="W807" s="22">
        <v>0.0</v>
      </c>
      <c r="X807" s="22">
        <f t="shared" si="15"/>
        <v>0</v>
      </c>
      <c r="Y807" s="22">
        <f t="shared" si="16"/>
        <v>0</v>
      </c>
      <c r="Z807" s="22">
        <v>0.39</v>
      </c>
      <c r="AA807" s="22">
        <f t="shared" si="17"/>
        <v>0</v>
      </c>
      <c r="AB807" s="22">
        <f t="shared" si="18"/>
        <v>0.39</v>
      </c>
      <c r="AC807" s="22">
        <v>68.87</v>
      </c>
      <c r="AD807" s="22">
        <f t="shared" si="19"/>
        <v>0</v>
      </c>
      <c r="AE807" s="22">
        <f t="shared" si="20"/>
        <v>68.87</v>
      </c>
      <c r="AF807" s="22">
        <v>1.37</v>
      </c>
      <c r="AG807" s="22">
        <f t="shared" si="21"/>
        <v>0</v>
      </c>
      <c r="AH807" s="22">
        <f t="shared" si="22"/>
        <v>1.37</v>
      </c>
      <c r="AI807" s="22">
        <v>60.86</v>
      </c>
      <c r="AJ807" s="22">
        <f t="shared" si="23"/>
        <v>0</v>
      </c>
      <c r="AK807" s="22">
        <f t="shared" si="24"/>
        <v>60.86</v>
      </c>
      <c r="AL807" s="22">
        <f t="shared" ref="AL807:AN807" si="3332">AF807+AI807</f>
        <v>62.23</v>
      </c>
      <c r="AM807" s="22">
        <f t="shared" si="3332"/>
        <v>0</v>
      </c>
      <c r="AN807" s="22">
        <f t="shared" si="3332"/>
        <v>62.23</v>
      </c>
      <c r="AO807" s="22">
        <f t="shared" ref="AO807:AQ807" si="3333">SUM(J807+M807+P807+S807+W807+Z807+AC807+AF807+AI807)</f>
        <v>131.49</v>
      </c>
      <c r="AP807" s="22">
        <f t="shared" si="3333"/>
        <v>0</v>
      </c>
      <c r="AQ807" s="22">
        <f t="shared" si="3333"/>
        <v>131.49</v>
      </c>
      <c r="AR807" s="22">
        <v>74.47462741664292</v>
      </c>
      <c r="AS807" s="22">
        <f t="shared" si="27"/>
        <v>205.9646274</v>
      </c>
      <c r="AT807" s="22">
        <f t="shared" si="28"/>
        <v>205.9646274</v>
      </c>
      <c r="AU807" s="22">
        <f t="shared" si="29"/>
        <v>2074.035373</v>
      </c>
      <c r="AV807" s="22">
        <f>82.93*120</f>
        <v>9951.6</v>
      </c>
      <c r="AW807" s="22">
        <f t="shared" si="31"/>
        <v>7877.564627</v>
      </c>
      <c r="AX807" s="22">
        <f t="shared" si="32"/>
        <v>2074.035373</v>
      </c>
      <c r="AY807" s="22">
        <v>175.06</v>
      </c>
      <c r="AZ807" s="22">
        <f t="shared" si="33"/>
        <v>175.06</v>
      </c>
      <c r="BA807" s="22">
        <f t="shared" si="34"/>
        <v>0</v>
      </c>
      <c r="BB807" s="22">
        <f t="shared" si="35"/>
        <v>10126.66</v>
      </c>
      <c r="BC807" s="22">
        <f t="shared" ref="BC807:BD807" si="3334">SUM(AW807+AZ807)</f>
        <v>8052.624627</v>
      </c>
      <c r="BD807" s="22">
        <f t="shared" si="3334"/>
        <v>2074.035373</v>
      </c>
      <c r="BE807" s="22">
        <f t="shared" si="37"/>
        <v>0</v>
      </c>
      <c r="BF807" s="27">
        <v>0.0</v>
      </c>
      <c r="BG807" s="22">
        <f t="shared" si="38"/>
        <v>0</v>
      </c>
      <c r="BH807" s="22">
        <f t="shared" si="39"/>
        <v>0</v>
      </c>
      <c r="BI807" s="22">
        <v>1281.29</v>
      </c>
      <c r="BJ807" s="22">
        <f t="shared" si="40"/>
        <v>1281.29</v>
      </c>
      <c r="BK807" s="22">
        <f t="shared" si="41"/>
        <v>0</v>
      </c>
      <c r="BL807" s="22"/>
      <c r="BM807" s="22">
        <f t="shared" si="42"/>
        <v>0</v>
      </c>
      <c r="BN807" s="22" t="str">
        <f t="shared" si="43"/>
        <v/>
      </c>
      <c r="BO807" s="22">
        <f t="shared" ref="BO807:BQ807" si="3335">BF807+BI807+BL807</f>
        <v>1281.29</v>
      </c>
      <c r="BP807" s="22">
        <f t="shared" si="3335"/>
        <v>1281.29</v>
      </c>
      <c r="BQ807" s="22">
        <f t="shared" si="3335"/>
        <v>0</v>
      </c>
      <c r="BR807" s="22">
        <f t="shared" si="45"/>
        <v>0</v>
      </c>
      <c r="BS807" s="22">
        <v>0.0</v>
      </c>
      <c r="BT807" s="22">
        <f t="shared" si="46"/>
        <v>0</v>
      </c>
      <c r="BU807" s="22">
        <f t="shared" si="47"/>
        <v>0</v>
      </c>
      <c r="BV807" s="22">
        <f t="shared" si="48"/>
        <v>0</v>
      </c>
      <c r="BW807" s="27">
        <v>744.88</v>
      </c>
      <c r="BX807" s="22">
        <f t="shared" si="49"/>
        <v>744.88</v>
      </c>
      <c r="BY807" s="22">
        <f t="shared" si="50"/>
        <v>0</v>
      </c>
      <c r="BZ807" s="22">
        <f t="shared" si="51"/>
        <v>0</v>
      </c>
      <c r="CA807" s="22">
        <f t="shared" si="52"/>
        <v>0</v>
      </c>
    </row>
    <row r="808" ht="14.25" customHeight="1">
      <c r="A808" s="14" t="s">
        <v>3469</v>
      </c>
      <c r="B808" s="14" t="s">
        <v>3470</v>
      </c>
      <c r="C808" s="14" t="s">
        <v>3471</v>
      </c>
      <c r="D808" s="14">
        <v>1.83385225E8</v>
      </c>
      <c r="E808" s="14" t="s">
        <v>379</v>
      </c>
      <c r="F808" s="14" t="s">
        <v>113</v>
      </c>
      <c r="G808" s="14" t="s">
        <v>3472</v>
      </c>
      <c r="H808" s="25" t="s">
        <v>96</v>
      </c>
      <c r="I808" s="26">
        <v>1668.0</v>
      </c>
      <c r="J808" s="22">
        <v>0.0</v>
      </c>
      <c r="K808" s="22">
        <f t="shared" si="6"/>
        <v>0</v>
      </c>
      <c r="L808" s="22">
        <f t="shared" si="7"/>
        <v>0</v>
      </c>
      <c r="M808" s="22">
        <v>0.0</v>
      </c>
      <c r="N808" s="22">
        <f t="shared" si="8"/>
        <v>0</v>
      </c>
      <c r="O808" s="22">
        <f t="shared" si="9"/>
        <v>0</v>
      </c>
      <c r="P808" s="22">
        <v>0.0</v>
      </c>
      <c r="Q808" s="22">
        <f t="shared" si="10"/>
        <v>0</v>
      </c>
      <c r="R808" s="22">
        <f t="shared" si="11"/>
        <v>0</v>
      </c>
      <c r="S808" s="22">
        <v>0.0</v>
      </c>
      <c r="T808" s="22">
        <f t="shared" si="12"/>
        <v>0</v>
      </c>
      <c r="U808" s="22">
        <f t="shared" si="13"/>
        <v>0</v>
      </c>
      <c r="V808" s="22">
        <f t="shared" si="14"/>
        <v>1668</v>
      </c>
      <c r="W808" s="22">
        <v>0.0</v>
      </c>
      <c r="X808" s="22">
        <f t="shared" si="15"/>
        <v>0</v>
      </c>
      <c r="Y808" s="22">
        <f t="shared" si="16"/>
        <v>0</v>
      </c>
      <c r="Z808" s="22">
        <v>0.39</v>
      </c>
      <c r="AA808" s="22">
        <f t="shared" si="17"/>
        <v>0</v>
      </c>
      <c r="AB808" s="22">
        <f t="shared" si="18"/>
        <v>0.39</v>
      </c>
      <c r="AC808" s="22">
        <v>68.87</v>
      </c>
      <c r="AD808" s="22">
        <f t="shared" si="19"/>
        <v>0</v>
      </c>
      <c r="AE808" s="22">
        <f t="shared" si="20"/>
        <v>68.87</v>
      </c>
      <c r="AF808" s="22">
        <v>1.37</v>
      </c>
      <c r="AG808" s="22">
        <f t="shared" si="21"/>
        <v>0</v>
      </c>
      <c r="AH808" s="22">
        <f t="shared" si="22"/>
        <v>1.37</v>
      </c>
      <c r="AI808" s="22">
        <v>60.86</v>
      </c>
      <c r="AJ808" s="22">
        <f t="shared" si="23"/>
        <v>0</v>
      </c>
      <c r="AK808" s="22">
        <f t="shared" si="24"/>
        <v>60.86</v>
      </c>
      <c r="AL808" s="22">
        <f t="shared" ref="AL808:AN808" si="3336">AF808+AI808</f>
        <v>62.23</v>
      </c>
      <c r="AM808" s="22">
        <f t="shared" si="3336"/>
        <v>0</v>
      </c>
      <c r="AN808" s="22">
        <f t="shared" si="3336"/>
        <v>62.23</v>
      </c>
      <c r="AO808" s="22">
        <f t="shared" ref="AO808:AQ808" si="3337">SUM(J808+M808+P808+S808+W808+Z808+AC808+AF808+AI808)</f>
        <v>131.49</v>
      </c>
      <c r="AP808" s="22">
        <f t="shared" si="3337"/>
        <v>0</v>
      </c>
      <c r="AQ808" s="22">
        <f t="shared" si="3337"/>
        <v>131.49</v>
      </c>
      <c r="AR808" s="22">
        <v>53.26063633492326</v>
      </c>
      <c r="AS808" s="22">
        <f t="shared" si="27"/>
        <v>184.7506363</v>
      </c>
      <c r="AT808" s="22">
        <f t="shared" si="28"/>
        <v>184.7506363</v>
      </c>
      <c r="AU808" s="22">
        <f t="shared" si="29"/>
        <v>1483.249364</v>
      </c>
      <c r="AV808" s="22">
        <f t="shared" ref="AV808:AV818" si="3342">37.95*120</f>
        <v>4554</v>
      </c>
      <c r="AW808" s="22">
        <f t="shared" si="31"/>
        <v>3070.750636</v>
      </c>
      <c r="AX808" s="22">
        <f t="shared" si="32"/>
        <v>1483.249364</v>
      </c>
      <c r="AY808" s="22">
        <v>70.73</v>
      </c>
      <c r="AZ808" s="22">
        <f t="shared" si="33"/>
        <v>70.73</v>
      </c>
      <c r="BA808" s="22">
        <f t="shared" si="34"/>
        <v>0</v>
      </c>
      <c r="BB808" s="22">
        <f t="shared" si="35"/>
        <v>4624.73</v>
      </c>
      <c r="BC808" s="22">
        <f t="shared" ref="BC808:BD808" si="3338">SUM(AW808+AZ808)</f>
        <v>3141.480636</v>
      </c>
      <c r="BD808" s="22">
        <f t="shared" si="3338"/>
        <v>1483.249364</v>
      </c>
      <c r="BE808" s="22">
        <f t="shared" si="37"/>
        <v>0</v>
      </c>
      <c r="BF808" s="27">
        <v>0.0</v>
      </c>
      <c r="BG808" s="22">
        <f t="shared" si="38"/>
        <v>0</v>
      </c>
      <c r="BH808" s="22">
        <f t="shared" si="39"/>
        <v>0</v>
      </c>
      <c r="BI808" s="22">
        <v>273.16</v>
      </c>
      <c r="BJ808" s="22">
        <f t="shared" si="40"/>
        <v>273.16</v>
      </c>
      <c r="BK808" s="22">
        <f t="shared" si="41"/>
        <v>0</v>
      </c>
      <c r="BL808" s="22"/>
      <c r="BM808" s="22">
        <f t="shared" si="42"/>
        <v>0</v>
      </c>
      <c r="BN808" s="22" t="str">
        <f t="shared" si="43"/>
        <v/>
      </c>
      <c r="BO808" s="22">
        <f t="shared" ref="BO808:BQ808" si="3339">BF808+BI808+BL808</f>
        <v>273.16</v>
      </c>
      <c r="BP808" s="22">
        <f t="shared" si="3339"/>
        <v>273.16</v>
      </c>
      <c r="BQ808" s="22">
        <f t="shared" si="3339"/>
        <v>0</v>
      </c>
      <c r="BR808" s="22">
        <f t="shared" si="45"/>
        <v>0</v>
      </c>
      <c r="BS808" s="22">
        <v>0.0</v>
      </c>
      <c r="BT808" s="22">
        <f t="shared" si="46"/>
        <v>0</v>
      </c>
      <c r="BU808" s="22">
        <f t="shared" si="47"/>
        <v>0</v>
      </c>
      <c r="BV808" s="22">
        <f t="shared" si="48"/>
        <v>0</v>
      </c>
      <c r="BW808" s="27">
        <v>0.0</v>
      </c>
      <c r="BX808" s="22">
        <f t="shared" si="49"/>
        <v>0</v>
      </c>
      <c r="BY808" s="22">
        <f t="shared" si="50"/>
        <v>0</v>
      </c>
      <c r="BZ808" s="22">
        <f t="shared" si="51"/>
        <v>0</v>
      </c>
      <c r="CA808" s="22">
        <f t="shared" si="52"/>
        <v>0</v>
      </c>
    </row>
    <row r="809" ht="14.25" customHeight="1">
      <c r="A809" s="14" t="s">
        <v>3473</v>
      </c>
      <c r="B809" s="14" t="s">
        <v>3474</v>
      </c>
      <c r="C809" s="14" t="s">
        <v>3475</v>
      </c>
      <c r="D809" s="14">
        <v>2.01000911E8</v>
      </c>
      <c r="E809" s="14" t="s">
        <v>1018</v>
      </c>
      <c r="F809" s="14" t="s">
        <v>456</v>
      </c>
      <c r="G809" s="14" t="s">
        <v>3476</v>
      </c>
      <c r="H809" s="25" t="s">
        <v>96</v>
      </c>
      <c r="I809" s="26">
        <v>1051.0</v>
      </c>
      <c r="J809" s="22">
        <v>0.0</v>
      </c>
      <c r="K809" s="22">
        <f t="shared" si="6"/>
        <v>0</v>
      </c>
      <c r="L809" s="22">
        <f t="shared" si="7"/>
        <v>0</v>
      </c>
      <c r="M809" s="22">
        <v>0.0</v>
      </c>
      <c r="N809" s="22">
        <f t="shared" si="8"/>
        <v>0</v>
      </c>
      <c r="O809" s="22">
        <f t="shared" si="9"/>
        <v>0</v>
      </c>
      <c r="P809" s="22">
        <v>0.0</v>
      </c>
      <c r="Q809" s="22">
        <f t="shared" si="10"/>
        <v>0</v>
      </c>
      <c r="R809" s="22">
        <f t="shared" si="11"/>
        <v>0</v>
      </c>
      <c r="S809" s="22">
        <v>0.0</v>
      </c>
      <c r="T809" s="22">
        <f t="shared" si="12"/>
        <v>0</v>
      </c>
      <c r="U809" s="22">
        <f t="shared" si="13"/>
        <v>0</v>
      </c>
      <c r="V809" s="22">
        <f t="shared" si="14"/>
        <v>1051</v>
      </c>
      <c r="W809" s="22">
        <v>0.0</v>
      </c>
      <c r="X809" s="22">
        <f t="shared" si="15"/>
        <v>0</v>
      </c>
      <c r="Y809" s="22">
        <f t="shared" si="16"/>
        <v>0</v>
      </c>
      <c r="Z809" s="22">
        <v>0.39</v>
      </c>
      <c r="AA809" s="22">
        <f t="shared" si="17"/>
        <v>0</v>
      </c>
      <c r="AB809" s="22">
        <f t="shared" si="18"/>
        <v>0.39</v>
      </c>
      <c r="AC809" s="22">
        <v>68.87</v>
      </c>
      <c r="AD809" s="22">
        <f t="shared" si="19"/>
        <v>0</v>
      </c>
      <c r="AE809" s="22">
        <f t="shared" si="20"/>
        <v>68.87</v>
      </c>
      <c r="AF809" s="22">
        <v>1.37</v>
      </c>
      <c r="AG809" s="22">
        <f t="shared" si="21"/>
        <v>0</v>
      </c>
      <c r="AH809" s="22">
        <f t="shared" si="22"/>
        <v>1.37</v>
      </c>
      <c r="AI809" s="22">
        <v>60.86</v>
      </c>
      <c r="AJ809" s="22">
        <f t="shared" si="23"/>
        <v>0</v>
      </c>
      <c r="AK809" s="22">
        <f t="shared" si="24"/>
        <v>60.86</v>
      </c>
      <c r="AL809" s="22">
        <f t="shared" ref="AL809:AN809" si="3340">AF809+AI809</f>
        <v>62.23</v>
      </c>
      <c r="AM809" s="22">
        <f t="shared" si="3340"/>
        <v>0</v>
      </c>
      <c r="AN809" s="22">
        <f t="shared" si="3340"/>
        <v>62.23</v>
      </c>
      <c r="AO809" s="22">
        <f t="shared" ref="AO809:AQ809" si="3341">SUM(J809+M809+P809+S809+W809+Z809+AC809+AF809+AI809)</f>
        <v>131.49</v>
      </c>
      <c r="AP809" s="22">
        <f t="shared" si="3341"/>
        <v>0</v>
      </c>
      <c r="AQ809" s="22">
        <f t="shared" si="3341"/>
        <v>131.49</v>
      </c>
      <c r="AR809" s="22">
        <v>31.873328332601346</v>
      </c>
      <c r="AS809" s="22">
        <f t="shared" si="27"/>
        <v>163.3633283</v>
      </c>
      <c r="AT809" s="22">
        <f t="shared" si="28"/>
        <v>163.3633283</v>
      </c>
      <c r="AU809" s="22">
        <f t="shared" si="29"/>
        <v>887.6366717</v>
      </c>
      <c r="AV809" s="22">
        <f t="shared" si="3342"/>
        <v>4554</v>
      </c>
      <c r="AW809" s="22">
        <f t="shared" si="31"/>
        <v>3666.363328</v>
      </c>
      <c r="AX809" s="22">
        <f t="shared" si="32"/>
        <v>887.6366717</v>
      </c>
      <c r="AY809" s="22">
        <v>70.73</v>
      </c>
      <c r="AZ809" s="22">
        <f t="shared" si="33"/>
        <v>70.73</v>
      </c>
      <c r="BA809" s="22">
        <f t="shared" si="34"/>
        <v>0</v>
      </c>
      <c r="BB809" s="22">
        <f t="shared" si="35"/>
        <v>4624.73</v>
      </c>
      <c r="BC809" s="22">
        <f t="shared" ref="BC809:BD809" si="3343">SUM(AW809+AZ809)</f>
        <v>3737.093328</v>
      </c>
      <c r="BD809" s="22">
        <f t="shared" si="3343"/>
        <v>887.6366717</v>
      </c>
      <c r="BE809" s="22">
        <f t="shared" si="37"/>
        <v>0</v>
      </c>
      <c r="BF809" s="27">
        <v>0.0</v>
      </c>
      <c r="BG809" s="22">
        <f t="shared" si="38"/>
        <v>0</v>
      </c>
      <c r="BH809" s="22">
        <f t="shared" si="39"/>
        <v>0</v>
      </c>
      <c r="BI809" s="22">
        <v>523.24</v>
      </c>
      <c r="BJ809" s="22">
        <f t="shared" si="40"/>
        <v>523.24</v>
      </c>
      <c r="BK809" s="22">
        <f t="shared" si="41"/>
        <v>0</v>
      </c>
      <c r="BL809" s="22"/>
      <c r="BM809" s="22">
        <f t="shared" si="42"/>
        <v>0</v>
      </c>
      <c r="BN809" s="22" t="str">
        <f t="shared" si="43"/>
        <v/>
      </c>
      <c r="BO809" s="22">
        <f t="shared" ref="BO809:BQ809" si="3344">BF809+BI809+BL809</f>
        <v>523.24</v>
      </c>
      <c r="BP809" s="22">
        <f t="shared" si="3344"/>
        <v>523.24</v>
      </c>
      <c r="BQ809" s="22">
        <f t="shared" si="3344"/>
        <v>0</v>
      </c>
      <c r="BR809" s="22">
        <f t="shared" si="45"/>
        <v>0</v>
      </c>
      <c r="BS809" s="22">
        <v>0.0</v>
      </c>
      <c r="BT809" s="22">
        <f t="shared" si="46"/>
        <v>0</v>
      </c>
      <c r="BU809" s="22">
        <f t="shared" si="47"/>
        <v>0</v>
      </c>
      <c r="BV809" s="22">
        <f t="shared" si="48"/>
        <v>0</v>
      </c>
      <c r="BW809" s="27">
        <v>53.2</v>
      </c>
      <c r="BX809" s="22">
        <f t="shared" si="49"/>
        <v>53.2</v>
      </c>
      <c r="BY809" s="22">
        <f t="shared" si="50"/>
        <v>0</v>
      </c>
      <c r="BZ809" s="22">
        <f t="shared" si="51"/>
        <v>0</v>
      </c>
      <c r="CA809" s="22">
        <f t="shared" si="52"/>
        <v>0</v>
      </c>
    </row>
    <row r="810" ht="14.25" customHeight="1">
      <c r="A810" s="14" t="s">
        <v>3477</v>
      </c>
      <c r="B810" s="14" t="s">
        <v>3478</v>
      </c>
      <c r="C810" s="14" t="s">
        <v>3479</v>
      </c>
      <c r="D810" s="14">
        <v>3.49762473E8</v>
      </c>
      <c r="E810" s="14" t="s">
        <v>165</v>
      </c>
      <c r="F810" s="14" t="s">
        <v>204</v>
      </c>
      <c r="G810" s="14" t="s">
        <v>3480</v>
      </c>
      <c r="H810" s="25" t="s">
        <v>96</v>
      </c>
      <c r="I810" s="26">
        <v>4100.0</v>
      </c>
      <c r="J810" s="22">
        <v>0.0</v>
      </c>
      <c r="K810" s="22">
        <f t="shared" si="6"/>
        <v>0</v>
      </c>
      <c r="L810" s="22">
        <f t="shared" si="7"/>
        <v>0</v>
      </c>
      <c r="M810" s="22">
        <v>0.0</v>
      </c>
      <c r="N810" s="22">
        <f t="shared" si="8"/>
        <v>0</v>
      </c>
      <c r="O810" s="22">
        <f t="shared" si="9"/>
        <v>0</v>
      </c>
      <c r="P810" s="22">
        <v>0.0</v>
      </c>
      <c r="Q810" s="22">
        <f t="shared" si="10"/>
        <v>0</v>
      </c>
      <c r="R810" s="22">
        <f t="shared" si="11"/>
        <v>0</v>
      </c>
      <c r="S810" s="22">
        <v>0.0</v>
      </c>
      <c r="T810" s="22">
        <f t="shared" si="12"/>
        <v>0</v>
      </c>
      <c r="U810" s="22">
        <f t="shared" si="13"/>
        <v>0</v>
      </c>
      <c r="V810" s="22">
        <f t="shared" si="14"/>
        <v>4100</v>
      </c>
      <c r="W810" s="22">
        <v>0.0</v>
      </c>
      <c r="X810" s="22">
        <f t="shared" si="15"/>
        <v>0</v>
      </c>
      <c r="Y810" s="22">
        <f t="shared" si="16"/>
        <v>0</v>
      </c>
      <c r="Z810" s="22">
        <v>0.39</v>
      </c>
      <c r="AA810" s="22">
        <f t="shared" si="17"/>
        <v>0</v>
      </c>
      <c r="AB810" s="22">
        <f t="shared" si="18"/>
        <v>0.39</v>
      </c>
      <c r="AC810" s="22">
        <v>68.87</v>
      </c>
      <c r="AD810" s="22">
        <f t="shared" si="19"/>
        <v>0</v>
      </c>
      <c r="AE810" s="22">
        <f t="shared" si="20"/>
        <v>68.87</v>
      </c>
      <c r="AF810" s="22">
        <v>1.37</v>
      </c>
      <c r="AG810" s="22">
        <f t="shared" si="21"/>
        <v>0</v>
      </c>
      <c r="AH810" s="22">
        <f t="shared" si="22"/>
        <v>1.37</v>
      </c>
      <c r="AI810" s="22">
        <v>60.86</v>
      </c>
      <c r="AJ810" s="22">
        <f t="shared" si="23"/>
        <v>0</v>
      </c>
      <c r="AK810" s="22">
        <f t="shared" si="24"/>
        <v>60.86</v>
      </c>
      <c r="AL810" s="22">
        <f t="shared" ref="AL810:AN810" si="3345">AF810+AI810</f>
        <v>62.23</v>
      </c>
      <c r="AM810" s="22">
        <f t="shared" si="3345"/>
        <v>0</v>
      </c>
      <c r="AN810" s="22">
        <f t="shared" si="3345"/>
        <v>62.23</v>
      </c>
      <c r="AO810" s="22">
        <f t="shared" ref="AO810:AQ810" si="3346">SUM(J810+M810+P810+S810+W810+Z810+AC810+AF810+AI810)</f>
        <v>131.49</v>
      </c>
      <c r="AP810" s="22">
        <f t="shared" si="3346"/>
        <v>0</v>
      </c>
      <c r="AQ810" s="22">
        <f t="shared" si="3346"/>
        <v>131.49</v>
      </c>
      <c r="AR810" s="22">
        <v>137.5619865158745</v>
      </c>
      <c r="AS810" s="22">
        <f t="shared" si="27"/>
        <v>269.0519865</v>
      </c>
      <c r="AT810" s="22">
        <f t="shared" si="28"/>
        <v>269.0519865</v>
      </c>
      <c r="AU810" s="22">
        <f t="shared" si="29"/>
        <v>3830.948013</v>
      </c>
      <c r="AV810" s="22">
        <f t="shared" si="3342"/>
        <v>4554</v>
      </c>
      <c r="AW810" s="22">
        <f t="shared" si="31"/>
        <v>723.0519865</v>
      </c>
      <c r="AX810" s="22">
        <f t="shared" si="32"/>
        <v>3830.948013</v>
      </c>
      <c r="AY810" s="22">
        <v>70.73</v>
      </c>
      <c r="AZ810" s="22">
        <f t="shared" si="33"/>
        <v>70.73</v>
      </c>
      <c r="BA810" s="22">
        <f t="shared" si="34"/>
        <v>0</v>
      </c>
      <c r="BB810" s="22">
        <f t="shared" si="35"/>
        <v>4624.73</v>
      </c>
      <c r="BC810" s="22">
        <f t="shared" ref="BC810:BD810" si="3347">SUM(AW810+AZ810)</f>
        <v>793.7819865</v>
      </c>
      <c r="BD810" s="22">
        <f t="shared" si="3347"/>
        <v>3830.948013</v>
      </c>
      <c r="BE810" s="22">
        <f t="shared" si="37"/>
        <v>0</v>
      </c>
      <c r="BF810" s="27">
        <v>0.0</v>
      </c>
      <c r="BG810" s="22">
        <f t="shared" si="38"/>
        <v>0</v>
      </c>
      <c r="BH810" s="22">
        <f t="shared" si="39"/>
        <v>0</v>
      </c>
      <c r="BI810" s="22">
        <v>752.25</v>
      </c>
      <c r="BJ810" s="22">
        <f t="shared" si="40"/>
        <v>752.25</v>
      </c>
      <c r="BK810" s="22">
        <f t="shared" si="41"/>
        <v>0</v>
      </c>
      <c r="BL810" s="22"/>
      <c r="BM810" s="22">
        <f t="shared" si="42"/>
        <v>0</v>
      </c>
      <c r="BN810" s="22" t="str">
        <f t="shared" si="43"/>
        <v/>
      </c>
      <c r="BO810" s="22">
        <f t="shared" ref="BO810:BQ810" si="3348">BF810+BI810+BL810</f>
        <v>752.25</v>
      </c>
      <c r="BP810" s="22">
        <f t="shared" si="3348"/>
        <v>752.25</v>
      </c>
      <c r="BQ810" s="22">
        <f t="shared" si="3348"/>
        <v>0</v>
      </c>
      <c r="BR810" s="22">
        <f t="shared" si="45"/>
        <v>0</v>
      </c>
      <c r="BS810" s="22">
        <v>0.0</v>
      </c>
      <c r="BT810" s="22">
        <f t="shared" si="46"/>
        <v>0</v>
      </c>
      <c r="BU810" s="22">
        <f t="shared" si="47"/>
        <v>0</v>
      </c>
      <c r="BV810" s="22">
        <f t="shared" si="48"/>
        <v>0</v>
      </c>
      <c r="BW810" s="27">
        <v>351.15</v>
      </c>
      <c r="BX810" s="22">
        <f t="shared" si="49"/>
        <v>351.15</v>
      </c>
      <c r="BY810" s="22">
        <f t="shared" si="50"/>
        <v>0</v>
      </c>
      <c r="BZ810" s="22">
        <f t="shared" si="51"/>
        <v>0</v>
      </c>
      <c r="CA810" s="22">
        <f t="shared" si="52"/>
        <v>0</v>
      </c>
    </row>
    <row r="811" ht="14.25" customHeight="1">
      <c r="A811" s="14" t="s">
        <v>3481</v>
      </c>
      <c r="B811" s="14" t="s">
        <v>3482</v>
      </c>
      <c r="C811" s="14" t="s">
        <v>3483</v>
      </c>
      <c r="D811" s="14">
        <v>1.00000764E9</v>
      </c>
      <c r="E811" s="14" t="s">
        <v>3484</v>
      </c>
      <c r="F811" s="14" t="s">
        <v>130</v>
      </c>
      <c r="G811" s="14" t="s">
        <v>3485</v>
      </c>
      <c r="H811" s="25" t="s">
        <v>96</v>
      </c>
      <c r="I811" s="26">
        <v>1803.0</v>
      </c>
      <c r="J811" s="22">
        <v>0.0</v>
      </c>
      <c r="K811" s="22">
        <f t="shared" si="6"/>
        <v>0</v>
      </c>
      <c r="L811" s="22">
        <f t="shared" si="7"/>
        <v>0</v>
      </c>
      <c r="M811" s="22">
        <v>0.0</v>
      </c>
      <c r="N811" s="22">
        <f t="shared" si="8"/>
        <v>0</v>
      </c>
      <c r="O811" s="22">
        <f t="shared" si="9"/>
        <v>0</v>
      </c>
      <c r="P811" s="22">
        <v>0.0</v>
      </c>
      <c r="Q811" s="22">
        <f t="shared" si="10"/>
        <v>0</v>
      </c>
      <c r="R811" s="22">
        <f t="shared" si="11"/>
        <v>0</v>
      </c>
      <c r="S811" s="22">
        <v>0.0</v>
      </c>
      <c r="T811" s="22">
        <f t="shared" si="12"/>
        <v>0</v>
      </c>
      <c r="U811" s="22">
        <f t="shared" si="13"/>
        <v>0</v>
      </c>
      <c r="V811" s="22">
        <f t="shared" si="14"/>
        <v>1803</v>
      </c>
      <c r="W811" s="22">
        <v>0.0</v>
      </c>
      <c r="X811" s="22">
        <f t="shared" si="15"/>
        <v>0</v>
      </c>
      <c r="Y811" s="22">
        <f t="shared" si="16"/>
        <v>0</v>
      </c>
      <c r="Z811" s="22">
        <v>0.39</v>
      </c>
      <c r="AA811" s="22">
        <f t="shared" si="17"/>
        <v>0</v>
      </c>
      <c r="AB811" s="22">
        <f t="shared" si="18"/>
        <v>0.39</v>
      </c>
      <c r="AC811" s="22">
        <v>68.87</v>
      </c>
      <c r="AD811" s="22">
        <f t="shared" si="19"/>
        <v>0</v>
      </c>
      <c r="AE811" s="22">
        <f t="shared" si="20"/>
        <v>68.87</v>
      </c>
      <c r="AF811" s="22">
        <v>1.37</v>
      </c>
      <c r="AG811" s="22">
        <f t="shared" si="21"/>
        <v>0</v>
      </c>
      <c r="AH811" s="22">
        <f t="shared" si="22"/>
        <v>1.37</v>
      </c>
      <c r="AI811" s="22">
        <v>60.86</v>
      </c>
      <c r="AJ811" s="22">
        <f t="shared" si="23"/>
        <v>0</v>
      </c>
      <c r="AK811" s="22">
        <f t="shared" si="24"/>
        <v>60.86</v>
      </c>
      <c r="AL811" s="22">
        <f t="shared" ref="AL811:AN811" si="3349">AF811+AI811</f>
        <v>62.23</v>
      </c>
      <c r="AM811" s="22">
        <f t="shared" si="3349"/>
        <v>0</v>
      </c>
      <c r="AN811" s="22">
        <f t="shared" si="3349"/>
        <v>62.23</v>
      </c>
      <c r="AO811" s="22">
        <f t="shared" ref="AO811:AQ811" si="3350">SUM(J811+M811+P811+S811+W811+Z811+AC811+AF811+AI811)</f>
        <v>131.49</v>
      </c>
      <c r="AP811" s="22">
        <f t="shared" si="3350"/>
        <v>0</v>
      </c>
      <c r="AQ811" s="22">
        <f t="shared" si="3350"/>
        <v>131.49</v>
      </c>
      <c r="AR811" s="22">
        <v>57.94019319118495</v>
      </c>
      <c r="AS811" s="22">
        <f t="shared" si="27"/>
        <v>189.4301932</v>
      </c>
      <c r="AT811" s="22">
        <f t="shared" si="28"/>
        <v>189.4301932</v>
      </c>
      <c r="AU811" s="22">
        <f t="shared" si="29"/>
        <v>1613.569807</v>
      </c>
      <c r="AV811" s="22">
        <f t="shared" si="3342"/>
        <v>4554</v>
      </c>
      <c r="AW811" s="22">
        <f t="shared" si="31"/>
        <v>2940.430193</v>
      </c>
      <c r="AX811" s="22">
        <f t="shared" si="32"/>
        <v>1613.569807</v>
      </c>
      <c r="AY811" s="22">
        <v>70.73</v>
      </c>
      <c r="AZ811" s="22">
        <f t="shared" si="33"/>
        <v>70.73</v>
      </c>
      <c r="BA811" s="22">
        <f t="shared" si="34"/>
        <v>0</v>
      </c>
      <c r="BB811" s="22">
        <f t="shared" si="35"/>
        <v>4624.73</v>
      </c>
      <c r="BC811" s="22">
        <f t="shared" ref="BC811:BD811" si="3351">SUM(AW811+AZ811)</f>
        <v>3011.160193</v>
      </c>
      <c r="BD811" s="22">
        <f t="shared" si="3351"/>
        <v>1613.569807</v>
      </c>
      <c r="BE811" s="22">
        <f t="shared" si="37"/>
        <v>0</v>
      </c>
      <c r="BF811" s="27">
        <v>0.0</v>
      </c>
      <c r="BG811" s="22">
        <f t="shared" si="38"/>
        <v>0</v>
      </c>
      <c r="BH811" s="22">
        <f t="shared" si="39"/>
        <v>0</v>
      </c>
      <c r="BI811" s="22">
        <v>0.0</v>
      </c>
      <c r="BJ811" s="22">
        <f t="shared" si="40"/>
        <v>0</v>
      </c>
      <c r="BK811" s="22">
        <f t="shared" si="41"/>
        <v>0</v>
      </c>
      <c r="BL811" s="22"/>
      <c r="BM811" s="22">
        <f t="shared" si="42"/>
        <v>0</v>
      </c>
      <c r="BN811" s="22" t="str">
        <f t="shared" si="43"/>
        <v/>
      </c>
      <c r="BO811" s="22">
        <f t="shared" ref="BO811:BQ811" si="3352">BF811+BI811+BL811</f>
        <v>0</v>
      </c>
      <c r="BP811" s="22">
        <f t="shared" si="3352"/>
        <v>0</v>
      </c>
      <c r="BQ811" s="22">
        <f t="shared" si="3352"/>
        <v>0</v>
      </c>
      <c r="BR811" s="22">
        <f t="shared" si="45"/>
        <v>0</v>
      </c>
      <c r="BS811" s="22">
        <v>0.0</v>
      </c>
      <c r="BT811" s="22">
        <f t="shared" si="46"/>
        <v>0</v>
      </c>
      <c r="BU811" s="22">
        <f t="shared" si="47"/>
        <v>0</v>
      </c>
      <c r="BV811" s="22">
        <f t="shared" si="48"/>
        <v>0</v>
      </c>
      <c r="BW811" s="27">
        <v>0.0</v>
      </c>
      <c r="BX811" s="22">
        <f t="shared" si="49"/>
        <v>0</v>
      </c>
      <c r="BY811" s="22">
        <f t="shared" si="50"/>
        <v>0</v>
      </c>
      <c r="BZ811" s="22">
        <f t="shared" si="51"/>
        <v>0</v>
      </c>
      <c r="CA811" s="22">
        <f t="shared" si="52"/>
        <v>0</v>
      </c>
    </row>
    <row r="812" ht="14.25" customHeight="1">
      <c r="A812" s="14" t="s">
        <v>3486</v>
      </c>
      <c r="B812" s="14" t="s">
        <v>3487</v>
      </c>
      <c r="C812" s="14" t="s">
        <v>3488</v>
      </c>
      <c r="D812" s="14">
        <v>1.20099853E8</v>
      </c>
      <c r="E812" s="14" t="s">
        <v>379</v>
      </c>
      <c r="F812" s="14" t="s">
        <v>456</v>
      </c>
      <c r="G812" s="14" t="s">
        <v>3489</v>
      </c>
      <c r="H812" s="25" t="s">
        <v>96</v>
      </c>
      <c r="I812" s="26">
        <v>1150.0</v>
      </c>
      <c r="J812" s="22">
        <v>0.0</v>
      </c>
      <c r="K812" s="22">
        <f t="shared" si="6"/>
        <v>0</v>
      </c>
      <c r="L812" s="22">
        <f t="shared" si="7"/>
        <v>0</v>
      </c>
      <c r="M812" s="22">
        <v>0.0</v>
      </c>
      <c r="N812" s="22">
        <f t="shared" si="8"/>
        <v>0</v>
      </c>
      <c r="O812" s="22">
        <f t="shared" si="9"/>
        <v>0</v>
      </c>
      <c r="P812" s="22">
        <v>0.0</v>
      </c>
      <c r="Q812" s="22">
        <f t="shared" si="10"/>
        <v>0</v>
      </c>
      <c r="R812" s="22">
        <f t="shared" si="11"/>
        <v>0</v>
      </c>
      <c r="S812" s="22">
        <v>0.0</v>
      </c>
      <c r="T812" s="22">
        <f t="shared" si="12"/>
        <v>0</v>
      </c>
      <c r="U812" s="22">
        <f t="shared" si="13"/>
        <v>0</v>
      </c>
      <c r="V812" s="22">
        <f t="shared" si="14"/>
        <v>1150</v>
      </c>
      <c r="W812" s="22">
        <v>0.0</v>
      </c>
      <c r="X812" s="22">
        <f t="shared" si="15"/>
        <v>0</v>
      </c>
      <c r="Y812" s="22">
        <f t="shared" si="16"/>
        <v>0</v>
      </c>
      <c r="Z812" s="22">
        <v>0.39</v>
      </c>
      <c r="AA812" s="22">
        <f t="shared" si="17"/>
        <v>0</v>
      </c>
      <c r="AB812" s="22">
        <f t="shared" si="18"/>
        <v>0.39</v>
      </c>
      <c r="AC812" s="22">
        <v>68.87</v>
      </c>
      <c r="AD812" s="22">
        <f t="shared" si="19"/>
        <v>0</v>
      </c>
      <c r="AE812" s="22">
        <f t="shared" si="20"/>
        <v>68.87</v>
      </c>
      <c r="AF812" s="22">
        <v>1.37</v>
      </c>
      <c r="AG812" s="22">
        <f t="shared" si="21"/>
        <v>0</v>
      </c>
      <c r="AH812" s="22">
        <f t="shared" si="22"/>
        <v>1.37</v>
      </c>
      <c r="AI812" s="22">
        <v>60.86</v>
      </c>
      <c r="AJ812" s="22">
        <f t="shared" si="23"/>
        <v>0</v>
      </c>
      <c r="AK812" s="22">
        <f t="shared" si="24"/>
        <v>60.86</v>
      </c>
      <c r="AL812" s="22">
        <f t="shared" ref="AL812:AN812" si="3353">AF812+AI812</f>
        <v>62.23</v>
      </c>
      <c r="AM812" s="22">
        <f t="shared" si="3353"/>
        <v>0</v>
      </c>
      <c r="AN812" s="22">
        <f t="shared" si="3353"/>
        <v>62.23</v>
      </c>
      <c r="AO812" s="22">
        <f t="shared" ref="AO812:AQ812" si="3354">SUM(J812+M812+P812+S812+W812+Z812+AC812+AF812+AI812)</f>
        <v>131.49</v>
      </c>
      <c r="AP812" s="22">
        <f t="shared" si="3354"/>
        <v>0</v>
      </c>
      <c r="AQ812" s="22">
        <f t="shared" si="3354"/>
        <v>131.49</v>
      </c>
      <c r="AR812" s="22">
        <v>35.305003360526584</v>
      </c>
      <c r="AS812" s="22">
        <f t="shared" si="27"/>
        <v>166.7950034</v>
      </c>
      <c r="AT812" s="22">
        <f t="shared" si="28"/>
        <v>166.7950034</v>
      </c>
      <c r="AU812" s="22">
        <f t="shared" si="29"/>
        <v>983.2049966</v>
      </c>
      <c r="AV812" s="22">
        <f t="shared" si="3342"/>
        <v>4554</v>
      </c>
      <c r="AW812" s="22">
        <f t="shared" si="31"/>
        <v>3570.795003</v>
      </c>
      <c r="AX812" s="22">
        <f t="shared" si="32"/>
        <v>983.2049966</v>
      </c>
      <c r="AY812" s="22">
        <v>70.73</v>
      </c>
      <c r="AZ812" s="22">
        <f t="shared" si="33"/>
        <v>70.73</v>
      </c>
      <c r="BA812" s="22">
        <f t="shared" si="34"/>
        <v>0</v>
      </c>
      <c r="BB812" s="22">
        <f t="shared" si="35"/>
        <v>4624.73</v>
      </c>
      <c r="BC812" s="22">
        <f t="shared" ref="BC812:BD812" si="3355">SUM(AW812+AZ812)</f>
        <v>3641.525003</v>
      </c>
      <c r="BD812" s="22">
        <f t="shared" si="3355"/>
        <v>983.2049966</v>
      </c>
      <c r="BE812" s="22">
        <f t="shared" si="37"/>
        <v>0</v>
      </c>
      <c r="BF812" s="27">
        <v>0.0</v>
      </c>
      <c r="BG812" s="22">
        <f t="shared" si="38"/>
        <v>0</v>
      </c>
      <c r="BH812" s="22">
        <f t="shared" si="39"/>
        <v>0</v>
      </c>
      <c r="BI812" s="22">
        <v>476.17</v>
      </c>
      <c r="BJ812" s="22">
        <f t="shared" si="40"/>
        <v>476.17</v>
      </c>
      <c r="BK812" s="22">
        <f t="shared" si="41"/>
        <v>0</v>
      </c>
      <c r="BL812" s="22"/>
      <c r="BM812" s="22">
        <f t="shared" si="42"/>
        <v>0</v>
      </c>
      <c r="BN812" s="22" t="str">
        <f t="shared" si="43"/>
        <v/>
      </c>
      <c r="BO812" s="22">
        <f t="shared" ref="BO812:BQ812" si="3356">BF812+BI812+BL812</f>
        <v>476.17</v>
      </c>
      <c r="BP812" s="22">
        <f t="shared" si="3356"/>
        <v>476.17</v>
      </c>
      <c r="BQ812" s="22">
        <f t="shared" si="3356"/>
        <v>0</v>
      </c>
      <c r="BR812" s="22">
        <f t="shared" si="45"/>
        <v>0</v>
      </c>
      <c r="BS812" s="22">
        <v>0.0</v>
      </c>
      <c r="BT812" s="22">
        <f t="shared" si="46"/>
        <v>0</v>
      </c>
      <c r="BU812" s="22">
        <f t="shared" si="47"/>
        <v>0</v>
      </c>
      <c r="BV812" s="22">
        <f t="shared" si="48"/>
        <v>0</v>
      </c>
      <c r="BW812" s="27">
        <v>1468.47</v>
      </c>
      <c r="BX812" s="22">
        <f t="shared" si="49"/>
        <v>1468.47</v>
      </c>
      <c r="BY812" s="22">
        <f t="shared" si="50"/>
        <v>0</v>
      </c>
      <c r="BZ812" s="22">
        <f t="shared" si="51"/>
        <v>0</v>
      </c>
      <c r="CA812" s="22">
        <f t="shared" si="52"/>
        <v>0</v>
      </c>
    </row>
    <row r="813" ht="14.25" customHeight="1">
      <c r="A813" s="14" t="s">
        <v>3490</v>
      </c>
      <c r="B813" s="14" t="s">
        <v>3491</v>
      </c>
      <c r="C813" s="14" t="s">
        <v>3492</v>
      </c>
      <c r="D813" s="14">
        <v>5.59028059E8</v>
      </c>
      <c r="E813" s="14" t="s">
        <v>1584</v>
      </c>
      <c r="F813" s="14" t="s">
        <v>124</v>
      </c>
      <c r="G813" s="14" t="s">
        <v>3493</v>
      </c>
      <c r="H813" s="25" t="s">
        <v>96</v>
      </c>
      <c r="I813" s="26">
        <v>1650.0</v>
      </c>
      <c r="J813" s="22">
        <v>0.0</v>
      </c>
      <c r="K813" s="22">
        <f t="shared" si="6"/>
        <v>0</v>
      </c>
      <c r="L813" s="22">
        <f t="shared" si="7"/>
        <v>0</v>
      </c>
      <c r="M813" s="22">
        <v>0.0</v>
      </c>
      <c r="N813" s="22">
        <f t="shared" si="8"/>
        <v>0</v>
      </c>
      <c r="O813" s="22">
        <f t="shared" si="9"/>
        <v>0</v>
      </c>
      <c r="P813" s="22">
        <v>0.0</v>
      </c>
      <c r="Q813" s="22">
        <f t="shared" si="10"/>
        <v>0</v>
      </c>
      <c r="R813" s="22">
        <f t="shared" si="11"/>
        <v>0</v>
      </c>
      <c r="S813" s="22">
        <v>0.0</v>
      </c>
      <c r="T813" s="22">
        <f t="shared" si="12"/>
        <v>0</v>
      </c>
      <c r="U813" s="22">
        <f t="shared" si="13"/>
        <v>0</v>
      </c>
      <c r="V813" s="22">
        <f t="shared" si="14"/>
        <v>1650</v>
      </c>
      <c r="W813" s="22">
        <v>0.0</v>
      </c>
      <c r="X813" s="22">
        <f t="shared" si="15"/>
        <v>0</v>
      </c>
      <c r="Y813" s="22">
        <f t="shared" si="16"/>
        <v>0</v>
      </c>
      <c r="Z813" s="22">
        <v>0.39</v>
      </c>
      <c r="AA813" s="22">
        <f t="shared" si="17"/>
        <v>0</v>
      </c>
      <c r="AB813" s="22">
        <f t="shared" si="18"/>
        <v>0.39</v>
      </c>
      <c r="AC813" s="22">
        <v>68.87</v>
      </c>
      <c r="AD813" s="22">
        <f t="shared" si="19"/>
        <v>0</v>
      </c>
      <c r="AE813" s="22">
        <f t="shared" si="20"/>
        <v>68.87</v>
      </c>
      <c r="AF813" s="22">
        <v>1.37</v>
      </c>
      <c r="AG813" s="22">
        <f t="shared" si="21"/>
        <v>0</v>
      </c>
      <c r="AH813" s="22">
        <f t="shared" si="22"/>
        <v>1.37</v>
      </c>
      <c r="AI813" s="22">
        <v>60.86</v>
      </c>
      <c r="AJ813" s="22">
        <f t="shared" si="23"/>
        <v>0</v>
      </c>
      <c r="AK813" s="22">
        <f t="shared" si="24"/>
        <v>60.86</v>
      </c>
      <c r="AL813" s="22">
        <f t="shared" ref="AL813:AN813" si="3357">AF813+AI813</f>
        <v>62.23</v>
      </c>
      <c r="AM813" s="22">
        <f t="shared" si="3357"/>
        <v>0</v>
      </c>
      <c r="AN813" s="22">
        <f t="shared" si="3357"/>
        <v>62.23</v>
      </c>
      <c r="AO813" s="22">
        <f t="shared" ref="AO813:AQ813" si="3358">SUM(J813+M813+P813+S813+W813+Z813+AC813+AF813+AI813)</f>
        <v>131.49</v>
      </c>
      <c r="AP813" s="22">
        <f t="shared" si="3358"/>
        <v>0</v>
      </c>
      <c r="AQ813" s="22">
        <f t="shared" si="3358"/>
        <v>131.49</v>
      </c>
      <c r="AR813" s="22">
        <v>52.63669542075504</v>
      </c>
      <c r="AS813" s="22">
        <f t="shared" si="27"/>
        <v>184.1266954</v>
      </c>
      <c r="AT813" s="22">
        <f t="shared" si="28"/>
        <v>184.1266954</v>
      </c>
      <c r="AU813" s="22">
        <f t="shared" si="29"/>
        <v>1465.873305</v>
      </c>
      <c r="AV813" s="22">
        <f t="shared" si="3342"/>
        <v>4554</v>
      </c>
      <c r="AW813" s="22">
        <f t="shared" si="31"/>
        <v>3088.126695</v>
      </c>
      <c r="AX813" s="22">
        <f t="shared" si="32"/>
        <v>1465.873305</v>
      </c>
      <c r="AY813" s="22">
        <v>70.73</v>
      </c>
      <c r="AZ813" s="22">
        <f t="shared" si="33"/>
        <v>70.73</v>
      </c>
      <c r="BA813" s="22">
        <f t="shared" si="34"/>
        <v>0</v>
      </c>
      <c r="BB813" s="22">
        <f t="shared" si="35"/>
        <v>4624.73</v>
      </c>
      <c r="BC813" s="22">
        <f t="shared" ref="BC813:BD813" si="3359">SUM(AW813+AZ813)</f>
        <v>3158.856695</v>
      </c>
      <c r="BD813" s="22">
        <f t="shared" si="3359"/>
        <v>1465.873305</v>
      </c>
      <c r="BE813" s="22">
        <f t="shared" si="37"/>
        <v>0</v>
      </c>
      <c r="BF813" s="27">
        <v>0.0</v>
      </c>
      <c r="BG813" s="22">
        <f t="shared" si="38"/>
        <v>0</v>
      </c>
      <c r="BH813" s="22">
        <f t="shared" si="39"/>
        <v>0</v>
      </c>
      <c r="BI813" s="22">
        <v>384.18</v>
      </c>
      <c r="BJ813" s="22">
        <f t="shared" si="40"/>
        <v>384.18</v>
      </c>
      <c r="BK813" s="22">
        <f t="shared" si="41"/>
        <v>0</v>
      </c>
      <c r="BL813" s="22"/>
      <c r="BM813" s="22">
        <f t="shared" si="42"/>
        <v>0</v>
      </c>
      <c r="BN813" s="22" t="str">
        <f t="shared" si="43"/>
        <v/>
      </c>
      <c r="BO813" s="22">
        <f t="shared" ref="BO813:BQ813" si="3360">BF813+BI813+BL813</f>
        <v>384.18</v>
      </c>
      <c r="BP813" s="22">
        <f t="shared" si="3360"/>
        <v>384.18</v>
      </c>
      <c r="BQ813" s="22">
        <f t="shared" si="3360"/>
        <v>0</v>
      </c>
      <c r="BR813" s="22">
        <f t="shared" si="45"/>
        <v>0</v>
      </c>
      <c r="BS813" s="22">
        <v>0.0</v>
      </c>
      <c r="BT813" s="22">
        <f t="shared" si="46"/>
        <v>0</v>
      </c>
      <c r="BU813" s="22">
        <f t="shared" si="47"/>
        <v>0</v>
      </c>
      <c r="BV813" s="22">
        <f t="shared" si="48"/>
        <v>0</v>
      </c>
      <c r="BW813" s="27">
        <v>53.2</v>
      </c>
      <c r="BX813" s="22">
        <f t="shared" si="49"/>
        <v>53.2</v>
      </c>
      <c r="BY813" s="22">
        <f t="shared" si="50"/>
        <v>0</v>
      </c>
      <c r="BZ813" s="22">
        <f t="shared" si="51"/>
        <v>0</v>
      </c>
      <c r="CA813" s="22">
        <f t="shared" si="52"/>
        <v>0</v>
      </c>
    </row>
    <row r="814" ht="14.25" customHeight="1">
      <c r="A814" s="14" t="s">
        <v>3494</v>
      </c>
      <c r="B814" s="14" t="s">
        <v>3495</v>
      </c>
      <c r="C814" s="14" t="s">
        <v>3496</v>
      </c>
      <c r="D814" s="14">
        <v>3.08367928E8</v>
      </c>
      <c r="E814" s="14" t="s">
        <v>220</v>
      </c>
      <c r="F814" s="14" t="s">
        <v>107</v>
      </c>
      <c r="G814" s="14" t="s">
        <v>3497</v>
      </c>
      <c r="H814" s="25" t="s">
        <v>96</v>
      </c>
      <c r="I814" s="26">
        <v>1900.0</v>
      </c>
      <c r="J814" s="22">
        <v>0.0</v>
      </c>
      <c r="K814" s="22">
        <f t="shared" si="6"/>
        <v>0</v>
      </c>
      <c r="L814" s="22">
        <f t="shared" si="7"/>
        <v>0</v>
      </c>
      <c r="M814" s="22">
        <v>0.0</v>
      </c>
      <c r="N814" s="22">
        <f t="shared" si="8"/>
        <v>0</v>
      </c>
      <c r="O814" s="22">
        <f t="shared" si="9"/>
        <v>0</v>
      </c>
      <c r="P814" s="22">
        <v>0.0</v>
      </c>
      <c r="Q814" s="22">
        <f t="shared" si="10"/>
        <v>0</v>
      </c>
      <c r="R814" s="22">
        <f t="shared" si="11"/>
        <v>0</v>
      </c>
      <c r="S814" s="22">
        <v>0.0</v>
      </c>
      <c r="T814" s="22">
        <f t="shared" si="12"/>
        <v>0</v>
      </c>
      <c r="U814" s="22">
        <f t="shared" si="13"/>
        <v>0</v>
      </c>
      <c r="V814" s="22">
        <f t="shared" si="14"/>
        <v>1900</v>
      </c>
      <c r="W814" s="22">
        <v>0.0</v>
      </c>
      <c r="X814" s="22">
        <f t="shared" si="15"/>
        <v>0</v>
      </c>
      <c r="Y814" s="22">
        <f t="shared" si="16"/>
        <v>0</v>
      </c>
      <c r="Z814" s="22">
        <v>0.39</v>
      </c>
      <c r="AA814" s="22">
        <f t="shared" si="17"/>
        <v>0</v>
      </c>
      <c r="AB814" s="22">
        <f t="shared" si="18"/>
        <v>0.39</v>
      </c>
      <c r="AC814" s="22">
        <v>68.87</v>
      </c>
      <c r="AD814" s="22">
        <f t="shared" si="19"/>
        <v>0</v>
      </c>
      <c r="AE814" s="22">
        <f t="shared" si="20"/>
        <v>68.87</v>
      </c>
      <c r="AF814" s="22">
        <v>1.37</v>
      </c>
      <c r="AG814" s="22">
        <f t="shared" si="21"/>
        <v>0</v>
      </c>
      <c r="AH814" s="22">
        <f t="shared" si="22"/>
        <v>1.37</v>
      </c>
      <c r="AI814" s="22">
        <v>60.86</v>
      </c>
      <c r="AJ814" s="22">
        <f t="shared" si="23"/>
        <v>0</v>
      </c>
      <c r="AK814" s="22">
        <f t="shared" si="24"/>
        <v>60.86</v>
      </c>
      <c r="AL814" s="22">
        <f t="shared" ref="AL814:AN814" si="3361">AF814+AI814</f>
        <v>62.23</v>
      </c>
      <c r="AM814" s="22">
        <f t="shared" si="3361"/>
        <v>0</v>
      </c>
      <c r="AN814" s="22">
        <f t="shared" si="3361"/>
        <v>62.23</v>
      </c>
      <c r="AO814" s="22">
        <f t="shared" ref="AO814:AQ814" si="3362">SUM(J814+M814+P814+S814+W814+Z814+AC814+AF814+AI814)</f>
        <v>131.49</v>
      </c>
      <c r="AP814" s="22">
        <f t="shared" si="3362"/>
        <v>0</v>
      </c>
      <c r="AQ814" s="22">
        <f t="shared" si="3362"/>
        <v>131.49</v>
      </c>
      <c r="AR814" s="22">
        <v>61.30254145086927</v>
      </c>
      <c r="AS814" s="22">
        <f t="shared" si="27"/>
        <v>192.7925415</v>
      </c>
      <c r="AT814" s="22">
        <f t="shared" si="28"/>
        <v>192.7925415</v>
      </c>
      <c r="AU814" s="22">
        <f t="shared" si="29"/>
        <v>1707.207459</v>
      </c>
      <c r="AV814" s="22">
        <f t="shared" si="3342"/>
        <v>4554</v>
      </c>
      <c r="AW814" s="22">
        <f t="shared" si="31"/>
        <v>2846.792541</v>
      </c>
      <c r="AX814" s="22">
        <f t="shared" si="32"/>
        <v>1707.207459</v>
      </c>
      <c r="AY814" s="22">
        <v>70.73</v>
      </c>
      <c r="AZ814" s="22">
        <f t="shared" si="33"/>
        <v>70.73</v>
      </c>
      <c r="BA814" s="22">
        <f t="shared" si="34"/>
        <v>0</v>
      </c>
      <c r="BB814" s="22">
        <f t="shared" si="35"/>
        <v>4624.73</v>
      </c>
      <c r="BC814" s="22">
        <f t="shared" ref="BC814:BD814" si="3363">SUM(AW814+AZ814)</f>
        <v>2917.522541</v>
      </c>
      <c r="BD814" s="22">
        <f t="shared" si="3363"/>
        <v>1707.207459</v>
      </c>
      <c r="BE814" s="22">
        <f t="shared" si="37"/>
        <v>0</v>
      </c>
      <c r="BF814" s="27">
        <v>0.0</v>
      </c>
      <c r="BG814" s="22">
        <f t="shared" si="38"/>
        <v>0</v>
      </c>
      <c r="BH814" s="22">
        <f t="shared" si="39"/>
        <v>0</v>
      </c>
      <c r="BI814" s="22">
        <v>281.48</v>
      </c>
      <c r="BJ814" s="22">
        <f t="shared" si="40"/>
        <v>281.48</v>
      </c>
      <c r="BK814" s="22">
        <f t="shared" si="41"/>
        <v>0</v>
      </c>
      <c r="BL814" s="22"/>
      <c r="BM814" s="22">
        <f t="shared" si="42"/>
        <v>0</v>
      </c>
      <c r="BN814" s="22" t="str">
        <f t="shared" si="43"/>
        <v/>
      </c>
      <c r="BO814" s="22">
        <f t="shared" ref="BO814:BQ814" si="3364">BF814+BI814+BL814</f>
        <v>281.48</v>
      </c>
      <c r="BP814" s="22">
        <f t="shared" si="3364"/>
        <v>281.48</v>
      </c>
      <c r="BQ814" s="22">
        <f t="shared" si="3364"/>
        <v>0</v>
      </c>
      <c r="BR814" s="22">
        <f t="shared" si="45"/>
        <v>0</v>
      </c>
      <c r="BS814" s="22">
        <v>0.0</v>
      </c>
      <c r="BT814" s="22">
        <f t="shared" si="46"/>
        <v>0</v>
      </c>
      <c r="BU814" s="22">
        <f t="shared" si="47"/>
        <v>0</v>
      </c>
      <c r="BV814" s="22">
        <f t="shared" si="48"/>
        <v>0</v>
      </c>
      <c r="BW814" s="27">
        <v>691.67</v>
      </c>
      <c r="BX814" s="22">
        <f t="shared" si="49"/>
        <v>691.67</v>
      </c>
      <c r="BY814" s="22">
        <f t="shared" si="50"/>
        <v>0</v>
      </c>
      <c r="BZ814" s="22">
        <f t="shared" si="51"/>
        <v>0</v>
      </c>
      <c r="CA814" s="22">
        <f t="shared" si="52"/>
        <v>0</v>
      </c>
    </row>
    <row r="815" ht="14.25" customHeight="1">
      <c r="A815" s="14" t="s">
        <v>3498</v>
      </c>
      <c r="B815" s="14" t="s">
        <v>3499</v>
      </c>
      <c r="C815" s="14" t="s">
        <v>3500</v>
      </c>
      <c r="D815" s="14">
        <v>8.0660694E8</v>
      </c>
      <c r="E815" s="14" t="s">
        <v>341</v>
      </c>
      <c r="F815" s="14" t="s">
        <v>215</v>
      </c>
      <c r="G815" s="14" t="s">
        <v>3501</v>
      </c>
      <c r="H815" s="25" t="s">
        <v>96</v>
      </c>
      <c r="I815" s="26">
        <v>700.0</v>
      </c>
      <c r="J815" s="22">
        <v>0.0</v>
      </c>
      <c r="K815" s="22">
        <f t="shared" si="6"/>
        <v>0</v>
      </c>
      <c r="L815" s="22">
        <f t="shared" si="7"/>
        <v>0</v>
      </c>
      <c r="M815" s="22">
        <v>0.0</v>
      </c>
      <c r="N815" s="22">
        <f t="shared" si="8"/>
        <v>0</v>
      </c>
      <c r="O815" s="22">
        <f t="shared" si="9"/>
        <v>0</v>
      </c>
      <c r="P815" s="22">
        <v>0.0</v>
      </c>
      <c r="Q815" s="22">
        <f t="shared" si="10"/>
        <v>0</v>
      </c>
      <c r="R815" s="22">
        <f t="shared" si="11"/>
        <v>0</v>
      </c>
      <c r="S815" s="22">
        <v>0.0</v>
      </c>
      <c r="T815" s="22">
        <f t="shared" si="12"/>
        <v>0</v>
      </c>
      <c r="U815" s="22">
        <f t="shared" si="13"/>
        <v>0</v>
      </c>
      <c r="V815" s="22">
        <f t="shared" si="14"/>
        <v>700</v>
      </c>
      <c r="W815" s="22">
        <v>0.0</v>
      </c>
      <c r="X815" s="22">
        <f t="shared" si="15"/>
        <v>0</v>
      </c>
      <c r="Y815" s="22">
        <f t="shared" si="16"/>
        <v>0</v>
      </c>
      <c r="Z815" s="22">
        <v>0.39</v>
      </c>
      <c r="AA815" s="22">
        <f t="shared" si="17"/>
        <v>0</v>
      </c>
      <c r="AB815" s="22">
        <f t="shared" si="18"/>
        <v>0.39</v>
      </c>
      <c r="AC815" s="22">
        <v>68.87</v>
      </c>
      <c r="AD815" s="22">
        <f t="shared" si="19"/>
        <v>0</v>
      </c>
      <c r="AE815" s="22">
        <f t="shared" si="20"/>
        <v>68.87</v>
      </c>
      <c r="AF815" s="22">
        <v>1.37</v>
      </c>
      <c r="AG815" s="22">
        <f t="shared" si="21"/>
        <v>0</v>
      </c>
      <c r="AH815" s="22">
        <f t="shared" si="22"/>
        <v>1.37</v>
      </c>
      <c r="AI815" s="22">
        <v>60.86</v>
      </c>
      <c r="AJ815" s="22">
        <f t="shared" si="23"/>
        <v>0</v>
      </c>
      <c r="AK815" s="22">
        <f t="shared" si="24"/>
        <v>60.86</v>
      </c>
      <c r="AL815" s="22">
        <f t="shared" ref="AL815:AN815" si="3365">AF815+AI815</f>
        <v>62.23</v>
      </c>
      <c r="AM815" s="22">
        <f t="shared" si="3365"/>
        <v>0</v>
      </c>
      <c r="AN815" s="22">
        <f t="shared" si="3365"/>
        <v>62.23</v>
      </c>
      <c r="AO815" s="22">
        <f t="shared" ref="AO815:AQ815" si="3366">SUM(J815+M815+P815+S815+W815+Z815+AC815+AF815+AI815)</f>
        <v>131.49</v>
      </c>
      <c r="AP815" s="22">
        <f t="shared" si="3366"/>
        <v>0</v>
      </c>
      <c r="AQ815" s="22">
        <f t="shared" si="3366"/>
        <v>131.49</v>
      </c>
      <c r="AR815" s="22">
        <v>19.706480506320965</v>
      </c>
      <c r="AS815" s="22">
        <f t="shared" si="27"/>
        <v>151.1964805</v>
      </c>
      <c r="AT815" s="22">
        <f t="shared" si="28"/>
        <v>151.1964805</v>
      </c>
      <c r="AU815" s="22">
        <f t="shared" si="29"/>
        <v>548.8035195</v>
      </c>
      <c r="AV815" s="22">
        <f t="shared" si="3342"/>
        <v>4554</v>
      </c>
      <c r="AW815" s="22">
        <f t="shared" si="31"/>
        <v>4005.196481</v>
      </c>
      <c r="AX815" s="22">
        <f t="shared" si="32"/>
        <v>548.8035195</v>
      </c>
      <c r="AY815" s="22">
        <v>70.73</v>
      </c>
      <c r="AZ815" s="22">
        <f t="shared" si="33"/>
        <v>70.73</v>
      </c>
      <c r="BA815" s="22">
        <f t="shared" si="34"/>
        <v>0</v>
      </c>
      <c r="BB815" s="22">
        <f t="shared" si="35"/>
        <v>4624.73</v>
      </c>
      <c r="BC815" s="22">
        <f t="shared" ref="BC815:BD815" si="3367">SUM(AW815+AZ815)</f>
        <v>4075.926481</v>
      </c>
      <c r="BD815" s="22">
        <f t="shared" si="3367"/>
        <v>548.8035195</v>
      </c>
      <c r="BE815" s="22">
        <f t="shared" si="37"/>
        <v>0</v>
      </c>
      <c r="BF815" s="27">
        <v>0.0</v>
      </c>
      <c r="BG815" s="22">
        <f t="shared" si="38"/>
        <v>0</v>
      </c>
      <c r="BH815" s="22">
        <f t="shared" si="39"/>
        <v>0</v>
      </c>
      <c r="BI815" s="22">
        <v>496.04999999999995</v>
      </c>
      <c r="BJ815" s="22">
        <f t="shared" si="40"/>
        <v>496.05</v>
      </c>
      <c r="BK815" s="22">
        <f t="shared" si="41"/>
        <v>0</v>
      </c>
      <c r="BL815" s="22"/>
      <c r="BM815" s="22">
        <f t="shared" si="42"/>
        <v>0</v>
      </c>
      <c r="BN815" s="22" t="str">
        <f t="shared" si="43"/>
        <v/>
      </c>
      <c r="BO815" s="22">
        <f t="shared" ref="BO815:BQ815" si="3368">BF815+BI815+BL815</f>
        <v>496.05</v>
      </c>
      <c r="BP815" s="22">
        <f t="shared" si="3368"/>
        <v>496.05</v>
      </c>
      <c r="BQ815" s="22">
        <f t="shared" si="3368"/>
        <v>0</v>
      </c>
      <c r="BR815" s="22">
        <f t="shared" si="45"/>
        <v>0</v>
      </c>
      <c r="BS815" s="22">
        <v>0.0</v>
      </c>
      <c r="BT815" s="22">
        <f t="shared" si="46"/>
        <v>0</v>
      </c>
      <c r="BU815" s="22">
        <f t="shared" si="47"/>
        <v>0</v>
      </c>
      <c r="BV815" s="22">
        <f t="shared" si="48"/>
        <v>0</v>
      </c>
      <c r="BW815" s="27">
        <v>191.54</v>
      </c>
      <c r="BX815" s="22">
        <f t="shared" si="49"/>
        <v>191.54</v>
      </c>
      <c r="BY815" s="22">
        <f t="shared" si="50"/>
        <v>0</v>
      </c>
      <c r="BZ815" s="22">
        <f t="shared" si="51"/>
        <v>0</v>
      </c>
      <c r="CA815" s="22">
        <f t="shared" si="52"/>
        <v>0</v>
      </c>
    </row>
    <row r="816" ht="14.25" customHeight="1">
      <c r="A816" s="14" t="s">
        <v>3502</v>
      </c>
      <c r="B816" s="14" t="s">
        <v>244</v>
      </c>
      <c r="C816" s="14" t="s">
        <v>3503</v>
      </c>
      <c r="D816" s="14"/>
      <c r="E816" s="14" t="s">
        <v>422</v>
      </c>
      <c r="F816" s="14" t="s">
        <v>130</v>
      </c>
      <c r="G816" s="14" t="s">
        <v>3504</v>
      </c>
      <c r="H816" s="25" t="s">
        <v>96</v>
      </c>
      <c r="I816" s="26">
        <v>1850.0</v>
      </c>
      <c r="J816" s="22">
        <v>0.0</v>
      </c>
      <c r="K816" s="22">
        <f t="shared" si="6"/>
        <v>0</v>
      </c>
      <c r="L816" s="22">
        <f t="shared" si="7"/>
        <v>0</v>
      </c>
      <c r="M816" s="22">
        <v>0.0</v>
      </c>
      <c r="N816" s="22">
        <f t="shared" si="8"/>
        <v>0</v>
      </c>
      <c r="O816" s="22">
        <f t="shared" si="9"/>
        <v>0</v>
      </c>
      <c r="P816" s="22">
        <v>0.0</v>
      </c>
      <c r="Q816" s="22">
        <f t="shared" si="10"/>
        <v>0</v>
      </c>
      <c r="R816" s="22">
        <f t="shared" si="11"/>
        <v>0</v>
      </c>
      <c r="S816" s="22">
        <v>0.0</v>
      </c>
      <c r="T816" s="22">
        <f t="shared" si="12"/>
        <v>0</v>
      </c>
      <c r="U816" s="22">
        <f t="shared" si="13"/>
        <v>0</v>
      </c>
      <c r="V816" s="22">
        <f t="shared" si="14"/>
        <v>1850</v>
      </c>
      <c r="W816" s="22">
        <v>0.0</v>
      </c>
      <c r="X816" s="22">
        <f t="shared" si="15"/>
        <v>0</v>
      </c>
      <c r="Y816" s="22">
        <f t="shared" si="16"/>
        <v>0</v>
      </c>
      <c r="Z816" s="22">
        <v>0.39</v>
      </c>
      <c r="AA816" s="22">
        <f t="shared" si="17"/>
        <v>0</v>
      </c>
      <c r="AB816" s="22">
        <f t="shared" si="18"/>
        <v>0.39</v>
      </c>
      <c r="AC816" s="22">
        <v>68.87</v>
      </c>
      <c r="AD816" s="22">
        <f t="shared" si="19"/>
        <v>0</v>
      </c>
      <c r="AE816" s="22">
        <f t="shared" si="20"/>
        <v>68.87</v>
      </c>
      <c r="AF816" s="22">
        <v>1.37</v>
      </c>
      <c r="AG816" s="22">
        <f t="shared" si="21"/>
        <v>0</v>
      </c>
      <c r="AH816" s="22">
        <f t="shared" si="22"/>
        <v>1.37</v>
      </c>
      <c r="AI816" s="22">
        <v>60.86</v>
      </c>
      <c r="AJ816" s="22">
        <f t="shared" si="23"/>
        <v>0</v>
      </c>
      <c r="AK816" s="22">
        <f t="shared" si="24"/>
        <v>60.86</v>
      </c>
      <c r="AL816" s="22">
        <f t="shared" ref="AL816:AN816" si="3369">AF816+AI816</f>
        <v>62.23</v>
      </c>
      <c r="AM816" s="22">
        <f t="shared" si="3369"/>
        <v>0</v>
      </c>
      <c r="AN816" s="22">
        <f t="shared" si="3369"/>
        <v>62.23</v>
      </c>
      <c r="AO816" s="22">
        <f t="shared" ref="AO816:AQ816" si="3370">SUM(J816+M816+P816+S816+W816+Z816+AC816+AF816+AI816)</f>
        <v>131.49</v>
      </c>
      <c r="AP816" s="22">
        <f t="shared" si="3370"/>
        <v>0</v>
      </c>
      <c r="AQ816" s="22">
        <f t="shared" si="3370"/>
        <v>131.49</v>
      </c>
      <c r="AR816" s="22">
        <v>59.56937224484643</v>
      </c>
      <c r="AS816" s="22">
        <f t="shared" si="27"/>
        <v>191.0593722</v>
      </c>
      <c r="AT816" s="22">
        <f t="shared" si="28"/>
        <v>191.0593722</v>
      </c>
      <c r="AU816" s="22">
        <f t="shared" si="29"/>
        <v>1658.940628</v>
      </c>
      <c r="AV816" s="22">
        <f t="shared" si="3342"/>
        <v>4554</v>
      </c>
      <c r="AW816" s="22">
        <f t="shared" si="31"/>
        <v>2895.059372</v>
      </c>
      <c r="AX816" s="22">
        <f t="shared" si="32"/>
        <v>1658.940628</v>
      </c>
      <c r="AY816" s="22">
        <v>70.73</v>
      </c>
      <c r="AZ816" s="22">
        <f t="shared" si="33"/>
        <v>70.73</v>
      </c>
      <c r="BA816" s="22">
        <f t="shared" si="34"/>
        <v>0</v>
      </c>
      <c r="BB816" s="22">
        <f t="shared" si="35"/>
        <v>4624.73</v>
      </c>
      <c r="BC816" s="22">
        <f t="shared" ref="BC816:BD816" si="3371">SUM(AW816+AZ816)</f>
        <v>2965.789372</v>
      </c>
      <c r="BD816" s="22">
        <f t="shared" si="3371"/>
        <v>1658.940628</v>
      </c>
      <c r="BE816" s="22">
        <f t="shared" si="37"/>
        <v>0</v>
      </c>
      <c r="BF816" s="27">
        <v>0.0</v>
      </c>
      <c r="BG816" s="22">
        <f t="shared" si="38"/>
        <v>0</v>
      </c>
      <c r="BH816" s="22">
        <f t="shared" si="39"/>
        <v>0</v>
      </c>
      <c r="BI816" s="22">
        <v>0.0</v>
      </c>
      <c r="BJ816" s="22">
        <f t="shared" si="40"/>
        <v>0</v>
      </c>
      <c r="BK816" s="22">
        <f t="shared" si="41"/>
        <v>0</v>
      </c>
      <c r="BL816" s="22"/>
      <c r="BM816" s="22">
        <f t="shared" si="42"/>
        <v>0</v>
      </c>
      <c r="BN816" s="22" t="str">
        <f t="shared" si="43"/>
        <v/>
      </c>
      <c r="BO816" s="22">
        <f t="shared" ref="BO816:BQ816" si="3372">BF816+BI816+BL816</f>
        <v>0</v>
      </c>
      <c r="BP816" s="22">
        <f t="shared" si="3372"/>
        <v>0</v>
      </c>
      <c r="BQ816" s="22">
        <f t="shared" si="3372"/>
        <v>0</v>
      </c>
      <c r="BR816" s="22">
        <f t="shared" si="45"/>
        <v>0</v>
      </c>
      <c r="BS816" s="22">
        <v>0.0</v>
      </c>
      <c r="BT816" s="22">
        <f t="shared" si="46"/>
        <v>0</v>
      </c>
      <c r="BU816" s="22">
        <f t="shared" si="47"/>
        <v>0</v>
      </c>
      <c r="BV816" s="22">
        <f t="shared" si="48"/>
        <v>0</v>
      </c>
      <c r="BW816" s="27">
        <v>0.0</v>
      </c>
      <c r="BX816" s="22">
        <f t="shared" si="49"/>
        <v>0</v>
      </c>
      <c r="BY816" s="22">
        <f t="shared" si="50"/>
        <v>0</v>
      </c>
      <c r="BZ816" s="22">
        <f t="shared" si="51"/>
        <v>0</v>
      </c>
      <c r="CA816" s="22">
        <f t="shared" si="52"/>
        <v>0</v>
      </c>
    </row>
    <row r="817" ht="14.25" customHeight="1">
      <c r="A817" s="14" t="s">
        <v>3505</v>
      </c>
      <c r="B817" s="14" t="s">
        <v>244</v>
      </c>
      <c r="C817" s="14" t="s">
        <v>3506</v>
      </c>
      <c r="D817" s="14"/>
      <c r="E817" s="14" t="s">
        <v>3507</v>
      </c>
      <c r="F817" s="14" t="s">
        <v>119</v>
      </c>
      <c r="G817" s="14" t="s">
        <v>3508</v>
      </c>
      <c r="H817" s="25" t="s">
        <v>96</v>
      </c>
      <c r="I817" s="26">
        <v>1129.0</v>
      </c>
      <c r="J817" s="22">
        <v>0.0</v>
      </c>
      <c r="K817" s="22">
        <f t="shared" si="6"/>
        <v>0</v>
      </c>
      <c r="L817" s="22">
        <f t="shared" si="7"/>
        <v>0</v>
      </c>
      <c r="M817" s="22">
        <v>0.0</v>
      </c>
      <c r="N817" s="22">
        <f t="shared" si="8"/>
        <v>0</v>
      </c>
      <c r="O817" s="22">
        <f t="shared" si="9"/>
        <v>0</v>
      </c>
      <c r="P817" s="22">
        <v>0.0</v>
      </c>
      <c r="Q817" s="22">
        <f t="shared" si="10"/>
        <v>0</v>
      </c>
      <c r="R817" s="22">
        <f t="shared" si="11"/>
        <v>0</v>
      </c>
      <c r="S817" s="22">
        <v>0.0</v>
      </c>
      <c r="T817" s="22">
        <f t="shared" si="12"/>
        <v>0</v>
      </c>
      <c r="U817" s="22">
        <f t="shared" si="13"/>
        <v>0</v>
      </c>
      <c r="V817" s="22">
        <f t="shared" si="14"/>
        <v>1129</v>
      </c>
      <c r="W817" s="22">
        <v>0.0</v>
      </c>
      <c r="X817" s="22">
        <f t="shared" si="15"/>
        <v>0</v>
      </c>
      <c r="Y817" s="22">
        <f t="shared" si="16"/>
        <v>0</v>
      </c>
      <c r="Z817" s="22">
        <v>0.39</v>
      </c>
      <c r="AA817" s="22">
        <f t="shared" si="17"/>
        <v>0</v>
      </c>
      <c r="AB817" s="22">
        <f t="shared" si="18"/>
        <v>0.39</v>
      </c>
      <c r="AC817" s="22">
        <v>68.87</v>
      </c>
      <c r="AD817" s="22">
        <f t="shared" si="19"/>
        <v>0</v>
      </c>
      <c r="AE817" s="22">
        <f t="shared" si="20"/>
        <v>68.87</v>
      </c>
      <c r="AF817" s="22">
        <v>1.37</v>
      </c>
      <c r="AG817" s="22">
        <f t="shared" si="21"/>
        <v>0</v>
      </c>
      <c r="AH817" s="22">
        <f t="shared" si="22"/>
        <v>1.37</v>
      </c>
      <c r="AI817" s="22">
        <v>60.86</v>
      </c>
      <c r="AJ817" s="22">
        <f t="shared" si="23"/>
        <v>0</v>
      </c>
      <c r="AK817" s="22">
        <f t="shared" si="24"/>
        <v>60.86</v>
      </c>
      <c r="AL817" s="22">
        <f t="shared" ref="AL817:AN817" si="3373">AF817+AI817</f>
        <v>62.23</v>
      </c>
      <c r="AM817" s="22">
        <f t="shared" si="3373"/>
        <v>0</v>
      </c>
      <c r="AN817" s="22">
        <f t="shared" si="3373"/>
        <v>62.23</v>
      </c>
      <c r="AO817" s="22">
        <f t="shared" ref="AO817:AQ817" si="3374">SUM(J817+M817+P817+S817+W817+Z817+AC817+AF817+AI817)</f>
        <v>131.49</v>
      </c>
      <c r="AP817" s="22">
        <f t="shared" si="3374"/>
        <v>0</v>
      </c>
      <c r="AQ817" s="22">
        <f t="shared" si="3374"/>
        <v>131.49</v>
      </c>
      <c r="AR817" s="22">
        <v>34.577072293996984</v>
      </c>
      <c r="AS817" s="22">
        <f t="shared" si="27"/>
        <v>166.0670723</v>
      </c>
      <c r="AT817" s="22">
        <f t="shared" si="28"/>
        <v>166.0670723</v>
      </c>
      <c r="AU817" s="22">
        <f t="shared" si="29"/>
        <v>962.9329277</v>
      </c>
      <c r="AV817" s="22">
        <f t="shared" si="3342"/>
        <v>4554</v>
      </c>
      <c r="AW817" s="22">
        <f t="shared" si="31"/>
        <v>3591.067072</v>
      </c>
      <c r="AX817" s="22">
        <f t="shared" si="32"/>
        <v>962.9329277</v>
      </c>
      <c r="AY817" s="22">
        <v>70.73</v>
      </c>
      <c r="AZ817" s="22">
        <f t="shared" si="33"/>
        <v>70.73</v>
      </c>
      <c r="BA817" s="22">
        <f t="shared" si="34"/>
        <v>0</v>
      </c>
      <c r="BB817" s="22">
        <f t="shared" si="35"/>
        <v>4624.73</v>
      </c>
      <c r="BC817" s="22">
        <f t="shared" ref="BC817:BD817" si="3375">SUM(AW817+AZ817)</f>
        <v>3661.797072</v>
      </c>
      <c r="BD817" s="22">
        <f t="shared" si="3375"/>
        <v>962.9329277</v>
      </c>
      <c r="BE817" s="22">
        <f t="shared" si="37"/>
        <v>0</v>
      </c>
      <c r="BF817" s="27">
        <v>0.0</v>
      </c>
      <c r="BG817" s="22">
        <f t="shared" si="38"/>
        <v>0</v>
      </c>
      <c r="BH817" s="22">
        <f t="shared" si="39"/>
        <v>0</v>
      </c>
      <c r="BI817" s="22">
        <v>0.0</v>
      </c>
      <c r="BJ817" s="22">
        <f t="shared" si="40"/>
        <v>0</v>
      </c>
      <c r="BK817" s="22">
        <f t="shared" si="41"/>
        <v>0</v>
      </c>
      <c r="BL817" s="22"/>
      <c r="BM817" s="22">
        <f t="shared" si="42"/>
        <v>0</v>
      </c>
      <c r="BN817" s="22" t="str">
        <f t="shared" si="43"/>
        <v/>
      </c>
      <c r="BO817" s="22">
        <f t="shared" ref="BO817:BQ817" si="3376">BF817+BI817+BL817</f>
        <v>0</v>
      </c>
      <c r="BP817" s="22">
        <f t="shared" si="3376"/>
        <v>0</v>
      </c>
      <c r="BQ817" s="22">
        <f t="shared" si="3376"/>
        <v>0</v>
      </c>
      <c r="BR817" s="22">
        <f t="shared" si="45"/>
        <v>0</v>
      </c>
      <c r="BS817" s="22">
        <v>0.0</v>
      </c>
      <c r="BT817" s="22">
        <f t="shared" si="46"/>
        <v>0</v>
      </c>
      <c r="BU817" s="22">
        <f t="shared" si="47"/>
        <v>0</v>
      </c>
      <c r="BV817" s="22">
        <f t="shared" si="48"/>
        <v>0</v>
      </c>
      <c r="BW817" s="27">
        <v>0.0</v>
      </c>
      <c r="BX817" s="22">
        <f t="shared" si="49"/>
        <v>0</v>
      </c>
      <c r="BY817" s="22">
        <f t="shared" si="50"/>
        <v>0</v>
      </c>
      <c r="BZ817" s="22">
        <f t="shared" si="51"/>
        <v>0</v>
      </c>
      <c r="CA817" s="22">
        <f t="shared" si="52"/>
        <v>0</v>
      </c>
    </row>
    <row r="818" ht="14.25" customHeight="1">
      <c r="A818" s="14" t="s">
        <v>3509</v>
      </c>
      <c r="B818" s="14" t="s">
        <v>3510</v>
      </c>
      <c r="C818" s="14" t="s">
        <v>3511</v>
      </c>
      <c r="D818" s="14">
        <v>9.3361853E8</v>
      </c>
      <c r="E818" s="14" t="s">
        <v>252</v>
      </c>
      <c r="F818" s="14" t="s">
        <v>508</v>
      </c>
      <c r="G818" s="14" t="s">
        <v>3512</v>
      </c>
      <c r="H818" s="25" t="s">
        <v>96</v>
      </c>
      <c r="I818" s="26">
        <v>1630.0</v>
      </c>
      <c r="J818" s="22">
        <v>0.0</v>
      </c>
      <c r="K818" s="22">
        <f t="shared" si="6"/>
        <v>0</v>
      </c>
      <c r="L818" s="22">
        <f t="shared" si="7"/>
        <v>0</v>
      </c>
      <c r="M818" s="22">
        <v>0.0</v>
      </c>
      <c r="N818" s="22">
        <f t="shared" si="8"/>
        <v>0</v>
      </c>
      <c r="O818" s="22">
        <f t="shared" si="9"/>
        <v>0</v>
      </c>
      <c r="P818" s="22">
        <v>0.0</v>
      </c>
      <c r="Q818" s="22">
        <f t="shared" si="10"/>
        <v>0</v>
      </c>
      <c r="R818" s="22">
        <f t="shared" si="11"/>
        <v>0</v>
      </c>
      <c r="S818" s="22">
        <v>0.0</v>
      </c>
      <c r="T818" s="22">
        <f t="shared" si="12"/>
        <v>0</v>
      </c>
      <c r="U818" s="22">
        <f t="shared" si="13"/>
        <v>0</v>
      </c>
      <c r="V818" s="22">
        <f t="shared" si="14"/>
        <v>1630</v>
      </c>
      <c r="W818" s="22">
        <v>0.0</v>
      </c>
      <c r="X818" s="22">
        <f t="shared" si="15"/>
        <v>0</v>
      </c>
      <c r="Y818" s="22">
        <f t="shared" si="16"/>
        <v>0</v>
      </c>
      <c r="Z818" s="22">
        <v>0.39</v>
      </c>
      <c r="AA818" s="22">
        <f t="shared" si="17"/>
        <v>0</v>
      </c>
      <c r="AB818" s="22">
        <f t="shared" si="18"/>
        <v>0.39</v>
      </c>
      <c r="AC818" s="22">
        <v>68.87</v>
      </c>
      <c r="AD818" s="22">
        <f t="shared" si="19"/>
        <v>0</v>
      </c>
      <c r="AE818" s="22">
        <f t="shared" si="20"/>
        <v>68.87</v>
      </c>
      <c r="AF818" s="22">
        <v>1.37</v>
      </c>
      <c r="AG818" s="22">
        <f t="shared" si="21"/>
        <v>0</v>
      </c>
      <c r="AH818" s="22">
        <f t="shared" si="22"/>
        <v>1.37</v>
      </c>
      <c r="AI818" s="22">
        <v>60.86</v>
      </c>
      <c r="AJ818" s="22">
        <f t="shared" si="23"/>
        <v>0</v>
      </c>
      <c r="AK818" s="22">
        <f t="shared" si="24"/>
        <v>60.86</v>
      </c>
      <c r="AL818" s="22">
        <f t="shared" ref="AL818:AN818" si="3377">AF818+AI818</f>
        <v>62.23</v>
      </c>
      <c r="AM818" s="22">
        <f t="shared" si="3377"/>
        <v>0</v>
      </c>
      <c r="AN818" s="22">
        <f t="shared" si="3377"/>
        <v>62.23</v>
      </c>
      <c r="AO818" s="22">
        <f t="shared" ref="AO818:AQ818" si="3378">SUM(J818+M818+P818+S818+W818+Z818+AC818+AF818+AI818)</f>
        <v>131.49</v>
      </c>
      <c r="AP818" s="22">
        <f t="shared" si="3378"/>
        <v>0</v>
      </c>
      <c r="AQ818" s="22">
        <f t="shared" si="3378"/>
        <v>131.49</v>
      </c>
      <c r="AR818" s="22">
        <v>51.943427738345896</v>
      </c>
      <c r="AS818" s="22">
        <f t="shared" si="27"/>
        <v>183.4334277</v>
      </c>
      <c r="AT818" s="22">
        <f t="shared" si="28"/>
        <v>183.4334277</v>
      </c>
      <c r="AU818" s="22">
        <f t="shared" si="29"/>
        <v>1446.566572</v>
      </c>
      <c r="AV818" s="22">
        <f t="shared" si="3342"/>
        <v>4554</v>
      </c>
      <c r="AW818" s="22">
        <f t="shared" si="31"/>
        <v>3107.433428</v>
      </c>
      <c r="AX818" s="22">
        <f t="shared" si="32"/>
        <v>1446.566572</v>
      </c>
      <c r="AY818" s="22">
        <v>70.73</v>
      </c>
      <c r="AZ818" s="22">
        <f t="shared" si="33"/>
        <v>70.73</v>
      </c>
      <c r="BA818" s="22">
        <f t="shared" si="34"/>
        <v>0</v>
      </c>
      <c r="BB818" s="22">
        <f t="shared" si="35"/>
        <v>4624.73</v>
      </c>
      <c r="BC818" s="22">
        <f t="shared" ref="BC818:BD818" si="3379">SUM(AW818+AZ818)</f>
        <v>3178.163428</v>
      </c>
      <c r="BD818" s="22">
        <f t="shared" si="3379"/>
        <v>1446.566572</v>
      </c>
      <c r="BE818" s="22">
        <f t="shared" si="37"/>
        <v>0</v>
      </c>
      <c r="BF818" s="27">
        <v>0.0</v>
      </c>
      <c r="BG818" s="22">
        <f t="shared" si="38"/>
        <v>0</v>
      </c>
      <c r="BH818" s="22">
        <f t="shared" si="39"/>
        <v>0</v>
      </c>
      <c r="BI818" s="22">
        <v>505.49</v>
      </c>
      <c r="BJ818" s="22">
        <f t="shared" si="40"/>
        <v>505.49</v>
      </c>
      <c r="BK818" s="22">
        <f t="shared" si="41"/>
        <v>0</v>
      </c>
      <c r="BL818" s="22"/>
      <c r="BM818" s="22">
        <f t="shared" si="42"/>
        <v>0</v>
      </c>
      <c r="BN818" s="22" t="str">
        <f t="shared" si="43"/>
        <v/>
      </c>
      <c r="BO818" s="22">
        <f t="shared" ref="BO818:BQ818" si="3380">BF818+BI818+BL818</f>
        <v>505.49</v>
      </c>
      <c r="BP818" s="22">
        <f t="shared" si="3380"/>
        <v>505.49</v>
      </c>
      <c r="BQ818" s="22">
        <f t="shared" si="3380"/>
        <v>0</v>
      </c>
      <c r="BR818" s="22">
        <f t="shared" si="45"/>
        <v>0</v>
      </c>
      <c r="BS818" s="22">
        <v>0.0</v>
      </c>
      <c r="BT818" s="22">
        <f t="shared" si="46"/>
        <v>0</v>
      </c>
      <c r="BU818" s="22">
        <f t="shared" si="47"/>
        <v>0</v>
      </c>
      <c r="BV818" s="22">
        <f t="shared" si="48"/>
        <v>0</v>
      </c>
      <c r="BW818" s="27">
        <v>85.13</v>
      </c>
      <c r="BX818" s="22">
        <f t="shared" si="49"/>
        <v>85.13</v>
      </c>
      <c r="BY818" s="22">
        <f t="shared" si="50"/>
        <v>0</v>
      </c>
      <c r="BZ818" s="22">
        <f t="shared" si="51"/>
        <v>0</v>
      </c>
      <c r="CA818" s="22">
        <f t="shared" si="52"/>
        <v>0</v>
      </c>
    </row>
    <row r="819" ht="14.25" customHeight="1">
      <c r="A819" s="14" t="s">
        <v>3513</v>
      </c>
      <c r="B819" s="14" t="s">
        <v>3514</v>
      </c>
      <c r="C819" s="14" t="s">
        <v>3515</v>
      </c>
      <c r="D819" s="14">
        <v>9.2945076E8</v>
      </c>
      <c r="E819" s="14" t="s">
        <v>3057</v>
      </c>
      <c r="F819" s="14" t="s">
        <v>267</v>
      </c>
      <c r="G819" s="14" t="s">
        <v>3516</v>
      </c>
      <c r="H819" s="25" t="s">
        <v>96</v>
      </c>
      <c r="I819" s="26">
        <v>10200.0</v>
      </c>
      <c r="J819" s="22">
        <v>0.0</v>
      </c>
      <c r="K819" s="22">
        <f t="shared" si="6"/>
        <v>0</v>
      </c>
      <c r="L819" s="22">
        <f t="shared" si="7"/>
        <v>0</v>
      </c>
      <c r="M819" s="22">
        <v>0.0</v>
      </c>
      <c r="N819" s="22">
        <f t="shared" si="8"/>
        <v>0</v>
      </c>
      <c r="O819" s="22">
        <f t="shared" si="9"/>
        <v>0</v>
      </c>
      <c r="P819" s="22">
        <v>0.0</v>
      </c>
      <c r="Q819" s="22">
        <f t="shared" si="10"/>
        <v>0</v>
      </c>
      <c r="R819" s="22">
        <f t="shared" si="11"/>
        <v>0</v>
      </c>
      <c r="S819" s="22">
        <v>0.0</v>
      </c>
      <c r="T819" s="22">
        <f t="shared" si="12"/>
        <v>0</v>
      </c>
      <c r="U819" s="22">
        <f t="shared" si="13"/>
        <v>0</v>
      </c>
      <c r="V819" s="22">
        <f t="shared" si="14"/>
        <v>10200</v>
      </c>
      <c r="W819" s="22">
        <v>0.0</v>
      </c>
      <c r="X819" s="22">
        <f t="shared" si="15"/>
        <v>0</v>
      </c>
      <c r="Y819" s="22">
        <f t="shared" si="16"/>
        <v>0</v>
      </c>
      <c r="Z819" s="22">
        <v>0.39</v>
      </c>
      <c r="AA819" s="22">
        <f t="shared" si="17"/>
        <v>0</v>
      </c>
      <c r="AB819" s="22">
        <f t="shared" si="18"/>
        <v>0.39</v>
      </c>
      <c r="AC819" s="22">
        <v>68.87</v>
      </c>
      <c r="AD819" s="22">
        <f t="shared" si="19"/>
        <v>0</v>
      </c>
      <c r="AE819" s="22">
        <f t="shared" si="20"/>
        <v>68.87</v>
      </c>
      <c r="AF819" s="22">
        <v>1.37</v>
      </c>
      <c r="AG819" s="22">
        <f t="shared" si="21"/>
        <v>0</v>
      </c>
      <c r="AH819" s="22">
        <f t="shared" si="22"/>
        <v>1.37</v>
      </c>
      <c r="AI819" s="22">
        <v>60.86</v>
      </c>
      <c r="AJ819" s="22">
        <f t="shared" si="23"/>
        <v>0</v>
      </c>
      <c r="AK819" s="22">
        <f t="shared" si="24"/>
        <v>60.86</v>
      </c>
      <c r="AL819" s="22">
        <f t="shared" ref="AL819:AN819" si="3381">AF819+AI819</f>
        <v>62.23</v>
      </c>
      <c r="AM819" s="22">
        <f t="shared" si="3381"/>
        <v>0</v>
      </c>
      <c r="AN819" s="22">
        <f t="shared" si="3381"/>
        <v>62.23</v>
      </c>
      <c r="AO819" s="22">
        <f t="shared" ref="AO819:AQ819" si="3382">SUM(J819+M819+P819+S819+W819+Z819+AC819+AF819+AI819)</f>
        <v>131.49</v>
      </c>
      <c r="AP819" s="22">
        <f t="shared" si="3382"/>
        <v>0</v>
      </c>
      <c r="AQ819" s="22">
        <f t="shared" si="3382"/>
        <v>131.49</v>
      </c>
      <c r="AR819" s="22">
        <v>349.00862965066176</v>
      </c>
      <c r="AS819" s="22">
        <f t="shared" si="27"/>
        <v>480.4986297</v>
      </c>
      <c r="AT819" s="22">
        <f t="shared" si="28"/>
        <v>480.4986297</v>
      </c>
      <c r="AU819" s="22">
        <f t="shared" si="29"/>
        <v>9719.50137</v>
      </c>
      <c r="AV819" s="22">
        <f>82.93*120</f>
        <v>9951.6</v>
      </c>
      <c r="AW819" s="22">
        <f t="shared" si="31"/>
        <v>232.0986297</v>
      </c>
      <c r="AX819" s="22">
        <f t="shared" si="32"/>
        <v>9719.50137</v>
      </c>
      <c r="AY819" s="22">
        <v>175.06</v>
      </c>
      <c r="AZ819" s="22">
        <f t="shared" si="33"/>
        <v>175.06</v>
      </c>
      <c r="BA819" s="22">
        <f t="shared" si="34"/>
        <v>0</v>
      </c>
      <c r="BB819" s="22">
        <f t="shared" si="35"/>
        <v>10126.66</v>
      </c>
      <c r="BC819" s="22">
        <f t="shared" ref="BC819:BD819" si="3383">SUM(AW819+AZ819)</f>
        <v>407.1586297</v>
      </c>
      <c r="BD819" s="22">
        <f t="shared" si="3383"/>
        <v>9719.50137</v>
      </c>
      <c r="BE819" s="22">
        <f t="shared" si="37"/>
        <v>0</v>
      </c>
      <c r="BF819" s="27">
        <v>6532.68</v>
      </c>
      <c r="BG819" s="22">
        <f t="shared" si="38"/>
        <v>6532.68</v>
      </c>
      <c r="BH819" s="22">
        <f t="shared" si="39"/>
        <v>0</v>
      </c>
      <c r="BI819" s="22">
        <v>1010.0</v>
      </c>
      <c r="BJ819" s="22">
        <f t="shared" si="40"/>
        <v>1010</v>
      </c>
      <c r="BK819" s="22">
        <f t="shared" si="41"/>
        <v>0</v>
      </c>
      <c r="BL819" s="22"/>
      <c r="BM819" s="22">
        <f t="shared" si="42"/>
        <v>0</v>
      </c>
      <c r="BN819" s="22" t="str">
        <f t="shared" si="43"/>
        <v/>
      </c>
      <c r="BO819" s="22">
        <f t="shared" ref="BO819:BQ819" si="3384">BF819+BI819+BL819</f>
        <v>7542.68</v>
      </c>
      <c r="BP819" s="22">
        <f t="shared" si="3384"/>
        <v>7542.68</v>
      </c>
      <c r="BQ819" s="22">
        <f t="shared" si="3384"/>
        <v>0</v>
      </c>
      <c r="BR819" s="22">
        <f t="shared" si="45"/>
        <v>0</v>
      </c>
      <c r="BS819" s="22">
        <v>0.0</v>
      </c>
      <c r="BT819" s="22">
        <f t="shared" si="46"/>
        <v>0</v>
      </c>
      <c r="BU819" s="22">
        <f t="shared" si="47"/>
        <v>0</v>
      </c>
      <c r="BV819" s="22">
        <f t="shared" si="48"/>
        <v>0</v>
      </c>
      <c r="BW819" s="27">
        <v>32476.19</v>
      </c>
      <c r="BX819" s="22">
        <f t="shared" si="49"/>
        <v>32476.19</v>
      </c>
      <c r="BY819" s="22">
        <f t="shared" si="50"/>
        <v>0</v>
      </c>
      <c r="BZ819" s="22">
        <f t="shared" si="51"/>
        <v>0</v>
      </c>
      <c r="CA819" s="22">
        <f t="shared" si="52"/>
        <v>0</v>
      </c>
    </row>
    <row r="820" ht="14.25" customHeight="1">
      <c r="A820" s="14" t="s">
        <v>3517</v>
      </c>
      <c r="B820" s="14" t="s">
        <v>3518</v>
      </c>
      <c r="C820" s="14" t="s">
        <v>3519</v>
      </c>
      <c r="D820" s="14">
        <v>7.97768335E8</v>
      </c>
      <c r="E820" s="14" t="s">
        <v>3520</v>
      </c>
      <c r="F820" s="14" t="s">
        <v>466</v>
      </c>
      <c r="G820" s="14" t="s">
        <v>3521</v>
      </c>
      <c r="H820" s="25" t="s">
        <v>96</v>
      </c>
      <c r="I820" s="26">
        <v>466.0</v>
      </c>
      <c r="J820" s="22">
        <v>0.0</v>
      </c>
      <c r="K820" s="22">
        <f t="shared" si="6"/>
        <v>0</v>
      </c>
      <c r="L820" s="22">
        <f t="shared" si="7"/>
        <v>0</v>
      </c>
      <c r="M820" s="22">
        <v>0.0</v>
      </c>
      <c r="N820" s="22">
        <f t="shared" si="8"/>
        <v>0</v>
      </c>
      <c r="O820" s="22">
        <f t="shared" si="9"/>
        <v>0</v>
      </c>
      <c r="P820" s="22">
        <v>0.0</v>
      </c>
      <c r="Q820" s="22">
        <f t="shared" si="10"/>
        <v>0</v>
      </c>
      <c r="R820" s="22">
        <f t="shared" si="11"/>
        <v>0</v>
      </c>
      <c r="S820" s="22">
        <v>0.0</v>
      </c>
      <c r="T820" s="22">
        <f t="shared" si="12"/>
        <v>0</v>
      </c>
      <c r="U820" s="22">
        <f t="shared" si="13"/>
        <v>0</v>
      </c>
      <c r="V820" s="22">
        <f t="shared" si="14"/>
        <v>466</v>
      </c>
      <c r="W820" s="22">
        <v>0.0</v>
      </c>
      <c r="X820" s="22">
        <f t="shared" si="15"/>
        <v>0</v>
      </c>
      <c r="Y820" s="22">
        <f t="shared" si="16"/>
        <v>0</v>
      </c>
      <c r="Z820" s="22">
        <v>0.39</v>
      </c>
      <c r="AA820" s="22">
        <f t="shared" si="17"/>
        <v>0</v>
      </c>
      <c r="AB820" s="22">
        <f t="shared" si="18"/>
        <v>0.39</v>
      </c>
      <c r="AC820" s="22">
        <v>68.87</v>
      </c>
      <c r="AD820" s="22">
        <f t="shared" si="19"/>
        <v>0</v>
      </c>
      <c r="AE820" s="22">
        <f t="shared" si="20"/>
        <v>68.87</v>
      </c>
      <c r="AF820" s="22">
        <v>1.37</v>
      </c>
      <c r="AG820" s="22">
        <f t="shared" si="21"/>
        <v>0</v>
      </c>
      <c r="AH820" s="22">
        <f t="shared" si="22"/>
        <v>1.37</v>
      </c>
      <c r="AI820" s="22">
        <v>60.86</v>
      </c>
      <c r="AJ820" s="22">
        <f t="shared" si="23"/>
        <v>0</v>
      </c>
      <c r="AK820" s="22">
        <f t="shared" si="24"/>
        <v>60.86</v>
      </c>
      <c r="AL820" s="22">
        <f t="shared" ref="AL820:AN820" si="3385">AF820+AI820</f>
        <v>62.23</v>
      </c>
      <c r="AM820" s="22">
        <f t="shared" si="3385"/>
        <v>0</v>
      </c>
      <c r="AN820" s="22">
        <f t="shared" si="3385"/>
        <v>62.23</v>
      </c>
      <c r="AO820" s="22">
        <f t="shared" ref="AO820:AQ820" si="3386">SUM(J820+M820+P820+S820+W820+Z820+AC820+AF820+AI820)</f>
        <v>131.49</v>
      </c>
      <c r="AP820" s="22">
        <f t="shared" si="3386"/>
        <v>0</v>
      </c>
      <c r="AQ820" s="22">
        <f t="shared" si="3386"/>
        <v>131.49</v>
      </c>
      <c r="AR820" s="22">
        <v>11.595248622134044</v>
      </c>
      <c r="AS820" s="22">
        <f t="shared" si="27"/>
        <v>143.0852486</v>
      </c>
      <c r="AT820" s="22">
        <f t="shared" si="28"/>
        <v>143.0852486</v>
      </c>
      <c r="AU820" s="22">
        <f t="shared" si="29"/>
        <v>322.9147514</v>
      </c>
      <c r="AV820" s="22">
        <f t="shared" ref="AV820:AV829" si="3391">37.95*120</f>
        <v>4554</v>
      </c>
      <c r="AW820" s="22">
        <f t="shared" si="31"/>
        <v>4231.085249</v>
      </c>
      <c r="AX820" s="22">
        <f t="shared" si="32"/>
        <v>322.9147514</v>
      </c>
      <c r="AY820" s="22">
        <v>0.0</v>
      </c>
      <c r="AZ820" s="22">
        <f t="shared" si="33"/>
        <v>0</v>
      </c>
      <c r="BA820" s="22">
        <f t="shared" si="34"/>
        <v>0</v>
      </c>
      <c r="BB820" s="22">
        <f t="shared" si="35"/>
        <v>4554</v>
      </c>
      <c r="BC820" s="22">
        <f t="shared" ref="BC820:BD820" si="3387">SUM(AW820+AZ820)</f>
        <v>4231.085249</v>
      </c>
      <c r="BD820" s="22">
        <f t="shared" si="3387"/>
        <v>322.9147514</v>
      </c>
      <c r="BE820" s="22">
        <f t="shared" si="37"/>
        <v>0</v>
      </c>
      <c r="BF820" s="27">
        <v>0.0</v>
      </c>
      <c r="BG820" s="22">
        <f t="shared" si="38"/>
        <v>0</v>
      </c>
      <c r="BH820" s="22">
        <f t="shared" si="39"/>
        <v>0</v>
      </c>
      <c r="BI820" s="22">
        <v>586.3199999999999</v>
      </c>
      <c r="BJ820" s="22">
        <f t="shared" si="40"/>
        <v>586.32</v>
      </c>
      <c r="BK820" s="22">
        <f t="shared" si="41"/>
        <v>0</v>
      </c>
      <c r="BL820" s="22"/>
      <c r="BM820" s="22">
        <f t="shared" si="42"/>
        <v>0</v>
      </c>
      <c r="BN820" s="22" t="str">
        <f t="shared" si="43"/>
        <v/>
      </c>
      <c r="BO820" s="22">
        <f t="shared" ref="BO820:BQ820" si="3388">BF820+BI820+BL820</f>
        <v>586.32</v>
      </c>
      <c r="BP820" s="22">
        <f t="shared" si="3388"/>
        <v>586.32</v>
      </c>
      <c r="BQ820" s="22">
        <f t="shared" si="3388"/>
        <v>0</v>
      </c>
      <c r="BR820" s="22">
        <f t="shared" si="45"/>
        <v>0</v>
      </c>
      <c r="BS820" s="22">
        <v>0.0</v>
      </c>
      <c r="BT820" s="22">
        <f t="shared" si="46"/>
        <v>0</v>
      </c>
      <c r="BU820" s="22">
        <f t="shared" si="47"/>
        <v>0</v>
      </c>
      <c r="BV820" s="22">
        <f t="shared" si="48"/>
        <v>0</v>
      </c>
      <c r="BW820" s="27">
        <v>744.68</v>
      </c>
      <c r="BX820" s="22">
        <f t="shared" si="49"/>
        <v>744.68</v>
      </c>
      <c r="BY820" s="22">
        <f t="shared" si="50"/>
        <v>0</v>
      </c>
      <c r="BZ820" s="22">
        <f t="shared" si="51"/>
        <v>0</v>
      </c>
      <c r="CA820" s="22">
        <f t="shared" si="52"/>
        <v>0</v>
      </c>
    </row>
    <row r="821" ht="14.25" customHeight="1">
      <c r="A821" s="14" t="s">
        <v>3522</v>
      </c>
      <c r="B821" s="14" t="s">
        <v>3523</v>
      </c>
      <c r="C821" s="14" t="s">
        <v>3524</v>
      </c>
      <c r="D821" s="14">
        <v>8.94333259E8</v>
      </c>
      <c r="E821" s="14" t="s">
        <v>298</v>
      </c>
      <c r="F821" s="14" t="s">
        <v>322</v>
      </c>
      <c r="G821" s="14" t="s">
        <v>3525</v>
      </c>
      <c r="H821" s="25" t="s">
        <v>96</v>
      </c>
      <c r="I821" s="26">
        <v>2050.0</v>
      </c>
      <c r="J821" s="22">
        <v>0.0</v>
      </c>
      <c r="K821" s="22">
        <f t="shared" si="6"/>
        <v>0</v>
      </c>
      <c r="L821" s="22">
        <f t="shared" si="7"/>
        <v>0</v>
      </c>
      <c r="M821" s="22">
        <v>0.0</v>
      </c>
      <c r="N821" s="22">
        <f t="shared" si="8"/>
        <v>0</v>
      </c>
      <c r="O821" s="22">
        <f t="shared" si="9"/>
        <v>0</v>
      </c>
      <c r="P821" s="22">
        <v>0.0</v>
      </c>
      <c r="Q821" s="22">
        <f t="shared" si="10"/>
        <v>0</v>
      </c>
      <c r="R821" s="22">
        <f t="shared" si="11"/>
        <v>0</v>
      </c>
      <c r="S821" s="22">
        <v>0.0</v>
      </c>
      <c r="T821" s="22">
        <f t="shared" si="12"/>
        <v>0</v>
      </c>
      <c r="U821" s="22">
        <f t="shared" si="13"/>
        <v>0</v>
      </c>
      <c r="V821" s="22">
        <f t="shared" si="14"/>
        <v>2050</v>
      </c>
      <c r="W821" s="22">
        <v>0.0</v>
      </c>
      <c r="X821" s="22">
        <f t="shared" si="15"/>
        <v>0</v>
      </c>
      <c r="Y821" s="22">
        <f t="shared" si="16"/>
        <v>0</v>
      </c>
      <c r="Z821" s="22">
        <v>0.39</v>
      </c>
      <c r="AA821" s="22">
        <f t="shared" si="17"/>
        <v>0</v>
      </c>
      <c r="AB821" s="22">
        <f t="shared" si="18"/>
        <v>0.39</v>
      </c>
      <c r="AC821" s="22">
        <v>68.87</v>
      </c>
      <c r="AD821" s="22">
        <f t="shared" si="19"/>
        <v>0</v>
      </c>
      <c r="AE821" s="22">
        <f t="shared" si="20"/>
        <v>68.87</v>
      </c>
      <c r="AF821" s="22">
        <v>1.37</v>
      </c>
      <c r="AG821" s="22">
        <f t="shared" si="21"/>
        <v>0</v>
      </c>
      <c r="AH821" s="22">
        <f t="shared" si="22"/>
        <v>1.37</v>
      </c>
      <c r="AI821" s="22">
        <v>60.86</v>
      </c>
      <c r="AJ821" s="22">
        <f t="shared" si="23"/>
        <v>0</v>
      </c>
      <c r="AK821" s="22">
        <f t="shared" si="24"/>
        <v>60.86</v>
      </c>
      <c r="AL821" s="22">
        <f t="shared" ref="AL821:AN821" si="3389">AF821+AI821</f>
        <v>62.23</v>
      </c>
      <c r="AM821" s="22">
        <f t="shared" si="3389"/>
        <v>0</v>
      </c>
      <c r="AN821" s="22">
        <f t="shared" si="3389"/>
        <v>62.23</v>
      </c>
      <c r="AO821" s="22">
        <f t="shared" ref="AO821:AQ821" si="3390">SUM(J821+M821+P821+S821+W821+Z821+AC821+AF821+AI821)</f>
        <v>131.49</v>
      </c>
      <c r="AP821" s="22">
        <f t="shared" si="3390"/>
        <v>0</v>
      </c>
      <c r="AQ821" s="22">
        <f t="shared" si="3390"/>
        <v>131.49</v>
      </c>
      <c r="AR821" s="22">
        <v>66.50204906893781</v>
      </c>
      <c r="AS821" s="22">
        <f t="shared" si="27"/>
        <v>197.9920491</v>
      </c>
      <c r="AT821" s="22">
        <f t="shared" si="28"/>
        <v>197.9920491</v>
      </c>
      <c r="AU821" s="22">
        <f t="shared" si="29"/>
        <v>1852.007951</v>
      </c>
      <c r="AV821" s="22">
        <f t="shared" si="3391"/>
        <v>4554</v>
      </c>
      <c r="AW821" s="22">
        <f t="shared" si="31"/>
        <v>2701.992049</v>
      </c>
      <c r="AX821" s="22">
        <f t="shared" si="32"/>
        <v>1852.007951</v>
      </c>
      <c r="AY821" s="22">
        <v>0.0</v>
      </c>
      <c r="AZ821" s="22">
        <f t="shared" si="33"/>
        <v>0</v>
      </c>
      <c r="BA821" s="22">
        <f t="shared" si="34"/>
        <v>0</v>
      </c>
      <c r="BB821" s="22">
        <f t="shared" si="35"/>
        <v>4554</v>
      </c>
      <c r="BC821" s="22">
        <f t="shared" ref="BC821:BD821" si="3392">SUM(AW821+AZ821)</f>
        <v>2701.992049</v>
      </c>
      <c r="BD821" s="22">
        <f t="shared" si="3392"/>
        <v>1852.007951</v>
      </c>
      <c r="BE821" s="22">
        <f t="shared" si="37"/>
        <v>0</v>
      </c>
      <c r="BF821" s="27">
        <v>0.0</v>
      </c>
      <c r="BG821" s="22">
        <f t="shared" si="38"/>
        <v>0</v>
      </c>
      <c r="BH821" s="22">
        <f t="shared" si="39"/>
        <v>0</v>
      </c>
      <c r="BI821" s="22">
        <v>323.32</v>
      </c>
      <c r="BJ821" s="22">
        <f t="shared" si="40"/>
        <v>323.32</v>
      </c>
      <c r="BK821" s="22">
        <f t="shared" si="41"/>
        <v>0</v>
      </c>
      <c r="BL821" s="22"/>
      <c r="BM821" s="22">
        <f t="shared" si="42"/>
        <v>0</v>
      </c>
      <c r="BN821" s="22" t="str">
        <f t="shared" si="43"/>
        <v/>
      </c>
      <c r="BO821" s="22">
        <f t="shared" ref="BO821:BQ821" si="3393">BF821+BI821+BL821</f>
        <v>323.32</v>
      </c>
      <c r="BP821" s="22">
        <f t="shared" si="3393"/>
        <v>323.32</v>
      </c>
      <c r="BQ821" s="22">
        <f t="shared" si="3393"/>
        <v>0</v>
      </c>
      <c r="BR821" s="22">
        <f t="shared" si="45"/>
        <v>0</v>
      </c>
      <c r="BS821" s="22">
        <v>0.0</v>
      </c>
      <c r="BT821" s="22">
        <f t="shared" si="46"/>
        <v>0</v>
      </c>
      <c r="BU821" s="22">
        <f t="shared" si="47"/>
        <v>0</v>
      </c>
      <c r="BV821" s="22">
        <f t="shared" si="48"/>
        <v>0</v>
      </c>
      <c r="BW821" s="27">
        <v>1968.6</v>
      </c>
      <c r="BX821" s="22">
        <f t="shared" si="49"/>
        <v>1968.6</v>
      </c>
      <c r="BY821" s="22">
        <f t="shared" si="50"/>
        <v>0</v>
      </c>
      <c r="BZ821" s="22">
        <f t="shared" si="51"/>
        <v>0</v>
      </c>
      <c r="CA821" s="22">
        <f t="shared" si="52"/>
        <v>0</v>
      </c>
    </row>
    <row r="822" ht="14.25" customHeight="1">
      <c r="A822" s="14" t="s">
        <v>3526</v>
      </c>
      <c r="B822" s="14" t="s">
        <v>3527</v>
      </c>
      <c r="C822" s="14" t="s">
        <v>3528</v>
      </c>
      <c r="D822" s="14">
        <v>7.97384421E8</v>
      </c>
      <c r="E822" s="14" t="s">
        <v>374</v>
      </c>
      <c r="F822" s="14" t="s">
        <v>577</v>
      </c>
      <c r="G822" s="14" t="s">
        <v>3529</v>
      </c>
      <c r="H822" s="25" t="s">
        <v>96</v>
      </c>
      <c r="I822" s="26">
        <v>850.0</v>
      </c>
      <c r="J822" s="22">
        <v>0.0</v>
      </c>
      <c r="K822" s="22">
        <f t="shared" si="6"/>
        <v>0</v>
      </c>
      <c r="L822" s="22">
        <f t="shared" si="7"/>
        <v>0</v>
      </c>
      <c r="M822" s="22">
        <v>0.0</v>
      </c>
      <c r="N822" s="22">
        <f t="shared" si="8"/>
        <v>0</v>
      </c>
      <c r="O822" s="22">
        <f t="shared" si="9"/>
        <v>0</v>
      </c>
      <c r="P822" s="22">
        <v>0.0</v>
      </c>
      <c r="Q822" s="22">
        <f t="shared" si="10"/>
        <v>0</v>
      </c>
      <c r="R822" s="22">
        <f t="shared" si="11"/>
        <v>0</v>
      </c>
      <c r="S822" s="22">
        <v>0.0</v>
      </c>
      <c r="T822" s="22">
        <f t="shared" si="12"/>
        <v>0</v>
      </c>
      <c r="U822" s="22">
        <f t="shared" si="13"/>
        <v>0</v>
      </c>
      <c r="V822" s="22">
        <f t="shared" si="14"/>
        <v>850</v>
      </c>
      <c r="W822" s="22">
        <v>0.0</v>
      </c>
      <c r="X822" s="22">
        <f t="shared" si="15"/>
        <v>0</v>
      </c>
      <c r="Y822" s="22">
        <f t="shared" si="16"/>
        <v>0</v>
      </c>
      <c r="Z822" s="22">
        <v>0.39</v>
      </c>
      <c r="AA822" s="22">
        <f t="shared" si="17"/>
        <v>0</v>
      </c>
      <c r="AB822" s="22">
        <f t="shared" si="18"/>
        <v>0.39</v>
      </c>
      <c r="AC822" s="22">
        <v>68.87</v>
      </c>
      <c r="AD822" s="22">
        <f t="shared" si="19"/>
        <v>0</v>
      </c>
      <c r="AE822" s="22">
        <f t="shared" si="20"/>
        <v>68.87</v>
      </c>
      <c r="AF822" s="22">
        <v>1.37</v>
      </c>
      <c r="AG822" s="22">
        <f t="shared" si="21"/>
        <v>0</v>
      </c>
      <c r="AH822" s="22">
        <f t="shared" si="22"/>
        <v>1.37</v>
      </c>
      <c r="AI822" s="22">
        <v>60.86</v>
      </c>
      <c r="AJ822" s="22">
        <f t="shared" si="23"/>
        <v>0</v>
      </c>
      <c r="AK822" s="22">
        <f t="shared" si="24"/>
        <v>60.86</v>
      </c>
      <c r="AL822" s="22">
        <f t="shared" ref="AL822:AN822" si="3394">AF822+AI822</f>
        <v>62.23</v>
      </c>
      <c r="AM822" s="22">
        <f t="shared" si="3394"/>
        <v>0</v>
      </c>
      <c r="AN822" s="22">
        <f t="shared" si="3394"/>
        <v>62.23</v>
      </c>
      <c r="AO822" s="22">
        <f t="shared" ref="AO822:AQ822" si="3395">SUM(J822+M822+P822+S822+W822+Z822+AC822+AF822+AI822)</f>
        <v>131.49</v>
      </c>
      <c r="AP822" s="22">
        <f t="shared" si="3395"/>
        <v>0</v>
      </c>
      <c r="AQ822" s="22">
        <f t="shared" si="3395"/>
        <v>131.49</v>
      </c>
      <c r="AR822" s="22">
        <v>24.905988124389506</v>
      </c>
      <c r="AS822" s="22">
        <f t="shared" si="27"/>
        <v>156.3959881</v>
      </c>
      <c r="AT822" s="22">
        <f t="shared" si="28"/>
        <v>156.3959881</v>
      </c>
      <c r="AU822" s="22">
        <f t="shared" si="29"/>
        <v>693.6040119</v>
      </c>
      <c r="AV822" s="22">
        <f t="shared" si="3391"/>
        <v>4554</v>
      </c>
      <c r="AW822" s="22">
        <f t="shared" si="31"/>
        <v>3860.395988</v>
      </c>
      <c r="AX822" s="22">
        <f t="shared" si="32"/>
        <v>693.6040119</v>
      </c>
      <c r="AY822" s="22">
        <v>70.73</v>
      </c>
      <c r="AZ822" s="22">
        <f t="shared" si="33"/>
        <v>70.73</v>
      </c>
      <c r="BA822" s="22">
        <f t="shared" si="34"/>
        <v>0</v>
      </c>
      <c r="BB822" s="22">
        <f t="shared" si="35"/>
        <v>4624.73</v>
      </c>
      <c r="BC822" s="22">
        <f t="shared" ref="BC822:BD822" si="3396">SUM(AW822+AZ822)</f>
        <v>3931.125988</v>
      </c>
      <c r="BD822" s="22">
        <f t="shared" si="3396"/>
        <v>693.6040119</v>
      </c>
      <c r="BE822" s="22">
        <f t="shared" si="37"/>
        <v>0</v>
      </c>
      <c r="BF822" s="27">
        <v>0.0</v>
      </c>
      <c r="BG822" s="22">
        <f t="shared" si="38"/>
        <v>0</v>
      </c>
      <c r="BH822" s="22">
        <f t="shared" si="39"/>
        <v>0</v>
      </c>
      <c r="BI822" s="22">
        <v>510.28999999999996</v>
      </c>
      <c r="BJ822" s="22">
        <f t="shared" si="40"/>
        <v>510.29</v>
      </c>
      <c r="BK822" s="22">
        <f t="shared" si="41"/>
        <v>0</v>
      </c>
      <c r="BL822" s="22"/>
      <c r="BM822" s="22">
        <f t="shared" si="42"/>
        <v>0</v>
      </c>
      <c r="BN822" s="22" t="str">
        <f t="shared" si="43"/>
        <v/>
      </c>
      <c r="BO822" s="22">
        <f t="shared" ref="BO822:BQ822" si="3397">BF822+BI822+BL822</f>
        <v>510.29</v>
      </c>
      <c r="BP822" s="22">
        <f t="shared" si="3397"/>
        <v>510.29</v>
      </c>
      <c r="BQ822" s="22">
        <f t="shared" si="3397"/>
        <v>0</v>
      </c>
      <c r="BR822" s="22">
        <f t="shared" si="45"/>
        <v>0</v>
      </c>
      <c r="BS822" s="22">
        <v>0.0</v>
      </c>
      <c r="BT822" s="22">
        <f t="shared" si="46"/>
        <v>0</v>
      </c>
      <c r="BU822" s="22">
        <f t="shared" si="47"/>
        <v>0</v>
      </c>
      <c r="BV822" s="22">
        <f t="shared" si="48"/>
        <v>0</v>
      </c>
      <c r="BW822" s="27">
        <v>0.0</v>
      </c>
      <c r="BX822" s="22">
        <f t="shared" si="49"/>
        <v>0</v>
      </c>
      <c r="BY822" s="22">
        <f t="shared" si="50"/>
        <v>0</v>
      </c>
      <c r="BZ822" s="22">
        <f t="shared" si="51"/>
        <v>0</v>
      </c>
      <c r="CA822" s="22">
        <f t="shared" si="52"/>
        <v>0</v>
      </c>
    </row>
    <row r="823" ht="14.25" customHeight="1">
      <c r="A823" s="14" t="s">
        <v>3530</v>
      </c>
      <c r="B823" s="14" t="s">
        <v>3531</v>
      </c>
      <c r="C823" s="14" t="s">
        <v>3532</v>
      </c>
      <c r="D823" s="14">
        <v>8.44850004E8</v>
      </c>
      <c r="E823" s="14" t="s">
        <v>287</v>
      </c>
      <c r="F823" s="14" t="s">
        <v>745</v>
      </c>
      <c r="G823" s="14" t="s">
        <v>3533</v>
      </c>
      <c r="H823" s="25" t="s">
        <v>96</v>
      </c>
      <c r="I823" s="26">
        <v>1275.0</v>
      </c>
      <c r="J823" s="22">
        <v>0.0</v>
      </c>
      <c r="K823" s="22">
        <f t="shared" si="6"/>
        <v>0</v>
      </c>
      <c r="L823" s="22">
        <f t="shared" si="7"/>
        <v>0</v>
      </c>
      <c r="M823" s="22">
        <v>0.0</v>
      </c>
      <c r="N823" s="22">
        <f t="shared" si="8"/>
        <v>0</v>
      </c>
      <c r="O823" s="22">
        <f t="shared" si="9"/>
        <v>0</v>
      </c>
      <c r="P823" s="22">
        <v>0.0</v>
      </c>
      <c r="Q823" s="22">
        <f t="shared" si="10"/>
        <v>0</v>
      </c>
      <c r="R823" s="22">
        <f t="shared" si="11"/>
        <v>0</v>
      </c>
      <c r="S823" s="22">
        <v>0.0</v>
      </c>
      <c r="T823" s="22">
        <f t="shared" si="12"/>
        <v>0</v>
      </c>
      <c r="U823" s="22">
        <f t="shared" si="13"/>
        <v>0</v>
      </c>
      <c r="V823" s="22">
        <f t="shared" si="14"/>
        <v>1275</v>
      </c>
      <c r="W823" s="22">
        <v>0.0</v>
      </c>
      <c r="X823" s="22">
        <f t="shared" si="15"/>
        <v>0</v>
      </c>
      <c r="Y823" s="22">
        <f t="shared" si="16"/>
        <v>0</v>
      </c>
      <c r="Z823" s="22">
        <v>0.39</v>
      </c>
      <c r="AA823" s="22">
        <f t="shared" si="17"/>
        <v>0</v>
      </c>
      <c r="AB823" s="22">
        <f t="shared" si="18"/>
        <v>0.39</v>
      </c>
      <c r="AC823" s="22">
        <v>68.87</v>
      </c>
      <c r="AD823" s="22">
        <f t="shared" si="19"/>
        <v>0</v>
      </c>
      <c r="AE823" s="22">
        <f t="shared" si="20"/>
        <v>68.87</v>
      </c>
      <c r="AF823" s="22">
        <v>1.37</v>
      </c>
      <c r="AG823" s="22">
        <f t="shared" si="21"/>
        <v>0</v>
      </c>
      <c r="AH823" s="22">
        <f t="shared" si="22"/>
        <v>1.37</v>
      </c>
      <c r="AI823" s="22">
        <v>60.86</v>
      </c>
      <c r="AJ823" s="22">
        <f t="shared" si="23"/>
        <v>0</v>
      </c>
      <c r="AK823" s="22">
        <f t="shared" si="24"/>
        <v>60.86</v>
      </c>
      <c r="AL823" s="22">
        <f t="shared" ref="AL823:AN823" si="3398">AF823+AI823</f>
        <v>62.23</v>
      </c>
      <c r="AM823" s="22">
        <f t="shared" si="3398"/>
        <v>0</v>
      </c>
      <c r="AN823" s="22">
        <f t="shared" si="3398"/>
        <v>62.23</v>
      </c>
      <c r="AO823" s="22">
        <f t="shared" ref="AO823:AQ823" si="3399">SUM(J823+M823+P823+S823+W823+Z823+AC823+AF823+AI823)</f>
        <v>131.49</v>
      </c>
      <c r="AP823" s="22">
        <f t="shared" si="3399"/>
        <v>0</v>
      </c>
      <c r="AQ823" s="22">
        <f t="shared" si="3399"/>
        <v>131.49</v>
      </c>
      <c r="AR823" s="22">
        <v>39.637926375583696</v>
      </c>
      <c r="AS823" s="22">
        <f t="shared" si="27"/>
        <v>171.1279264</v>
      </c>
      <c r="AT823" s="22">
        <f t="shared" si="28"/>
        <v>171.1279264</v>
      </c>
      <c r="AU823" s="22">
        <f t="shared" si="29"/>
        <v>1103.872074</v>
      </c>
      <c r="AV823" s="22">
        <f t="shared" si="3391"/>
        <v>4554</v>
      </c>
      <c r="AW823" s="22">
        <f t="shared" si="31"/>
        <v>3450.127926</v>
      </c>
      <c r="AX823" s="22">
        <f t="shared" si="32"/>
        <v>1103.872074</v>
      </c>
      <c r="AY823" s="22">
        <v>70.73</v>
      </c>
      <c r="AZ823" s="22">
        <f t="shared" si="33"/>
        <v>70.73</v>
      </c>
      <c r="BA823" s="22">
        <f t="shared" si="34"/>
        <v>0</v>
      </c>
      <c r="BB823" s="22">
        <f t="shared" si="35"/>
        <v>4624.73</v>
      </c>
      <c r="BC823" s="22">
        <f t="shared" ref="BC823:BD823" si="3400">SUM(AW823+AZ823)</f>
        <v>3520.857926</v>
      </c>
      <c r="BD823" s="22">
        <f t="shared" si="3400"/>
        <v>1103.872074</v>
      </c>
      <c r="BE823" s="22">
        <f t="shared" si="37"/>
        <v>0</v>
      </c>
      <c r="BF823" s="27">
        <v>0.0</v>
      </c>
      <c r="BG823" s="22">
        <f t="shared" si="38"/>
        <v>0</v>
      </c>
      <c r="BH823" s="22">
        <f t="shared" si="39"/>
        <v>0</v>
      </c>
      <c r="BI823" s="22">
        <v>433.52</v>
      </c>
      <c r="BJ823" s="22">
        <f t="shared" si="40"/>
        <v>433.52</v>
      </c>
      <c r="BK823" s="22">
        <f t="shared" si="41"/>
        <v>0</v>
      </c>
      <c r="BL823" s="22"/>
      <c r="BM823" s="22">
        <f t="shared" si="42"/>
        <v>0</v>
      </c>
      <c r="BN823" s="22" t="str">
        <f t="shared" si="43"/>
        <v/>
      </c>
      <c r="BO823" s="22">
        <f t="shared" ref="BO823:BQ823" si="3401">BF823+BI823+BL823</f>
        <v>433.52</v>
      </c>
      <c r="BP823" s="22">
        <f t="shared" si="3401"/>
        <v>433.52</v>
      </c>
      <c r="BQ823" s="22">
        <f t="shared" si="3401"/>
        <v>0</v>
      </c>
      <c r="BR823" s="22">
        <f t="shared" si="45"/>
        <v>0</v>
      </c>
      <c r="BS823" s="22">
        <v>0.0</v>
      </c>
      <c r="BT823" s="22">
        <f t="shared" si="46"/>
        <v>0</v>
      </c>
      <c r="BU823" s="22">
        <f t="shared" si="47"/>
        <v>0</v>
      </c>
      <c r="BV823" s="22">
        <f t="shared" si="48"/>
        <v>0</v>
      </c>
      <c r="BW823" s="27">
        <v>766.16</v>
      </c>
      <c r="BX823" s="22">
        <f t="shared" si="49"/>
        <v>766.16</v>
      </c>
      <c r="BY823" s="22">
        <f t="shared" si="50"/>
        <v>0</v>
      </c>
      <c r="BZ823" s="22">
        <f t="shared" si="51"/>
        <v>0</v>
      </c>
      <c r="CA823" s="22">
        <f t="shared" si="52"/>
        <v>0</v>
      </c>
    </row>
    <row r="824" ht="14.25" customHeight="1">
      <c r="A824" s="14" t="s">
        <v>3534</v>
      </c>
      <c r="B824" s="14" t="s">
        <v>3535</v>
      </c>
      <c r="C824" s="14" t="s">
        <v>3536</v>
      </c>
      <c r="D824" s="14">
        <v>9.12456019E8</v>
      </c>
      <c r="E824" s="14" t="s">
        <v>312</v>
      </c>
      <c r="F824" s="14" t="s">
        <v>508</v>
      </c>
      <c r="G824" s="14" t="s">
        <v>3537</v>
      </c>
      <c r="H824" s="25" t="s">
        <v>96</v>
      </c>
      <c r="I824" s="26">
        <v>1110.0</v>
      </c>
      <c r="J824" s="22">
        <v>0.0</v>
      </c>
      <c r="K824" s="22">
        <f t="shared" si="6"/>
        <v>0</v>
      </c>
      <c r="L824" s="22">
        <f t="shared" si="7"/>
        <v>0</v>
      </c>
      <c r="M824" s="22">
        <v>0.0</v>
      </c>
      <c r="N824" s="22">
        <f t="shared" si="8"/>
        <v>0</v>
      </c>
      <c r="O824" s="22">
        <f t="shared" si="9"/>
        <v>0</v>
      </c>
      <c r="P824" s="22">
        <v>0.0</v>
      </c>
      <c r="Q824" s="22">
        <f t="shared" si="10"/>
        <v>0</v>
      </c>
      <c r="R824" s="22">
        <f t="shared" si="11"/>
        <v>0</v>
      </c>
      <c r="S824" s="22">
        <v>0.0</v>
      </c>
      <c r="T824" s="22">
        <f t="shared" si="12"/>
        <v>0</v>
      </c>
      <c r="U824" s="22">
        <f t="shared" si="13"/>
        <v>0</v>
      </c>
      <c r="V824" s="22">
        <f t="shared" si="14"/>
        <v>1110</v>
      </c>
      <c r="W824" s="22">
        <v>0.0</v>
      </c>
      <c r="X824" s="22">
        <f t="shared" si="15"/>
        <v>0</v>
      </c>
      <c r="Y824" s="22">
        <f t="shared" si="16"/>
        <v>0</v>
      </c>
      <c r="Z824" s="22">
        <v>0.39</v>
      </c>
      <c r="AA824" s="22">
        <f t="shared" si="17"/>
        <v>0</v>
      </c>
      <c r="AB824" s="22">
        <f t="shared" si="18"/>
        <v>0.39</v>
      </c>
      <c r="AC824" s="22">
        <v>68.87</v>
      </c>
      <c r="AD824" s="22">
        <f t="shared" si="19"/>
        <v>0</v>
      </c>
      <c r="AE824" s="22">
        <f t="shared" si="20"/>
        <v>68.87</v>
      </c>
      <c r="AF824" s="22">
        <v>1.37</v>
      </c>
      <c r="AG824" s="22">
        <f t="shared" si="21"/>
        <v>0</v>
      </c>
      <c r="AH824" s="22">
        <f t="shared" si="22"/>
        <v>1.37</v>
      </c>
      <c r="AI824" s="22">
        <v>60.86</v>
      </c>
      <c r="AJ824" s="22">
        <f t="shared" si="23"/>
        <v>0</v>
      </c>
      <c r="AK824" s="22">
        <f t="shared" si="24"/>
        <v>60.86</v>
      </c>
      <c r="AL824" s="22">
        <f t="shared" ref="AL824:AN824" si="3402">AF824+AI824</f>
        <v>62.23</v>
      </c>
      <c r="AM824" s="22">
        <f t="shared" si="3402"/>
        <v>0</v>
      </c>
      <c r="AN824" s="22">
        <f t="shared" si="3402"/>
        <v>62.23</v>
      </c>
      <c r="AO824" s="22">
        <f t="shared" ref="AO824:AQ824" si="3403">SUM(J824+M824+P824+S824+W824+Z824+AC824+AF824+AI824)</f>
        <v>131.49</v>
      </c>
      <c r="AP824" s="22">
        <f t="shared" si="3403"/>
        <v>0</v>
      </c>
      <c r="AQ824" s="22">
        <f t="shared" si="3403"/>
        <v>131.49</v>
      </c>
      <c r="AR824" s="22">
        <v>33.918467995708305</v>
      </c>
      <c r="AS824" s="22">
        <f t="shared" si="27"/>
        <v>165.408468</v>
      </c>
      <c r="AT824" s="22">
        <f t="shared" si="28"/>
        <v>165.408468</v>
      </c>
      <c r="AU824" s="22">
        <f t="shared" si="29"/>
        <v>944.591532</v>
      </c>
      <c r="AV824" s="22">
        <f t="shared" si="3391"/>
        <v>4554</v>
      </c>
      <c r="AW824" s="22">
        <f t="shared" si="31"/>
        <v>3609.408468</v>
      </c>
      <c r="AX824" s="22">
        <f t="shared" si="32"/>
        <v>944.591532</v>
      </c>
      <c r="AY824" s="22">
        <v>70.73</v>
      </c>
      <c r="AZ824" s="22">
        <f t="shared" si="33"/>
        <v>70.73</v>
      </c>
      <c r="BA824" s="22">
        <f t="shared" si="34"/>
        <v>0</v>
      </c>
      <c r="BB824" s="22">
        <f t="shared" si="35"/>
        <v>4624.73</v>
      </c>
      <c r="BC824" s="22">
        <f t="shared" ref="BC824:BD824" si="3404">SUM(AW824+AZ824)</f>
        <v>3680.138468</v>
      </c>
      <c r="BD824" s="22">
        <f t="shared" si="3404"/>
        <v>944.591532</v>
      </c>
      <c r="BE824" s="22">
        <f t="shared" si="37"/>
        <v>0</v>
      </c>
      <c r="BF824" s="27">
        <v>0.0</v>
      </c>
      <c r="BG824" s="22">
        <f t="shared" si="38"/>
        <v>0</v>
      </c>
      <c r="BH824" s="22">
        <f t="shared" si="39"/>
        <v>0</v>
      </c>
      <c r="BI824" s="22">
        <v>563.4399999999999</v>
      </c>
      <c r="BJ824" s="22">
        <f t="shared" si="40"/>
        <v>563.44</v>
      </c>
      <c r="BK824" s="22">
        <f t="shared" si="41"/>
        <v>0</v>
      </c>
      <c r="BL824" s="22"/>
      <c r="BM824" s="22">
        <f t="shared" si="42"/>
        <v>0</v>
      </c>
      <c r="BN824" s="22" t="str">
        <f t="shared" si="43"/>
        <v/>
      </c>
      <c r="BO824" s="22">
        <f t="shared" ref="BO824:BQ824" si="3405">BF824+BI824+BL824</f>
        <v>563.44</v>
      </c>
      <c r="BP824" s="22">
        <f t="shared" si="3405"/>
        <v>563.44</v>
      </c>
      <c r="BQ824" s="22">
        <f t="shared" si="3405"/>
        <v>0</v>
      </c>
      <c r="BR824" s="22">
        <f t="shared" si="45"/>
        <v>0</v>
      </c>
      <c r="BS824" s="22">
        <v>0.0</v>
      </c>
      <c r="BT824" s="22">
        <f t="shared" si="46"/>
        <v>0</v>
      </c>
      <c r="BU824" s="22">
        <f t="shared" si="47"/>
        <v>0</v>
      </c>
      <c r="BV824" s="22">
        <f t="shared" si="48"/>
        <v>0</v>
      </c>
      <c r="BW824" s="27">
        <v>191.54</v>
      </c>
      <c r="BX824" s="22">
        <f t="shared" si="49"/>
        <v>191.54</v>
      </c>
      <c r="BY824" s="22">
        <f t="shared" si="50"/>
        <v>0</v>
      </c>
      <c r="BZ824" s="22">
        <f t="shared" si="51"/>
        <v>0</v>
      </c>
      <c r="CA824" s="22">
        <f t="shared" si="52"/>
        <v>0</v>
      </c>
    </row>
    <row r="825" ht="14.25" customHeight="1">
      <c r="A825" s="14" t="s">
        <v>3538</v>
      </c>
      <c r="B825" s="14" t="s">
        <v>3539</v>
      </c>
      <c r="C825" s="14" t="s">
        <v>3540</v>
      </c>
      <c r="D825" s="14">
        <v>8.82146645E8</v>
      </c>
      <c r="E825" s="14" t="s">
        <v>3442</v>
      </c>
      <c r="F825" s="14" t="s">
        <v>293</v>
      </c>
      <c r="G825" s="14" t="s">
        <v>3541</v>
      </c>
      <c r="H825" s="25" t="s">
        <v>96</v>
      </c>
      <c r="I825" s="26">
        <v>655.0</v>
      </c>
      <c r="J825" s="22">
        <v>0.0</v>
      </c>
      <c r="K825" s="22">
        <f t="shared" si="6"/>
        <v>0</v>
      </c>
      <c r="L825" s="22">
        <f t="shared" si="7"/>
        <v>0</v>
      </c>
      <c r="M825" s="22">
        <v>0.0</v>
      </c>
      <c r="N825" s="22">
        <f t="shared" si="8"/>
        <v>0</v>
      </c>
      <c r="O825" s="22">
        <f t="shared" si="9"/>
        <v>0</v>
      </c>
      <c r="P825" s="22">
        <v>0.0</v>
      </c>
      <c r="Q825" s="22">
        <f t="shared" si="10"/>
        <v>0</v>
      </c>
      <c r="R825" s="22">
        <f t="shared" si="11"/>
        <v>0</v>
      </c>
      <c r="S825" s="22">
        <v>0.0</v>
      </c>
      <c r="T825" s="22">
        <f t="shared" si="12"/>
        <v>0</v>
      </c>
      <c r="U825" s="22">
        <f t="shared" si="13"/>
        <v>0</v>
      </c>
      <c r="V825" s="22">
        <f t="shared" si="14"/>
        <v>655</v>
      </c>
      <c r="W825" s="22">
        <v>0.0</v>
      </c>
      <c r="X825" s="22">
        <f t="shared" si="15"/>
        <v>0</v>
      </c>
      <c r="Y825" s="22">
        <f t="shared" si="16"/>
        <v>0</v>
      </c>
      <c r="Z825" s="22">
        <v>0.39</v>
      </c>
      <c r="AA825" s="22">
        <f t="shared" si="17"/>
        <v>0</v>
      </c>
      <c r="AB825" s="22">
        <f t="shared" si="18"/>
        <v>0.39</v>
      </c>
      <c r="AC825" s="22">
        <v>68.87</v>
      </c>
      <c r="AD825" s="22">
        <f t="shared" si="19"/>
        <v>0</v>
      </c>
      <c r="AE825" s="22">
        <f t="shared" si="20"/>
        <v>68.87</v>
      </c>
      <c r="AF825" s="22">
        <v>1.37</v>
      </c>
      <c r="AG825" s="22">
        <f t="shared" si="21"/>
        <v>0</v>
      </c>
      <c r="AH825" s="22">
        <f t="shared" si="22"/>
        <v>1.37</v>
      </c>
      <c r="AI825" s="22">
        <v>60.86</v>
      </c>
      <c r="AJ825" s="22">
        <f t="shared" si="23"/>
        <v>0</v>
      </c>
      <c r="AK825" s="22">
        <f t="shared" si="24"/>
        <v>60.86</v>
      </c>
      <c r="AL825" s="22">
        <f t="shared" ref="AL825:AN825" si="3406">AF825+AI825</f>
        <v>62.23</v>
      </c>
      <c r="AM825" s="22">
        <f t="shared" si="3406"/>
        <v>0</v>
      </c>
      <c r="AN825" s="22">
        <f t="shared" si="3406"/>
        <v>62.23</v>
      </c>
      <c r="AO825" s="22">
        <f t="shared" ref="AO825:AQ825" si="3407">SUM(J825+M825+P825+S825+W825+Z825+AC825+AF825+AI825)</f>
        <v>131.49</v>
      </c>
      <c r="AP825" s="22">
        <f t="shared" si="3407"/>
        <v>0</v>
      </c>
      <c r="AQ825" s="22">
        <f t="shared" si="3407"/>
        <v>131.49</v>
      </c>
      <c r="AR825" s="22">
        <v>18.1466282209004</v>
      </c>
      <c r="AS825" s="22">
        <f t="shared" si="27"/>
        <v>149.6366282</v>
      </c>
      <c r="AT825" s="22">
        <f t="shared" si="28"/>
        <v>149.6366282</v>
      </c>
      <c r="AU825" s="22">
        <f t="shared" si="29"/>
        <v>505.3633718</v>
      </c>
      <c r="AV825" s="22">
        <f t="shared" si="3391"/>
        <v>4554</v>
      </c>
      <c r="AW825" s="22">
        <f t="shared" si="31"/>
        <v>4048.636628</v>
      </c>
      <c r="AX825" s="22">
        <f t="shared" si="32"/>
        <v>505.3633718</v>
      </c>
      <c r="AY825" s="22">
        <v>70.73</v>
      </c>
      <c r="AZ825" s="22">
        <f t="shared" si="33"/>
        <v>70.73</v>
      </c>
      <c r="BA825" s="22">
        <f t="shared" si="34"/>
        <v>0</v>
      </c>
      <c r="BB825" s="22">
        <f t="shared" si="35"/>
        <v>4624.73</v>
      </c>
      <c r="BC825" s="22">
        <f t="shared" ref="BC825:BD825" si="3408">SUM(AW825+AZ825)</f>
        <v>4119.366628</v>
      </c>
      <c r="BD825" s="22">
        <f t="shared" si="3408"/>
        <v>505.3633718</v>
      </c>
      <c r="BE825" s="22">
        <f t="shared" si="37"/>
        <v>0</v>
      </c>
      <c r="BF825" s="27">
        <v>0.0</v>
      </c>
      <c r="BG825" s="22">
        <f t="shared" si="38"/>
        <v>0</v>
      </c>
      <c r="BH825" s="22">
        <f t="shared" si="39"/>
        <v>0</v>
      </c>
      <c r="BI825" s="22">
        <v>575.81</v>
      </c>
      <c r="BJ825" s="22">
        <f t="shared" si="40"/>
        <v>575.81</v>
      </c>
      <c r="BK825" s="22">
        <f t="shared" si="41"/>
        <v>0</v>
      </c>
      <c r="BL825" s="22"/>
      <c r="BM825" s="22">
        <f t="shared" si="42"/>
        <v>0</v>
      </c>
      <c r="BN825" s="22" t="str">
        <f t="shared" si="43"/>
        <v/>
      </c>
      <c r="BO825" s="22">
        <f t="shared" ref="BO825:BQ825" si="3409">BF825+BI825+BL825</f>
        <v>575.81</v>
      </c>
      <c r="BP825" s="22">
        <f t="shared" si="3409"/>
        <v>575.81</v>
      </c>
      <c r="BQ825" s="22">
        <f t="shared" si="3409"/>
        <v>0</v>
      </c>
      <c r="BR825" s="22">
        <f t="shared" si="45"/>
        <v>0</v>
      </c>
      <c r="BS825" s="22">
        <v>0.0</v>
      </c>
      <c r="BT825" s="22">
        <f t="shared" si="46"/>
        <v>0</v>
      </c>
      <c r="BU825" s="22">
        <f t="shared" si="47"/>
        <v>0</v>
      </c>
      <c r="BV825" s="22">
        <f t="shared" si="48"/>
        <v>0</v>
      </c>
      <c r="BW825" s="27">
        <v>276.67</v>
      </c>
      <c r="BX825" s="22">
        <f t="shared" si="49"/>
        <v>276.67</v>
      </c>
      <c r="BY825" s="22">
        <f t="shared" si="50"/>
        <v>0</v>
      </c>
      <c r="BZ825" s="22">
        <f t="shared" si="51"/>
        <v>0</v>
      </c>
      <c r="CA825" s="22">
        <f t="shared" si="52"/>
        <v>0</v>
      </c>
    </row>
    <row r="826" ht="14.25" customHeight="1">
      <c r="A826" s="14" t="s">
        <v>3542</v>
      </c>
      <c r="B826" s="14" t="s">
        <v>3543</v>
      </c>
      <c r="C826" s="14" t="s">
        <v>3544</v>
      </c>
      <c r="D826" s="14">
        <v>8.69193201E8</v>
      </c>
      <c r="E826" s="14" t="s">
        <v>298</v>
      </c>
      <c r="F826" s="14" t="s">
        <v>198</v>
      </c>
      <c r="G826" s="14" t="s">
        <v>3545</v>
      </c>
      <c r="H826" s="25" t="s">
        <v>96</v>
      </c>
      <c r="I826" s="26">
        <v>2250.0</v>
      </c>
      <c r="J826" s="22">
        <v>0.0</v>
      </c>
      <c r="K826" s="22">
        <f t="shared" si="6"/>
        <v>0</v>
      </c>
      <c r="L826" s="22">
        <f t="shared" si="7"/>
        <v>0</v>
      </c>
      <c r="M826" s="22">
        <v>0.0</v>
      </c>
      <c r="N826" s="22">
        <f t="shared" si="8"/>
        <v>0</v>
      </c>
      <c r="O826" s="22">
        <f t="shared" si="9"/>
        <v>0</v>
      </c>
      <c r="P826" s="22">
        <v>0.0</v>
      </c>
      <c r="Q826" s="22">
        <f t="shared" si="10"/>
        <v>0</v>
      </c>
      <c r="R826" s="22">
        <f t="shared" si="11"/>
        <v>0</v>
      </c>
      <c r="S826" s="22">
        <v>0.0</v>
      </c>
      <c r="T826" s="22">
        <f t="shared" si="12"/>
        <v>0</v>
      </c>
      <c r="U826" s="22">
        <f t="shared" si="13"/>
        <v>0</v>
      </c>
      <c r="V826" s="22">
        <f t="shared" si="14"/>
        <v>2250</v>
      </c>
      <c r="W826" s="22">
        <v>0.0</v>
      </c>
      <c r="X826" s="22">
        <f t="shared" si="15"/>
        <v>0</v>
      </c>
      <c r="Y826" s="22">
        <f t="shared" si="16"/>
        <v>0</v>
      </c>
      <c r="Z826" s="22">
        <v>0.39</v>
      </c>
      <c r="AA826" s="22">
        <f t="shared" si="17"/>
        <v>0</v>
      </c>
      <c r="AB826" s="22">
        <f t="shared" si="18"/>
        <v>0.39</v>
      </c>
      <c r="AC826" s="22">
        <v>68.87</v>
      </c>
      <c r="AD826" s="22">
        <f t="shared" si="19"/>
        <v>0</v>
      </c>
      <c r="AE826" s="22">
        <f t="shared" si="20"/>
        <v>68.87</v>
      </c>
      <c r="AF826" s="22">
        <v>1.37</v>
      </c>
      <c r="AG826" s="22">
        <f t="shared" si="21"/>
        <v>0</v>
      </c>
      <c r="AH826" s="22">
        <f t="shared" si="22"/>
        <v>1.37</v>
      </c>
      <c r="AI826" s="22">
        <v>60.86</v>
      </c>
      <c r="AJ826" s="22">
        <f t="shared" si="23"/>
        <v>0</v>
      </c>
      <c r="AK826" s="22">
        <f t="shared" si="24"/>
        <v>60.86</v>
      </c>
      <c r="AL826" s="22">
        <f t="shared" ref="AL826:AN826" si="3410">AF826+AI826</f>
        <v>62.23</v>
      </c>
      <c r="AM826" s="22">
        <f t="shared" si="3410"/>
        <v>0</v>
      </c>
      <c r="AN826" s="22">
        <f t="shared" si="3410"/>
        <v>62.23</v>
      </c>
      <c r="AO826" s="22">
        <f t="shared" ref="AO826:AQ826" si="3411">SUM(J826+M826+P826+S826+W826+Z826+AC826+AF826+AI826)</f>
        <v>131.49</v>
      </c>
      <c r="AP826" s="22">
        <f t="shared" si="3411"/>
        <v>0</v>
      </c>
      <c r="AQ826" s="22">
        <f t="shared" si="3411"/>
        <v>131.49</v>
      </c>
      <c r="AR826" s="22">
        <v>73.43472589302921</v>
      </c>
      <c r="AS826" s="22">
        <f t="shared" si="27"/>
        <v>204.9247259</v>
      </c>
      <c r="AT826" s="22">
        <f t="shared" si="28"/>
        <v>204.9247259</v>
      </c>
      <c r="AU826" s="22">
        <f t="shared" si="29"/>
        <v>2045.075274</v>
      </c>
      <c r="AV826" s="22">
        <f t="shared" si="3391"/>
        <v>4554</v>
      </c>
      <c r="AW826" s="22">
        <f t="shared" si="31"/>
        <v>2508.924726</v>
      </c>
      <c r="AX826" s="22">
        <f t="shared" si="32"/>
        <v>2045.075274</v>
      </c>
      <c r="AY826" s="22">
        <v>70.73</v>
      </c>
      <c r="AZ826" s="22">
        <f t="shared" si="33"/>
        <v>70.73</v>
      </c>
      <c r="BA826" s="22">
        <f t="shared" si="34"/>
        <v>0</v>
      </c>
      <c r="BB826" s="22">
        <f t="shared" si="35"/>
        <v>4624.73</v>
      </c>
      <c r="BC826" s="22">
        <f t="shared" ref="BC826:BD826" si="3412">SUM(AW826+AZ826)</f>
        <v>2579.654726</v>
      </c>
      <c r="BD826" s="22">
        <f t="shared" si="3412"/>
        <v>2045.075274</v>
      </c>
      <c r="BE826" s="22">
        <f t="shared" si="37"/>
        <v>0</v>
      </c>
      <c r="BF826" s="27">
        <v>0.0</v>
      </c>
      <c r="BG826" s="22">
        <f t="shared" si="38"/>
        <v>0</v>
      </c>
      <c r="BH826" s="22">
        <f t="shared" si="39"/>
        <v>0</v>
      </c>
      <c r="BI826" s="22">
        <v>401.60999999999996</v>
      </c>
      <c r="BJ826" s="22">
        <f t="shared" si="40"/>
        <v>401.61</v>
      </c>
      <c r="BK826" s="22">
        <f t="shared" si="41"/>
        <v>0</v>
      </c>
      <c r="BL826" s="22"/>
      <c r="BM826" s="22">
        <f t="shared" si="42"/>
        <v>0</v>
      </c>
      <c r="BN826" s="22" t="str">
        <f t="shared" si="43"/>
        <v/>
      </c>
      <c r="BO826" s="22">
        <f t="shared" ref="BO826:BQ826" si="3413">BF826+BI826+BL826</f>
        <v>401.61</v>
      </c>
      <c r="BP826" s="22">
        <f t="shared" si="3413"/>
        <v>401.61</v>
      </c>
      <c r="BQ826" s="22">
        <f t="shared" si="3413"/>
        <v>0</v>
      </c>
      <c r="BR826" s="22">
        <f t="shared" si="45"/>
        <v>0</v>
      </c>
      <c r="BS826" s="22">
        <v>0.0</v>
      </c>
      <c r="BT826" s="22">
        <f t="shared" si="46"/>
        <v>0</v>
      </c>
      <c r="BU826" s="22">
        <f t="shared" si="47"/>
        <v>0</v>
      </c>
      <c r="BV826" s="22">
        <f t="shared" si="48"/>
        <v>0</v>
      </c>
      <c r="BW826" s="27">
        <v>1287.57</v>
      </c>
      <c r="BX826" s="22">
        <f t="shared" si="49"/>
        <v>1287.57</v>
      </c>
      <c r="BY826" s="22">
        <f t="shared" si="50"/>
        <v>0</v>
      </c>
      <c r="BZ826" s="22">
        <f t="shared" si="51"/>
        <v>0</v>
      </c>
      <c r="CA826" s="22">
        <f t="shared" si="52"/>
        <v>0</v>
      </c>
    </row>
    <row r="827" ht="14.25" customHeight="1">
      <c r="A827" s="14" t="s">
        <v>3546</v>
      </c>
      <c r="B827" s="14" t="s">
        <v>3547</v>
      </c>
      <c r="C827" s="14" t="s">
        <v>3548</v>
      </c>
      <c r="D827" s="14">
        <v>8.04021406E8</v>
      </c>
      <c r="E827" s="14" t="s">
        <v>606</v>
      </c>
      <c r="F827" s="14" t="s">
        <v>466</v>
      </c>
      <c r="G827" s="14" t="s">
        <v>3549</v>
      </c>
      <c r="H827" s="25" t="s">
        <v>96</v>
      </c>
      <c r="I827" s="26">
        <v>820.0</v>
      </c>
      <c r="J827" s="22">
        <v>0.0</v>
      </c>
      <c r="K827" s="22">
        <f t="shared" si="6"/>
        <v>0</v>
      </c>
      <c r="L827" s="22">
        <f t="shared" si="7"/>
        <v>0</v>
      </c>
      <c r="M827" s="22">
        <v>0.0</v>
      </c>
      <c r="N827" s="22">
        <f t="shared" si="8"/>
        <v>0</v>
      </c>
      <c r="O827" s="22">
        <f t="shared" si="9"/>
        <v>0</v>
      </c>
      <c r="P827" s="22">
        <v>0.0</v>
      </c>
      <c r="Q827" s="22">
        <f t="shared" si="10"/>
        <v>0</v>
      </c>
      <c r="R827" s="22">
        <f t="shared" si="11"/>
        <v>0</v>
      </c>
      <c r="S827" s="22">
        <v>0.0</v>
      </c>
      <c r="T827" s="22">
        <f t="shared" si="12"/>
        <v>0</v>
      </c>
      <c r="U827" s="22">
        <f t="shared" si="13"/>
        <v>0</v>
      </c>
      <c r="V827" s="22">
        <f t="shared" si="14"/>
        <v>820</v>
      </c>
      <c r="W827" s="22">
        <v>0.0</v>
      </c>
      <c r="X827" s="22">
        <f t="shared" si="15"/>
        <v>0</v>
      </c>
      <c r="Y827" s="22">
        <f t="shared" si="16"/>
        <v>0</v>
      </c>
      <c r="Z827" s="22">
        <v>0.39</v>
      </c>
      <c r="AA827" s="22">
        <f t="shared" si="17"/>
        <v>0</v>
      </c>
      <c r="AB827" s="22">
        <f t="shared" si="18"/>
        <v>0.39</v>
      </c>
      <c r="AC827" s="22">
        <v>68.87</v>
      </c>
      <c r="AD827" s="22">
        <f t="shared" si="19"/>
        <v>0</v>
      </c>
      <c r="AE827" s="22">
        <f t="shared" si="20"/>
        <v>68.87</v>
      </c>
      <c r="AF827" s="22">
        <v>1.37</v>
      </c>
      <c r="AG827" s="22">
        <f t="shared" si="21"/>
        <v>0</v>
      </c>
      <c r="AH827" s="22">
        <f t="shared" si="22"/>
        <v>1.37</v>
      </c>
      <c r="AI827" s="22">
        <v>60.86</v>
      </c>
      <c r="AJ827" s="22">
        <f t="shared" si="23"/>
        <v>0</v>
      </c>
      <c r="AK827" s="22">
        <f t="shared" si="24"/>
        <v>60.86</v>
      </c>
      <c r="AL827" s="22">
        <f t="shared" ref="AL827:AN827" si="3414">AF827+AI827</f>
        <v>62.23</v>
      </c>
      <c r="AM827" s="22">
        <f t="shared" si="3414"/>
        <v>0</v>
      </c>
      <c r="AN827" s="22">
        <f t="shared" si="3414"/>
        <v>62.23</v>
      </c>
      <c r="AO827" s="22">
        <f t="shared" ref="AO827:AQ827" si="3415">SUM(J827+M827+P827+S827+W827+Z827+AC827+AF827+AI827)</f>
        <v>131.49</v>
      </c>
      <c r="AP827" s="22">
        <f t="shared" si="3415"/>
        <v>0</v>
      </c>
      <c r="AQ827" s="22">
        <f t="shared" si="3415"/>
        <v>131.49</v>
      </c>
      <c r="AR827" s="22">
        <v>23.866086600775795</v>
      </c>
      <c r="AS827" s="22">
        <f t="shared" si="27"/>
        <v>155.3560866</v>
      </c>
      <c r="AT827" s="22">
        <f t="shared" si="28"/>
        <v>155.3560866</v>
      </c>
      <c r="AU827" s="22">
        <f t="shared" si="29"/>
        <v>664.6439134</v>
      </c>
      <c r="AV827" s="22">
        <f t="shared" si="3391"/>
        <v>4554</v>
      </c>
      <c r="AW827" s="22">
        <f t="shared" si="31"/>
        <v>3889.356087</v>
      </c>
      <c r="AX827" s="22">
        <f t="shared" si="32"/>
        <v>664.6439134</v>
      </c>
      <c r="AY827" s="22">
        <v>70.73</v>
      </c>
      <c r="AZ827" s="22">
        <f t="shared" si="33"/>
        <v>70.73</v>
      </c>
      <c r="BA827" s="22">
        <f t="shared" si="34"/>
        <v>0</v>
      </c>
      <c r="BB827" s="22">
        <f t="shared" si="35"/>
        <v>4624.73</v>
      </c>
      <c r="BC827" s="22">
        <f t="shared" ref="BC827:BD827" si="3416">SUM(AW827+AZ827)</f>
        <v>3960.086087</v>
      </c>
      <c r="BD827" s="22">
        <f t="shared" si="3416"/>
        <v>664.6439134</v>
      </c>
      <c r="BE827" s="22">
        <f t="shared" si="37"/>
        <v>0</v>
      </c>
      <c r="BF827" s="27">
        <v>0.0</v>
      </c>
      <c r="BG827" s="22">
        <f t="shared" si="38"/>
        <v>0</v>
      </c>
      <c r="BH827" s="22">
        <f t="shared" si="39"/>
        <v>0</v>
      </c>
      <c r="BI827" s="22">
        <v>230.21</v>
      </c>
      <c r="BJ827" s="22">
        <f t="shared" si="40"/>
        <v>230.21</v>
      </c>
      <c r="BK827" s="22">
        <f t="shared" si="41"/>
        <v>0</v>
      </c>
      <c r="BL827" s="22"/>
      <c r="BM827" s="22">
        <f t="shared" si="42"/>
        <v>0</v>
      </c>
      <c r="BN827" s="22" t="str">
        <f t="shared" si="43"/>
        <v/>
      </c>
      <c r="BO827" s="22">
        <f t="shared" ref="BO827:BQ827" si="3417">BF827+BI827+BL827</f>
        <v>230.21</v>
      </c>
      <c r="BP827" s="22">
        <f t="shared" si="3417"/>
        <v>230.21</v>
      </c>
      <c r="BQ827" s="22">
        <f t="shared" si="3417"/>
        <v>0</v>
      </c>
      <c r="BR827" s="22">
        <f t="shared" si="45"/>
        <v>0</v>
      </c>
      <c r="BS827" s="22">
        <v>0.0</v>
      </c>
      <c r="BT827" s="22">
        <f t="shared" si="46"/>
        <v>0</v>
      </c>
      <c r="BU827" s="22">
        <f t="shared" si="47"/>
        <v>0</v>
      </c>
      <c r="BV827" s="22">
        <f t="shared" si="48"/>
        <v>0</v>
      </c>
      <c r="BW827" s="27">
        <v>244.74</v>
      </c>
      <c r="BX827" s="22">
        <f t="shared" si="49"/>
        <v>244.74</v>
      </c>
      <c r="BY827" s="22">
        <f t="shared" si="50"/>
        <v>0</v>
      </c>
      <c r="BZ827" s="22">
        <f t="shared" si="51"/>
        <v>0</v>
      </c>
      <c r="CA827" s="22">
        <f t="shared" si="52"/>
        <v>0</v>
      </c>
    </row>
    <row r="828" ht="14.25" customHeight="1">
      <c r="A828" s="14" t="s">
        <v>3550</v>
      </c>
      <c r="B828" s="14" t="s">
        <v>3551</v>
      </c>
      <c r="C828" s="14" t="s">
        <v>3552</v>
      </c>
      <c r="D828" s="14">
        <v>1.99764131E8</v>
      </c>
      <c r="E828" s="14" t="s">
        <v>145</v>
      </c>
      <c r="F828" s="14" t="s">
        <v>282</v>
      </c>
      <c r="G828" s="14" t="s">
        <v>3553</v>
      </c>
      <c r="H828" s="25" t="s">
        <v>96</v>
      </c>
      <c r="I828" s="26">
        <v>3700.0</v>
      </c>
      <c r="J828" s="22">
        <v>0.0</v>
      </c>
      <c r="K828" s="22">
        <f t="shared" si="6"/>
        <v>0</v>
      </c>
      <c r="L828" s="22">
        <f t="shared" si="7"/>
        <v>0</v>
      </c>
      <c r="M828" s="22">
        <v>0.0</v>
      </c>
      <c r="N828" s="22">
        <f t="shared" si="8"/>
        <v>0</v>
      </c>
      <c r="O828" s="22">
        <f t="shared" si="9"/>
        <v>0</v>
      </c>
      <c r="P828" s="22">
        <v>0.0</v>
      </c>
      <c r="Q828" s="22">
        <f t="shared" si="10"/>
        <v>0</v>
      </c>
      <c r="R828" s="22">
        <f t="shared" si="11"/>
        <v>0</v>
      </c>
      <c r="S828" s="22">
        <v>0.0</v>
      </c>
      <c r="T828" s="22">
        <f t="shared" si="12"/>
        <v>0</v>
      </c>
      <c r="U828" s="22">
        <f t="shared" si="13"/>
        <v>0</v>
      </c>
      <c r="V828" s="22">
        <f t="shared" si="14"/>
        <v>3700</v>
      </c>
      <c r="W828" s="22">
        <v>0.0</v>
      </c>
      <c r="X828" s="22">
        <f t="shared" si="15"/>
        <v>0</v>
      </c>
      <c r="Y828" s="22">
        <f t="shared" si="16"/>
        <v>0</v>
      </c>
      <c r="Z828" s="22">
        <v>0.39</v>
      </c>
      <c r="AA828" s="22">
        <f t="shared" si="17"/>
        <v>0</v>
      </c>
      <c r="AB828" s="22">
        <f t="shared" si="18"/>
        <v>0.39</v>
      </c>
      <c r="AC828" s="22">
        <v>68.87</v>
      </c>
      <c r="AD828" s="22">
        <f t="shared" si="19"/>
        <v>0</v>
      </c>
      <c r="AE828" s="22">
        <f t="shared" si="20"/>
        <v>68.87</v>
      </c>
      <c r="AF828" s="22">
        <v>1.37</v>
      </c>
      <c r="AG828" s="22">
        <f t="shared" si="21"/>
        <v>0</v>
      </c>
      <c r="AH828" s="22">
        <f t="shared" si="22"/>
        <v>1.37</v>
      </c>
      <c r="AI828" s="22">
        <v>60.86</v>
      </c>
      <c r="AJ828" s="22">
        <f t="shared" si="23"/>
        <v>0</v>
      </c>
      <c r="AK828" s="22">
        <f t="shared" si="24"/>
        <v>60.86</v>
      </c>
      <c r="AL828" s="22">
        <f t="shared" ref="AL828:AN828" si="3418">AF828+AI828</f>
        <v>62.23</v>
      </c>
      <c r="AM828" s="22">
        <f t="shared" si="3418"/>
        <v>0</v>
      </c>
      <c r="AN828" s="22">
        <f t="shared" si="3418"/>
        <v>62.23</v>
      </c>
      <c r="AO828" s="22">
        <f t="shared" ref="AO828:AQ828" si="3419">SUM(J828+M828+P828+S828+W828+Z828+AC828+AF828+AI828)</f>
        <v>131.49</v>
      </c>
      <c r="AP828" s="22">
        <f t="shared" si="3419"/>
        <v>0</v>
      </c>
      <c r="AQ828" s="22">
        <f t="shared" si="3419"/>
        <v>131.49</v>
      </c>
      <c r="AR828" s="22">
        <v>123.69663286769175</v>
      </c>
      <c r="AS828" s="22">
        <f t="shared" si="27"/>
        <v>255.1866329</v>
      </c>
      <c r="AT828" s="22">
        <f t="shared" si="28"/>
        <v>255.1866329</v>
      </c>
      <c r="AU828" s="22">
        <f t="shared" si="29"/>
        <v>3444.813367</v>
      </c>
      <c r="AV828" s="22">
        <f t="shared" si="3391"/>
        <v>4554</v>
      </c>
      <c r="AW828" s="22">
        <f t="shared" si="31"/>
        <v>1109.186633</v>
      </c>
      <c r="AX828" s="22">
        <f t="shared" si="32"/>
        <v>3444.813367</v>
      </c>
      <c r="AY828" s="22">
        <v>70.73</v>
      </c>
      <c r="AZ828" s="22">
        <f t="shared" si="33"/>
        <v>70.73</v>
      </c>
      <c r="BA828" s="22">
        <f t="shared" si="34"/>
        <v>0</v>
      </c>
      <c r="BB828" s="22">
        <f t="shared" si="35"/>
        <v>4624.73</v>
      </c>
      <c r="BC828" s="22">
        <f t="shared" ref="BC828:BD828" si="3420">SUM(AW828+AZ828)</f>
        <v>1179.916633</v>
      </c>
      <c r="BD828" s="22">
        <f t="shared" si="3420"/>
        <v>3444.813367</v>
      </c>
      <c r="BE828" s="22">
        <f t="shared" si="37"/>
        <v>0</v>
      </c>
      <c r="BF828" s="27">
        <v>0.0</v>
      </c>
      <c r="BG828" s="22">
        <f t="shared" si="38"/>
        <v>0</v>
      </c>
      <c r="BH828" s="22">
        <f t="shared" si="39"/>
        <v>0</v>
      </c>
      <c r="BI828" s="22">
        <v>0.0</v>
      </c>
      <c r="BJ828" s="22">
        <f t="shared" si="40"/>
        <v>0</v>
      </c>
      <c r="BK828" s="22">
        <f t="shared" si="41"/>
        <v>0</v>
      </c>
      <c r="BL828" s="22"/>
      <c r="BM828" s="22">
        <f t="shared" si="42"/>
        <v>0</v>
      </c>
      <c r="BN828" s="22" t="str">
        <f t="shared" si="43"/>
        <v/>
      </c>
      <c r="BO828" s="22">
        <f t="shared" ref="BO828:BQ828" si="3421">BF828+BI828+BL828</f>
        <v>0</v>
      </c>
      <c r="BP828" s="22">
        <f t="shared" si="3421"/>
        <v>0</v>
      </c>
      <c r="BQ828" s="22">
        <f t="shared" si="3421"/>
        <v>0</v>
      </c>
      <c r="BR828" s="22">
        <f t="shared" si="45"/>
        <v>0</v>
      </c>
      <c r="BS828" s="22">
        <v>0.0</v>
      </c>
      <c r="BT828" s="22">
        <f t="shared" si="46"/>
        <v>0</v>
      </c>
      <c r="BU828" s="22">
        <f t="shared" si="47"/>
        <v>0</v>
      </c>
      <c r="BV828" s="22">
        <f t="shared" si="48"/>
        <v>0</v>
      </c>
      <c r="BW828" s="27">
        <v>127.69</v>
      </c>
      <c r="BX828" s="22">
        <f t="shared" si="49"/>
        <v>127.69</v>
      </c>
      <c r="BY828" s="22">
        <f t="shared" si="50"/>
        <v>0</v>
      </c>
      <c r="BZ828" s="22">
        <f t="shared" si="51"/>
        <v>0</v>
      </c>
      <c r="CA828" s="22">
        <f t="shared" si="52"/>
        <v>0</v>
      </c>
    </row>
    <row r="829" ht="14.25" customHeight="1">
      <c r="A829" s="14" t="s">
        <v>3554</v>
      </c>
      <c r="B829" s="14" t="s">
        <v>3555</v>
      </c>
      <c r="C829" s="14" t="s">
        <v>3556</v>
      </c>
      <c r="D829" s="14">
        <v>8.49781027E8</v>
      </c>
      <c r="E829" s="14" t="s">
        <v>341</v>
      </c>
      <c r="F829" s="14" t="s">
        <v>293</v>
      </c>
      <c r="G829" s="14" t="s">
        <v>3557</v>
      </c>
      <c r="H829" s="25" t="s">
        <v>96</v>
      </c>
      <c r="I829" s="26">
        <v>1200.0</v>
      </c>
      <c r="J829" s="22">
        <v>0.0</v>
      </c>
      <c r="K829" s="22">
        <f t="shared" si="6"/>
        <v>0</v>
      </c>
      <c r="L829" s="22">
        <f t="shared" si="7"/>
        <v>0</v>
      </c>
      <c r="M829" s="22">
        <v>0.0</v>
      </c>
      <c r="N829" s="22">
        <f t="shared" si="8"/>
        <v>0</v>
      </c>
      <c r="O829" s="22">
        <f t="shared" si="9"/>
        <v>0</v>
      </c>
      <c r="P829" s="22">
        <v>0.0</v>
      </c>
      <c r="Q829" s="22">
        <f t="shared" si="10"/>
        <v>0</v>
      </c>
      <c r="R829" s="22">
        <f t="shared" si="11"/>
        <v>0</v>
      </c>
      <c r="S829" s="22">
        <v>0.0</v>
      </c>
      <c r="T829" s="22">
        <f t="shared" si="12"/>
        <v>0</v>
      </c>
      <c r="U829" s="22">
        <f t="shared" si="13"/>
        <v>0</v>
      </c>
      <c r="V829" s="22">
        <f t="shared" si="14"/>
        <v>1200</v>
      </c>
      <c r="W829" s="22">
        <v>0.0</v>
      </c>
      <c r="X829" s="22">
        <f t="shared" si="15"/>
        <v>0</v>
      </c>
      <c r="Y829" s="22">
        <f t="shared" si="16"/>
        <v>0</v>
      </c>
      <c r="Z829" s="22">
        <v>0.39</v>
      </c>
      <c r="AA829" s="22">
        <f t="shared" si="17"/>
        <v>0</v>
      </c>
      <c r="AB829" s="22">
        <f t="shared" si="18"/>
        <v>0.39</v>
      </c>
      <c r="AC829" s="22">
        <v>68.87</v>
      </c>
      <c r="AD829" s="22">
        <f t="shared" si="19"/>
        <v>0</v>
      </c>
      <c r="AE829" s="22">
        <f t="shared" si="20"/>
        <v>68.87</v>
      </c>
      <c r="AF829" s="22">
        <v>1.37</v>
      </c>
      <c r="AG829" s="22">
        <f t="shared" si="21"/>
        <v>0</v>
      </c>
      <c r="AH829" s="22">
        <f t="shared" si="22"/>
        <v>1.37</v>
      </c>
      <c r="AI829" s="22">
        <v>60.86</v>
      </c>
      <c r="AJ829" s="22">
        <f t="shared" si="23"/>
        <v>0</v>
      </c>
      <c r="AK829" s="22">
        <f t="shared" si="24"/>
        <v>60.86</v>
      </c>
      <c r="AL829" s="22">
        <f t="shared" ref="AL829:AN829" si="3422">AF829+AI829</f>
        <v>62.23</v>
      </c>
      <c r="AM829" s="22">
        <f t="shared" si="3422"/>
        <v>0</v>
      </c>
      <c r="AN829" s="22">
        <f t="shared" si="3422"/>
        <v>62.23</v>
      </c>
      <c r="AO829" s="22">
        <f t="shared" ref="AO829:AQ829" si="3423">SUM(J829+M829+P829+S829+W829+Z829+AC829+AF829+AI829)</f>
        <v>131.49</v>
      </c>
      <c r="AP829" s="22">
        <f t="shared" si="3423"/>
        <v>0</v>
      </c>
      <c r="AQ829" s="22">
        <f t="shared" si="3423"/>
        <v>131.49</v>
      </c>
      <c r="AR829" s="22">
        <v>37.03817256654943</v>
      </c>
      <c r="AS829" s="22">
        <f t="shared" si="27"/>
        <v>168.5281726</v>
      </c>
      <c r="AT829" s="22">
        <f t="shared" si="28"/>
        <v>168.5281726</v>
      </c>
      <c r="AU829" s="22">
        <f t="shared" si="29"/>
        <v>1031.471827</v>
      </c>
      <c r="AV829" s="22">
        <f t="shared" si="3391"/>
        <v>4554</v>
      </c>
      <c r="AW829" s="22">
        <f t="shared" si="31"/>
        <v>3522.528173</v>
      </c>
      <c r="AX829" s="22">
        <f t="shared" si="32"/>
        <v>1031.471827</v>
      </c>
      <c r="AY829" s="22">
        <v>70.73</v>
      </c>
      <c r="AZ829" s="22">
        <f t="shared" si="33"/>
        <v>70.73</v>
      </c>
      <c r="BA829" s="22">
        <f t="shared" si="34"/>
        <v>0</v>
      </c>
      <c r="BB829" s="22">
        <f t="shared" si="35"/>
        <v>4624.73</v>
      </c>
      <c r="BC829" s="22">
        <f t="shared" ref="BC829:BD829" si="3424">SUM(AW829+AZ829)</f>
        <v>3593.258173</v>
      </c>
      <c r="BD829" s="22">
        <f t="shared" si="3424"/>
        <v>1031.471827</v>
      </c>
      <c r="BE829" s="22">
        <f t="shared" si="37"/>
        <v>0</v>
      </c>
      <c r="BF829" s="27">
        <v>0.0</v>
      </c>
      <c r="BG829" s="22">
        <f t="shared" si="38"/>
        <v>0</v>
      </c>
      <c r="BH829" s="22">
        <f t="shared" si="39"/>
        <v>0</v>
      </c>
      <c r="BI829" s="22">
        <v>531.61</v>
      </c>
      <c r="BJ829" s="22">
        <f t="shared" si="40"/>
        <v>531.61</v>
      </c>
      <c r="BK829" s="22">
        <f t="shared" si="41"/>
        <v>0</v>
      </c>
      <c r="BL829" s="22"/>
      <c r="BM829" s="22">
        <f t="shared" si="42"/>
        <v>0</v>
      </c>
      <c r="BN829" s="22" t="str">
        <f t="shared" si="43"/>
        <v/>
      </c>
      <c r="BO829" s="22">
        <f t="shared" ref="BO829:BQ829" si="3425">BF829+BI829+BL829</f>
        <v>531.61</v>
      </c>
      <c r="BP829" s="22">
        <f t="shared" si="3425"/>
        <v>531.61</v>
      </c>
      <c r="BQ829" s="22">
        <f t="shared" si="3425"/>
        <v>0</v>
      </c>
      <c r="BR829" s="22">
        <f t="shared" si="45"/>
        <v>0</v>
      </c>
      <c r="BS829" s="22">
        <v>0.0</v>
      </c>
      <c r="BT829" s="22">
        <f t="shared" si="46"/>
        <v>0</v>
      </c>
      <c r="BU829" s="22">
        <f t="shared" si="47"/>
        <v>0</v>
      </c>
      <c r="BV829" s="22">
        <f t="shared" si="48"/>
        <v>0</v>
      </c>
      <c r="BW829" s="27">
        <v>574.62</v>
      </c>
      <c r="BX829" s="22">
        <f t="shared" si="49"/>
        <v>574.62</v>
      </c>
      <c r="BY829" s="22">
        <f t="shared" si="50"/>
        <v>0</v>
      </c>
      <c r="BZ829" s="22">
        <f t="shared" si="51"/>
        <v>0</v>
      </c>
      <c r="CA829" s="22">
        <f t="shared" si="52"/>
        <v>0</v>
      </c>
    </row>
    <row r="830" ht="14.25" customHeight="1">
      <c r="A830" s="14" t="s">
        <v>3558</v>
      </c>
      <c r="B830" s="14" t="s">
        <v>3559</v>
      </c>
      <c r="C830" s="14" t="s">
        <v>3560</v>
      </c>
      <c r="D830" s="14">
        <v>2.51559475E8</v>
      </c>
      <c r="E830" s="14" t="s">
        <v>1010</v>
      </c>
      <c r="F830" s="14" t="s">
        <v>107</v>
      </c>
      <c r="G830" s="14" t="s">
        <v>3561</v>
      </c>
      <c r="H830" s="25" t="s">
        <v>96</v>
      </c>
      <c r="I830" s="26">
        <v>12750.0</v>
      </c>
      <c r="J830" s="22">
        <v>0.0</v>
      </c>
      <c r="K830" s="22">
        <f t="shared" si="6"/>
        <v>0</v>
      </c>
      <c r="L830" s="22">
        <f t="shared" si="7"/>
        <v>0</v>
      </c>
      <c r="M830" s="22">
        <v>0.0</v>
      </c>
      <c r="N830" s="22">
        <f t="shared" si="8"/>
        <v>0</v>
      </c>
      <c r="O830" s="22">
        <f t="shared" si="9"/>
        <v>0</v>
      </c>
      <c r="P830" s="22">
        <v>0.0</v>
      </c>
      <c r="Q830" s="22">
        <f t="shared" si="10"/>
        <v>0</v>
      </c>
      <c r="R830" s="22">
        <f t="shared" si="11"/>
        <v>0</v>
      </c>
      <c r="S830" s="22">
        <v>0.0</v>
      </c>
      <c r="T830" s="22">
        <f t="shared" si="12"/>
        <v>0</v>
      </c>
      <c r="U830" s="22">
        <f t="shared" si="13"/>
        <v>0</v>
      </c>
      <c r="V830" s="22">
        <f t="shared" si="14"/>
        <v>12750</v>
      </c>
      <c r="W830" s="22">
        <v>0.0</v>
      </c>
      <c r="X830" s="22">
        <f t="shared" si="15"/>
        <v>0</v>
      </c>
      <c r="Y830" s="22">
        <f t="shared" si="16"/>
        <v>0</v>
      </c>
      <c r="Z830" s="22">
        <v>0.39</v>
      </c>
      <c r="AA830" s="22">
        <f t="shared" si="17"/>
        <v>0</v>
      </c>
      <c r="AB830" s="22">
        <f t="shared" si="18"/>
        <v>0.39</v>
      </c>
      <c r="AC830" s="22">
        <v>68.87</v>
      </c>
      <c r="AD830" s="22">
        <f t="shared" si="19"/>
        <v>0</v>
      </c>
      <c r="AE830" s="22">
        <f t="shared" si="20"/>
        <v>68.87</v>
      </c>
      <c r="AF830" s="22">
        <v>1.37</v>
      </c>
      <c r="AG830" s="22">
        <f t="shared" si="21"/>
        <v>0</v>
      </c>
      <c r="AH830" s="22">
        <f t="shared" si="22"/>
        <v>1.37</v>
      </c>
      <c r="AI830" s="22">
        <v>60.86</v>
      </c>
      <c r="AJ830" s="22">
        <f t="shared" si="23"/>
        <v>0</v>
      </c>
      <c r="AK830" s="22">
        <f t="shared" si="24"/>
        <v>60.86</v>
      </c>
      <c r="AL830" s="22">
        <f t="shared" ref="AL830:AN830" si="3426">AF830+AI830</f>
        <v>62.23</v>
      </c>
      <c r="AM830" s="22">
        <f t="shared" si="3426"/>
        <v>0</v>
      </c>
      <c r="AN830" s="22">
        <f t="shared" si="3426"/>
        <v>62.23</v>
      </c>
      <c r="AO830" s="22">
        <f t="shared" ref="AO830:AQ830" si="3427">SUM(J830+M830+P830+S830+W830+Z830+AC830+AF830+AI830)</f>
        <v>131.49</v>
      </c>
      <c r="AP830" s="22">
        <f t="shared" si="3427"/>
        <v>0</v>
      </c>
      <c r="AQ830" s="22">
        <f t="shared" si="3427"/>
        <v>131.49</v>
      </c>
      <c r="AR830" s="22">
        <v>437.4002591578269</v>
      </c>
      <c r="AS830" s="22">
        <f t="shared" si="27"/>
        <v>568.8902592</v>
      </c>
      <c r="AT830" s="22">
        <f t="shared" si="28"/>
        <v>568.8902592</v>
      </c>
      <c r="AU830" s="22">
        <f t="shared" si="29"/>
        <v>12181.10974</v>
      </c>
      <c r="AV830" s="22">
        <f>82.93*120</f>
        <v>9951.6</v>
      </c>
      <c r="AW830" s="22">
        <f t="shared" si="31"/>
        <v>0</v>
      </c>
      <c r="AX830" s="22">
        <f t="shared" si="32"/>
        <v>9951.6</v>
      </c>
      <c r="AY830" s="22">
        <v>175.06</v>
      </c>
      <c r="AZ830" s="22">
        <f t="shared" si="33"/>
        <v>0</v>
      </c>
      <c r="BA830" s="22">
        <f t="shared" si="34"/>
        <v>175.06</v>
      </c>
      <c r="BB830" s="22">
        <f t="shared" si="35"/>
        <v>10126.66</v>
      </c>
      <c r="BC830" s="22">
        <f t="shared" ref="BC830:BD830" si="3428">SUM(AW830+AZ830)</f>
        <v>0</v>
      </c>
      <c r="BD830" s="22">
        <f t="shared" si="3428"/>
        <v>10126.66</v>
      </c>
      <c r="BE830" s="22">
        <f t="shared" si="37"/>
        <v>2054.449741</v>
      </c>
      <c r="BF830" s="27">
        <v>2904.43</v>
      </c>
      <c r="BG830" s="22">
        <f t="shared" si="38"/>
        <v>849.9802592</v>
      </c>
      <c r="BH830" s="22">
        <f t="shared" si="39"/>
        <v>2054.449741</v>
      </c>
      <c r="BI830" s="22">
        <v>1256.5</v>
      </c>
      <c r="BJ830" s="22">
        <f t="shared" si="40"/>
        <v>1256.5</v>
      </c>
      <c r="BK830" s="22">
        <f t="shared" si="41"/>
        <v>0</v>
      </c>
      <c r="BL830" s="22"/>
      <c r="BM830" s="22">
        <f t="shared" si="42"/>
        <v>0</v>
      </c>
      <c r="BN830" s="22" t="str">
        <f t="shared" si="43"/>
        <v/>
      </c>
      <c r="BO830" s="22">
        <f t="shared" ref="BO830:BQ830" si="3429">BF830+BI830+BL830</f>
        <v>4160.93</v>
      </c>
      <c r="BP830" s="22">
        <f t="shared" si="3429"/>
        <v>2106.480259</v>
      </c>
      <c r="BQ830" s="22">
        <f t="shared" si="3429"/>
        <v>2054.449741</v>
      </c>
      <c r="BR830" s="22">
        <f t="shared" si="45"/>
        <v>0</v>
      </c>
      <c r="BS830" s="22">
        <v>0.0</v>
      </c>
      <c r="BT830" s="22">
        <f t="shared" si="46"/>
        <v>0</v>
      </c>
      <c r="BU830" s="22">
        <f t="shared" si="47"/>
        <v>0</v>
      </c>
      <c r="BV830" s="22">
        <f t="shared" si="48"/>
        <v>0</v>
      </c>
      <c r="BW830" s="27">
        <v>2362.32</v>
      </c>
      <c r="BX830" s="22">
        <f t="shared" si="49"/>
        <v>2362.32</v>
      </c>
      <c r="BY830" s="22">
        <f t="shared" si="50"/>
        <v>0</v>
      </c>
      <c r="BZ830" s="22">
        <f t="shared" si="51"/>
        <v>0</v>
      </c>
      <c r="CA830" s="22">
        <f t="shared" si="52"/>
        <v>0</v>
      </c>
    </row>
    <row r="831" ht="14.25" customHeight="1">
      <c r="A831" s="14" t="s">
        <v>3562</v>
      </c>
      <c r="B831" s="14" t="s">
        <v>3563</v>
      </c>
      <c r="C831" s="14" t="s">
        <v>3564</v>
      </c>
      <c r="D831" s="14">
        <v>2.69155783E8</v>
      </c>
      <c r="E831" s="14" t="s">
        <v>3565</v>
      </c>
      <c r="F831" s="14" t="s">
        <v>107</v>
      </c>
      <c r="G831" s="14" t="s">
        <v>3566</v>
      </c>
      <c r="H831" s="25" t="s">
        <v>96</v>
      </c>
      <c r="I831" s="26">
        <v>2445.0</v>
      </c>
      <c r="J831" s="22">
        <v>0.0</v>
      </c>
      <c r="K831" s="22">
        <f t="shared" si="6"/>
        <v>0</v>
      </c>
      <c r="L831" s="22">
        <f t="shared" si="7"/>
        <v>0</v>
      </c>
      <c r="M831" s="22">
        <v>0.0</v>
      </c>
      <c r="N831" s="22">
        <f t="shared" si="8"/>
        <v>0</v>
      </c>
      <c r="O831" s="22">
        <f t="shared" si="9"/>
        <v>0</v>
      </c>
      <c r="P831" s="22">
        <v>0.0</v>
      </c>
      <c r="Q831" s="22">
        <f t="shared" si="10"/>
        <v>0</v>
      </c>
      <c r="R831" s="22">
        <f t="shared" si="11"/>
        <v>0</v>
      </c>
      <c r="S831" s="22">
        <v>0.0</v>
      </c>
      <c r="T831" s="22">
        <f t="shared" si="12"/>
        <v>0</v>
      </c>
      <c r="U831" s="22">
        <f t="shared" si="13"/>
        <v>0</v>
      </c>
      <c r="V831" s="22">
        <f t="shared" si="14"/>
        <v>2445</v>
      </c>
      <c r="W831" s="22">
        <v>0.0</v>
      </c>
      <c r="X831" s="22">
        <f t="shared" si="15"/>
        <v>0</v>
      </c>
      <c r="Y831" s="22">
        <f t="shared" si="16"/>
        <v>0</v>
      </c>
      <c r="Z831" s="22">
        <v>0.39</v>
      </c>
      <c r="AA831" s="22">
        <f t="shared" si="17"/>
        <v>0</v>
      </c>
      <c r="AB831" s="22">
        <f t="shared" si="18"/>
        <v>0.39</v>
      </c>
      <c r="AC831" s="22">
        <v>68.87</v>
      </c>
      <c r="AD831" s="22">
        <f t="shared" si="19"/>
        <v>0</v>
      </c>
      <c r="AE831" s="22">
        <f t="shared" si="20"/>
        <v>68.87</v>
      </c>
      <c r="AF831" s="22">
        <v>1.37</v>
      </c>
      <c r="AG831" s="22">
        <f t="shared" si="21"/>
        <v>0</v>
      </c>
      <c r="AH831" s="22">
        <f t="shared" si="22"/>
        <v>1.37</v>
      </c>
      <c r="AI831" s="22">
        <v>60.86</v>
      </c>
      <c r="AJ831" s="22">
        <f t="shared" si="23"/>
        <v>0</v>
      </c>
      <c r="AK831" s="22">
        <f t="shared" si="24"/>
        <v>60.86</v>
      </c>
      <c r="AL831" s="22">
        <f t="shared" ref="AL831:AN831" si="3430">AF831+AI831</f>
        <v>62.23</v>
      </c>
      <c r="AM831" s="22">
        <f t="shared" si="3430"/>
        <v>0</v>
      </c>
      <c r="AN831" s="22">
        <f t="shared" si="3430"/>
        <v>62.23</v>
      </c>
      <c r="AO831" s="22">
        <f t="shared" ref="AO831:AQ831" si="3431">SUM(J831+M831+P831+S831+W831+Z831+AC831+AF831+AI831)</f>
        <v>131.49</v>
      </c>
      <c r="AP831" s="22">
        <f t="shared" si="3431"/>
        <v>0</v>
      </c>
      <c r="AQ831" s="22">
        <f t="shared" si="3431"/>
        <v>131.49</v>
      </c>
      <c r="AR831" s="22">
        <v>80.19408579651831</v>
      </c>
      <c r="AS831" s="22">
        <f t="shared" si="27"/>
        <v>211.6840858</v>
      </c>
      <c r="AT831" s="22">
        <f t="shared" si="28"/>
        <v>211.6840858</v>
      </c>
      <c r="AU831" s="22">
        <f t="shared" si="29"/>
        <v>2233.315914</v>
      </c>
      <c r="AV831" s="22">
        <f t="shared" ref="AV831:AV834" si="3436">37.95*120</f>
        <v>4554</v>
      </c>
      <c r="AW831" s="22">
        <f t="shared" si="31"/>
        <v>2320.684086</v>
      </c>
      <c r="AX831" s="22">
        <f t="shared" si="32"/>
        <v>2233.315914</v>
      </c>
      <c r="AY831" s="22">
        <v>70.73</v>
      </c>
      <c r="AZ831" s="22">
        <f t="shared" si="33"/>
        <v>70.73</v>
      </c>
      <c r="BA831" s="22">
        <f t="shared" si="34"/>
        <v>0</v>
      </c>
      <c r="BB831" s="22">
        <f t="shared" si="35"/>
        <v>4624.73</v>
      </c>
      <c r="BC831" s="22">
        <f t="shared" ref="BC831:BD831" si="3432">SUM(AW831+AZ831)</f>
        <v>2391.414086</v>
      </c>
      <c r="BD831" s="22">
        <f t="shared" si="3432"/>
        <v>2233.315914</v>
      </c>
      <c r="BE831" s="22">
        <f t="shared" si="37"/>
        <v>0</v>
      </c>
      <c r="BF831" s="27">
        <v>0.0</v>
      </c>
      <c r="BG831" s="22">
        <f t="shared" si="38"/>
        <v>0</v>
      </c>
      <c r="BH831" s="22">
        <f t="shared" si="39"/>
        <v>0</v>
      </c>
      <c r="BI831" s="22">
        <v>0.0</v>
      </c>
      <c r="BJ831" s="22">
        <f t="shared" si="40"/>
        <v>0</v>
      </c>
      <c r="BK831" s="22">
        <f t="shared" si="41"/>
        <v>0</v>
      </c>
      <c r="BL831" s="22"/>
      <c r="BM831" s="22">
        <f t="shared" si="42"/>
        <v>0</v>
      </c>
      <c r="BN831" s="22" t="str">
        <f t="shared" si="43"/>
        <v/>
      </c>
      <c r="BO831" s="22">
        <f t="shared" ref="BO831:BQ831" si="3433">BF831+BI831+BL831</f>
        <v>0</v>
      </c>
      <c r="BP831" s="22">
        <f t="shared" si="3433"/>
        <v>0</v>
      </c>
      <c r="BQ831" s="22">
        <f t="shared" si="3433"/>
        <v>0</v>
      </c>
      <c r="BR831" s="22">
        <f t="shared" si="45"/>
        <v>0</v>
      </c>
      <c r="BS831" s="22">
        <v>0.0</v>
      </c>
      <c r="BT831" s="22">
        <f t="shared" si="46"/>
        <v>0</v>
      </c>
      <c r="BU831" s="22">
        <f t="shared" si="47"/>
        <v>0</v>
      </c>
      <c r="BV831" s="22">
        <f t="shared" si="48"/>
        <v>0</v>
      </c>
      <c r="BW831" s="27">
        <v>830.0</v>
      </c>
      <c r="BX831" s="22">
        <f t="shared" si="49"/>
        <v>830</v>
      </c>
      <c r="BY831" s="22">
        <f t="shared" si="50"/>
        <v>0</v>
      </c>
      <c r="BZ831" s="22">
        <f t="shared" si="51"/>
        <v>0</v>
      </c>
      <c r="CA831" s="22">
        <f t="shared" si="52"/>
        <v>0</v>
      </c>
    </row>
    <row r="832" ht="14.25" customHeight="1">
      <c r="A832" s="14" t="s">
        <v>3567</v>
      </c>
      <c r="B832" s="14" t="s">
        <v>3568</v>
      </c>
      <c r="C832" s="14" t="s">
        <v>3569</v>
      </c>
      <c r="D832" s="14">
        <v>7.88062891E8</v>
      </c>
      <c r="E832" s="14" t="s">
        <v>374</v>
      </c>
      <c r="F832" s="14" t="s">
        <v>577</v>
      </c>
      <c r="G832" s="14" t="s">
        <v>3570</v>
      </c>
      <c r="H832" s="25" t="s">
        <v>96</v>
      </c>
      <c r="I832" s="26">
        <v>780.0</v>
      </c>
      <c r="J832" s="22">
        <v>0.0</v>
      </c>
      <c r="K832" s="22">
        <f t="shared" si="6"/>
        <v>0</v>
      </c>
      <c r="L832" s="22">
        <f t="shared" si="7"/>
        <v>0</v>
      </c>
      <c r="M832" s="22">
        <v>0.0</v>
      </c>
      <c r="N832" s="22">
        <f t="shared" si="8"/>
        <v>0</v>
      </c>
      <c r="O832" s="22">
        <f t="shared" si="9"/>
        <v>0</v>
      </c>
      <c r="P832" s="22">
        <v>0.0</v>
      </c>
      <c r="Q832" s="22">
        <f t="shared" si="10"/>
        <v>0</v>
      </c>
      <c r="R832" s="22">
        <f t="shared" si="11"/>
        <v>0</v>
      </c>
      <c r="S832" s="22">
        <v>0.0</v>
      </c>
      <c r="T832" s="22">
        <f t="shared" si="12"/>
        <v>0</v>
      </c>
      <c r="U832" s="22">
        <f t="shared" si="13"/>
        <v>0</v>
      </c>
      <c r="V832" s="22">
        <f t="shared" si="14"/>
        <v>780</v>
      </c>
      <c r="W832" s="22">
        <v>0.0</v>
      </c>
      <c r="X832" s="22">
        <f t="shared" si="15"/>
        <v>0</v>
      </c>
      <c r="Y832" s="22">
        <f t="shared" si="16"/>
        <v>0</v>
      </c>
      <c r="Z832" s="22">
        <v>0.39</v>
      </c>
      <c r="AA832" s="22">
        <f t="shared" si="17"/>
        <v>0</v>
      </c>
      <c r="AB832" s="22">
        <f t="shared" si="18"/>
        <v>0.39</v>
      </c>
      <c r="AC832" s="22">
        <v>68.87</v>
      </c>
      <c r="AD832" s="22">
        <f t="shared" si="19"/>
        <v>0</v>
      </c>
      <c r="AE832" s="22">
        <f t="shared" si="20"/>
        <v>68.87</v>
      </c>
      <c r="AF832" s="22">
        <v>1.37</v>
      </c>
      <c r="AG832" s="22">
        <f t="shared" si="21"/>
        <v>0</v>
      </c>
      <c r="AH832" s="22">
        <f t="shared" si="22"/>
        <v>1.37</v>
      </c>
      <c r="AI832" s="22">
        <v>60.86</v>
      </c>
      <c r="AJ832" s="22">
        <f t="shared" si="23"/>
        <v>0</v>
      </c>
      <c r="AK832" s="22">
        <f t="shared" si="24"/>
        <v>60.86</v>
      </c>
      <c r="AL832" s="22">
        <f t="shared" ref="AL832:AN832" si="3434">AF832+AI832</f>
        <v>62.23</v>
      </c>
      <c r="AM832" s="22">
        <f t="shared" si="3434"/>
        <v>0</v>
      </c>
      <c r="AN832" s="22">
        <f t="shared" si="3434"/>
        <v>62.23</v>
      </c>
      <c r="AO832" s="22">
        <f t="shared" ref="AO832:AQ832" si="3435">SUM(J832+M832+P832+S832+W832+Z832+AC832+AF832+AI832)</f>
        <v>131.49</v>
      </c>
      <c r="AP832" s="22">
        <f t="shared" si="3435"/>
        <v>0</v>
      </c>
      <c r="AQ832" s="22">
        <f t="shared" si="3435"/>
        <v>131.49</v>
      </c>
      <c r="AR832" s="22">
        <v>22.47955123595752</v>
      </c>
      <c r="AS832" s="22">
        <f t="shared" si="27"/>
        <v>153.9695512</v>
      </c>
      <c r="AT832" s="22">
        <f t="shared" si="28"/>
        <v>153.9695512</v>
      </c>
      <c r="AU832" s="22">
        <f t="shared" si="29"/>
        <v>626.0304488</v>
      </c>
      <c r="AV832" s="22">
        <f t="shared" si="3436"/>
        <v>4554</v>
      </c>
      <c r="AW832" s="22">
        <f t="shared" si="31"/>
        <v>3927.969551</v>
      </c>
      <c r="AX832" s="22">
        <f t="shared" si="32"/>
        <v>626.0304488</v>
      </c>
      <c r="AY832" s="22">
        <v>70.73</v>
      </c>
      <c r="AZ832" s="22">
        <f t="shared" si="33"/>
        <v>70.73</v>
      </c>
      <c r="BA832" s="22">
        <f t="shared" si="34"/>
        <v>0</v>
      </c>
      <c r="BB832" s="22">
        <f t="shared" si="35"/>
        <v>4624.73</v>
      </c>
      <c r="BC832" s="22">
        <f t="shared" ref="BC832:BD832" si="3437">SUM(AW832+AZ832)</f>
        <v>3998.699551</v>
      </c>
      <c r="BD832" s="22">
        <f t="shared" si="3437"/>
        <v>626.0304488</v>
      </c>
      <c r="BE832" s="22">
        <f t="shared" si="37"/>
        <v>0</v>
      </c>
      <c r="BF832" s="27">
        <v>0.0</v>
      </c>
      <c r="BG832" s="22">
        <f t="shared" si="38"/>
        <v>0</v>
      </c>
      <c r="BH832" s="22">
        <f t="shared" si="39"/>
        <v>0</v>
      </c>
      <c r="BI832" s="22">
        <v>75.83</v>
      </c>
      <c r="BJ832" s="22">
        <f t="shared" si="40"/>
        <v>75.83</v>
      </c>
      <c r="BK832" s="22">
        <f t="shared" si="41"/>
        <v>0</v>
      </c>
      <c r="BL832" s="22"/>
      <c r="BM832" s="22">
        <f t="shared" si="42"/>
        <v>0</v>
      </c>
      <c r="BN832" s="22" t="str">
        <f t="shared" si="43"/>
        <v/>
      </c>
      <c r="BO832" s="22">
        <f t="shared" ref="BO832:BQ832" si="3438">BF832+BI832+BL832</f>
        <v>75.83</v>
      </c>
      <c r="BP832" s="22">
        <f t="shared" si="3438"/>
        <v>75.83</v>
      </c>
      <c r="BQ832" s="22">
        <f t="shared" si="3438"/>
        <v>0</v>
      </c>
      <c r="BR832" s="22">
        <f t="shared" si="45"/>
        <v>0</v>
      </c>
      <c r="BS832" s="22">
        <v>0.0</v>
      </c>
      <c r="BT832" s="22">
        <f t="shared" si="46"/>
        <v>0</v>
      </c>
      <c r="BU832" s="22">
        <f t="shared" si="47"/>
        <v>0</v>
      </c>
      <c r="BV832" s="22">
        <f t="shared" si="48"/>
        <v>0</v>
      </c>
      <c r="BW832" s="27">
        <v>1936.68</v>
      </c>
      <c r="BX832" s="22">
        <f t="shared" si="49"/>
        <v>1936.68</v>
      </c>
      <c r="BY832" s="22">
        <f t="shared" si="50"/>
        <v>0</v>
      </c>
      <c r="BZ832" s="22">
        <f t="shared" si="51"/>
        <v>0</v>
      </c>
      <c r="CA832" s="22">
        <f t="shared" si="52"/>
        <v>0</v>
      </c>
    </row>
    <row r="833" ht="14.25" customHeight="1">
      <c r="A833" s="14" t="s">
        <v>3571</v>
      </c>
      <c r="B833" s="14" t="s">
        <v>3572</v>
      </c>
      <c r="C833" s="14" t="s">
        <v>3573</v>
      </c>
      <c r="D833" s="14">
        <v>1.13014694E8</v>
      </c>
      <c r="E833" s="14" t="s">
        <v>266</v>
      </c>
      <c r="F833" s="14" t="s">
        <v>209</v>
      </c>
      <c r="G833" s="14" t="s">
        <v>3574</v>
      </c>
      <c r="H833" s="25" t="s">
        <v>96</v>
      </c>
      <c r="I833" s="26">
        <v>1714.0</v>
      </c>
      <c r="J833" s="22">
        <v>0.0</v>
      </c>
      <c r="K833" s="22">
        <f t="shared" si="6"/>
        <v>0</v>
      </c>
      <c r="L833" s="22">
        <f t="shared" si="7"/>
        <v>0</v>
      </c>
      <c r="M833" s="22">
        <v>0.0</v>
      </c>
      <c r="N833" s="22">
        <f t="shared" si="8"/>
        <v>0</v>
      </c>
      <c r="O833" s="22">
        <f t="shared" si="9"/>
        <v>0</v>
      </c>
      <c r="P833" s="22">
        <v>0.0</v>
      </c>
      <c r="Q833" s="22">
        <f t="shared" si="10"/>
        <v>0</v>
      </c>
      <c r="R833" s="22">
        <f t="shared" si="11"/>
        <v>0</v>
      </c>
      <c r="S833" s="22">
        <v>0.0</v>
      </c>
      <c r="T833" s="22">
        <f t="shared" si="12"/>
        <v>0</v>
      </c>
      <c r="U833" s="22">
        <f t="shared" si="13"/>
        <v>0</v>
      </c>
      <c r="V833" s="22">
        <f t="shared" si="14"/>
        <v>1714</v>
      </c>
      <c r="W833" s="22">
        <v>0.0</v>
      </c>
      <c r="X833" s="22">
        <f t="shared" si="15"/>
        <v>0</v>
      </c>
      <c r="Y833" s="22">
        <f t="shared" si="16"/>
        <v>0</v>
      </c>
      <c r="Z833" s="22">
        <v>0.39</v>
      </c>
      <c r="AA833" s="22">
        <f t="shared" si="17"/>
        <v>0</v>
      </c>
      <c r="AB833" s="22">
        <f t="shared" si="18"/>
        <v>0.39</v>
      </c>
      <c r="AC833" s="22">
        <v>68.87</v>
      </c>
      <c r="AD833" s="22">
        <f t="shared" si="19"/>
        <v>0</v>
      </c>
      <c r="AE833" s="22">
        <f t="shared" si="20"/>
        <v>68.87</v>
      </c>
      <c r="AF833" s="22">
        <v>1.37</v>
      </c>
      <c r="AG833" s="22">
        <f t="shared" si="21"/>
        <v>0</v>
      </c>
      <c r="AH833" s="22">
        <f t="shared" si="22"/>
        <v>1.37</v>
      </c>
      <c r="AI833" s="22">
        <v>60.86</v>
      </c>
      <c r="AJ833" s="22">
        <f t="shared" si="23"/>
        <v>0</v>
      </c>
      <c r="AK833" s="22">
        <f t="shared" si="24"/>
        <v>60.86</v>
      </c>
      <c r="AL833" s="22">
        <f t="shared" ref="AL833:AN833" si="3439">AF833+AI833</f>
        <v>62.23</v>
      </c>
      <c r="AM833" s="22">
        <f t="shared" si="3439"/>
        <v>0</v>
      </c>
      <c r="AN833" s="22">
        <f t="shared" si="3439"/>
        <v>62.23</v>
      </c>
      <c r="AO833" s="22">
        <f t="shared" ref="AO833:AQ833" si="3440">SUM(J833+M833+P833+S833+W833+Z833+AC833+AF833+AI833)</f>
        <v>131.49</v>
      </c>
      <c r="AP833" s="22">
        <f t="shared" si="3440"/>
        <v>0</v>
      </c>
      <c r="AQ833" s="22">
        <f t="shared" si="3440"/>
        <v>131.49</v>
      </c>
      <c r="AR833" s="22">
        <v>54.85515200446428</v>
      </c>
      <c r="AS833" s="22">
        <f t="shared" si="27"/>
        <v>186.345152</v>
      </c>
      <c r="AT833" s="22">
        <f t="shared" si="28"/>
        <v>186.345152</v>
      </c>
      <c r="AU833" s="22">
        <f t="shared" si="29"/>
        <v>1527.654848</v>
      </c>
      <c r="AV833" s="22">
        <f t="shared" si="3436"/>
        <v>4554</v>
      </c>
      <c r="AW833" s="22">
        <f t="shared" si="31"/>
        <v>3026.345152</v>
      </c>
      <c r="AX833" s="22">
        <f t="shared" si="32"/>
        <v>1527.654848</v>
      </c>
      <c r="AY833" s="22">
        <v>0.0</v>
      </c>
      <c r="AZ833" s="22">
        <f t="shared" si="33"/>
        <v>0</v>
      </c>
      <c r="BA833" s="22">
        <f t="shared" si="34"/>
        <v>0</v>
      </c>
      <c r="BB833" s="22">
        <f t="shared" si="35"/>
        <v>4554</v>
      </c>
      <c r="BC833" s="22">
        <f t="shared" ref="BC833:BD833" si="3441">SUM(AW833+AZ833)</f>
        <v>3026.345152</v>
      </c>
      <c r="BD833" s="22">
        <f t="shared" si="3441"/>
        <v>1527.654848</v>
      </c>
      <c r="BE833" s="22">
        <f t="shared" si="37"/>
        <v>0</v>
      </c>
      <c r="BF833" s="27">
        <v>0.0</v>
      </c>
      <c r="BG833" s="22">
        <f t="shared" si="38"/>
        <v>0</v>
      </c>
      <c r="BH833" s="22">
        <f t="shared" si="39"/>
        <v>0</v>
      </c>
      <c r="BI833" s="22">
        <v>490.46</v>
      </c>
      <c r="BJ833" s="22">
        <f t="shared" si="40"/>
        <v>490.46</v>
      </c>
      <c r="BK833" s="22">
        <f t="shared" si="41"/>
        <v>0</v>
      </c>
      <c r="BL833" s="22"/>
      <c r="BM833" s="22">
        <f t="shared" si="42"/>
        <v>0</v>
      </c>
      <c r="BN833" s="22" t="str">
        <f t="shared" si="43"/>
        <v/>
      </c>
      <c r="BO833" s="22">
        <f t="shared" ref="BO833:BQ833" si="3442">BF833+BI833+BL833</f>
        <v>490.46</v>
      </c>
      <c r="BP833" s="22">
        <f t="shared" si="3442"/>
        <v>490.46</v>
      </c>
      <c r="BQ833" s="22">
        <f t="shared" si="3442"/>
        <v>0</v>
      </c>
      <c r="BR833" s="22">
        <f t="shared" si="45"/>
        <v>0</v>
      </c>
      <c r="BS833" s="22">
        <v>0.0</v>
      </c>
      <c r="BT833" s="22">
        <f t="shared" si="46"/>
        <v>0</v>
      </c>
      <c r="BU833" s="22">
        <f t="shared" si="47"/>
        <v>0</v>
      </c>
      <c r="BV833" s="22">
        <f t="shared" si="48"/>
        <v>0</v>
      </c>
      <c r="BW833" s="27">
        <v>766.16</v>
      </c>
      <c r="BX833" s="22">
        <f t="shared" si="49"/>
        <v>766.16</v>
      </c>
      <c r="BY833" s="22">
        <f t="shared" si="50"/>
        <v>0</v>
      </c>
      <c r="BZ833" s="22">
        <f t="shared" si="51"/>
        <v>0</v>
      </c>
      <c r="CA833" s="22">
        <f t="shared" si="52"/>
        <v>0</v>
      </c>
    </row>
    <row r="834" ht="14.25" customHeight="1">
      <c r="A834" s="14" t="s">
        <v>3575</v>
      </c>
      <c r="B834" s="14" t="s">
        <v>3576</v>
      </c>
      <c r="C834" s="14" t="s">
        <v>3577</v>
      </c>
      <c r="D834" s="14">
        <v>5.65877879E8</v>
      </c>
      <c r="E834" s="14" t="s">
        <v>3578</v>
      </c>
      <c r="F834" s="14" t="s">
        <v>130</v>
      </c>
      <c r="G834" s="14" t="s">
        <v>3579</v>
      </c>
      <c r="H834" s="25" t="s">
        <v>96</v>
      </c>
      <c r="I834" s="26">
        <v>1225.0</v>
      </c>
      <c r="J834" s="22">
        <v>0.0</v>
      </c>
      <c r="K834" s="22">
        <f t="shared" si="6"/>
        <v>0</v>
      </c>
      <c r="L834" s="22">
        <f t="shared" si="7"/>
        <v>0</v>
      </c>
      <c r="M834" s="22">
        <v>0.0</v>
      </c>
      <c r="N834" s="22">
        <f t="shared" si="8"/>
        <v>0</v>
      </c>
      <c r="O834" s="22">
        <f t="shared" si="9"/>
        <v>0</v>
      </c>
      <c r="P834" s="22">
        <v>0.0</v>
      </c>
      <c r="Q834" s="22">
        <f t="shared" si="10"/>
        <v>0</v>
      </c>
      <c r="R834" s="22">
        <f t="shared" si="11"/>
        <v>0</v>
      </c>
      <c r="S834" s="22">
        <v>0.0</v>
      </c>
      <c r="T834" s="22">
        <f t="shared" si="12"/>
        <v>0</v>
      </c>
      <c r="U834" s="22">
        <f t="shared" si="13"/>
        <v>0</v>
      </c>
      <c r="V834" s="22">
        <f t="shared" si="14"/>
        <v>1225</v>
      </c>
      <c r="W834" s="22">
        <v>0.0</v>
      </c>
      <c r="X834" s="22">
        <f t="shared" si="15"/>
        <v>0</v>
      </c>
      <c r="Y834" s="22">
        <f t="shared" si="16"/>
        <v>0</v>
      </c>
      <c r="Z834" s="22">
        <v>0.39</v>
      </c>
      <c r="AA834" s="22">
        <f t="shared" si="17"/>
        <v>0</v>
      </c>
      <c r="AB834" s="22">
        <f t="shared" si="18"/>
        <v>0.39</v>
      </c>
      <c r="AC834" s="22">
        <v>68.87</v>
      </c>
      <c r="AD834" s="22">
        <f t="shared" si="19"/>
        <v>0</v>
      </c>
      <c r="AE834" s="22">
        <f t="shared" si="20"/>
        <v>68.87</v>
      </c>
      <c r="AF834" s="22">
        <v>1.37</v>
      </c>
      <c r="AG834" s="22">
        <f t="shared" si="21"/>
        <v>0</v>
      </c>
      <c r="AH834" s="22">
        <f t="shared" si="22"/>
        <v>1.37</v>
      </c>
      <c r="AI834" s="22">
        <v>60.86</v>
      </c>
      <c r="AJ834" s="22">
        <f t="shared" si="23"/>
        <v>0</v>
      </c>
      <c r="AK834" s="22">
        <f t="shared" si="24"/>
        <v>60.86</v>
      </c>
      <c r="AL834" s="22">
        <f t="shared" ref="AL834:AN834" si="3443">AF834+AI834</f>
        <v>62.23</v>
      </c>
      <c r="AM834" s="22">
        <f t="shared" si="3443"/>
        <v>0</v>
      </c>
      <c r="AN834" s="22">
        <f t="shared" si="3443"/>
        <v>62.23</v>
      </c>
      <c r="AO834" s="22">
        <f t="shared" ref="AO834:AQ834" si="3444">SUM(J834+M834+P834+S834+W834+Z834+AC834+AF834+AI834)</f>
        <v>131.49</v>
      </c>
      <c r="AP834" s="22">
        <f t="shared" si="3444"/>
        <v>0</v>
      </c>
      <c r="AQ834" s="22">
        <f t="shared" si="3444"/>
        <v>131.49</v>
      </c>
      <c r="AR834" s="22">
        <v>37.904757169560845</v>
      </c>
      <c r="AS834" s="22">
        <f t="shared" si="27"/>
        <v>169.3947572</v>
      </c>
      <c r="AT834" s="22">
        <f t="shared" si="28"/>
        <v>169.3947572</v>
      </c>
      <c r="AU834" s="22">
        <f t="shared" si="29"/>
        <v>1055.605243</v>
      </c>
      <c r="AV834" s="22">
        <f t="shared" si="3436"/>
        <v>4554</v>
      </c>
      <c r="AW834" s="22">
        <f t="shared" si="31"/>
        <v>3498.394757</v>
      </c>
      <c r="AX834" s="22">
        <f t="shared" si="32"/>
        <v>1055.605243</v>
      </c>
      <c r="AY834" s="22">
        <v>70.73</v>
      </c>
      <c r="AZ834" s="22">
        <f t="shared" si="33"/>
        <v>70.73</v>
      </c>
      <c r="BA834" s="22">
        <f t="shared" si="34"/>
        <v>0</v>
      </c>
      <c r="BB834" s="22">
        <f t="shared" si="35"/>
        <v>4624.73</v>
      </c>
      <c r="BC834" s="22">
        <f t="shared" ref="BC834:BD834" si="3445">SUM(AW834+AZ834)</f>
        <v>3569.124757</v>
      </c>
      <c r="BD834" s="22">
        <f t="shared" si="3445"/>
        <v>1055.605243</v>
      </c>
      <c r="BE834" s="22">
        <f t="shared" si="37"/>
        <v>0</v>
      </c>
      <c r="BF834" s="27">
        <v>0.0</v>
      </c>
      <c r="BG834" s="22">
        <f t="shared" si="38"/>
        <v>0</v>
      </c>
      <c r="BH834" s="22">
        <f t="shared" si="39"/>
        <v>0</v>
      </c>
      <c r="BI834" s="22">
        <v>520.79</v>
      </c>
      <c r="BJ834" s="22">
        <f t="shared" si="40"/>
        <v>520.79</v>
      </c>
      <c r="BK834" s="22">
        <f t="shared" si="41"/>
        <v>0</v>
      </c>
      <c r="BL834" s="22"/>
      <c r="BM834" s="22">
        <f t="shared" si="42"/>
        <v>0</v>
      </c>
      <c r="BN834" s="22" t="str">
        <f t="shared" si="43"/>
        <v/>
      </c>
      <c r="BO834" s="22">
        <f t="shared" ref="BO834:BQ834" si="3446">BF834+BI834+BL834</f>
        <v>520.79</v>
      </c>
      <c r="BP834" s="22">
        <f t="shared" si="3446"/>
        <v>520.79</v>
      </c>
      <c r="BQ834" s="22">
        <f t="shared" si="3446"/>
        <v>0</v>
      </c>
      <c r="BR834" s="22">
        <f t="shared" si="45"/>
        <v>0</v>
      </c>
      <c r="BS834" s="22">
        <v>0.0</v>
      </c>
      <c r="BT834" s="22">
        <f t="shared" si="46"/>
        <v>0</v>
      </c>
      <c r="BU834" s="22">
        <f t="shared" si="47"/>
        <v>0</v>
      </c>
      <c r="BV834" s="22">
        <f t="shared" si="48"/>
        <v>0</v>
      </c>
      <c r="BW834" s="27">
        <v>1777.06</v>
      </c>
      <c r="BX834" s="22">
        <f t="shared" si="49"/>
        <v>1777.06</v>
      </c>
      <c r="BY834" s="22">
        <f t="shared" si="50"/>
        <v>0</v>
      </c>
      <c r="BZ834" s="22">
        <f t="shared" si="51"/>
        <v>0</v>
      </c>
      <c r="CA834" s="22">
        <f t="shared" si="52"/>
        <v>0</v>
      </c>
    </row>
    <row r="835" ht="14.25" customHeight="1">
      <c r="A835" s="14" t="s">
        <v>3580</v>
      </c>
      <c r="B835" s="14" t="s">
        <v>3581</v>
      </c>
      <c r="C835" s="14" t="s">
        <v>3582</v>
      </c>
      <c r="D835" s="14">
        <v>8.0873015E8</v>
      </c>
      <c r="E835" s="14" t="s">
        <v>3583</v>
      </c>
      <c r="F835" s="14" t="s">
        <v>215</v>
      </c>
      <c r="G835" s="14" t="s">
        <v>3584</v>
      </c>
      <c r="H835" s="25" t="s">
        <v>96</v>
      </c>
      <c r="I835" s="26">
        <v>4018.0</v>
      </c>
      <c r="J835" s="22">
        <v>0.0</v>
      </c>
      <c r="K835" s="22">
        <f t="shared" si="6"/>
        <v>0</v>
      </c>
      <c r="L835" s="22">
        <f t="shared" si="7"/>
        <v>0</v>
      </c>
      <c r="M835" s="22">
        <v>0.0</v>
      </c>
      <c r="N835" s="22">
        <f t="shared" si="8"/>
        <v>0</v>
      </c>
      <c r="O835" s="22">
        <f t="shared" si="9"/>
        <v>0</v>
      </c>
      <c r="P835" s="22">
        <v>0.0</v>
      </c>
      <c r="Q835" s="22">
        <f t="shared" si="10"/>
        <v>0</v>
      </c>
      <c r="R835" s="22">
        <f t="shared" si="11"/>
        <v>0</v>
      </c>
      <c r="S835" s="22">
        <v>0.0</v>
      </c>
      <c r="T835" s="22">
        <f t="shared" si="12"/>
        <v>0</v>
      </c>
      <c r="U835" s="22">
        <f t="shared" si="13"/>
        <v>0</v>
      </c>
      <c r="V835" s="22">
        <f t="shared" si="14"/>
        <v>4018</v>
      </c>
      <c r="W835" s="22">
        <v>0.0</v>
      </c>
      <c r="X835" s="22">
        <f t="shared" si="15"/>
        <v>0</v>
      </c>
      <c r="Y835" s="22">
        <f t="shared" si="16"/>
        <v>0</v>
      </c>
      <c r="Z835" s="22">
        <v>0.39</v>
      </c>
      <c r="AA835" s="22">
        <f t="shared" si="17"/>
        <v>0</v>
      </c>
      <c r="AB835" s="22">
        <f t="shared" si="18"/>
        <v>0.39</v>
      </c>
      <c r="AC835" s="22">
        <v>68.87</v>
      </c>
      <c r="AD835" s="22">
        <f t="shared" si="19"/>
        <v>0</v>
      </c>
      <c r="AE835" s="22">
        <f t="shared" si="20"/>
        <v>68.87</v>
      </c>
      <c r="AF835" s="22">
        <v>1.37</v>
      </c>
      <c r="AG835" s="22">
        <f t="shared" si="21"/>
        <v>0</v>
      </c>
      <c r="AH835" s="22">
        <f t="shared" si="22"/>
        <v>1.37</v>
      </c>
      <c r="AI835" s="22">
        <v>60.86</v>
      </c>
      <c r="AJ835" s="22">
        <f t="shared" si="23"/>
        <v>0</v>
      </c>
      <c r="AK835" s="22">
        <f t="shared" si="24"/>
        <v>60.86</v>
      </c>
      <c r="AL835" s="22">
        <f t="shared" ref="AL835:AN835" si="3447">AF835+AI835</f>
        <v>62.23</v>
      </c>
      <c r="AM835" s="22">
        <f t="shared" si="3447"/>
        <v>0</v>
      </c>
      <c r="AN835" s="22">
        <f t="shared" si="3447"/>
        <v>62.23</v>
      </c>
      <c r="AO835" s="22">
        <f t="shared" ref="AO835:AQ835" si="3448">SUM(J835+M835+P835+S835+W835+Z835+AC835+AF835+AI835)</f>
        <v>131.49</v>
      </c>
      <c r="AP835" s="22">
        <f t="shared" si="3448"/>
        <v>0</v>
      </c>
      <c r="AQ835" s="22">
        <f t="shared" si="3448"/>
        <v>131.49</v>
      </c>
      <c r="AR835" s="22">
        <v>134.71958901799704</v>
      </c>
      <c r="AS835" s="22">
        <f t="shared" si="27"/>
        <v>266.209589</v>
      </c>
      <c r="AT835" s="22">
        <f t="shared" si="28"/>
        <v>266.209589</v>
      </c>
      <c r="AU835" s="22">
        <f t="shared" si="29"/>
        <v>3751.790411</v>
      </c>
      <c r="AV835" s="22">
        <f t="shared" ref="AV835:AV836" si="3453">82.93*120</f>
        <v>9951.6</v>
      </c>
      <c r="AW835" s="22">
        <f t="shared" si="31"/>
        <v>6199.809589</v>
      </c>
      <c r="AX835" s="22">
        <f t="shared" si="32"/>
        <v>3751.790411</v>
      </c>
      <c r="AY835" s="22">
        <v>175.06</v>
      </c>
      <c r="AZ835" s="22">
        <f t="shared" si="33"/>
        <v>175.06</v>
      </c>
      <c r="BA835" s="22">
        <f t="shared" si="34"/>
        <v>0</v>
      </c>
      <c r="BB835" s="22">
        <f t="shared" si="35"/>
        <v>10126.66</v>
      </c>
      <c r="BC835" s="22">
        <f t="shared" ref="BC835:BD835" si="3449">SUM(AW835+AZ835)</f>
        <v>6374.869589</v>
      </c>
      <c r="BD835" s="22">
        <f t="shared" si="3449"/>
        <v>3751.790411</v>
      </c>
      <c r="BE835" s="22">
        <f t="shared" si="37"/>
        <v>0</v>
      </c>
      <c r="BF835" s="27">
        <v>0.0</v>
      </c>
      <c r="BG835" s="22">
        <f t="shared" si="38"/>
        <v>0</v>
      </c>
      <c r="BH835" s="22">
        <f t="shared" si="39"/>
        <v>0</v>
      </c>
      <c r="BI835" s="22">
        <v>0.0</v>
      </c>
      <c r="BJ835" s="22">
        <f t="shared" si="40"/>
        <v>0</v>
      </c>
      <c r="BK835" s="22">
        <f t="shared" si="41"/>
        <v>0</v>
      </c>
      <c r="BL835" s="22"/>
      <c r="BM835" s="22">
        <f t="shared" si="42"/>
        <v>0</v>
      </c>
      <c r="BN835" s="22" t="str">
        <f t="shared" si="43"/>
        <v/>
      </c>
      <c r="BO835" s="22">
        <f t="shared" ref="BO835:BQ835" si="3450">BF835+BI835+BL835</f>
        <v>0</v>
      </c>
      <c r="BP835" s="22">
        <f t="shared" si="3450"/>
        <v>0</v>
      </c>
      <c r="BQ835" s="22">
        <f t="shared" si="3450"/>
        <v>0</v>
      </c>
      <c r="BR835" s="22">
        <f t="shared" si="45"/>
        <v>0</v>
      </c>
      <c r="BS835" s="22">
        <v>0.0</v>
      </c>
      <c r="BT835" s="22">
        <f t="shared" si="46"/>
        <v>0</v>
      </c>
      <c r="BU835" s="22">
        <f t="shared" si="47"/>
        <v>0</v>
      </c>
      <c r="BV835" s="22">
        <f t="shared" si="48"/>
        <v>0</v>
      </c>
      <c r="BW835" s="27">
        <v>29571.42</v>
      </c>
      <c r="BX835" s="22">
        <f t="shared" si="49"/>
        <v>29571.42</v>
      </c>
      <c r="BY835" s="22">
        <f t="shared" si="50"/>
        <v>0</v>
      </c>
      <c r="BZ835" s="22">
        <f t="shared" si="51"/>
        <v>0</v>
      </c>
      <c r="CA835" s="22">
        <f t="shared" si="52"/>
        <v>0</v>
      </c>
    </row>
    <row r="836" ht="14.25" customHeight="1">
      <c r="A836" s="14" t="s">
        <v>3585</v>
      </c>
      <c r="B836" s="14" t="s">
        <v>3586</v>
      </c>
      <c r="C836" s="14" t="s">
        <v>3587</v>
      </c>
      <c r="D836" s="14">
        <v>9.3588864E8</v>
      </c>
      <c r="E836" s="14" t="s">
        <v>3588</v>
      </c>
      <c r="F836" s="14" t="s">
        <v>267</v>
      </c>
      <c r="G836" s="14" t="s">
        <v>3589</v>
      </c>
      <c r="H836" s="25" t="s">
        <v>96</v>
      </c>
      <c r="I836" s="26">
        <v>17200.0</v>
      </c>
      <c r="J836" s="22">
        <v>0.0</v>
      </c>
      <c r="K836" s="22">
        <f t="shared" si="6"/>
        <v>0</v>
      </c>
      <c r="L836" s="22">
        <f t="shared" si="7"/>
        <v>0</v>
      </c>
      <c r="M836" s="22">
        <v>0.0</v>
      </c>
      <c r="N836" s="22">
        <f t="shared" si="8"/>
        <v>0</v>
      </c>
      <c r="O836" s="22">
        <f t="shared" si="9"/>
        <v>0</v>
      </c>
      <c r="P836" s="22">
        <v>0.0</v>
      </c>
      <c r="Q836" s="22">
        <f t="shared" si="10"/>
        <v>0</v>
      </c>
      <c r="R836" s="22">
        <f t="shared" si="11"/>
        <v>0</v>
      </c>
      <c r="S836" s="22">
        <v>0.0</v>
      </c>
      <c r="T836" s="22">
        <f t="shared" si="12"/>
        <v>0</v>
      </c>
      <c r="U836" s="22">
        <f t="shared" si="13"/>
        <v>0</v>
      </c>
      <c r="V836" s="22">
        <f t="shared" si="14"/>
        <v>17200</v>
      </c>
      <c r="W836" s="22">
        <v>0.0</v>
      </c>
      <c r="X836" s="22">
        <f t="shared" si="15"/>
        <v>0</v>
      </c>
      <c r="Y836" s="22">
        <f t="shared" si="16"/>
        <v>0</v>
      </c>
      <c r="Z836" s="22">
        <v>0.39</v>
      </c>
      <c r="AA836" s="22">
        <f t="shared" si="17"/>
        <v>0</v>
      </c>
      <c r="AB836" s="22">
        <f t="shared" si="18"/>
        <v>0.39</v>
      </c>
      <c r="AC836" s="22">
        <v>68.87</v>
      </c>
      <c r="AD836" s="22">
        <f t="shared" si="19"/>
        <v>0</v>
      </c>
      <c r="AE836" s="22">
        <f t="shared" si="20"/>
        <v>68.87</v>
      </c>
      <c r="AF836" s="22">
        <v>1.37</v>
      </c>
      <c r="AG836" s="22">
        <f t="shared" si="21"/>
        <v>0</v>
      </c>
      <c r="AH836" s="22">
        <f t="shared" si="22"/>
        <v>1.37</v>
      </c>
      <c r="AI836" s="22">
        <v>60.86</v>
      </c>
      <c r="AJ836" s="22">
        <f t="shared" si="23"/>
        <v>0</v>
      </c>
      <c r="AK836" s="22">
        <f t="shared" si="24"/>
        <v>60.86</v>
      </c>
      <c r="AL836" s="22">
        <f t="shared" ref="AL836:AN836" si="3451">AF836+AI836</f>
        <v>62.23</v>
      </c>
      <c r="AM836" s="22">
        <f t="shared" si="3451"/>
        <v>0</v>
      </c>
      <c r="AN836" s="22">
        <f t="shared" si="3451"/>
        <v>62.23</v>
      </c>
      <c r="AO836" s="22">
        <f t="shared" ref="AO836:AQ836" si="3452">SUM(J836+M836+P836+S836+W836+Z836+AC836+AF836+AI836)</f>
        <v>131.49</v>
      </c>
      <c r="AP836" s="22">
        <f t="shared" si="3452"/>
        <v>0</v>
      </c>
      <c r="AQ836" s="22">
        <f t="shared" si="3452"/>
        <v>131.49</v>
      </c>
      <c r="AR836" s="22">
        <v>591.6523184938601</v>
      </c>
      <c r="AS836" s="22">
        <f t="shared" si="27"/>
        <v>723.1423185</v>
      </c>
      <c r="AT836" s="22">
        <f t="shared" si="28"/>
        <v>723.1423185</v>
      </c>
      <c r="AU836" s="22">
        <f t="shared" si="29"/>
        <v>16476.85768</v>
      </c>
      <c r="AV836" s="22">
        <f t="shared" si="3453"/>
        <v>9951.6</v>
      </c>
      <c r="AW836" s="22">
        <f t="shared" si="31"/>
        <v>0</v>
      </c>
      <c r="AX836" s="22">
        <f t="shared" si="32"/>
        <v>9951.6</v>
      </c>
      <c r="AY836" s="22">
        <v>175.06</v>
      </c>
      <c r="AZ836" s="22">
        <f t="shared" si="33"/>
        <v>0</v>
      </c>
      <c r="BA836" s="22">
        <f t="shared" si="34"/>
        <v>175.06</v>
      </c>
      <c r="BB836" s="22">
        <f t="shared" si="35"/>
        <v>10126.66</v>
      </c>
      <c r="BC836" s="22">
        <f t="shared" ref="BC836:BD836" si="3454">SUM(AW836+AZ836)</f>
        <v>0</v>
      </c>
      <c r="BD836" s="22">
        <f t="shared" si="3454"/>
        <v>10126.66</v>
      </c>
      <c r="BE836" s="22">
        <f t="shared" si="37"/>
        <v>6350.197682</v>
      </c>
      <c r="BF836" s="27">
        <v>6282.54</v>
      </c>
      <c r="BG836" s="22">
        <f t="shared" si="38"/>
        <v>0</v>
      </c>
      <c r="BH836" s="22">
        <f t="shared" si="39"/>
        <v>6282.54</v>
      </c>
      <c r="BI836" s="22">
        <v>1568.08</v>
      </c>
      <c r="BJ836" s="22">
        <f t="shared" si="40"/>
        <v>1500.422318</v>
      </c>
      <c r="BK836" s="22">
        <f t="shared" si="41"/>
        <v>67.65768151</v>
      </c>
      <c r="BL836" s="22"/>
      <c r="BM836" s="22">
        <f t="shared" si="42"/>
        <v>0</v>
      </c>
      <c r="BN836" s="22" t="str">
        <f t="shared" si="43"/>
        <v/>
      </c>
      <c r="BO836" s="22">
        <f t="shared" ref="BO836:BQ836" si="3455">BF836+BI836+BL836</f>
        <v>7850.62</v>
      </c>
      <c r="BP836" s="22">
        <f t="shared" si="3455"/>
        <v>1500.422318</v>
      </c>
      <c r="BQ836" s="22">
        <f t="shared" si="3455"/>
        <v>6350.197682</v>
      </c>
      <c r="BR836" s="22">
        <f t="shared" si="45"/>
        <v>0</v>
      </c>
      <c r="BS836" s="22">
        <v>0.0</v>
      </c>
      <c r="BT836" s="22">
        <f t="shared" si="46"/>
        <v>0</v>
      </c>
      <c r="BU836" s="22">
        <f t="shared" si="47"/>
        <v>0</v>
      </c>
      <c r="BV836" s="22">
        <f t="shared" si="48"/>
        <v>0</v>
      </c>
      <c r="BW836" s="27">
        <v>6810.31</v>
      </c>
      <c r="BX836" s="22">
        <f t="shared" si="49"/>
        <v>6810.31</v>
      </c>
      <c r="BY836" s="22">
        <f t="shared" si="50"/>
        <v>0</v>
      </c>
      <c r="BZ836" s="22">
        <f t="shared" si="51"/>
        <v>0</v>
      </c>
      <c r="CA836" s="22">
        <f t="shared" si="52"/>
        <v>0</v>
      </c>
    </row>
    <row r="837" ht="14.25" customHeight="1">
      <c r="A837" s="14" t="s">
        <v>3590</v>
      </c>
      <c r="B837" s="14" t="s">
        <v>3591</v>
      </c>
      <c r="C837" s="14" t="s">
        <v>3592</v>
      </c>
      <c r="D837" s="14">
        <v>9.15815656E8</v>
      </c>
      <c r="E837" s="14" t="s">
        <v>327</v>
      </c>
      <c r="F837" s="14" t="s">
        <v>508</v>
      </c>
      <c r="G837" s="14" t="s">
        <v>3593</v>
      </c>
      <c r="H837" s="25" t="s">
        <v>96</v>
      </c>
      <c r="I837" s="26">
        <v>510.0</v>
      </c>
      <c r="J837" s="22">
        <v>0.0</v>
      </c>
      <c r="K837" s="22">
        <f t="shared" si="6"/>
        <v>0</v>
      </c>
      <c r="L837" s="22">
        <f t="shared" si="7"/>
        <v>0</v>
      </c>
      <c r="M837" s="22">
        <v>0.0</v>
      </c>
      <c r="N837" s="22">
        <f t="shared" si="8"/>
        <v>0</v>
      </c>
      <c r="O837" s="22">
        <f t="shared" si="9"/>
        <v>0</v>
      </c>
      <c r="P837" s="22">
        <v>0.0</v>
      </c>
      <c r="Q837" s="22">
        <f t="shared" si="10"/>
        <v>0</v>
      </c>
      <c r="R837" s="22">
        <f t="shared" si="11"/>
        <v>0</v>
      </c>
      <c r="S837" s="22">
        <v>0.0</v>
      </c>
      <c r="T837" s="22">
        <f t="shared" si="12"/>
        <v>0</v>
      </c>
      <c r="U837" s="22">
        <f t="shared" si="13"/>
        <v>0</v>
      </c>
      <c r="V837" s="22">
        <f t="shared" si="14"/>
        <v>510</v>
      </c>
      <c r="W837" s="22">
        <v>0.0</v>
      </c>
      <c r="X837" s="22">
        <f t="shared" si="15"/>
        <v>0</v>
      </c>
      <c r="Y837" s="22">
        <f t="shared" si="16"/>
        <v>0</v>
      </c>
      <c r="Z837" s="22">
        <v>0.39</v>
      </c>
      <c r="AA837" s="22">
        <f t="shared" si="17"/>
        <v>0</v>
      </c>
      <c r="AB837" s="22">
        <f t="shared" si="18"/>
        <v>0.39</v>
      </c>
      <c r="AC837" s="22">
        <v>68.87</v>
      </c>
      <c r="AD837" s="22">
        <f t="shared" si="19"/>
        <v>0</v>
      </c>
      <c r="AE837" s="22">
        <f t="shared" si="20"/>
        <v>68.87</v>
      </c>
      <c r="AF837" s="22">
        <v>1.37</v>
      </c>
      <c r="AG837" s="22">
        <f t="shared" si="21"/>
        <v>0</v>
      </c>
      <c r="AH837" s="22">
        <f t="shared" si="22"/>
        <v>1.37</v>
      </c>
      <c r="AI837" s="22">
        <v>60.86</v>
      </c>
      <c r="AJ837" s="22">
        <f t="shared" si="23"/>
        <v>0</v>
      </c>
      <c r="AK837" s="22">
        <f t="shared" si="24"/>
        <v>60.86</v>
      </c>
      <c r="AL837" s="22">
        <f t="shared" ref="AL837:AN837" si="3456">AF837+AI837</f>
        <v>62.23</v>
      </c>
      <c r="AM837" s="22">
        <f t="shared" si="3456"/>
        <v>0</v>
      </c>
      <c r="AN837" s="22">
        <f t="shared" si="3456"/>
        <v>62.23</v>
      </c>
      <c r="AO837" s="22">
        <f t="shared" ref="AO837:AQ837" si="3457">SUM(J837+M837+P837+S837+W837+Z837+AC837+AF837+AI837)</f>
        <v>131.49</v>
      </c>
      <c r="AP837" s="22">
        <f t="shared" si="3457"/>
        <v>0</v>
      </c>
      <c r="AQ837" s="22">
        <f t="shared" si="3457"/>
        <v>131.49</v>
      </c>
      <c r="AR837" s="22">
        <v>13.120437523434148</v>
      </c>
      <c r="AS837" s="22">
        <f t="shared" si="27"/>
        <v>144.6104375</v>
      </c>
      <c r="AT837" s="22">
        <f t="shared" si="28"/>
        <v>144.6104375</v>
      </c>
      <c r="AU837" s="22">
        <f t="shared" si="29"/>
        <v>365.3895625</v>
      </c>
      <c r="AV837" s="22">
        <f t="shared" ref="AV837:AV848" si="3462">37.95*120</f>
        <v>4554</v>
      </c>
      <c r="AW837" s="22">
        <f t="shared" si="31"/>
        <v>4188.610438</v>
      </c>
      <c r="AX837" s="22">
        <f t="shared" si="32"/>
        <v>365.3895625</v>
      </c>
      <c r="AY837" s="22">
        <v>0.0</v>
      </c>
      <c r="AZ837" s="22">
        <f t="shared" si="33"/>
        <v>0</v>
      </c>
      <c r="BA837" s="22">
        <f t="shared" si="34"/>
        <v>0</v>
      </c>
      <c r="BB837" s="22">
        <f t="shared" si="35"/>
        <v>4554</v>
      </c>
      <c r="BC837" s="22">
        <f t="shared" ref="BC837:BD837" si="3458">SUM(AW837+AZ837)</f>
        <v>4188.610438</v>
      </c>
      <c r="BD837" s="22">
        <f t="shared" si="3458"/>
        <v>365.3895625</v>
      </c>
      <c r="BE837" s="22">
        <f t="shared" si="37"/>
        <v>0</v>
      </c>
      <c r="BF837" s="27">
        <v>0.0</v>
      </c>
      <c r="BG837" s="22">
        <f t="shared" si="38"/>
        <v>0</v>
      </c>
      <c r="BH837" s="22">
        <f t="shared" si="39"/>
        <v>0</v>
      </c>
      <c r="BI837" s="22">
        <v>424.1</v>
      </c>
      <c r="BJ837" s="22">
        <f t="shared" si="40"/>
        <v>424.1</v>
      </c>
      <c r="BK837" s="22">
        <f t="shared" si="41"/>
        <v>0</v>
      </c>
      <c r="BL837" s="22"/>
      <c r="BM837" s="22">
        <f t="shared" si="42"/>
        <v>0</v>
      </c>
      <c r="BN837" s="22" t="str">
        <f t="shared" si="43"/>
        <v/>
      </c>
      <c r="BO837" s="22">
        <f t="shared" ref="BO837:BQ837" si="3459">BF837+BI837+BL837</f>
        <v>424.1</v>
      </c>
      <c r="BP837" s="22">
        <f t="shared" si="3459"/>
        <v>424.1</v>
      </c>
      <c r="BQ837" s="22">
        <f t="shared" si="3459"/>
        <v>0</v>
      </c>
      <c r="BR837" s="22">
        <f t="shared" si="45"/>
        <v>0</v>
      </c>
      <c r="BS837" s="22">
        <v>0.0</v>
      </c>
      <c r="BT837" s="22">
        <f t="shared" si="46"/>
        <v>0</v>
      </c>
      <c r="BU837" s="22">
        <f t="shared" si="47"/>
        <v>0</v>
      </c>
      <c r="BV837" s="22">
        <f t="shared" si="48"/>
        <v>0</v>
      </c>
      <c r="BW837" s="27">
        <v>276.67</v>
      </c>
      <c r="BX837" s="22">
        <f t="shared" si="49"/>
        <v>276.67</v>
      </c>
      <c r="BY837" s="22">
        <f t="shared" si="50"/>
        <v>0</v>
      </c>
      <c r="BZ837" s="22">
        <f t="shared" si="51"/>
        <v>0</v>
      </c>
      <c r="CA837" s="22">
        <f t="shared" si="52"/>
        <v>0</v>
      </c>
    </row>
    <row r="838" ht="14.25" customHeight="1">
      <c r="A838" s="14" t="s">
        <v>3594</v>
      </c>
      <c r="B838" s="14" t="s">
        <v>3595</v>
      </c>
      <c r="C838" s="14" t="s">
        <v>3596</v>
      </c>
      <c r="D838" s="14">
        <v>9.18539056E8</v>
      </c>
      <c r="E838" s="14" t="s">
        <v>1095</v>
      </c>
      <c r="F838" s="14" t="s">
        <v>508</v>
      </c>
      <c r="G838" s="14" t="s">
        <v>3597</v>
      </c>
      <c r="H838" s="25" t="s">
        <v>96</v>
      </c>
      <c r="I838" s="26">
        <v>641.0</v>
      </c>
      <c r="J838" s="22">
        <v>0.0</v>
      </c>
      <c r="K838" s="22">
        <f t="shared" si="6"/>
        <v>0</v>
      </c>
      <c r="L838" s="22">
        <f t="shared" si="7"/>
        <v>0</v>
      </c>
      <c r="M838" s="22">
        <v>0.0</v>
      </c>
      <c r="N838" s="22">
        <f t="shared" si="8"/>
        <v>0</v>
      </c>
      <c r="O838" s="22">
        <f t="shared" si="9"/>
        <v>0</v>
      </c>
      <c r="P838" s="22">
        <v>0.0</v>
      </c>
      <c r="Q838" s="22">
        <f t="shared" si="10"/>
        <v>0</v>
      </c>
      <c r="R838" s="22">
        <f t="shared" si="11"/>
        <v>0</v>
      </c>
      <c r="S838" s="22">
        <v>0.0</v>
      </c>
      <c r="T838" s="22">
        <f t="shared" si="12"/>
        <v>0</v>
      </c>
      <c r="U838" s="22">
        <f t="shared" si="13"/>
        <v>0</v>
      </c>
      <c r="V838" s="22">
        <f t="shared" si="14"/>
        <v>641</v>
      </c>
      <c r="W838" s="22">
        <v>0.0</v>
      </c>
      <c r="X838" s="22">
        <f t="shared" si="15"/>
        <v>0</v>
      </c>
      <c r="Y838" s="22">
        <f t="shared" si="16"/>
        <v>0</v>
      </c>
      <c r="Z838" s="22">
        <v>0.39</v>
      </c>
      <c r="AA838" s="22">
        <f t="shared" si="17"/>
        <v>0</v>
      </c>
      <c r="AB838" s="22">
        <f t="shared" si="18"/>
        <v>0.39</v>
      </c>
      <c r="AC838" s="22">
        <v>68.87</v>
      </c>
      <c r="AD838" s="22">
        <f t="shared" si="19"/>
        <v>0</v>
      </c>
      <c r="AE838" s="22">
        <f t="shared" si="20"/>
        <v>68.87</v>
      </c>
      <c r="AF838" s="22">
        <v>1.37</v>
      </c>
      <c r="AG838" s="22">
        <f t="shared" si="21"/>
        <v>0</v>
      </c>
      <c r="AH838" s="22">
        <f t="shared" si="22"/>
        <v>1.37</v>
      </c>
      <c r="AI838" s="22">
        <v>60.86</v>
      </c>
      <c r="AJ838" s="22">
        <f t="shared" si="23"/>
        <v>0</v>
      </c>
      <c r="AK838" s="22">
        <f t="shared" si="24"/>
        <v>60.86</v>
      </c>
      <c r="AL838" s="22">
        <f t="shared" ref="AL838:AN838" si="3460">AF838+AI838</f>
        <v>62.23</v>
      </c>
      <c r="AM838" s="22">
        <f t="shared" si="3460"/>
        <v>0</v>
      </c>
      <c r="AN838" s="22">
        <f t="shared" si="3460"/>
        <v>62.23</v>
      </c>
      <c r="AO838" s="22">
        <f t="shared" ref="AO838:AQ838" si="3461">SUM(J838+M838+P838+S838+W838+Z838+AC838+AF838+AI838)</f>
        <v>131.49</v>
      </c>
      <c r="AP838" s="22">
        <f t="shared" si="3461"/>
        <v>0</v>
      </c>
      <c r="AQ838" s="22">
        <f t="shared" si="3461"/>
        <v>131.49</v>
      </c>
      <c r="AR838" s="22">
        <v>17.661340843214006</v>
      </c>
      <c r="AS838" s="22">
        <f t="shared" si="27"/>
        <v>149.1513408</v>
      </c>
      <c r="AT838" s="22">
        <f t="shared" si="28"/>
        <v>149.1513408</v>
      </c>
      <c r="AU838" s="22">
        <f t="shared" si="29"/>
        <v>491.8486592</v>
      </c>
      <c r="AV838" s="22">
        <f t="shared" si="3462"/>
        <v>4554</v>
      </c>
      <c r="AW838" s="22">
        <f t="shared" si="31"/>
        <v>4062.151341</v>
      </c>
      <c r="AX838" s="22">
        <f t="shared" si="32"/>
        <v>491.8486592</v>
      </c>
      <c r="AY838" s="22">
        <v>70.73</v>
      </c>
      <c r="AZ838" s="22">
        <f t="shared" si="33"/>
        <v>70.73</v>
      </c>
      <c r="BA838" s="22">
        <f t="shared" si="34"/>
        <v>0</v>
      </c>
      <c r="BB838" s="22">
        <f t="shared" si="35"/>
        <v>4624.73</v>
      </c>
      <c r="BC838" s="22">
        <f t="shared" ref="BC838:BD838" si="3463">SUM(AW838+AZ838)</f>
        <v>4132.881341</v>
      </c>
      <c r="BD838" s="22">
        <f t="shared" si="3463"/>
        <v>491.8486592</v>
      </c>
      <c r="BE838" s="22">
        <f t="shared" si="37"/>
        <v>0</v>
      </c>
      <c r="BF838" s="27">
        <v>0.0</v>
      </c>
      <c r="BG838" s="22">
        <f t="shared" si="38"/>
        <v>0</v>
      </c>
      <c r="BH838" s="22">
        <f t="shared" si="39"/>
        <v>0</v>
      </c>
      <c r="BI838" s="22">
        <v>571.47</v>
      </c>
      <c r="BJ838" s="22">
        <f t="shared" si="40"/>
        <v>571.47</v>
      </c>
      <c r="BK838" s="22">
        <f t="shared" si="41"/>
        <v>0</v>
      </c>
      <c r="BL838" s="22"/>
      <c r="BM838" s="22">
        <f t="shared" si="42"/>
        <v>0</v>
      </c>
      <c r="BN838" s="22" t="str">
        <f t="shared" si="43"/>
        <v/>
      </c>
      <c r="BO838" s="22">
        <f t="shared" ref="BO838:BQ838" si="3464">BF838+BI838+BL838</f>
        <v>571.47</v>
      </c>
      <c r="BP838" s="22">
        <f t="shared" si="3464"/>
        <v>571.47</v>
      </c>
      <c r="BQ838" s="22">
        <f t="shared" si="3464"/>
        <v>0</v>
      </c>
      <c r="BR838" s="22">
        <f t="shared" si="45"/>
        <v>0</v>
      </c>
      <c r="BS838" s="22">
        <v>0.0</v>
      </c>
      <c r="BT838" s="22">
        <f t="shared" si="46"/>
        <v>0</v>
      </c>
      <c r="BU838" s="22">
        <f t="shared" si="47"/>
        <v>0</v>
      </c>
      <c r="BV838" s="22">
        <f t="shared" si="48"/>
        <v>0</v>
      </c>
      <c r="BW838" s="27">
        <v>510.77</v>
      </c>
      <c r="BX838" s="22">
        <f t="shared" si="49"/>
        <v>510.77</v>
      </c>
      <c r="BY838" s="22">
        <f t="shared" si="50"/>
        <v>0</v>
      </c>
      <c r="BZ838" s="22">
        <f t="shared" si="51"/>
        <v>0</v>
      </c>
      <c r="CA838" s="22">
        <f t="shared" si="52"/>
        <v>0</v>
      </c>
    </row>
    <row r="839" ht="14.25" customHeight="1">
      <c r="A839" s="14" t="s">
        <v>3598</v>
      </c>
      <c r="B839" s="14" t="s">
        <v>244</v>
      </c>
      <c r="C839" s="14" t="s">
        <v>3599</v>
      </c>
      <c r="D839" s="14"/>
      <c r="E839" s="14" t="s">
        <v>533</v>
      </c>
      <c r="F839" s="14" t="s">
        <v>113</v>
      </c>
      <c r="G839" s="14" t="s">
        <v>3600</v>
      </c>
      <c r="H839" s="25" t="s">
        <v>96</v>
      </c>
      <c r="I839" s="26">
        <v>1450.0</v>
      </c>
      <c r="J839" s="22">
        <v>0.0</v>
      </c>
      <c r="K839" s="22">
        <f t="shared" si="6"/>
        <v>0</v>
      </c>
      <c r="L839" s="22">
        <f t="shared" si="7"/>
        <v>0</v>
      </c>
      <c r="M839" s="22">
        <v>0.0</v>
      </c>
      <c r="N839" s="22">
        <f t="shared" si="8"/>
        <v>0</v>
      </c>
      <c r="O839" s="22">
        <f t="shared" si="9"/>
        <v>0</v>
      </c>
      <c r="P839" s="22">
        <v>0.0</v>
      </c>
      <c r="Q839" s="22">
        <f t="shared" si="10"/>
        <v>0</v>
      </c>
      <c r="R839" s="22">
        <f t="shared" si="11"/>
        <v>0</v>
      </c>
      <c r="S839" s="22">
        <v>0.0</v>
      </c>
      <c r="T839" s="22">
        <f t="shared" si="12"/>
        <v>0</v>
      </c>
      <c r="U839" s="22">
        <f t="shared" si="13"/>
        <v>0</v>
      </c>
      <c r="V839" s="22">
        <f t="shared" si="14"/>
        <v>1450</v>
      </c>
      <c r="W839" s="22">
        <v>0.0</v>
      </c>
      <c r="X839" s="22">
        <f t="shared" si="15"/>
        <v>0</v>
      </c>
      <c r="Y839" s="22">
        <f t="shared" si="16"/>
        <v>0</v>
      </c>
      <c r="Z839" s="22">
        <v>0.39</v>
      </c>
      <c r="AA839" s="22">
        <f t="shared" si="17"/>
        <v>0</v>
      </c>
      <c r="AB839" s="22">
        <f t="shared" si="18"/>
        <v>0.39</v>
      </c>
      <c r="AC839" s="22">
        <v>68.87</v>
      </c>
      <c r="AD839" s="22">
        <f t="shared" si="19"/>
        <v>0</v>
      </c>
      <c r="AE839" s="22">
        <f t="shared" si="20"/>
        <v>68.87</v>
      </c>
      <c r="AF839" s="22">
        <v>1.37</v>
      </c>
      <c r="AG839" s="22">
        <f t="shared" si="21"/>
        <v>0</v>
      </c>
      <c r="AH839" s="22">
        <f t="shared" si="22"/>
        <v>1.37</v>
      </c>
      <c r="AI839" s="22">
        <v>60.86</v>
      </c>
      <c r="AJ839" s="22">
        <f t="shared" si="23"/>
        <v>0</v>
      </c>
      <c r="AK839" s="22">
        <f t="shared" si="24"/>
        <v>60.86</v>
      </c>
      <c r="AL839" s="22">
        <f t="shared" ref="AL839:AN839" si="3465">AF839+AI839</f>
        <v>62.23</v>
      </c>
      <c r="AM839" s="22">
        <f t="shared" si="3465"/>
        <v>0</v>
      </c>
      <c r="AN839" s="22">
        <f t="shared" si="3465"/>
        <v>62.23</v>
      </c>
      <c r="AO839" s="22">
        <f t="shared" ref="AO839:AQ839" si="3466">SUM(J839+M839+P839+S839+W839+Z839+AC839+AF839+AI839)</f>
        <v>131.49</v>
      </c>
      <c r="AP839" s="22">
        <f t="shared" si="3466"/>
        <v>0</v>
      </c>
      <c r="AQ839" s="22">
        <f t="shared" si="3466"/>
        <v>131.49</v>
      </c>
      <c r="AR839" s="22">
        <v>45.70401859666365</v>
      </c>
      <c r="AS839" s="22">
        <f t="shared" si="27"/>
        <v>177.1940186</v>
      </c>
      <c r="AT839" s="22">
        <f t="shared" si="28"/>
        <v>177.1940186</v>
      </c>
      <c r="AU839" s="22">
        <f t="shared" si="29"/>
        <v>1272.805981</v>
      </c>
      <c r="AV839" s="22">
        <f t="shared" si="3462"/>
        <v>4554</v>
      </c>
      <c r="AW839" s="22">
        <f t="shared" si="31"/>
        <v>3281.194019</v>
      </c>
      <c r="AX839" s="22">
        <f t="shared" si="32"/>
        <v>1272.805981</v>
      </c>
      <c r="AY839" s="22">
        <v>70.73</v>
      </c>
      <c r="AZ839" s="22">
        <f t="shared" si="33"/>
        <v>70.73</v>
      </c>
      <c r="BA839" s="22">
        <f t="shared" si="34"/>
        <v>0</v>
      </c>
      <c r="BB839" s="22">
        <f t="shared" si="35"/>
        <v>4624.73</v>
      </c>
      <c r="BC839" s="22">
        <f t="shared" ref="BC839:BD839" si="3467">SUM(AW839+AZ839)</f>
        <v>3351.924019</v>
      </c>
      <c r="BD839" s="22">
        <f t="shared" si="3467"/>
        <v>1272.805981</v>
      </c>
      <c r="BE839" s="22">
        <f t="shared" si="37"/>
        <v>0</v>
      </c>
      <c r="BF839" s="27">
        <v>0.0</v>
      </c>
      <c r="BG839" s="22">
        <f t="shared" si="38"/>
        <v>0</v>
      </c>
      <c r="BH839" s="22">
        <f t="shared" si="39"/>
        <v>0</v>
      </c>
      <c r="BI839" s="22">
        <v>0.0</v>
      </c>
      <c r="BJ839" s="22">
        <f t="shared" si="40"/>
        <v>0</v>
      </c>
      <c r="BK839" s="22">
        <f t="shared" si="41"/>
        <v>0</v>
      </c>
      <c r="BL839" s="22"/>
      <c r="BM839" s="22">
        <f t="shared" si="42"/>
        <v>0</v>
      </c>
      <c r="BN839" s="22" t="str">
        <f t="shared" si="43"/>
        <v/>
      </c>
      <c r="BO839" s="22">
        <f t="shared" ref="BO839:BQ839" si="3468">BF839+BI839+BL839</f>
        <v>0</v>
      </c>
      <c r="BP839" s="22">
        <f t="shared" si="3468"/>
        <v>0</v>
      </c>
      <c r="BQ839" s="22">
        <f t="shared" si="3468"/>
        <v>0</v>
      </c>
      <c r="BR839" s="22">
        <f t="shared" si="45"/>
        <v>0</v>
      </c>
      <c r="BS839" s="22">
        <v>0.0</v>
      </c>
      <c r="BT839" s="22">
        <f t="shared" si="46"/>
        <v>0</v>
      </c>
      <c r="BU839" s="22">
        <f t="shared" si="47"/>
        <v>0</v>
      </c>
      <c r="BV839" s="22">
        <f t="shared" si="48"/>
        <v>0</v>
      </c>
      <c r="BW839" s="27">
        <v>0.0</v>
      </c>
      <c r="BX839" s="22">
        <f t="shared" si="49"/>
        <v>0</v>
      </c>
      <c r="BY839" s="22">
        <f t="shared" si="50"/>
        <v>0</v>
      </c>
      <c r="BZ839" s="22">
        <f t="shared" si="51"/>
        <v>0</v>
      </c>
      <c r="CA839" s="22">
        <f t="shared" si="52"/>
        <v>0</v>
      </c>
    </row>
    <row r="840" ht="14.25" customHeight="1">
      <c r="A840" s="14" t="s">
        <v>3601</v>
      </c>
      <c r="B840" s="14" t="s">
        <v>3602</v>
      </c>
      <c r="C840" s="14" t="s">
        <v>3603</v>
      </c>
      <c r="D840" s="14">
        <v>8.69947796E8</v>
      </c>
      <c r="E840" s="14" t="s">
        <v>2884</v>
      </c>
      <c r="F840" s="14" t="s">
        <v>198</v>
      </c>
      <c r="G840" s="14" t="s">
        <v>3604</v>
      </c>
      <c r="H840" s="25" t="s">
        <v>96</v>
      </c>
      <c r="I840" s="26">
        <v>750.0</v>
      </c>
      <c r="J840" s="22">
        <v>0.0</v>
      </c>
      <c r="K840" s="22">
        <f t="shared" si="6"/>
        <v>0</v>
      </c>
      <c r="L840" s="22">
        <f t="shared" si="7"/>
        <v>0</v>
      </c>
      <c r="M840" s="22">
        <v>0.0</v>
      </c>
      <c r="N840" s="22">
        <f t="shared" si="8"/>
        <v>0</v>
      </c>
      <c r="O840" s="22">
        <f t="shared" si="9"/>
        <v>0</v>
      </c>
      <c r="P840" s="22">
        <v>0.0</v>
      </c>
      <c r="Q840" s="22">
        <f t="shared" si="10"/>
        <v>0</v>
      </c>
      <c r="R840" s="22">
        <f t="shared" si="11"/>
        <v>0</v>
      </c>
      <c r="S840" s="22">
        <v>0.0</v>
      </c>
      <c r="T840" s="22">
        <f t="shared" si="12"/>
        <v>0</v>
      </c>
      <c r="U840" s="22">
        <f t="shared" si="13"/>
        <v>0</v>
      </c>
      <c r="V840" s="22">
        <f t="shared" si="14"/>
        <v>750</v>
      </c>
      <c r="W840" s="22">
        <v>0.0</v>
      </c>
      <c r="X840" s="22">
        <f t="shared" si="15"/>
        <v>0</v>
      </c>
      <c r="Y840" s="22">
        <f t="shared" si="16"/>
        <v>0</v>
      </c>
      <c r="Z840" s="22">
        <v>0.39</v>
      </c>
      <c r="AA840" s="22">
        <f t="shared" si="17"/>
        <v>0</v>
      </c>
      <c r="AB840" s="22">
        <f t="shared" si="18"/>
        <v>0.39</v>
      </c>
      <c r="AC840" s="22">
        <v>68.87</v>
      </c>
      <c r="AD840" s="22">
        <f t="shared" si="19"/>
        <v>0</v>
      </c>
      <c r="AE840" s="22">
        <f t="shared" si="20"/>
        <v>68.87</v>
      </c>
      <c r="AF840" s="22">
        <v>1.37</v>
      </c>
      <c r="AG840" s="22">
        <f t="shared" si="21"/>
        <v>0</v>
      </c>
      <c r="AH840" s="22">
        <f t="shared" si="22"/>
        <v>1.37</v>
      </c>
      <c r="AI840" s="22">
        <v>60.86</v>
      </c>
      <c r="AJ840" s="22">
        <f t="shared" si="23"/>
        <v>0</v>
      </c>
      <c r="AK840" s="22">
        <f t="shared" si="24"/>
        <v>60.86</v>
      </c>
      <c r="AL840" s="22">
        <f t="shared" ref="AL840:AN840" si="3469">AF840+AI840</f>
        <v>62.23</v>
      </c>
      <c r="AM840" s="22">
        <f t="shared" si="3469"/>
        <v>0</v>
      </c>
      <c r="AN840" s="22">
        <f t="shared" si="3469"/>
        <v>62.23</v>
      </c>
      <c r="AO840" s="22">
        <f t="shared" ref="AO840:AQ840" si="3470">SUM(J840+M840+P840+S840+W840+Z840+AC840+AF840+AI840)</f>
        <v>131.49</v>
      </c>
      <c r="AP840" s="22">
        <f t="shared" si="3470"/>
        <v>0</v>
      </c>
      <c r="AQ840" s="22">
        <f t="shared" si="3470"/>
        <v>131.49</v>
      </c>
      <c r="AR840" s="22">
        <v>21.439649712343808</v>
      </c>
      <c r="AS840" s="22">
        <f t="shared" si="27"/>
        <v>152.9296497</v>
      </c>
      <c r="AT840" s="22">
        <f t="shared" si="28"/>
        <v>152.9296497</v>
      </c>
      <c r="AU840" s="22">
        <f t="shared" si="29"/>
        <v>597.0703503</v>
      </c>
      <c r="AV840" s="22">
        <f t="shared" si="3462"/>
        <v>4554</v>
      </c>
      <c r="AW840" s="22">
        <f t="shared" si="31"/>
        <v>3956.92965</v>
      </c>
      <c r="AX840" s="22">
        <f t="shared" si="32"/>
        <v>597.0703503</v>
      </c>
      <c r="AY840" s="22">
        <v>70.73</v>
      </c>
      <c r="AZ840" s="22">
        <f t="shared" si="33"/>
        <v>70.73</v>
      </c>
      <c r="BA840" s="22">
        <f t="shared" si="34"/>
        <v>0</v>
      </c>
      <c r="BB840" s="22">
        <f t="shared" si="35"/>
        <v>4624.73</v>
      </c>
      <c r="BC840" s="22">
        <f t="shared" ref="BC840:BD840" si="3471">SUM(AW840+AZ840)</f>
        <v>4027.65965</v>
      </c>
      <c r="BD840" s="22">
        <f t="shared" si="3471"/>
        <v>597.0703503</v>
      </c>
      <c r="BE840" s="22">
        <f t="shared" si="37"/>
        <v>0</v>
      </c>
      <c r="BF840" s="27">
        <v>0.0</v>
      </c>
      <c r="BG840" s="22">
        <f t="shared" si="38"/>
        <v>0</v>
      </c>
      <c r="BH840" s="22">
        <f t="shared" si="39"/>
        <v>0</v>
      </c>
      <c r="BI840" s="22">
        <v>352.8</v>
      </c>
      <c r="BJ840" s="22">
        <f t="shared" si="40"/>
        <v>352.8</v>
      </c>
      <c r="BK840" s="22">
        <f t="shared" si="41"/>
        <v>0</v>
      </c>
      <c r="BL840" s="22"/>
      <c r="BM840" s="22">
        <f t="shared" si="42"/>
        <v>0</v>
      </c>
      <c r="BN840" s="22" t="str">
        <f t="shared" si="43"/>
        <v/>
      </c>
      <c r="BO840" s="22">
        <f t="shared" ref="BO840:BQ840" si="3472">BF840+BI840+BL840</f>
        <v>352.8</v>
      </c>
      <c r="BP840" s="22">
        <f t="shared" si="3472"/>
        <v>352.8</v>
      </c>
      <c r="BQ840" s="22">
        <f t="shared" si="3472"/>
        <v>0</v>
      </c>
      <c r="BR840" s="22">
        <f t="shared" si="45"/>
        <v>0</v>
      </c>
      <c r="BS840" s="22">
        <v>0.0</v>
      </c>
      <c r="BT840" s="22">
        <f t="shared" si="46"/>
        <v>0</v>
      </c>
      <c r="BU840" s="22">
        <f t="shared" si="47"/>
        <v>0</v>
      </c>
      <c r="BV840" s="22">
        <f t="shared" si="48"/>
        <v>0</v>
      </c>
      <c r="BW840" s="27">
        <v>319.23</v>
      </c>
      <c r="BX840" s="22">
        <f t="shared" si="49"/>
        <v>319.23</v>
      </c>
      <c r="BY840" s="22">
        <f t="shared" si="50"/>
        <v>0</v>
      </c>
      <c r="BZ840" s="22">
        <f t="shared" si="51"/>
        <v>0</v>
      </c>
      <c r="CA840" s="22">
        <f t="shared" si="52"/>
        <v>0</v>
      </c>
    </row>
    <row r="841" ht="14.25" customHeight="1">
      <c r="A841" s="14" t="s">
        <v>3605</v>
      </c>
      <c r="B841" s="14" t="s">
        <v>244</v>
      </c>
      <c r="C841" s="14" t="s">
        <v>3606</v>
      </c>
      <c r="D841" s="14"/>
      <c r="E841" s="14" t="s">
        <v>266</v>
      </c>
      <c r="F841" s="14" t="s">
        <v>209</v>
      </c>
      <c r="G841" s="14" t="s">
        <v>3607</v>
      </c>
      <c r="H841" s="25" t="s">
        <v>96</v>
      </c>
      <c r="I841" s="26">
        <v>1215.0</v>
      </c>
      <c r="J841" s="22">
        <v>0.0</v>
      </c>
      <c r="K841" s="22">
        <f t="shared" si="6"/>
        <v>0</v>
      </c>
      <c r="L841" s="22">
        <f t="shared" si="7"/>
        <v>0</v>
      </c>
      <c r="M841" s="22">
        <v>0.0</v>
      </c>
      <c r="N841" s="22">
        <f t="shared" si="8"/>
        <v>0</v>
      </c>
      <c r="O841" s="22">
        <f t="shared" si="9"/>
        <v>0</v>
      </c>
      <c r="P841" s="22">
        <v>0.0</v>
      </c>
      <c r="Q841" s="22">
        <f t="shared" si="10"/>
        <v>0</v>
      </c>
      <c r="R841" s="22">
        <f t="shared" si="11"/>
        <v>0</v>
      </c>
      <c r="S841" s="22">
        <v>0.0</v>
      </c>
      <c r="T841" s="22">
        <f t="shared" si="12"/>
        <v>0</v>
      </c>
      <c r="U841" s="22">
        <f t="shared" si="13"/>
        <v>0</v>
      </c>
      <c r="V841" s="22">
        <f t="shared" si="14"/>
        <v>1215</v>
      </c>
      <c r="W841" s="22">
        <v>0.0</v>
      </c>
      <c r="X841" s="22">
        <f t="shared" si="15"/>
        <v>0</v>
      </c>
      <c r="Y841" s="22">
        <f t="shared" si="16"/>
        <v>0</v>
      </c>
      <c r="Z841" s="22">
        <v>0.39</v>
      </c>
      <c r="AA841" s="22">
        <f t="shared" si="17"/>
        <v>0</v>
      </c>
      <c r="AB841" s="22">
        <f t="shared" si="18"/>
        <v>0.39</v>
      </c>
      <c r="AC841" s="22">
        <v>68.87</v>
      </c>
      <c r="AD841" s="22">
        <f t="shared" si="19"/>
        <v>0</v>
      </c>
      <c r="AE841" s="22">
        <f t="shared" si="20"/>
        <v>68.87</v>
      </c>
      <c r="AF841" s="22">
        <v>1.37</v>
      </c>
      <c r="AG841" s="22">
        <f t="shared" si="21"/>
        <v>0</v>
      </c>
      <c r="AH841" s="22">
        <f t="shared" si="22"/>
        <v>1.37</v>
      </c>
      <c r="AI841" s="22">
        <v>60.86</v>
      </c>
      <c r="AJ841" s="22">
        <f t="shared" si="23"/>
        <v>0</v>
      </c>
      <c r="AK841" s="22">
        <f t="shared" si="24"/>
        <v>60.86</v>
      </c>
      <c r="AL841" s="22">
        <f t="shared" ref="AL841:AN841" si="3473">AF841+AI841</f>
        <v>62.23</v>
      </c>
      <c r="AM841" s="22">
        <f t="shared" si="3473"/>
        <v>0</v>
      </c>
      <c r="AN841" s="22">
        <f t="shared" si="3473"/>
        <v>62.23</v>
      </c>
      <c r="AO841" s="22">
        <f t="shared" ref="AO841:AQ841" si="3474">SUM(J841+M841+P841+S841+W841+Z841+AC841+AF841+AI841)</f>
        <v>131.49</v>
      </c>
      <c r="AP841" s="22">
        <f t="shared" si="3474"/>
        <v>0</v>
      </c>
      <c r="AQ841" s="22">
        <f t="shared" si="3474"/>
        <v>131.49</v>
      </c>
      <c r="AR841" s="22">
        <v>37.55812332835628</v>
      </c>
      <c r="AS841" s="22">
        <f t="shared" si="27"/>
        <v>169.0481233</v>
      </c>
      <c r="AT841" s="22">
        <f t="shared" si="28"/>
        <v>169.0481233</v>
      </c>
      <c r="AU841" s="22">
        <f t="shared" si="29"/>
        <v>1045.951877</v>
      </c>
      <c r="AV841" s="22">
        <f t="shared" si="3462"/>
        <v>4554</v>
      </c>
      <c r="AW841" s="22">
        <f t="shared" si="31"/>
        <v>3508.048123</v>
      </c>
      <c r="AX841" s="22">
        <f t="shared" si="32"/>
        <v>1045.951877</v>
      </c>
      <c r="AY841" s="22">
        <v>70.73</v>
      </c>
      <c r="AZ841" s="22">
        <f t="shared" si="33"/>
        <v>70.73</v>
      </c>
      <c r="BA841" s="22">
        <f t="shared" si="34"/>
        <v>0</v>
      </c>
      <c r="BB841" s="22">
        <f t="shared" si="35"/>
        <v>4624.73</v>
      </c>
      <c r="BC841" s="22">
        <f t="shared" ref="BC841:BD841" si="3475">SUM(AW841+AZ841)</f>
        <v>3578.778123</v>
      </c>
      <c r="BD841" s="22">
        <f t="shared" si="3475"/>
        <v>1045.951877</v>
      </c>
      <c r="BE841" s="22">
        <f t="shared" si="37"/>
        <v>0</v>
      </c>
      <c r="BF841" s="27">
        <v>0.0</v>
      </c>
      <c r="BG841" s="22">
        <f t="shared" si="38"/>
        <v>0</v>
      </c>
      <c r="BH841" s="22">
        <f t="shared" si="39"/>
        <v>0</v>
      </c>
      <c r="BI841" s="22">
        <v>0.0</v>
      </c>
      <c r="BJ841" s="22">
        <f t="shared" si="40"/>
        <v>0</v>
      </c>
      <c r="BK841" s="22">
        <f t="shared" si="41"/>
        <v>0</v>
      </c>
      <c r="BL841" s="22"/>
      <c r="BM841" s="22">
        <f t="shared" si="42"/>
        <v>0</v>
      </c>
      <c r="BN841" s="22" t="str">
        <f t="shared" si="43"/>
        <v/>
      </c>
      <c r="BO841" s="22">
        <f t="shared" ref="BO841:BQ841" si="3476">BF841+BI841+BL841</f>
        <v>0</v>
      </c>
      <c r="BP841" s="22">
        <f t="shared" si="3476"/>
        <v>0</v>
      </c>
      <c r="BQ841" s="22">
        <f t="shared" si="3476"/>
        <v>0</v>
      </c>
      <c r="BR841" s="22">
        <f t="shared" si="45"/>
        <v>0</v>
      </c>
      <c r="BS841" s="22">
        <v>0.0</v>
      </c>
      <c r="BT841" s="22">
        <f t="shared" si="46"/>
        <v>0</v>
      </c>
      <c r="BU841" s="22">
        <f t="shared" si="47"/>
        <v>0</v>
      </c>
      <c r="BV841" s="22">
        <f t="shared" si="48"/>
        <v>0</v>
      </c>
      <c r="BW841" s="27">
        <v>0.0</v>
      </c>
      <c r="BX841" s="22">
        <f t="shared" si="49"/>
        <v>0</v>
      </c>
      <c r="BY841" s="22">
        <f t="shared" si="50"/>
        <v>0</v>
      </c>
      <c r="BZ841" s="22">
        <f t="shared" si="51"/>
        <v>0</v>
      </c>
      <c r="CA841" s="22">
        <f t="shared" si="52"/>
        <v>0</v>
      </c>
    </row>
    <row r="842" ht="14.25" customHeight="1">
      <c r="A842" s="14" t="s">
        <v>3608</v>
      </c>
      <c r="B842" s="14" t="s">
        <v>3609</v>
      </c>
      <c r="C842" s="14" t="s">
        <v>3610</v>
      </c>
      <c r="D842" s="14">
        <v>8.0058399E8</v>
      </c>
      <c r="E842" s="14" t="s">
        <v>346</v>
      </c>
      <c r="F842" s="14" t="s">
        <v>215</v>
      </c>
      <c r="G842" s="14" t="s">
        <v>3611</v>
      </c>
      <c r="H842" s="25" t="s">
        <v>96</v>
      </c>
      <c r="I842" s="26">
        <v>1010.0</v>
      </c>
      <c r="J842" s="22">
        <v>0.0</v>
      </c>
      <c r="K842" s="22">
        <f t="shared" si="6"/>
        <v>0</v>
      </c>
      <c r="L842" s="22">
        <f t="shared" si="7"/>
        <v>0</v>
      </c>
      <c r="M842" s="22">
        <v>0.0</v>
      </c>
      <c r="N842" s="22">
        <f t="shared" si="8"/>
        <v>0</v>
      </c>
      <c r="O842" s="22">
        <f t="shared" si="9"/>
        <v>0</v>
      </c>
      <c r="P842" s="22">
        <v>0.0</v>
      </c>
      <c r="Q842" s="22">
        <f t="shared" si="10"/>
        <v>0</v>
      </c>
      <c r="R842" s="22">
        <f t="shared" si="11"/>
        <v>0</v>
      </c>
      <c r="S842" s="22">
        <v>0.0</v>
      </c>
      <c r="T842" s="22">
        <f t="shared" si="12"/>
        <v>0</v>
      </c>
      <c r="U842" s="22">
        <f t="shared" si="13"/>
        <v>0</v>
      </c>
      <c r="V842" s="22">
        <f t="shared" si="14"/>
        <v>1010</v>
      </c>
      <c r="W842" s="22">
        <v>0.0</v>
      </c>
      <c r="X842" s="22">
        <f t="shared" si="15"/>
        <v>0</v>
      </c>
      <c r="Y842" s="22">
        <f t="shared" si="16"/>
        <v>0</v>
      </c>
      <c r="Z842" s="22">
        <v>0.39</v>
      </c>
      <c r="AA842" s="22">
        <f t="shared" si="17"/>
        <v>0</v>
      </c>
      <c r="AB842" s="22">
        <f t="shared" si="18"/>
        <v>0.39</v>
      </c>
      <c r="AC842" s="22">
        <v>68.87</v>
      </c>
      <c r="AD842" s="22">
        <f t="shared" si="19"/>
        <v>0</v>
      </c>
      <c r="AE842" s="22">
        <f t="shared" si="20"/>
        <v>68.87</v>
      </c>
      <c r="AF842" s="22">
        <v>1.37</v>
      </c>
      <c r="AG842" s="22">
        <f t="shared" si="21"/>
        <v>0</v>
      </c>
      <c r="AH842" s="22">
        <f t="shared" si="22"/>
        <v>1.37</v>
      </c>
      <c r="AI842" s="22">
        <v>60.86</v>
      </c>
      <c r="AJ842" s="22">
        <f t="shared" si="23"/>
        <v>0</v>
      </c>
      <c r="AK842" s="22">
        <f t="shared" si="24"/>
        <v>60.86</v>
      </c>
      <c r="AL842" s="22">
        <f t="shared" ref="AL842:AN842" si="3477">AF842+AI842</f>
        <v>62.23</v>
      </c>
      <c r="AM842" s="22">
        <f t="shared" si="3477"/>
        <v>0</v>
      </c>
      <c r="AN842" s="22">
        <f t="shared" si="3477"/>
        <v>62.23</v>
      </c>
      <c r="AO842" s="22">
        <f t="shared" ref="AO842:AQ842" si="3478">SUM(J842+M842+P842+S842+W842+Z842+AC842+AF842+AI842)</f>
        <v>131.49</v>
      </c>
      <c r="AP842" s="22">
        <f t="shared" si="3478"/>
        <v>0</v>
      </c>
      <c r="AQ842" s="22">
        <f t="shared" si="3478"/>
        <v>131.49</v>
      </c>
      <c r="AR842" s="22">
        <v>30.452129583662607</v>
      </c>
      <c r="AS842" s="22">
        <f t="shared" si="27"/>
        <v>161.9421296</v>
      </c>
      <c r="AT842" s="22">
        <f t="shared" si="28"/>
        <v>161.9421296</v>
      </c>
      <c r="AU842" s="22">
        <f t="shared" si="29"/>
        <v>848.0578704</v>
      </c>
      <c r="AV842" s="22">
        <f t="shared" si="3462"/>
        <v>4554</v>
      </c>
      <c r="AW842" s="22">
        <f t="shared" si="31"/>
        <v>3705.94213</v>
      </c>
      <c r="AX842" s="22">
        <f t="shared" si="32"/>
        <v>848.0578704</v>
      </c>
      <c r="AY842" s="22">
        <v>70.73</v>
      </c>
      <c r="AZ842" s="22">
        <f t="shared" si="33"/>
        <v>70.73</v>
      </c>
      <c r="BA842" s="22">
        <f t="shared" si="34"/>
        <v>0</v>
      </c>
      <c r="BB842" s="22">
        <f t="shared" si="35"/>
        <v>4624.73</v>
      </c>
      <c r="BC842" s="22">
        <f t="shared" ref="BC842:BD842" si="3479">SUM(AW842+AZ842)</f>
        <v>3776.67213</v>
      </c>
      <c r="BD842" s="22">
        <f t="shared" si="3479"/>
        <v>848.0578704</v>
      </c>
      <c r="BE842" s="22">
        <f t="shared" si="37"/>
        <v>0</v>
      </c>
      <c r="BF842" s="27">
        <v>0.0</v>
      </c>
      <c r="BG842" s="22">
        <f t="shared" si="38"/>
        <v>0</v>
      </c>
      <c r="BH842" s="22">
        <f t="shared" si="39"/>
        <v>0</v>
      </c>
      <c r="BI842" s="22">
        <v>242.29</v>
      </c>
      <c r="BJ842" s="22">
        <f t="shared" si="40"/>
        <v>242.29</v>
      </c>
      <c r="BK842" s="22">
        <f t="shared" si="41"/>
        <v>0</v>
      </c>
      <c r="BL842" s="22"/>
      <c r="BM842" s="22">
        <f t="shared" si="42"/>
        <v>0</v>
      </c>
      <c r="BN842" s="22" t="str">
        <f t="shared" si="43"/>
        <v/>
      </c>
      <c r="BO842" s="22">
        <f t="shared" ref="BO842:BQ842" si="3480">BF842+BI842+BL842</f>
        <v>242.29</v>
      </c>
      <c r="BP842" s="22">
        <f t="shared" si="3480"/>
        <v>242.29</v>
      </c>
      <c r="BQ842" s="22">
        <f t="shared" si="3480"/>
        <v>0</v>
      </c>
      <c r="BR842" s="22">
        <f t="shared" si="45"/>
        <v>0</v>
      </c>
      <c r="BS842" s="22">
        <v>0.0</v>
      </c>
      <c r="BT842" s="22">
        <f t="shared" si="46"/>
        <v>0</v>
      </c>
      <c r="BU842" s="22">
        <f t="shared" si="47"/>
        <v>0</v>
      </c>
      <c r="BV842" s="22">
        <f t="shared" si="48"/>
        <v>0</v>
      </c>
      <c r="BW842" s="27">
        <v>2106.93</v>
      </c>
      <c r="BX842" s="22">
        <f t="shared" si="49"/>
        <v>2106.93</v>
      </c>
      <c r="BY842" s="22">
        <f t="shared" si="50"/>
        <v>0</v>
      </c>
      <c r="BZ842" s="22">
        <f t="shared" si="51"/>
        <v>0</v>
      </c>
      <c r="CA842" s="22">
        <f t="shared" si="52"/>
        <v>0</v>
      </c>
    </row>
    <row r="843" ht="14.25" customHeight="1">
      <c r="A843" s="14" t="s">
        <v>3612</v>
      </c>
      <c r="B843" s="14" t="s">
        <v>3613</v>
      </c>
      <c r="C843" s="14" t="s">
        <v>3614</v>
      </c>
      <c r="D843" s="14">
        <v>2.1372336E8</v>
      </c>
      <c r="E843" s="14" t="s">
        <v>220</v>
      </c>
      <c r="F843" s="14" t="s">
        <v>282</v>
      </c>
      <c r="G843" s="14" t="s">
        <v>3615</v>
      </c>
      <c r="H843" s="25" t="s">
        <v>96</v>
      </c>
      <c r="I843" s="26">
        <v>1000.0</v>
      </c>
      <c r="J843" s="22">
        <v>0.0</v>
      </c>
      <c r="K843" s="22">
        <f t="shared" si="6"/>
        <v>0</v>
      </c>
      <c r="L843" s="22">
        <f t="shared" si="7"/>
        <v>0</v>
      </c>
      <c r="M843" s="22">
        <v>0.0</v>
      </c>
      <c r="N843" s="22">
        <f t="shared" si="8"/>
        <v>0</v>
      </c>
      <c r="O843" s="22">
        <f t="shared" si="9"/>
        <v>0</v>
      </c>
      <c r="P843" s="22">
        <v>0.0</v>
      </c>
      <c r="Q843" s="22">
        <f t="shared" si="10"/>
        <v>0</v>
      </c>
      <c r="R843" s="22">
        <f t="shared" si="11"/>
        <v>0</v>
      </c>
      <c r="S843" s="22">
        <v>0.0</v>
      </c>
      <c r="T843" s="22">
        <f t="shared" si="12"/>
        <v>0</v>
      </c>
      <c r="U843" s="22">
        <f t="shared" si="13"/>
        <v>0</v>
      </c>
      <c r="V843" s="22">
        <f t="shared" si="14"/>
        <v>1000</v>
      </c>
      <c r="W843" s="22">
        <v>0.0</v>
      </c>
      <c r="X843" s="22">
        <f t="shared" si="15"/>
        <v>0</v>
      </c>
      <c r="Y843" s="22">
        <f t="shared" si="16"/>
        <v>0</v>
      </c>
      <c r="Z843" s="22">
        <v>0.39</v>
      </c>
      <c r="AA843" s="22">
        <f t="shared" si="17"/>
        <v>0</v>
      </c>
      <c r="AB843" s="22">
        <f t="shared" si="18"/>
        <v>0.39</v>
      </c>
      <c r="AC843" s="22">
        <v>68.87</v>
      </c>
      <c r="AD843" s="22">
        <f t="shared" si="19"/>
        <v>0</v>
      </c>
      <c r="AE843" s="22">
        <f t="shared" si="20"/>
        <v>68.87</v>
      </c>
      <c r="AF843" s="22">
        <v>1.37</v>
      </c>
      <c r="AG843" s="22">
        <f t="shared" si="21"/>
        <v>0</v>
      </c>
      <c r="AH843" s="22">
        <f t="shared" si="22"/>
        <v>1.37</v>
      </c>
      <c r="AI843" s="22">
        <v>60.86</v>
      </c>
      <c r="AJ843" s="22">
        <f t="shared" si="23"/>
        <v>0</v>
      </c>
      <c r="AK843" s="22">
        <f t="shared" si="24"/>
        <v>60.86</v>
      </c>
      <c r="AL843" s="22">
        <f t="shared" ref="AL843:AN843" si="3481">AF843+AI843</f>
        <v>62.23</v>
      </c>
      <c r="AM843" s="22">
        <f t="shared" si="3481"/>
        <v>0</v>
      </c>
      <c r="AN843" s="22">
        <f t="shared" si="3481"/>
        <v>62.23</v>
      </c>
      <c r="AO843" s="22">
        <f t="shared" ref="AO843:AQ843" si="3482">SUM(J843+M843+P843+S843+W843+Z843+AC843+AF843+AI843)</f>
        <v>131.49</v>
      </c>
      <c r="AP843" s="22">
        <f t="shared" si="3482"/>
        <v>0</v>
      </c>
      <c r="AQ843" s="22">
        <f t="shared" si="3482"/>
        <v>131.49</v>
      </c>
      <c r="AR843" s="22">
        <v>30.10549574245804</v>
      </c>
      <c r="AS843" s="22">
        <f t="shared" si="27"/>
        <v>161.5954957</v>
      </c>
      <c r="AT843" s="22">
        <f t="shared" si="28"/>
        <v>161.5954957</v>
      </c>
      <c r="AU843" s="22">
        <f t="shared" si="29"/>
        <v>838.4045043</v>
      </c>
      <c r="AV843" s="22">
        <f t="shared" si="3462"/>
        <v>4554</v>
      </c>
      <c r="AW843" s="22">
        <f t="shared" si="31"/>
        <v>3715.595496</v>
      </c>
      <c r="AX843" s="22">
        <f t="shared" si="32"/>
        <v>838.4045043</v>
      </c>
      <c r="AY843" s="22">
        <v>0.0</v>
      </c>
      <c r="AZ843" s="22">
        <f t="shared" si="33"/>
        <v>0</v>
      </c>
      <c r="BA843" s="22">
        <f t="shared" si="34"/>
        <v>0</v>
      </c>
      <c r="BB843" s="22">
        <f t="shared" si="35"/>
        <v>4554</v>
      </c>
      <c r="BC843" s="22">
        <f t="shared" ref="BC843:BD843" si="3483">SUM(AW843+AZ843)</f>
        <v>3715.595496</v>
      </c>
      <c r="BD843" s="22">
        <f t="shared" si="3483"/>
        <v>838.4045043</v>
      </c>
      <c r="BE843" s="22">
        <f t="shared" si="37"/>
        <v>0</v>
      </c>
      <c r="BF843" s="27">
        <v>0.0</v>
      </c>
      <c r="BG843" s="22">
        <f t="shared" si="38"/>
        <v>0</v>
      </c>
      <c r="BH843" s="22">
        <f t="shared" si="39"/>
        <v>0</v>
      </c>
      <c r="BI843" s="22">
        <v>715.37</v>
      </c>
      <c r="BJ843" s="22">
        <f t="shared" si="40"/>
        <v>715.37</v>
      </c>
      <c r="BK843" s="22">
        <f t="shared" si="41"/>
        <v>0</v>
      </c>
      <c r="BL843" s="22"/>
      <c r="BM843" s="22">
        <f t="shared" si="42"/>
        <v>0</v>
      </c>
      <c r="BN843" s="22" t="str">
        <f t="shared" si="43"/>
        <v/>
      </c>
      <c r="BO843" s="22">
        <f t="shared" ref="BO843:BQ843" si="3484">BF843+BI843+BL843</f>
        <v>715.37</v>
      </c>
      <c r="BP843" s="22">
        <f t="shared" si="3484"/>
        <v>715.37</v>
      </c>
      <c r="BQ843" s="22">
        <f t="shared" si="3484"/>
        <v>0</v>
      </c>
      <c r="BR843" s="22">
        <f t="shared" si="45"/>
        <v>0</v>
      </c>
      <c r="BS843" s="22">
        <v>0.0</v>
      </c>
      <c r="BT843" s="22">
        <f t="shared" si="46"/>
        <v>0</v>
      </c>
      <c r="BU843" s="22">
        <f t="shared" si="47"/>
        <v>0</v>
      </c>
      <c r="BV843" s="22">
        <f t="shared" si="48"/>
        <v>0</v>
      </c>
      <c r="BW843" s="27">
        <v>1149.24</v>
      </c>
      <c r="BX843" s="22">
        <f t="shared" si="49"/>
        <v>1149.24</v>
      </c>
      <c r="BY843" s="22">
        <f t="shared" si="50"/>
        <v>0</v>
      </c>
      <c r="BZ843" s="22">
        <f t="shared" si="51"/>
        <v>0</v>
      </c>
      <c r="CA843" s="22">
        <f t="shared" si="52"/>
        <v>0</v>
      </c>
    </row>
    <row r="844" ht="14.25" customHeight="1">
      <c r="A844" s="14" t="s">
        <v>3616</v>
      </c>
      <c r="B844" s="14" t="s">
        <v>3617</v>
      </c>
      <c r="C844" s="14" t="s">
        <v>3618</v>
      </c>
      <c r="D844" s="14">
        <v>3.3486187E8</v>
      </c>
      <c r="E844" s="14" t="s">
        <v>2750</v>
      </c>
      <c r="F844" s="14" t="s">
        <v>204</v>
      </c>
      <c r="G844" s="14" t="s">
        <v>3619</v>
      </c>
      <c r="H844" s="25" t="s">
        <v>96</v>
      </c>
      <c r="I844" s="26">
        <v>1050.0</v>
      </c>
      <c r="J844" s="22">
        <v>0.0</v>
      </c>
      <c r="K844" s="22">
        <f t="shared" si="6"/>
        <v>0</v>
      </c>
      <c r="L844" s="22">
        <f t="shared" si="7"/>
        <v>0</v>
      </c>
      <c r="M844" s="22">
        <v>0.0</v>
      </c>
      <c r="N844" s="22">
        <f t="shared" si="8"/>
        <v>0</v>
      </c>
      <c r="O844" s="22">
        <f t="shared" si="9"/>
        <v>0</v>
      </c>
      <c r="P844" s="22">
        <v>0.0</v>
      </c>
      <c r="Q844" s="22">
        <f t="shared" si="10"/>
        <v>0</v>
      </c>
      <c r="R844" s="22">
        <f t="shared" si="11"/>
        <v>0</v>
      </c>
      <c r="S844" s="22">
        <v>0.0</v>
      </c>
      <c r="T844" s="22">
        <f t="shared" si="12"/>
        <v>0</v>
      </c>
      <c r="U844" s="22">
        <f t="shared" si="13"/>
        <v>0</v>
      </c>
      <c r="V844" s="22">
        <f t="shared" si="14"/>
        <v>1050</v>
      </c>
      <c r="W844" s="22">
        <v>0.0</v>
      </c>
      <c r="X844" s="22">
        <f t="shared" si="15"/>
        <v>0</v>
      </c>
      <c r="Y844" s="22">
        <f t="shared" si="16"/>
        <v>0</v>
      </c>
      <c r="Z844" s="22">
        <v>0.39</v>
      </c>
      <c r="AA844" s="22">
        <f t="shared" si="17"/>
        <v>0</v>
      </c>
      <c r="AB844" s="22">
        <f t="shared" si="18"/>
        <v>0.39</v>
      </c>
      <c r="AC844" s="22">
        <v>68.87</v>
      </c>
      <c r="AD844" s="22">
        <f t="shared" si="19"/>
        <v>0</v>
      </c>
      <c r="AE844" s="22">
        <f t="shared" si="20"/>
        <v>68.87</v>
      </c>
      <c r="AF844" s="22">
        <v>1.37</v>
      </c>
      <c r="AG844" s="22">
        <f t="shared" si="21"/>
        <v>0</v>
      </c>
      <c r="AH844" s="22">
        <f t="shared" si="22"/>
        <v>1.37</v>
      </c>
      <c r="AI844" s="22">
        <v>60.86</v>
      </c>
      <c r="AJ844" s="22">
        <f t="shared" si="23"/>
        <v>0</v>
      </c>
      <c r="AK844" s="22">
        <f t="shared" si="24"/>
        <v>60.86</v>
      </c>
      <c r="AL844" s="22">
        <f t="shared" ref="AL844:AN844" si="3485">AF844+AI844</f>
        <v>62.23</v>
      </c>
      <c r="AM844" s="22">
        <f t="shared" si="3485"/>
        <v>0</v>
      </c>
      <c r="AN844" s="22">
        <f t="shared" si="3485"/>
        <v>62.23</v>
      </c>
      <c r="AO844" s="22">
        <f t="shared" ref="AO844:AQ844" si="3486">SUM(J844+M844+P844+S844+W844+Z844+AC844+AF844+AI844)</f>
        <v>131.49</v>
      </c>
      <c r="AP844" s="22">
        <f t="shared" si="3486"/>
        <v>0</v>
      </c>
      <c r="AQ844" s="22">
        <f t="shared" si="3486"/>
        <v>131.49</v>
      </c>
      <c r="AR844" s="22">
        <v>31.838664948480886</v>
      </c>
      <c r="AS844" s="22">
        <f t="shared" si="27"/>
        <v>163.3286649</v>
      </c>
      <c r="AT844" s="22">
        <f t="shared" si="28"/>
        <v>163.3286649</v>
      </c>
      <c r="AU844" s="22">
        <f t="shared" si="29"/>
        <v>886.6713351</v>
      </c>
      <c r="AV844" s="22">
        <f t="shared" si="3462"/>
        <v>4554</v>
      </c>
      <c r="AW844" s="22">
        <f t="shared" si="31"/>
        <v>3667.328665</v>
      </c>
      <c r="AX844" s="22">
        <f t="shared" si="32"/>
        <v>886.6713351</v>
      </c>
      <c r="AY844" s="22">
        <v>70.73</v>
      </c>
      <c r="AZ844" s="22">
        <f t="shared" si="33"/>
        <v>70.73</v>
      </c>
      <c r="BA844" s="22">
        <f t="shared" si="34"/>
        <v>0</v>
      </c>
      <c r="BB844" s="22">
        <f t="shared" si="35"/>
        <v>4624.73</v>
      </c>
      <c r="BC844" s="22">
        <f t="shared" ref="BC844:BD844" si="3487">SUM(AW844+AZ844)</f>
        <v>3738.058665</v>
      </c>
      <c r="BD844" s="22">
        <f t="shared" si="3487"/>
        <v>886.6713351</v>
      </c>
      <c r="BE844" s="22">
        <f t="shared" si="37"/>
        <v>0</v>
      </c>
      <c r="BF844" s="27">
        <v>0.0</v>
      </c>
      <c r="BG844" s="22">
        <f t="shared" si="38"/>
        <v>0</v>
      </c>
      <c r="BH844" s="22">
        <f t="shared" si="39"/>
        <v>0</v>
      </c>
      <c r="BI844" s="22">
        <v>425.0</v>
      </c>
      <c r="BJ844" s="22">
        <f t="shared" si="40"/>
        <v>425</v>
      </c>
      <c r="BK844" s="22">
        <f t="shared" si="41"/>
        <v>0</v>
      </c>
      <c r="BL844" s="22"/>
      <c r="BM844" s="22">
        <f t="shared" si="42"/>
        <v>0</v>
      </c>
      <c r="BN844" s="22" t="str">
        <f t="shared" si="43"/>
        <v/>
      </c>
      <c r="BO844" s="22">
        <f t="shared" ref="BO844:BQ844" si="3488">BF844+BI844+BL844</f>
        <v>425</v>
      </c>
      <c r="BP844" s="22">
        <f t="shared" si="3488"/>
        <v>425</v>
      </c>
      <c r="BQ844" s="22">
        <f t="shared" si="3488"/>
        <v>0</v>
      </c>
      <c r="BR844" s="22">
        <f t="shared" si="45"/>
        <v>0</v>
      </c>
      <c r="BS844" s="22">
        <v>0.0</v>
      </c>
      <c r="BT844" s="22">
        <f t="shared" si="46"/>
        <v>0</v>
      </c>
      <c r="BU844" s="22">
        <f t="shared" si="47"/>
        <v>0</v>
      </c>
      <c r="BV844" s="22">
        <f t="shared" si="48"/>
        <v>0</v>
      </c>
      <c r="BW844" s="27">
        <v>0.0</v>
      </c>
      <c r="BX844" s="22">
        <f t="shared" si="49"/>
        <v>0</v>
      </c>
      <c r="BY844" s="22">
        <f t="shared" si="50"/>
        <v>0</v>
      </c>
      <c r="BZ844" s="22">
        <f t="shared" si="51"/>
        <v>0</v>
      </c>
      <c r="CA844" s="22">
        <f t="shared" si="52"/>
        <v>0</v>
      </c>
    </row>
    <row r="845" ht="14.25" customHeight="1">
      <c r="A845" s="14" t="s">
        <v>3620</v>
      </c>
      <c r="B845" s="14" t="s">
        <v>3621</v>
      </c>
      <c r="C845" s="14" t="s">
        <v>3622</v>
      </c>
      <c r="D845" s="14">
        <v>9.31967562E8</v>
      </c>
      <c r="E845" s="14" t="s">
        <v>266</v>
      </c>
      <c r="F845" s="14" t="s">
        <v>267</v>
      </c>
      <c r="G845" s="14" t="s">
        <v>3623</v>
      </c>
      <c r="H845" s="25" t="s">
        <v>96</v>
      </c>
      <c r="I845" s="26">
        <v>1015.0</v>
      </c>
      <c r="J845" s="22">
        <v>0.0</v>
      </c>
      <c r="K845" s="22">
        <f t="shared" si="6"/>
        <v>0</v>
      </c>
      <c r="L845" s="22">
        <f t="shared" si="7"/>
        <v>0</v>
      </c>
      <c r="M845" s="22">
        <v>0.0</v>
      </c>
      <c r="N845" s="22">
        <f t="shared" si="8"/>
        <v>0</v>
      </c>
      <c r="O845" s="22">
        <f t="shared" si="9"/>
        <v>0</v>
      </c>
      <c r="P845" s="22">
        <v>0.0</v>
      </c>
      <c r="Q845" s="22">
        <f t="shared" si="10"/>
        <v>0</v>
      </c>
      <c r="R845" s="22">
        <f t="shared" si="11"/>
        <v>0</v>
      </c>
      <c r="S845" s="22">
        <v>0.0</v>
      </c>
      <c r="T845" s="22">
        <f t="shared" si="12"/>
        <v>0</v>
      </c>
      <c r="U845" s="22">
        <f t="shared" si="13"/>
        <v>0</v>
      </c>
      <c r="V845" s="22">
        <f t="shared" si="14"/>
        <v>1015</v>
      </c>
      <c r="W845" s="22">
        <v>0.0</v>
      </c>
      <c r="X845" s="22">
        <f t="shared" si="15"/>
        <v>0</v>
      </c>
      <c r="Y845" s="22">
        <f t="shared" si="16"/>
        <v>0</v>
      </c>
      <c r="Z845" s="22">
        <v>0.39</v>
      </c>
      <c r="AA845" s="22">
        <f t="shared" si="17"/>
        <v>0</v>
      </c>
      <c r="AB845" s="22">
        <f t="shared" si="18"/>
        <v>0.39</v>
      </c>
      <c r="AC845" s="22">
        <v>68.87</v>
      </c>
      <c r="AD845" s="22">
        <f t="shared" si="19"/>
        <v>0</v>
      </c>
      <c r="AE845" s="22">
        <f t="shared" si="20"/>
        <v>68.87</v>
      </c>
      <c r="AF845" s="22">
        <v>1.37</v>
      </c>
      <c r="AG845" s="22">
        <f t="shared" si="21"/>
        <v>0</v>
      </c>
      <c r="AH845" s="22">
        <f t="shared" si="22"/>
        <v>1.37</v>
      </c>
      <c r="AI845" s="22">
        <v>60.86</v>
      </c>
      <c r="AJ845" s="22">
        <f t="shared" si="23"/>
        <v>0</v>
      </c>
      <c r="AK845" s="22">
        <f t="shared" si="24"/>
        <v>60.86</v>
      </c>
      <c r="AL845" s="22">
        <f t="shared" ref="AL845:AN845" si="3489">AF845+AI845</f>
        <v>62.23</v>
      </c>
      <c r="AM845" s="22">
        <f t="shared" si="3489"/>
        <v>0</v>
      </c>
      <c r="AN845" s="22">
        <f t="shared" si="3489"/>
        <v>62.23</v>
      </c>
      <c r="AO845" s="22">
        <f t="shared" ref="AO845:AQ845" si="3490">SUM(J845+M845+P845+S845+W845+Z845+AC845+AF845+AI845)</f>
        <v>131.49</v>
      </c>
      <c r="AP845" s="22">
        <f t="shared" si="3490"/>
        <v>0</v>
      </c>
      <c r="AQ845" s="22">
        <f t="shared" si="3490"/>
        <v>131.49</v>
      </c>
      <c r="AR845" s="22">
        <v>30.625446504264893</v>
      </c>
      <c r="AS845" s="22">
        <f t="shared" si="27"/>
        <v>162.1154465</v>
      </c>
      <c r="AT845" s="22">
        <f t="shared" si="28"/>
        <v>162.1154465</v>
      </c>
      <c r="AU845" s="22">
        <f t="shared" si="29"/>
        <v>852.8845535</v>
      </c>
      <c r="AV845" s="22">
        <f t="shared" si="3462"/>
        <v>4554</v>
      </c>
      <c r="AW845" s="22">
        <f t="shared" si="31"/>
        <v>3701.115447</v>
      </c>
      <c r="AX845" s="22">
        <f t="shared" si="32"/>
        <v>852.8845535</v>
      </c>
      <c r="AY845" s="22">
        <v>70.73</v>
      </c>
      <c r="AZ845" s="22">
        <f t="shared" si="33"/>
        <v>70.73</v>
      </c>
      <c r="BA845" s="22">
        <f t="shared" si="34"/>
        <v>0</v>
      </c>
      <c r="BB845" s="22">
        <f t="shared" si="35"/>
        <v>4624.73</v>
      </c>
      <c r="BC845" s="22">
        <f t="shared" ref="BC845:BD845" si="3491">SUM(AW845+AZ845)</f>
        <v>3771.845447</v>
      </c>
      <c r="BD845" s="22">
        <f t="shared" si="3491"/>
        <v>852.8845535</v>
      </c>
      <c r="BE845" s="22">
        <f t="shared" si="37"/>
        <v>0</v>
      </c>
      <c r="BF845" s="27">
        <v>0.0</v>
      </c>
      <c r="BG845" s="22">
        <f t="shared" si="38"/>
        <v>0</v>
      </c>
      <c r="BH845" s="22">
        <f t="shared" si="39"/>
        <v>0</v>
      </c>
      <c r="BI845" s="22">
        <v>601.44</v>
      </c>
      <c r="BJ845" s="22">
        <f t="shared" si="40"/>
        <v>601.44</v>
      </c>
      <c r="BK845" s="22">
        <f t="shared" si="41"/>
        <v>0</v>
      </c>
      <c r="BL845" s="22"/>
      <c r="BM845" s="22">
        <f t="shared" si="42"/>
        <v>0</v>
      </c>
      <c r="BN845" s="22" t="str">
        <f t="shared" si="43"/>
        <v/>
      </c>
      <c r="BO845" s="22">
        <f t="shared" ref="BO845:BQ845" si="3492">BF845+BI845+BL845</f>
        <v>601.44</v>
      </c>
      <c r="BP845" s="22">
        <f t="shared" si="3492"/>
        <v>601.44</v>
      </c>
      <c r="BQ845" s="22">
        <f t="shared" si="3492"/>
        <v>0</v>
      </c>
      <c r="BR845" s="22">
        <f t="shared" si="45"/>
        <v>0</v>
      </c>
      <c r="BS845" s="22">
        <v>0.0</v>
      </c>
      <c r="BT845" s="22">
        <f t="shared" si="46"/>
        <v>0</v>
      </c>
      <c r="BU845" s="22">
        <f t="shared" si="47"/>
        <v>0</v>
      </c>
      <c r="BV845" s="22">
        <f t="shared" si="48"/>
        <v>0</v>
      </c>
      <c r="BW845" s="27">
        <v>0.0</v>
      </c>
      <c r="BX845" s="22">
        <f t="shared" si="49"/>
        <v>0</v>
      </c>
      <c r="BY845" s="22">
        <f t="shared" si="50"/>
        <v>0</v>
      </c>
      <c r="BZ845" s="22">
        <f t="shared" si="51"/>
        <v>0</v>
      </c>
      <c r="CA845" s="22">
        <f t="shared" si="52"/>
        <v>0</v>
      </c>
    </row>
    <row r="846" ht="14.25" customHeight="1">
      <c r="A846" s="14" t="s">
        <v>3624</v>
      </c>
      <c r="B846" s="14" t="s">
        <v>3625</v>
      </c>
      <c r="C846" s="14" t="s">
        <v>3626</v>
      </c>
      <c r="D846" s="14">
        <v>9.6126845E8</v>
      </c>
      <c r="E846" s="14" t="s">
        <v>312</v>
      </c>
      <c r="F846" s="14" t="s">
        <v>209</v>
      </c>
      <c r="G846" s="14" t="s">
        <v>3627</v>
      </c>
      <c r="H846" s="25" t="s">
        <v>96</v>
      </c>
      <c r="I846" s="26">
        <v>1042.0</v>
      </c>
      <c r="J846" s="22">
        <v>0.0</v>
      </c>
      <c r="K846" s="22">
        <f t="shared" si="6"/>
        <v>0</v>
      </c>
      <c r="L846" s="22">
        <f t="shared" si="7"/>
        <v>0</v>
      </c>
      <c r="M846" s="22">
        <v>0.0</v>
      </c>
      <c r="N846" s="22">
        <f t="shared" si="8"/>
        <v>0</v>
      </c>
      <c r="O846" s="22">
        <f t="shared" si="9"/>
        <v>0</v>
      </c>
      <c r="P846" s="22">
        <v>0.0</v>
      </c>
      <c r="Q846" s="22">
        <f t="shared" si="10"/>
        <v>0</v>
      </c>
      <c r="R846" s="22">
        <f t="shared" si="11"/>
        <v>0</v>
      </c>
      <c r="S846" s="22">
        <v>0.0</v>
      </c>
      <c r="T846" s="22">
        <f t="shared" si="12"/>
        <v>0</v>
      </c>
      <c r="U846" s="22">
        <f t="shared" si="13"/>
        <v>0</v>
      </c>
      <c r="V846" s="22">
        <f t="shared" si="14"/>
        <v>1042</v>
      </c>
      <c r="W846" s="22">
        <v>0.0</v>
      </c>
      <c r="X846" s="22">
        <f t="shared" si="15"/>
        <v>0</v>
      </c>
      <c r="Y846" s="22">
        <f t="shared" si="16"/>
        <v>0</v>
      </c>
      <c r="Z846" s="22">
        <v>0.39</v>
      </c>
      <c r="AA846" s="22">
        <f t="shared" si="17"/>
        <v>0</v>
      </c>
      <c r="AB846" s="22">
        <f t="shared" si="18"/>
        <v>0.39</v>
      </c>
      <c r="AC846" s="22">
        <v>68.87</v>
      </c>
      <c r="AD846" s="22">
        <f t="shared" si="19"/>
        <v>0</v>
      </c>
      <c r="AE846" s="22">
        <f t="shared" si="20"/>
        <v>68.87</v>
      </c>
      <c r="AF846" s="22">
        <v>1.37</v>
      </c>
      <c r="AG846" s="22">
        <f t="shared" si="21"/>
        <v>0</v>
      </c>
      <c r="AH846" s="22">
        <f t="shared" si="22"/>
        <v>1.37</v>
      </c>
      <c r="AI846" s="22">
        <v>60.86</v>
      </c>
      <c r="AJ846" s="22">
        <f t="shared" si="23"/>
        <v>0</v>
      </c>
      <c r="AK846" s="22">
        <f t="shared" si="24"/>
        <v>60.86</v>
      </c>
      <c r="AL846" s="22">
        <f t="shared" ref="AL846:AN846" si="3493">AF846+AI846</f>
        <v>62.23</v>
      </c>
      <c r="AM846" s="22">
        <f t="shared" si="3493"/>
        <v>0</v>
      </c>
      <c r="AN846" s="22">
        <f t="shared" si="3493"/>
        <v>62.23</v>
      </c>
      <c r="AO846" s="22">
        <f t="shared" ref="AO846:AQ846" si="3494">SUM(J846+M846+P846+S846+W846+Z846+AC846+AF846+AI846)</f>
        <v>131.49</v>
      </c>
      <c r="AP846" s="22">
        <f t="shared" si="3494"/>
        <v>0</v>
      </c>
      <c r="AQ846" s="22">
        <f t="shared" si="3494"/>
        <v>131.49</v>
      </c>
      <c r="AR846" s="22">
        <v>31.56135787551723</v>
      </c>
      <c r="AS846" s="22">
        <f t="shared" si="27"/>
        <v>163.0513579</v>
      </c>
      <c r="AT846" s="22">
        <f t="shared" si="28"/>
        <v>163.0513579</v>
      </c>
      <c r="AU846" s="22">
        <f t="shared" si="29"/>
        <v>878.9486421</v>
      </c>
      <c r="AV846" s="22">
        <f t="shared" si="3462"/>
        <v>4554</v>
      </c>
      <c r="AW846" s="22">
        <f t="shared" si="31"/>
        <v>3675.051358</v>
      </c>
      <c r="AX846" s="22">
        <f t="shared" si="32"/>
        <v>878.9486421</v>
      </c>
      <c r="AY846" s="22">
        <v>70.73</v>
      </c>
      <c r="AZ846" s="22">
        <f t="shared" si="33"/>
        <v>70.73</v>
      </c>
      <c r="BA846" s="22">
        <f t="shared" si="34"/>
        <v>0</v>
      </c>
      <c r="BB846" s="22">
        <f t="shared" si="35"/>
        <v>4624.73</v>
      </c>
      <c r="BC846" s="22">
        <f t="shared" ref="BC846:BD846" si="3495">SUM(AW846+AZ846)</f>
        <v>3745.781358</v>
      </c>
      <c r="BD846" s="22">
        <f t="shared" si="3495"/>
        <v>878.9486421</v>
      </c>
      <c r="BE846" s="22">
        <f t="shared" si="37"/>
        <v>0</v>
      </c>
      <c r="BF846" s="27">
        <v>0.0</v>
      </c>
      <c r="BG846" s="22">
        <f t="shared" si="38"/>
        <v>0</v>
      </c>
      <c r="BH846" s="22">
        <f t="shared" si="39"/>
        <v>0</v>
      </c>
      <c r="BI846" s="22">
        <v>583.2</v>
      </c>
      <c r="BJ846" s="22">
        <f t="shared" si="40"/>
        <v>583.2</v>
      </c>
      <c r="BK846" s="22">
        <f t="shared" si="41"/>
        <v>0</v>
      </c>
      <c r="BL846" s="22"/>
      <c r="BM846" s="22">
        <f t="shared" si="42"/>
        <v>0</v>
      </c>
      <c r="BN846" s="22" t="str">
        <f t="shared" si="43"/>
        <v/>
      </c>
      <c r="BO846" s="22">
        <f t="shared" ref="BO846:BQ846" si="3496">BF846+BI846+BL846</f>
        <v>583.2</v>
      </c>
      <c r="BP846" s="22">
        <f t="shared" si="3496"/>
        <v>583.2</v>
      </c>
      <c r="BQ846" s="22">
        <f t="shared" si="3496"/>
        <v>0</v>
      </c>
      <c r="BR846" s="22">
        <f t="shared" si="45"/>
        <v>0</v>
      </c>
      <c r="BS846" s="22">
        <v>0.0</v>
      </c>
      <c r="BT846" s="22">
        <f t="shared" si="46"/>
        <v>0</v>
      </c>
      <c r="BU846" s="22">
        <f t="shared" si="47"/>
        <v>0</v>
      </c>
      <c r="BV846" s="22">
        <f t="shared" si="48"/>
        <v>0</v>
      </c>
      <c r="BW846" s="27">
        <v>0.0</v>
      </c>
      <c r="BX846" s="22">
        <f t="shared" si="49"/>
        <v>0</v>
      </c>
      <c r="BY846" s="22">
        <f t="shared" si="50"/>
        <v>0</v>
      </c>
      <c r="BZ846" s="22">
        <f t="shared" si="51"/>
        <v>0</v>
      </c>
      <c r="CA846" s="22">
        <f t="shared" si="52"/>
        <v>0</v>
      </c>
    </row>
    <row r="847" ht="14.25" customHeight="1">
      <c r="A847" s="14" t="s">
        <v>3628</v>
      </c>
      <c r="B847" s="14" t="s">
        <v>3629</v>
      </c>
      <c r="C847" s="14" t="s">
        <v>3630</v>
      </c>
      <c r="D847" s="14">
        <v>8.70730266E8</v>
      </c>
      <c r="E847" s="14" t="s">
        <v>292</v>
      </c>
      <c r="F847" s="14" t="s">
        <v>293</v>
      </c>
      <c r="G847" s="14" t="s">
        <v>3631</v>
      </c>
      <c r="H847" s="25" t="s">
        <v>96</v>
      </c>
      <c r="I847" s="26">
        <v>703.0</v>
      </c>
      <c r="J847" s="22">
        <v>0.0</v>
      </c>
      <c r="K847" s="22">
        <f t="shared" si="6"/>
        <v>0</v>
      </c>
      <c r="L847" s="22">
        <f t="shared" si="7"/>
        <v>0</v>
      </c>
      <c r="M847" s="22">
        <v>0.0</v>
      </c>
      <c r="N847" s="22">
        <f t="shared" si="8"/>
        <v>0</v>
      </c>
      <c r="O847" s="22">
        <f t="shared" si="9"/>
        <v>0</v>
      </c>
      <c r="P847" s="22">
        <v>0.0</v>
      </c>
      <c r="Q847" s="22">
        <f t="shared" si="10"/>
        <v>0</v>
      </c>
      <c r="R847" s="22">
        <f t="shared" si="11"/>
        <v>0</v>
      </c>
      <c r="S847" s="22">
        <v>0.0</v>
      </c>
      <c r="T847" s="22">
        <f t="shared" si="12"/>
        <v>0</v>
      </c>
      <c r="U847" s="22">
        <f t="shared" si="13"/>
        <v>0</v>
      </c>
      <c r="V847" s="22">
        <f t="shared" si="14"/>
        <v>703</v>
      </c>
      <c r="W847" s="22">
        <v>0.0</v>
      </c>
      <c r="X847" s="22">
        <f t="shared" si="15"/>
        <v>0</v>
      </c>
      <c r="Y847" s="22">
        <f t="shared" si="16"/>
        <v>0</v>
      </c>
      <c r="Z847" s="22">
        <v>0.39</v>
      </c>
      <c r="AA847" s="22">
        <f t="shared" si="17"/>
        <v>0</v>
      </c>
      <c r="AB847" s="22">
        <f t="shared" si="18"/>
        <v>0.39</v>
      </c>
      <c r="AC847" s="22">
        <v>68.87</v>
      </c>
      <c r="AD847" s="22">
        <f t="shared" si="19"/>
        <v>0</v>
      </c>
      <c r="AE847" s="22">
        <f t="shared" si="20"/>
        <v>68.87</v>
      </c>
      <c r="AF847" s="22">
        <v>1.37</v>
      </c>
      <c r="AG847" s="22">
        <f t="shared" si="21"/>
        <v>0</v>
      </c>
      <c r="AH847" s="22">
        <f t="shared" si="22"/>
        <v>1.37</v>
      </c>
      <c r="AI847" s="22">
        <v>60.86</v>
      </c>
      <c r="AJ847" s="22">
        <f t="shared" si="23"/>
        <v>0</v>
      </c>
      <c r="AK847" s="22">
        <f t="shared" si="24"/>
        <v>60.86</v>
      </c>
      <c r="AL847" s="22">
        <f t="shared" ref="AL847:AN847" si="3497">AF847+AI847</f>
        <v>62.23</v>
      </c>
      <c r="AM847" s="22">
        <f t="shared" si="3497"/>
        <v>0</v>
      </c>
      <c r="AN847" s="22">
        <f t="shared" si="3497"/>
        <v>62.23</v>
      </c>
      <c r="AO847" s="22">
        <f t="shared" ref="AO847:AQ847" si="3498">SUM(J847+M847+P847+S847+W847+Z847+AC847+AF847+AI847)</f>
        <v>131.49</v>
      </c>
      <c r="AP847" s="22">
        <f t="shared" si="3498"/>
        <v>0</v>
      </c>
      <c r="AQ847" s="22">
        <f t="shared" si="3498"/>
        <v>131.49</v>
      </c>
      <c r="AR847" s="22">
        <v>19.810470658682338</v>
      </c>
      <c r="AS847" s="22">
        <f t="shared" si="27"/>
        <v>151.3004707</v>
      </c>
      <c r="AT847" s="22">
        <f t="shared" si="28"/>
        <v>151.3004707</v>
      </c>
      <c r="AU847" s="22">
        <f t="shared" si="29"/>
        <v>551.6995293</v>
      </c>
      <c r="AV847" s="22">
        <f t="shared" si="3462"/>
        <v>4554</v>
      </c>
      <c r="AW847" s="22">
        <f t="shared" si="31"/>
        <v>4002.300471</v>
      </c>
      <c r="AX847" s="22">
        <f t="shared" si="32"/>
        <v>551.6995293</v>
      </c>
      <c r="AY847" s="22">
        <v>70.73</v>
      </c>
      <c r="AZ847" s="22">
        <f t="shared" si="33"/>
        <v>70.73</v>
      </c>
      <c r="BA847" s="22">
        <f t="shared" si="34"/>
        <v>0</v>
      </c>
      <c r="BB847" s="22">
        <f t="shared" si="35"/>
        <v>4624.73</v>
      </c>
      <c r="BC847" s="22">
        <f t="shared" ref="BC847:BD847" si="3499">SUM(AW847+AZ847)</f>
        <v>4073.030471</v>
      </c>
      <c r="BD847" s="22">
        <f t="shared" si="3499"/>
        <v>551.6995293</v>
      </c>
      <c r="BE847" s="22">
        <f t="shared" si="37"/>
        <v>0</v>
      </c>
      <c r="BF847" s="27">
        <v>0.0</v>
      </c>
      <c r="BG847" s="22">
        <f t="shared" si="38"/>
        <v>0</v>
      </c>
      <c r="BH847" s="22">
        <f t="shared" si="39"/>
        <v>0</v>
      </c>
      <c r="BI847" s="22">
        <v>0.0</v>
      </c>
      <c r="BJ847" s="22">
        <f t="shared" si="40"/>
        <v>0</v>
      </c>
      <c r="BK847" s="22">
        <f t="shared" si="41"/>
        <v>0</v>
      </c>
      <c r="BL847" s="22"/>
      <c r="BM847" s="22">
        <f t="shared" si="42"/>
        <v>0</v>
      </c>
      <c r="BN847" s="22" t="str">
        <f t="shared" si="43"/>
        <v/>
      </c>
      <c r="BO847" s="22">
        <f t="shared" ref="BO847:BQ847" si="3500">BF847+BI847+BL847</f>
        <v>0</v>
      </c>
      <c r="BP847" s="22">
        <f t="shared" si="3500"/>
        <v>0</v>
      </c>
      <c r="BQ847" s="22">
        <f t="shared" si="3500"/>
        <v>0</v>
      </c>
      <c r="BR847" s="22">
        <f t="shared" si="45"/>
        <v>0</v>
      </c>
      <c r="BS847" s="22">
        <v>0.0</v>
      </c>
      <c r="BT847" s="22">
        <f t="shared" si="46"/>
        <v>0</v>
      </c>
      <c r="BU847" s="22">
        <f t="shared" si="47"/>
        <v>0</v>
      </c>
      <c r="BV847" s="22">
        <f t="shared" si="48"/>
        <v>0</v>
      </c>
      <c r="BW847" s="27">
        <v>53.2</v>
      </c>
      <c r="BX847" s="22">
        <f t="shared" si="49"/>
        <v>53.2</v>
      </c>
      <c r="BY847" s="22">
        <f t="shared" si="50"/>
        <v>0</v>
      </c>
      <c r="BZ847" s="22">
        <f t="shared" si="51"/>
        <v>0</v>
      </c>
      <c r="CA847" s="22">
        <f t="shared" si="52"/>
        <v>0</v>
      </c>
    </row>
    <row r="848" ht="14.25" customHeight="1">
      <c r="A848" s="14" t="s">
        <v>3632</v>
      </c>
      <c r="B848" s="14" t="s">
        <v>3633</v>
      </c>
      <c r="C848" s="14" t="s">
        <v>3634</v>
      </c>
      <c r="D848" s="14">
        <v>9.31912261E8</v>
      </c>
      <c r="E848" s="14" t="s">
        <v>984</v>
      </c>
      <c r="F848" s="14" t="s">
        <v>508</v>
      </c>
      <c r="G848" s="14" t="s">
        <v>3635</v>
      </c>
      <c r="H848" s="25" t="s">
        <v>96</v>
      </c>
      <c r="I848" s="26">
        <v>950.0</v>
      </c>
      <c r="J848" s="22">
        <v>0.0</v>
      </c>
      <c r="K848" s="22">
        <f t="shared" si="6"/>
        <v>0</v>
      </c>
      <c r="L848" s="22">
        <f t="shared" si="7"/>
        <v>0</v>
      </c>
      <c r="M848" s="22">
        <v>0.0</v>
      </c>
      <c r="N848" s="22">
        <f t="shared" si="8"/>
        <v>0</v>
      </c>
      <c r="O848" s="22">
        <f t="shared" si="9"/>
        <v>0</v>
      </c>
      <c r="P848" s="22">
        <v>0.0</v>
      </c>
      <c r="Q848" s="22">
        <f t="shared" si="10"/>
        <v>0</v>
      </c>
      <c r="R848" s="22">
        <f t="shared" si="11"/>
        <v>0</v>
      </c>
      <c r="S848" s="22">
        <v>0.0</v>
      </c>
      <c r="T848" s="22">
        <f t="shared" si="12"/>
        <v>0</v>
      </c>
      <c r="U848" s="22">
        <f t="shared" si="13"/>
        <v>0</v>
      </c>
      <c r="V848" s="22">
        <f t="shared" si="14"/>
        <v>950</v>
      </c>
      <c r="W848" s="22">
        <v>0.0</v>
      </c>
      <c r="X848" s="22">
        <f t="shared" si="15"/>
        <v>0</v>
      </c>
      <c r="Y848" s="22">
        <f t="shared" si="16"/>
        <v>0</v>
      </c>
      <c r="Z848" s="22">
        <v>0.39</v>
      </c>
      <c r="AA848" s="22">
        <f t="shared" si="17"/>
        <v>0</v>
      </c>
      <c r="AB848" s="22">
        <f t="shared" si="18"/>
        <v>0.39</v>
      </c>
      <c r="AC848" s="22">
        <v>68.87</v>
      </c>
      <c r="AD848" s="22">
        <f t="shared" si="19"/>
        <v>0</v>
      </c>
      <c r="AE848" s="22">
        <f t="shared" si="20"/>
        <v>68.87</v>
      </c>
      <c r="AF848" s="22">
        <v>1.37</v>
      </c>
      <c r="AG848" s="22">
        <f t="shared" si="21"/>
        <v>0</v>
      </c>
      <c r="AH848" s="22">
        <f t="shared" si="22"/>
        <v>1.37</v>
      </c>
      <c r="AI848" s="22">
        <v>60.86</v>
      </c>
      <c r="AJ848" s="22">
        <f t="shared" si="23"/>
        <v>0</v>
      </c>
      <c r="AK848" s="22">
        <f t="shared" si="24"/>
        <v>60.86</v>
      </c>
      <c r="AL848" s="22">
        <f t="shared" ref="AL848:AN848" si="3501">AF848+AI848</f>
        <v>62.23</v>
      </c>
      <c r="AM848" s="22">
        <f t="shared" si="3501"/>
        <v>0</v>
      </c>
      <c r="AN848" s="22">
        <f t="shared" si="3501"/>
        <v>62.23</v>
      </c>
      <c r="AO848" s="22">
        <f t="shared" ref="AO848:AQ848" si="3502">SUM(J848+M848+P848+S848+W848+Z848+AC848+AF848+AI848)</f>
        <v>131.49</v>
      </c>
      <c r="AP848" s="22">
        <f t="shared" si="3502"/>
        <v>0</v>
      </c>
      <c r="AQ848" s="22">
        <f t="shared" si="3502"/>
        <v>131.49</v>
      </c>
      <c r="AR848" s="22">
        <v>28.372326536435196</v>
      </c>
      <c r="AS848" s="22">
        <f t="shared" si="27"/>
        <v>159.8623265</v>
      </c>
      <c r="AT848" s="22">
        <f t="shared" si="28"/>
        <v>159.8623265</v>
      </c>
      <c r="AU848" s="22">
        <f t="shared" si="29"/>
        <v>790.1376735</v>
      </c>
      <c r="AV848" s="22">
        <f t="shared" si="3462"/>
        <v>4554</v>
      </c>
      <c r="AW848" s="22">
        <f t="shared" si="31"/>
        <v>3763.862327</v>
      </c>
      <c r="AX848" s="22">
        <f t="shared" si="32"/>
        <v>790.1376735</v>
      </c>
      <c r="AY848" s="22">
        <v>70.73</v>
      </c>
      <c r="AZ848" s="22">
        <f t="shared" si="33"/>
        <v>70.73</v>
      </c>
      <c r="BA848" s="22">
        <f t="shared" si="34"/>
        <v>0</v>
      </c>
      <c r="BB848" s="22">
        <f t="shared" si="35"/>
        <v>4624.73</v>
      </c>
      <c r="BC848" s="22">
        <f t="shared" ref="BC848:BD848" si="3503">SUM(AW848+AZ848)</f>
        <v>3834.592327</v>
      </c>
      <c r="BD848" s="22">
        <f t="shared" si="3503"/>
        <v>790.1376735</v>
      </c>
      <c r="BE848" s="22">
        <f t="shared" si="37"/>
        <v>0</v>
      </c>
      <c r="BF848" s="27">
        <v>0.0</v>
      </c>
      <c r="BG848" s="22">
        <f t="shared" si="38"/>
        <v>0</v>
      </c>
      <c r="BH848" s="22">
        <f t="shared" si="39"/>
        <v>0</v>
      </c>
      <c r="BI848" s="22">
        <v>589.31</v>
      </c>
      <c r="BJ848" s="22">
        <f t="shared" si="40"/>
        <v>589.31</v>
      </c>
      <c r="BK848" s="22">
        <f t="shared" si="41"/>
        <v>0</v>
      </c>
      <c r="BL848" s="22"/>
      <c r="BM848" s="22">
        <f t="shared" si="42"/>
        <v>0</v>
      </c>
      <c r="BN848" s="22" t="str">
        <f t="shared" si="43"/>
        <v/>
      </c>
      <c r="BO848" s="22">
        <f t="shared" ref="BO848:BQ848" si="3504">BF848+BI848+BL848</f>
        <v>589.31</v>
      </c>
      <c r="BP848" s="22">
        <f t="shared" si="3504"/>
        <v>589.31</v>
      </c>
      <c r="BQ848" s="22">
        <f t="shared" si="3504"/>
        <v>0</v>
      </c>
      <c r="BR848" s="22">
        <f t="shared" si="45"/>
        <v>0</v>
      </c>
      <c r="BS848" s="22">
        <v>0.0</v>
      </c>
      <c r="BT848" s="22">
        <f t="shared" si="46"/>
        <v>0</v>
      </c>
      <c r="BU848" s="22">
        <f t="shared" si="47"/>
        <v>0</v>
      </c>
      <c r="BV848" s="22">
        <f t="shared" si="48"/>
        <v>0</v>
      </c>
      <c r="BW848" s="27">
        <v>85.13</v>
      </c>
      <c r="BX848" s="22">
        <f t="shared" si="49"/>
        <v>85.13</v>
      </c>
      <c r="BY848" s="22">
        <f t="shared" si="50"/>
        <v>0</v>
      </c>
      <c r="BZ848" s="22">
        <f t="shared" si="51"/>
        <v>0</v>
      </c>
      <c r="CA848" s="22">
        <f t="shared" si="52"/>
        <v>0</v>
      </c>
    </row>
    <row r="849" ht="14.25" customHeight="1">
      <c r="A849" s="14" t="s">
        <v>3636</v>
      </c>
      <c r="B849" s="14" t="s">
        <v>3637</v>
      </c>
      <c r="C849" s="14" t="s">
        <v>3638</v>
      </c>
      <c r="D849" s="14">
        <v>8.91424725E8</v>
      </c>
      <c r="E849" s="14" t="s">
        <v>1960</v>
      </c>
      <c r="F849" s="14" t="s">
        <v>176</v>
      </c>
      <c r="G849" s="14" t="s">
        <v>3639</v>
      </c>
      <c r="H849" s="25" t="s">
        <v>96</v>
      </c>
      <c r="I849" s="26">
        <v>8200.0</v>
      </c>
      <c r="J849" s="22">
        <v>0.0</v>
      </c>
      <c r="K849" s="22">
        <f t="shared" si="6"/>
        <v>0</v>
      </c>
      <c r="L849" s="22">
        <f t="shared" si="7"/>
        <v>0</v>
      </c>
      <c r="M849" s="22">
        <v>0.0</v>
      </c>
      <c r="N849" s="22">
        <f t="shared" si="8"/>
        <v>0</v>
      </c>
      <c r="O849" s="22">
        <f t="shared" si="9"/>
        <v>0</v>
      </c>
      <c r="P849" s="22">
        <v>0.0</v>
      </c>
      <c r="Q849" s="22">
        <f t="shared" si="10"/>
        <v>0</v>
      </c>
      <c r="R849" s="22">
        <f t="shared" si="11"/>
        <v>0</v>
      </c>
      <c r="S849" s="22">
        <v>0.0</v>
      </c>
      <c r="T849" s="22">
        <f t="shared" si="12"/>
        <v>0</v>
      </c>
      <c r="U849" s="22">
        <f t="shared" si="13"/>
        <v>0</v>
      </c>
      <c r="V849" s="22">
        <f t="shared" si="14"/>
        <v>8200</v>
      </c>
      <c r="W849" s="22">
        <v>0.0</v>
      </c>
      <c r="X849" s="22">
        <f t="shared" si="15"/>
        <v>0</v>
      </c>
      <c r="Y849" s="22">
        <f t="shared" si="16"/>
        <v>0</v>
      </c>
      <c r="Z849" s="22">
        <v>0.39</v>
      </c>
      <c r="AA849" s="22">
        <f t="shared" si="17"/>
        <v>0</v>
      </c>
      <c r="AB849" s="22">
        <f t="shared" si="18"/>
        <v>0.39</v>
      </c>
      <c r="AC849" s="22">
        <v>68.87</v>
      </c>
      <c r="AD849" s="22">
        <f t="shared" si="19"/>
        <v>0</v>
      </c>
      <c r="AE849" s="22">
        <f t="shared" si="20"/>
        <v>68.87</v>
      </c>
      <c r="AF849" s="22">
        <v>1.37</v>
      </c>
      <c r="AG849" s="22">
        <f t="shared" si="21"/>
        <v>0</v>
      </c>
      <c r="AH849" s="22">
        <f t="shared" si="22"/>
        <v>1.37</v>
      </c>
      <c r="AI849" s="22">
        <v>60.86</v>
      </c>
      <c r="AJ849" s="22">
        <f t="shared" si="23"/>
        <v>0</v>
      </c>
      <c r="AK849" s="22">
        <f t="shared" si="24"/>
        <v>60.86</v>
      </c>
      <c r="AL849" s="22">
        <f t="shared" ref="AL849:AN849" si="3505">AF849+AI849</f>
        <v>62.23</v>
      </c>
      <c r="AM849" s="22">
        <f t="shared" si="3505"/>
        <v>0</v>
      </c>
      <c r="AN849" s="22">
        <f t="shared" si="3505"/>
        <v>62.23</v>
      </c>
      <c r="AO849" s="22">
        <f t="shared" ref="AO849:AQ849" si="3506">SUM(J849+M849+P849+S849+W849+Z849+AC849+AF849+AI849)</f>
        <v>131.49</v>
      </c>
      <c r="AP849" s="22">
        <f t="shared" si="3506"/>
        <v>0</v>
      </c>
      <c r="AQ849" s="22">
        <f t="shared" si="3506"/>
        <v>131.49</v>
      </c>
      <c r="AR849" s="22">
        <v>279.68186140974785</v>
      </c>
      <c r="AS849" s="22">
        <f t="shared" si="27"/>
        <v>411.1718614</v>
      </c>
      <c r="AT849" s="22">
        <f t="shared" si="28"/>
        <v>411.1718614</v>
      </c>
      <c r="AU849" s="22">
        <f t="shared" si="29"/>
        <v>7788.828139</v>
      </c>
      <c r="AV849" s="22">
        <f t="shared" ref="AV849:AV850" si="3511">82.93*120</f>
        <v>9951.6</v>
      </c>
      <c r="AW849" s="22">
        <f t="shared" si="31"/>
        <v>2162.771861</v>
      </c>
      <c r="AX849" s="22">
        <f t="shared" si="32"/>
        <v>7788.828139</v>
      </c>
      <c r="AY849" s="22">
        <v>175.06</v>
      </c>
      <c r="AZ849" s="22">
        <f t="shared" si="33"/>
        <v>175.06</v>
      </c>
      <c r="BA849" s="22">
        <f t="shared" si="34"/>
        <v>0</v>
      </c>
      <c r="BB849" s="22">
        <f t="shared" si="35"/>
        <v>10126.66</v>
      </c>
      <c r="BC849" s="22">
        <f t="shared" ref="BC849:BD849" si="3507">SUM(AW849+AZ849)</f>
        <v>2337.831861</v>
      </c>
      <c r="BD849" s="22">
        <f t="shared" si="3507"/>
        <v>7788.828139</v>
      </c>
      <c r="BE849" s="22">
        <f t="shared" si="37"/>
        <v>0</v>
      </c>
      <c r="BF849" s="27">
        <v>3379.98</v>
      </c>
      <c r="BG849" s="22">
        <f t="shared" si="38"/>
        <v>3379.98</v>
      </c>
      <c r="BH849" s="22">
        <f t="shared" si="39"/>
        <v>0</v>
      </c>
      <c r="BI849" s="22">
        <v>791.48</v>
      </c>
      <c r="BJ849" s="22">
        <f t="shared" si="40"/>
        <v>791.48</v>
      </c>
      <c r="BK849" s="22">
        <f t="shared" si="41"/>
        <v>0</v>
      </c>
      <c r="BL849" s="22"/>
      <c r="BM849" s="22">
        <f t="shared" si="42"/>
        <v>0</v>
      </c>
      <c r="BN849" s="22" t="str">
        <f t="shared" si="43"/>
        <v/>
      </c>
      <c r="BO849" s="22">
        <f t="shared" ref="BO849:BQ849" si="3508">BF849+BI849+BL849</f>
        <v>4171.46</v>
      </c>
      <c r="BP849" s="22">
        <f t="shared" si="3508"/>
        <v>4171.46</v>
      </c>
      <c r="BQ849" s="22">
        <f t="shared" si="3508"/>
        <v>0</v>
      </c>
      <c r="BR849" s="22">
        <f t="shared" si="45"/>
        <v>0</v>
      </c>
      <c r="BS849" s="22">
        <v>0.0</v>
      </c>
      <c r="BT849" s="22">
        <f t="shared" si="46"/>
        <v>0</v>
      </c>
      <c r="BU849" s="22">
        <f t="shared" si="47"/>
        <v>0</v>
      </c>
      <c r="BV849" s="22">
        <f t="shared" si="48"/>
        <v>0</v>
      </c>
      <c r="BW849" s="27">
        <v>1808.97</v>
      </c>
      <c r="BX849" s="22">
        <f t="shared" si="49"/>
        <v>1808.97</v>
      </c>
      <c r="BY849" s="22">
        <f t="shared" si="50"/>
        <v>0</v>
      </c>
      <c r="BZ849" s="22">
        <f t="shared" si="51"/>
        <v>0</v>
      </c>
      <c r="CA849" s="22">
        <f t="shared" si="52"/>
        <v>0</v>
      </c>
    </row>
    <row r="850" ht="14.25" customHeight="1">
      <c r="A850" s="14" t="s">
        <v>3640</v>
      </c>
      <c r="B850" s="14" t="s">
        <v>3641</v>
      </c>
      <c r="C850" s="14" t="s">
        <v>3642</v>
      </c>
      <c r="D850" s="14">
        <v>2.20758093E8</v>
      </c>
      <c r="E850" s="14" t="s">
        <v>3278</v>
      </c>
      <c r="F850" s="14" t="s">
        <v>107</v>
      </c>
      <c r="G850" s="14" t="s">
        <v>3643</v>
      </c>
      <c r="H850" s="25" t="s">
        <v>96</v>
      </c>
      <c r="I850" s="26">
        <v>7400.0</v>
      </c>
      <c r="J850" s="22">
        <v>0.0</v>
      </c>
      <c r="K850" s="22">
        <f t="shared" si="6"/>
        <v>0</v>
      </c>
      <c r="L850" s="22">
        <f t="shared" si="7"/>
        <v>0</v>
      </c>
      <c r="M850" s="22">
        <v>0.0</v>
      </c>
      <c r="N850" s="22">
        <f t="shared" si="8"/>
        <v>0</v>
      </c>
      <c r="O850" s="22">
        <f t="shared" si="9"/>
        <v>0</v>
      </c>
      <c r="P850" s="22">
        <v>0.0</v>
      </c>
      <c r="Q850" s="22">
        <f t="shared" si="10"/>
        <v>0</v>
      </c>
      <c r="R850" s="22">
        <f t="shared" si="11"/>
        <v>0</v>
      </c>
      <c r="S850" s="22">
        <v>0.0</v>
      </c>
      <c r="T850" s="22">
        <f t="shared" si="12"/>
        <v>0</v>
      </c>
      <c r="U850" s="22">
        <f t="shared" si="13"/>
        <v>0</v>
      </c>
      <c r="V850" s="22">
        <f t="shared" si="14"/>
        <v>7400</v>
      </c>
      <c r="W850" s="22">
        <v>0.0</v>
      </c>
      <c r="X850" s="22">
        <f t="shared" si="15"/>
        <v>0</v>
      </c>
      <c r="Y850" s="22">
        <f t="shared" si="16"/>
        <v>0</v>
      </c>
      <c r="Z850" s="22">
        <v>0.39</v>
      </c>
      <c r="AA850" s="22">
        <f t="shared" si="17"/>
        <v>0</v>
      </c>
      <c r="AB850" s="22">
        <f t="shared" si="18"/>
        <v>0.39</v>
      </c>
      <c r="AC850" s="22">
        <v>68.87</v>
      </c>
      <c r="AD850" s="22">
        <f t="shared" si="19"/>
        <v>0</v>
      </c>
      <c r="AE850" s="22">
        <f t="shared" si="20"/>
        <v>68.87</v>
      </c>
      <c r="AF850" s="22">
        <v>1.37</v>
      </c>
      <c r="AG850" s="22">
        <f t="shared" si="21"/>
        <v>0</v>
      </c>
      <c r="AH850" s="22">
        <f t="shared" si="22"/>
        <v>1.37</v>
      </c>
      <c r="AI850" s="22">
        <v>60.86</v>
      </c>
      <c r="AJ850" s="22">
        <f t="shared" si="23"/>
        <v>0</v>
      </c>
      <c r="AK850" s="22">
        <f t="shared" si="24"/>
        <v>60.86</v>
      </c>
      <c r="AL850" s="22">
        <f t="shared" ref="AL850:AN850" si="3509">AF850+AI850</f>
        <v>62.23</v>
      </c>
      <c r="AM850" s="22">
        <f t="shared" si="3509"/>
        <v>0</v>
      </c>
      <c r="AN850" s="22">
        <f t="shared" si="3509"/>
        <v>62.23</v>
      </c>
      <c r="AO850" s="22">
        <f t="shared" ref="AO850:AQ850" si="3510">SUM(J850+M850+P850+S850+W850+Z850+AC850+AF850+AI850)</f>
        <v>131.49</v>
      </c>
      <c r="AP850" s="22">
        <f t="shared" si="3510"/>
        <v>0</v>
      </c>
      <c r="AQ850" s="22">
        <f t="shared" si="3510"/>
        <v>131.49</v>
      </c>
      <c r="AR850" s="22">
        <v>251.95115411338236</v>
      </c>
      <c r="AS850" s="22">
        <f t="shared" si="27"/>
        <v>383.4411541</v>
      </c>
      <c r="AT850" s="22">
        <f t="shared" si="28"/>
        <v>383.4411541</v>
      </c>
      <c r="AU850" s="22">
        <f t="shared" si="29"/>
        <v>7016.558846</v>
      </c>
      <c r="AV850" s="22">
        <f t="shared" si="3511"/>
        <v>9951.6</v>
      </c>
      <c r="AW850" s="22">
        <f t="shared" si="31"/>
        <v>2935.041154</v>
      </c>
      <c r="AX850" s="22">
        <f t="shared" si="32"/>
        <v>7016.558846</v>
      </c>
      <c r="AY850" s="22">
        <v>175.06</v>
      </c>
      <c r="AZ850" s="22">
        <f t="shared" si="33"/>
        <v>175.06</v>
      </c>
      <c r="BA850" s="22">
        <f t="shared" si="34"/>
        <v>0</v>
      </c>
      <c r="BB850" s="22">
        <f t="shared" si="35"/>
        <v>10126.66</v>
      </c>
      <c r="BC850" s="22">
        <f t="shared" ref="BC850:BD850" si="3512">SUM(AW850+AZ850)</f>
        <v>3110.101154</v>
      </c>
      <c r="BD850" s="22">
        <f t="shared" si="3512"/>
        <v>7016.558846</v>
      </c>
      <c r="BE850" s="22">
        <f t="shared" si="37"/>
        <v>0</v>
      </c>
      <c r="BF850" s="27">
        <v>1842.1</v>
      </c>
      <c r="BG850" s="22">
        <f t="shared" si="38"/>
        <v>1842.1</v>
      </c>
      <c r="BH850" s="22">
        <f t="shared" si="39"/>
        <v>0</v>
      </c>
      <c r="BI850" s="22">
        <v>916.44</v>
      </c>
      <c r="BJ850" s="22">
        <f t="shared" si="40"/>
        <v>916.44</v>
      </c>
      <c r="BK850" s="22">
        <f t="shared" si="41"/>
        <v>0</v>
      </c>
      <c r="BL850" s="22"/>
      <c r="BM850" s="22">
        <f t="shared" si="42"/>
        <v>0</v>
      </c>
      <c r="BN850" s="22" t="str">
        <f t="shared" si="43"/>
        <v/>
      </c>
      <c r="BO850" s="22">
        <f t="shared" ref="BO850:BQ850" si="3513">BF850+BI850+BL850</f>
        <v>2758.54</v>
      </c>
      <c r="BP850" s="22">
        <f t="shared" si="3513"/>
        <v>2758.54</v>
      </c>
      <c r="BQ850" s="22">
        <f t="shared" si="3513"/>
        <v>0</v>
      </c>
      <c r="BR850" s="22">
        <f t="shared" si="45"/>
        <v>0</v>
      </c>
      <c r="BS850" s="22">
        <v>0.0</v>
      </c>
      <c r="BT850" s="22">
        <f t="shared" si="46"/>
        <v>0</v>
      </c>
      <c r="BU850" s="22">
        <f t="shared" si="47"/>
        <v>0</v>
      </c>
      <c r="BV850" s="22">
        <f t="shared" si="48"/>
        <v>0</v>
      </c>
      <c r="BW850" s="27">
        <v>3234.9</v>
      </c>
      <c r="BX850" s="22">
        <f t="shared" si="49"/>
        <v>3234.9</v>
      </c>
      <c r="BY850" s="22">
        <f t="shared" si="50"/>
        <v>0</v>
      </c>
      <c r="BZ850" s="22">
        <f t="shared" si="51"/>
        <v>0</v>
      </c>
      <c r="CA850" s="22">
        <f t="shared" si="52"/>
        <v>0</v>
      </c>
    </row>
    <row r="851" ht="14.25" customHeight="1">
      <c r="A851" s="14" t="s">
        <v>3644</v>
      </c>
      <c r="B851" s="14" t="s">
        <v>3645</v>
      </c>
      <c r="C851" s="14" t="s">
        <v>3646</v>
      </c>
      <c r="D851" s="14" t="s">
        <v>3647</v>
      </c>
      <c r="E851" s="14" t="s">
        <v>3648</v>
      </c>
      <c r="F851" s="14" t="s">
        <v>456</v>
      </c>
      <c r="G851" s="14" t="s">
        <v>3649</v>
      </c>
      <c r="H851" s="25" t="s">
        <v>3650</v>
      </c>
      <c r="I851" s="26">
        <v>53.15</v>
      </c>
      <c r="J851" s="22">
        <v>0.0</v>
      </c>
      <c r="K851" s="22">
        <f t="shared" si="6"/>
        <v>0</v>
      </c>
      <c r="L851" s="22">
        <f t="shared" si="7"/>
        <v>0</v>
      </c>
      <c r="M851" s="22">
        <v>0.0</v>
      </c>
      <c r="N851" s="22">
        <f t="shared" si="8"/>
        <v>0</v>
      </c>
      <c r="O851" s="22">
        <f t="shared" si="9"/>
        <v>0</v>
      </c>
      <c r="P851" s="22">
        <v>10.0</v>
      </c>
      <c r="Q851" s="22">
        <f t="shared" si="10"/>
        <v>0</v>
      </c>
      <c r="R851" s="22">
        <f t="shared" si="11"/>
        <v>10</v>
      </c>
      <c r="S851" s="22">
        <v>100.0</v>
      </c>
      <c r="T851" s="22">
        <f t="shared" si="12"/>
        <v>56.85</v>
      </c>
      <c r="U851" s="22">
        <f t="shared" si="13"/>
        <v>43.15</v>
      </c>
      <c r="V851" s="22">
        <f t="shared" si="14"/>
        <v>0</v>
      </c>
      <c r="W851" s="22">
        <v>27.8</v>
      </c>
      <c r="X851" s="22">
        <f t="shared" si="15"/>
        <v>27.8</v>
      </c>
      <c r="Y851" s="22">
        <f t="shared" si="16"/>
        <v>0</v>
      </c>
      <c r="Z851" s="22">
        <v>0.39</v>
      </c>
      <c r="AA851" s="22">
        <f t="shared" si="17"/>
        <v>0.39</v>
      </c>
      <c r="AB851" s="22">
        <f t="shared" si="18"/>
        <v>0</v>
      </c>
      <c r="AC851" s="22">
        <v>68.87</v>
      </c>
      <c r="AD851" s="22">
        <f t="shared" si="19"/>
        <v>68.87</v>
      </c>
      <c r="AE851" s="22">
        <f t="shared" si="20"/>
        <v>0</v>
      </c>
      <c r="AF851" s="22">
        <v>1.37</v>
      </c>
      <c r="AG851" s="22">
        <f t="shared" si="21"/>
        <v>1.37</v>
      </c>
      <c r="AH851" s="22">
        <f t="shared" si="22"/>
        <v>0</v>
      </c>
      <c r="AI851" s="22">
        <v>60.86</v>
      </c>
      <c r="AJ851" s="22">
        <f t="shared" si="23"/>
        <v>60.86</v>
      </c>
      <c r="AK851" s="22">
        <f t="shared" si="24"/>
        <v>0</v>
      </c>
      <c r="AL851" s="22">
        <f t="shared" ref="AL851:AN851" si="3514">AF851+AI851</f>
        <v>62.23</v>
      </c>
      <c r="AM851" s="22">
        <f t="shared" si="3514"/>
        <v>62.23</v>
      </c>
      <c r="AN851" s="22">
        <f t="shared" si="3514"/>
        <v>0</v>
      </c>
      <c r="AO851" s="22">
        <f t="shared" ref="AO851:AQ851" si="3515">SUM(J851+M851+P851+S851+W851+Z851+AC851+AF851+AI851)</f>
        <v>269.29</v>
      </c>
      <c r="AP851" s="22">
        <f t="shared" si="3515"/>
        <v>216.14</v>
      </c>
      <c r="AQ851" s="22">
        <f t="shared" si="3515"/>
        <v>53.15</v>
      </c>
      <c r="AR851" s="22">
        <v>0.0</v>
      </c>
      <c r="AS851" s="22">
        <f t="shared" si="27"/>
        <v>53.15</v>
      </c>
      <c r="AT851" s="22">
        <f t="shared" si="28"/>
        <v>53.15</v>
      </c>
      <c r="AU851" s="22">
        <f t="shared" si="29"/>
        <v>0</v>
      </c>
      <c r="AV851" s="22">
        <f>130.89*120</f>
        <v>15706.8</v>
      </c>
      <c r="AW851" s="22">
        <f t="shared" si="31"/>
        <v>15706.8</v>
      </c>
      <c r="AX851" s="22">
        <f t="shared" si="32"/>
        <v>0</v>
      </c>
      <c r="AY851" s="22">
        <v>253.52</v>
      </c>
      <c r="AZ851" s="22">
        <f t="shared" si="33"/>
        <v>253.52</v>
      </c>
      <c r="BA851" s="22">
        <f t="shared" si="34"/>
        <v>0</v>
      </c>
      <c r="BB851" s="22">
        <f t="shared" si="35"/>
        <v>15960.32</v>
      </c>
      <c r="BC851" s="22">
        <f t="shared" ref="BC851:BD851" si="3516">SUM(AW851+AZ851)</f>
        <v>15960.32</v>
      </c>
      <c r="BD851" s="22">
        <f t="shared" si="3516"/>
        <v>0</v>
      </c>
      <c r="BE851" s="22">
        <f t="shared" si="37"/>
        <v>0</v>
      </c>
      <c r="BF851" s="27">
        <v>0.0</v>
      </c>
      <c r="BG851" s="22">
        <f t="shared" si="38"/>
        <v>0</v>
      </c>
      <c r="BH851" s="22">
        <f t="shared" si="39"/>
        <v>0</v>
      </c>
      <c r="BI851" s="22">
        <v>755.12</v>
      </c>
      <c r="BJ851" s="22">
        <f t="shared" si="40"/>
        <v>755.12</v>
      </c>
      <c r="BK851" s="22">
        <f t="shared" si="41"/>
        <v>0</v>
      </c>
      <c r="BL851" s="22"/>
      <c r="BM851" s="22">
        <f t="shared" si="42"/>
        <v>0</v>
      </c>
      <c r="BN851" s="22" t="str">
        <f t="shared" si="43"/>
        <v/>
      </c>
      <c r="BO851" s="22">
        <f t="shared" ref="BO851:BQ851" si="3517">BF851+BI851+BL851</f>
        <v>755.12</v>
      </c>
      <c r="BP851" s="22">
        <f t="shared" si="3517"/>
        <v>755.12</v>
      </c>
      <c r="BQ851" s="22">
        <f t="shared" si="3517"/>
        <v>0</v>
      </c>
      <c r="BR851" s="22">
        <f t="shared" si="45"/>
        <v>0</v>
      </c>
      <c r="BS851" s="22">
        <v>2711.9</v>
      </c>
      <c r="BT851" s="22">
        <f t="shared" si="46"/>
        <v>2711.9</v>
      </c>
      <c r="BU851" s="22">
        <f t="shared" si="47"/>
        <v>0</v>
      </c>
      <c r="BV851" s="22">
        <f t="shared" si="48"/>
        <v>0</v>
      </c>
      <c r="BW851" s="27">
        <v>404.36</v>
      </c>
      <c r="BX851" s="22">
        <f t="shared" si="49"/>
        <v>404.36</v>
      </c>
      <c r="BY851" s="22">
        <f t="shared" si="50"/>
        <v>0</v>
      </c>
      <c r="BZ851" s="22">
        <f t="shared" si="51"/>
        <v>0</v>
      </c>
      <c r="CA851" s="22">
        <f t="shared" si="52"/>
        <v>0</v>
      </c>
    </row>
    <row r="852" ht="14.25" customHeight="1">
      <c r="A852" s="14" t="s">
        <v>3651</v>
      </c>
      <c r="B852" s="14" t="s">
        <v>3652</v>
      </c>
      <c r="C852" s="14" t="s">
        <v>3653</v>
      </c>
      <c r="D852" s="14" t="s">
        <v>3654</v>
      </c>
      <c r="E852" s="14" t="s">
        <v>368</v>
      </c>
      <c r="F852" s="14" t="s">
        <v>3655</v>
      </c>
      <c r="G852" s="14" t="s">
        <v>3656</v>
      </c>
      <c r="H852" s="25" t="s">
        <v>3650</v>
      </c>
      <c r="I852" s="26">
        <v>53.15</v>
      </c>
      <c r="J852" s="22">
        <v>0.0</v>
      </c>
      <c r="K852" s="22">
        <f t="shared" si="6"/>
        <v>0</v>
      </c>
      <c r="L852" s="22">
        <f t="shared" si="7"/>
        <v>0</v>
      </c>
      <c r="M852" s="22">
        <v>0.0</v>
      </c>
      <c r="N852" s="22">
        <f t="shared" si="8"/>
        <v>0</v>
      </c>
      <c r="O852" s="22">
        <f t="shared" si="9"/>
        <v>0</v>
      </c>
      <c r="P852" s="22">
        <v>22.0</v>
      </c>
      <c r="Q852" s="22">
        <f t="shared" si="10"/>
        <v>0</v>
      </c>
      <c r="R852" s="22">
        <f t="shared" si="11"/>
        <v>22</v>
      </c>
      <c r="S852" s="22">
        <v>100.0</v>
      </c>
      <c r="T852" s="22">
        <f t="shared" si="12"/>
        <v>68.85</v>
      </c>
      <c r="U852" s="22">
        <f t="shared" si="13"/>
        <v>31.15</v>
      </c>
      <c r="V852" s="22">
        <f t="shared" si="14"/>
        <v>0</v>
      </c>
      <c r="W852" s="22">
        <v>13.9</v>
      </c>
      <c r="X852" s="22">
        <f t="shared" si="15"/>
        <v>13.9</v>
      </c>
      <c r="Y852" s="22">
        <f t="shared" si="16"/>
        <v>0</v>
      </c>
      <c r="Z852" s="22">
        <v>0.39</v>
      </c>
      <c r="AA852" s="22">
        <f t="shared" si="17"/>
        <v>0.39</v>
      </c>
      <c r="AB852" s="22">
        <f t="shared" si="18"/>
        <v>0</v>
      </c>
      <c r="AC852" s="22">
        <v>68.87</v>
      </c>
      <c r="AD852" s="22">
        <f t="shared" si="19"/>
        <v>68.87</v>
      </c>
      <c r="AE852" s="22">
        <f t="shared" si="20"/>
        <v>0</v>
      </c>
      <c r="AF852" s="22">
        <v>1.37</v>
      </c>
      <c r="AG852" s="22">
        <f t="shared" si="21"/>
        <v>1.37</v>
      </c>
      <c r="AH852" s="22">
        <f t="shared" si="22"/>
        <v>0</v>
      </c>
      <c r="AI852" s="22">
        <v>60.86</v>
      </c>
      <c r="AJ852" s="22">
        <f t="shared" si="23"/>
        <v>60.86</v>
      </c>
      <c r="AK852" s="22">
        <f t="shared" si="24"/>
        <v>0</v>
      </c>
      <c r="AL852" s="22">
        <f t="shared" ref="AL852:AN852" si="3518">AF852+AI852</f>
        <v>62.23</v>
      </c>
      <c r="AM852" s="22">
        <f t="shared" si="3518"/>
        <v>62.23</v>
      </c>
      <c r="AN852" s="22">
        <f t="shared" si="3518"/>
        <v>0</v>
      </c>
      <c r="AO852" s="22">
        <f t="shared" ref="AO852:AQ852" si="3519">SUM(J852+M852+P852+S852+W852+Z852+AC852+AF852+AI852)</f>
        <v>267.39</v>
      </c>
      <c r="AP852" s="22">
        <f t="shared" si="3519"/>
        <v>214.24</v>
      </c>
      <c r="AQ852" s="22">
        <f t="shared" si="3519"/>
        <v>53.15</v>
      </c>
      <c r="AR852" s="22">
        <v>0.0</v>
      </c>
      <c r="AS852" s="22">
        <f t="shared" si="27"/>
        <v>53.15</v>
      </c>
      <c r="AT852" s="22">
        <f t="shared" si="28"/>
        <v>53.15</v>
      </c>
      <c r="AU852" s="22">
        <f t="shared" si="29"/>
        <v>0</v>
      </c>
      <c r="AV852" s="22">
        <f t="shared" ref="AV852:AV860" si="3524">37.95*120</f>
        <v>4554</v>
      </c>
      <c r="AW852" s="22">
        <f t="shared" si="31"/>
        <v>4554</v>
      </c>
      <c r="AX852" s="22">
        <f t="shared" si="32"/>
        <v>0</v>
      </c>
      <c r="AY852" s="22">
        <v>0.0</v>
      </c>
      <c r="AZ852" s="22">
        <f t="shared" si="33"/>
        <v>0</v>
      </c>
      <c r="BA852" s="22">
        <f t="shared" si="34"/>
        <v>0</v>
      </c>
      <c r="BB852" s="22">
        <f t="shared" si="35"/>
        <v>4554</v>
      </c>
      <c r="BC852" s="22">
        <f t="shared" ref="BC852:BD852" si="3520">SUM(AW852+AZ852)</f>
        <v>4554</v>
      </c>
      <c r="BD852" s="22">
        <f t="shared" si="3520"/>
        <v>0</v>
      </c>
      <c r="BE852" s="22">
        <f t="shared" si="37"/>
        <v>0</v>
      </c>
      <c r="BF852" s="27">
        <v>0.0</v>
      </c>
      <c r="BG852" s="22">
        <f t="shared" si="38"/>
        <v>0</v>
      </c>
      <c r="BH852" s="22">
        <f t="shared" si="39"/>
        <v>0</v>
      </c>
      <c r="BI852" s="22">
        <v>445.56</v>
      </c>
      <c r="BJ852" s="22">
        <f t="shared" si="40"/>
        <v>445.56</v>
      </c>
      <c r="BK852" s="22">
        <f t="shared" si="41"/>
        <v>0</v>
      </c>
      <c r="BL852" s="22"/>
      <c r="BM852" s="22">
        <f t="shared" si="42"/>
        <v>0</v>
      </c>
      <c r="BN852" s="22" t="str">
        <f t="shared" si="43"/>
        <v/>
      </c>
      <c r="BO852" s="22">
        <f t="shared" ref="BO852:BQ852" si="3521">BF852+BI852+BL852</f>
        <v>445.56</v>
      </c>
      <c r="BP852" s="22">
        <f t="shared" si="3521"/>
        <v>445.56</v>
      </c>
      <c r="BQ852" s="22">
        <f t="shared" si="3521"/>
        <v>0</v>
      </c>
      <c r="BR852" s="22">
        <f t="shared" si="45"/>
        <v>0</v>
      </c>
      <c r="BS852" s="22">
        <v>0.0</v>
      </c>
      <c r="BT852" s="22">
        <f t="shared" si="46"/>
        <v>0</v>
      </c>
      <c r="BU852" s="22">
        <f t="shared" si="47"/>
        <v>0</v>
      </c>
      <c r="BV852" s="22">
        <f t="shared" si="48"/>
        <v>0</v>
      </c>
      <c r="BW852" s="27">
        <v>0.0</v>
      </c>
      <c r="BX852" s="22">
        <f t="shared" si="49"/>
        <v>0</v>
      </c>
      <c r="BY852" s="22">
        <f t="shared" si="50"/>
        <v>0</v>
      </c>
      <c r="BZ852" s="22">
        <f t="shared" si="51"/>
        <v>0</v>
      </c>
      <c r="CA852" s="22">
        <f t="shared" si="52"/>
        <v>0</v>
      </c>
    </row>
    <row r="853" ht="14.25" customHeight="1">
      <c r="A853" s="14" t="s">
        <v>3657</v>
      </c>
      <c r="B853" s="14" t="s">
        <v>3658</v>
      </c>
      <c r="C853" s="14" t="s">
        <v>3659</v>
      </c>
      <c r="D853" s="14" t="s">
        <v>3660</v>
      </c>
      <c r="E853" s="14" t="s">
        <v>346</v>
      </c>
      <c r="F853" s="14" t="s">
        <v>1664</v>
      </c>
      <c r="G853" s="14" t="s">
        <v>3661</v>
      </c>
      <c r="H853" s="25" t="s">
        <v>3650</v>
      </c>
      <c r="I853" s="26">
        <v>53.15</v>
      </c>
      <c r="J853" s="22">
        <v>0.0</v>
      </c>
      <c r="K853" s="22">
        <f t="shared" si="6"/>
        <v>0</v>
      </c>
      <c r="L853" s="22">
        <f t="shared" si="7"/>
        <v>0</v>
      </c>
      <c r="M853" s="22">
        <v>0.0</v>
      </c>
      <c r="N853" s="22">
        <f t="shared" si="8"/>
        <v>0</v>
      </c>
      <c r="O853" s="22">
        <f t="shared" si="9"/>
        <v>0</v>
      </c>
      <c r="P853" s="22">
        <v>10.0</v>
      </c>
      <c r="Q853" s="22">
        <f t="shared" si="10"/>
        <v>0</v>
      </c>
      <c r="R853" s="22">
        <f t="shared" si="11"/>
        <v>10</v>
      </c>
      <c r="S853" s="22">
        <v>100.0</v>
      </c>
      <c r="T853" s="22">
        <f t="shared" si="12"/>
        <v>56.85</v>
      </c>
      <c r="U853" s="22">
        <f t="shared" si="13"/>
        <v>43.15</v>
      </c>
      <c r="V853" s="22">
        <f t="shared" si="14"/>
        <v>0</v>
      </c>
      <c r="W853" s="22">
        <v>13.9</v>
      </c>
      <c r="X853" s="22">
        <f t="shared" si="15"/>
        <v>13.9</v>
      </c>
      <c r="Y853" s="22">
        <f t="shared" si="16"/>
        <v>0</v>
      </c>
      <c r="Z853" s="22">
        <v>0.39</v>
      </c>
      <c r="AA853" s="22">
        <f t="shared" si="17"/>
        <v>0.39</v>
      </c>
      <c r="AB853" s="22">
        <f t="shared" si="18"/>
        <v>0</v>
      </c>
      <c r="AC853" s="22">
        <v>68.87</v>
      </c>
      <c r="AD853" s="22">
        <f t="shared" si="19"/>
        <v>68.87</v>
      </c>
      <c r="AE853" s="22">
        <f t="shared" si="20"/>
        <v>0</v>
      </c>
      <c r="AF853" s="22">
        <v>1.37</v>
      </c>
      <c r="AG853" s="22">
        <f t="shared" si="21"/>
        <v>1.37</v>
      </c>
      <c r="AH853" s="22">
        <f t="shared" si="22"/>
        <v>0</v>
      </c>
      <c r="AI853" s="22">
        <v>60.86</v>
      </c>
      <c r="AJ853" s="22">
        <f t="shared" si="23"/>
        <v>60.86</v>
      </c>
      <c r="AK853" s="22">
        <f t="shared" si="24"/>
        <v>0</v>
      </c>
      <c r="AL853" s="22">
        <f t="shared" ref="AL853:AN853" si="3522">AF853+AI853</f>
        <v>62.23</v>
      </c>
      <c r="AM853" s="22">
        <f t="shared" si="3522"/>
        <v>62.23</v>
      </c>
      <c r="AN853" s="22">
        <f t="shared" si="3522"/>
        <v>0</v>
      </c>
      <c r="AO853" s="22">
        <f t="shared" ref="AO853:AQ853" si="3523">SUM(J853+M853+P853+S853+W853+Z853+AC853+AF853+AI853)</f>
        <v>255.39</v>
      </c>
      <c r="AP853" s="22">
        <f t="shared" si="3523"/>
        <v>202.24</v>
      </c>
      <c r="AQ853" s="22">
        <f t="shared" si="3523"/>
        <v>53.15</v>
      </c>
      <c r="AR853" s="22">
        <v>0.0</v>
      </c>
      <c r="AS853" s="22">
        <f t="shared" si="27"/>
        <v>53.15</v>
      </c>
      <c r="AT853" s="22">
        <f t="shared" si="28"/>
        <v>53.15</v>
      </c>
      <c r="AU853" s="22">
        <f t="shared" si="29"/>
        <v>0</v>
      </c>
      <c r="AV853" s="22">
        <f t="shared" si="3524"/>
        <v>4554</v>
      </c>
      <c r="AW853" s="22">
        <f t="shared" si="31"/>
        <v>4554</v>
      </c>
      <c r="AX853" s="22">
        <f t="shared" si="32"/>
        <v>0</v>
      </c>
      <c r="AY853" s="22">
        <v>0.0</v>
      </c>
      <c r="AZ853" s="22">
        <f t="shared" si="33"/>
        <v>0</v>
      </c>
      <c r="BA853" s="22">
        <f t="shared" si="34"/>
        <v>0</v>
      </c>
      <c r="BB853" s="22">
        <f t="shared" si="35"/>
        <v>4554</v>
      </c>
      <c r="BC853" s="22">
        <f t="shared" ref="BC853:BD853" si="3525">SUM(AW853+AZ853)</f>
        <v>4554</v>
      </c>
      <c r="BD853" s="22">
        <f t="shared" si="3525"/>
        <v>0</v>
      </c>
      <c r="BE853" s="22">
        <f t="shared" si="37"/>
        <v>0</v>
      </c>
      <c r="BF853" s="27">
        <v>0.0</v>
      </c>
      <c r="BG853" s="22">
        <f t="shared" si="38"/>
        <v>0</v>
      </c>
      <c r="BH853" s="22">
        <f t="shared" si="39"/>
        <v>0</v>
      </c>
      <c r="BI853" s="22">
        <v>314.62</v>
      </c>
      <c r="BJ853" s="22">
        <f t="shared" si="40"/>
        <v>314.62</v>
      </c>
      <c r="BK853" s="22">
        <f t="shared" si="41"/>
        <v>0</v>
      </c>
      <c r="BL853" s="22"/>
      <c r="BM853" s="22">
        <f t="shared" si="42"/>
        <v>0</v>
      </c>
      <c r="BN853" s="22" t="str">
        <f t="shared" si="43"/>
        <v/>
      </c>
      <c r="BO853" s="22">
        <f t="shared" ref="BO853:BQ853" si="3526">BF853+BI853+BL853</f>
        <v>314.62</v>
      </c>
      <c r="BP853" s="22">
        <f t="shared" si="3526"/>
        <v>314.62</v>
      </c>
      <c r="BQ853" s="22">
        <f t="shared" si="3526"/>
        <v>0</v>
      </c>
      <c r="BR853" s="22">
        <f t="shared" si="45"/>
        <v>0</v>
      </c>
      <c r="BS853" s="22">
        <v>0.0</v>
      </c>
      <c r="BT853" s="22">
        <f t="shared" si="46"/>
        <v>0</v>
      </c>
      <c r="BU853" s="22">
        <f t="shared" si="47"/>
        <v>0</v>
      </c>
      <c r="BV853" s="22">
        <f t="shared" si="48"/>
        <v>0</v>
      </c>
      <c r="BW853" s="27">
        <v>1340.78</v>
      </c>
      <c r="BX853" s="22">
        <f t="shared" si="49"/>
        <v>1340.78</v>
      </c>
      <c r="BY853" s="22">
        <f t="shared" si="50"/>
        <v>0</v>
      </c>
      <c r="BZ853" s="22">
        <f t="shared" si="51"/>
        <v>0</v>
      </c>
      <c r="CA853" s="22">
        <f t="shared" si="52"/>
        <v>0</v>
      </c>
    </row>
    <row r="854" ht="14.25" customHeight="1">
      <c r="A854" s="14" t="s">
        <v>3662</v>
      </c>
      <c r="B854" s="14" t="s">
        <v>3663</v>
      </c>
      <c r="C854" s="14" t="s">
        <v>3664</v>
      </c>
      <c r="D854" s="14" t="s">
        <v>3665</v>
      </c>
      <c r="E854" s="14" t="s">
        <v>715</v>
      </c>
      <c r="F854" s="14" t="s">
        <v>209</v>
      </c>
      <c r="G854" s="14" t="s">
        <v>3666</v>
      </c>
      <c r="H854" s="25" t="s">
        <v>3650</v>
      </c>
      <c r="I854" s="26">
        <v>53.15</v>
      </c>
      <c r="J854" s="22">
        <v>0.0</v>
      </c>
      <c r="K854" s="22">
        <f t="shared" si="6"/>
        <v>0</v>
      </c>
      <c r="L854" s="22">
        <f t="shared" si="7"/>
        <v>0</v>
      </c>
      <c r="M854" s="22">
        <v>0.0</v>
      </c>
      <c r="N854" s="22">
        <f t="shared" si="8"/>
        <v>0</v>
      </c>
      <c r="O854" s="22">
        <f t="shared" si="9"/>
        <v>0</v>
      </c>
      <c r="P854" s="22">
        <v>10.0</v>
      </c>
      <c r="Q854" s="22">
        <f t="shared" si="10"/>
        <v>0</v>
      </c>
      <c r="R854" s="22">
        <f t="shared" si="11"/>
        <v>10</v>
      </c>
      <c r="S854" s="22">
        <v>100.0</v>
      </c>
      <c r="T854" s="22">
        <f t="shared" si="12"/>
        <v>56.85</v>
      </c>
      <c r="U854" s="22">
        <f t="shared" si="13"/>
        <v>43.15</v>
      </c>
      <c r="V854" s="22">
        <f t="shared" si="14"/>
        <v>0</v>
      </c>
      <c r="W854" s="22">
        <v>13.9</v>
      </c>
      <c r="X854" s="22">
        <f t="shared" si="15"/>
        <v>13.9</v>
      </c>
      <c r="Y854" s="22">
        <f t="shared" si="16"/>
        <v>0</v>
      </c>
      <c r="Z854" s="22">
        <v>0.39</v>
      </c>
      <c r="AA854" s="22">
        <f t="shared" si="17"/>
        <v>0.39</v>
      </c>
      <c r="AB854" s="22">
        <f t="shared" si="18"/>
        <v>0</v>
      </c>
      <c r="AC854" s="22">
        <v>68.87</v>
      </c>
      <c r="AD854" s="22">
        <f t="shared" si="19"/>
        <v>68.87</v>
      </c>
      <c r="AE854" s="22">
        <f t="shared" si="20"/>
        <v>0</v>
      </c>
      <c r="AF854" s="22">
        <v>1.37</v>
      </c>
      <c r="AG854" s="22">
        <f t="shared" si="21"/>
        <v>1.37</v>
      </c>
      <c r="AH854" s="22">
        <f t="shared" si="22"/>
        <v>0</v>
      </c>
      <c r="AI854" s="22">
        <v>60.86</v>
      </c>
      <c r="AJ854" s="22">
        <f t="shared" si="23"/>
        <v>60.86</v>
      </c>
      <c r="AK854" s="22">
        <f t="shared" si="24"/>
        <v>0</v>
      </c>
      <c r="AL854" s="22">
        <f t="shared" ref="AL854:AN854" si="3527">AF854+AI854</f>
        <v>62.23</v>
      </c>
      <c r="AM854" s="22">
        <f t="shared" si="3527"/>
        <v>62.23</v>
      </c>
      <c r="AN854" s="22">
        <f t="shared" si="3527"/>
        <v>0</v>
      </c>
      <c r="AO854" s="22">
        <f t="shared" ref="AO854:AQ854" si="3528">SUM(J854+M854+P854+S854+W854+Z854+AC854+AF854+AI854)</f>
        <v>255.39</v>
      </c>
      <c r="AP854" s="22">
        <f t="shared" si="3528"/>
        <v>202.24</v>
      </c>
      <c r="AQ854" s="22">
        <f t="shared" si="3528"/>
        <v>53.15</v>
      </c>
      <c r="AR854" s="22">
        <v>0.0</v>
      </c>
      <c r="AS854" s="22">
        <f t="shared" si="27"/>
        <v>53.15</v>
      </c>
      <c r="AT854" s="22">
        <f t="shared" si="28"/>
        <v>53.15</v>
      </c>
      <c r="AU854" s="22">
        <f t="shared" si="29"/>
        <v>0</v>
      </c>
      <c r="AV854" s="22">
        <f t="shared" si="3524"/>
        <v>4554</v>
      </c>
      <c r="AW854" s="22">
        <f t="shared" si="31"/>
        <v>4554</v>
      </c>
      <c r="AX854" s="22">
        <f t="shared" si="32"/>
        <v>0</v>
      </c>
      <c r="AY854" s="22">
        <v>70.73</v>
      </c>
      <c r="AZ854" s="22">
        <f t="shared" si="33"/>
        <v>70.73</v>
      </c>
      <c r="BA854" s="22">
        <f t="shared" si="34"/>
        <v>0</v>
      </c>
      <c r="BB854" s="22">
        <f t="shared" si="35"/>
        <v>4624.73</v>
      </c>
      <c r="BC854" s="22">
        <f t="shared" ref="BC854:BD854" si="3529">SUM(AW854+AZ854)</f>
        <v>4624.73</v>
      </c>
      <c r="BD854" s="22">
        <f t="shared" si="3529"/>
        <v>0</v>
      </c>
      <c r="BE854" s="22">
        <f t="shared" si="37"/>
        <v>0</v>
      </c>
      <c r="BF854" s="27">
        <v>0.0</v>
      </c>
      <c r="BG854" s="22">
        <f t="shared" si="38"/>
        <v>0</v>
      </c>
      <c r="BH854" s="22">
        <f t="shared" si="39"/>
        <v>0</v>
      </c>
      <c r="BI854" s="22">
        <v>645.35</v>
      </c>
      <c r="BJ854" s="22">
        <f t="shared" si="40"/>
        <v>645.35</v>
      </c>
      <c r="BK854" s="22">
        <f t="shared" si="41"/>
        <v>0</v>
      </c>
      <c r="BL854" s="22"/>
      <c r="BM854" s="22">
        <f t="shared" si="42"/>
        <v>0</v>
      </c>
      <c r="BN854" s="22" t="str">
        <f t="shared" si="43"/>
        <v/>
      </c>
      <c r="BO854" s="22">
        <f t="shared" ref="BO854:BQ854" si="3530">BF854+BI854+BL854</f>
        <v>645.35</v>
      </c>
      <c r="BP854" s="22">
        <f t="shared" si="3530"/>
        <v>645.35</v>
      </c>
      <c r="BQ854" s="22">
        <f t="shared" si="3530"/>
        <v>0</v>
      </c>
      <c r="BR854" s="22">
        <f t="shared" si="45"/>
        <v>0</v>
      </c>
      <c r="BS854" s="22">
        <v>0.0</v>
      </c>
      <c r="BT854" s="22">
        <f t="shared" si="46"/>
        <v>0</v>
      </c>
      <c r="BU854" s="22">
        <f t="shared" si="47"/>
        <v>0</v>
      </c>
      <c r="BV854" s="22">
        <f t="shared" si="48"/>
        <v>0</v>
      </c>
      <c r="BW854" s="27">
        <v>191.54</v>
      </c>
      <c r="BX854" s="22">
        <f t="shared" si="49"/>
        <v>191.54</v>
      </c>
      <c r="BY854" s="22">
        <f t="shared" si="50"/>
        <v>0</v>
      </c>
      <c r="BZ854" s="22">
        <f t="shared" si="51"/>
        <v>0</v>
      </c>
      <c r="CA854" s="22">
        <f t="shared" si="52"/>
        <v>0</v>
      </c>
    </row>
    <row r="855" ht="14.25" customHeight="1">
      <c r="A855" s="14" t="s">
        <v>3667</v>
      </c>
      <c r="B855" s="14" t="s">
        <v>3668</v>
      </c>
      <c r="C855" s="14" t="s">
        <v>3669</v>
      </c>
      <c r="D855" s="14" t="s">
        <v>3670</v>
      </c>
      <c r="E855" s="14" t="s">
        <v>220</v>
      </c>
      <c r="F855" s="14" t="s">
        <v>124</v>
      </c>
      <c r="G855" s="14" t="s">
        <v>3671</v>
      </c>
      <c r="H855" s="25" t="s">
        <v>3650</v>
      </c>
      <c r="I855" s="26">
        <v>53.15</v>
      </c>
      <c r="J855" s="22">
        <v>0.0</v>
      </c>
      <c r="K855" s="22">
        <f t="shared" si="6"/>
        <v>0</v>
      </c>
      <c r="L855" s="22">
        <f t="shared" si="7"/>
        <v>0</v>
      </c>
      <c r="M855" s="22">
        <v>0.0</v>
      </c>
      <c r="N855" s="22">
        <f t="shared" si="8"/>
        <v>0</v>
      </c>
      <c r="O855" s="22">
        <f t="shared" si="9"/>
        <v>0</v>
      </c>
      <c r="P855" s="22">
        <v>10.0</v>
      </c>
      <c r="Q855" s="22">
        <f t="shared" si="10"/>
        <v>0</v>
      </c>
      <c r="R855" s="22">
        <f t="shared" si="11"/>
        <v>10</v>
      </c>
      <c r="S855" s="22">
        <v>100.0</v>
      </c>
      <c r="T855" s="22">
        <f t="shared" si="12"/>
        <v>56.85</v>
      </c>
      <c r="U855" s="22">
        <f t="shared" si="13"/>
        <v>43.15</v>
      </c>
      <c r="V855" s="22">
        <f t="shared" si="14"/>
        <v>0</v>
      </c>
      <c r="W855" s="22">
        <v>13.9</v>
      </c>
      <c r="X855" s="22">
        <f t="shared" si="15"/>
        <v>13.9</v>
      </c>
      <c r="Y855" s="22">
        <f t="shared" si="16"/>
        <v>0</v>
      </c>
      <c r="Z855" s="22">
        <v>0.39</v>
      </c>
      <c r="AA855" s="22">
        <f t="shared" si="17"/>
        <v>0.39</v>
      </c>
      <c r="AB855" s="22">
        <f t="shared" si="18"/>
        <v>0</v>
      </c>
      <c r="AC855" s="22">
        <v>68.87</v>
      </c>
      <c r="AD855" s="22">
        <f t="shared" si="19"/>
        <v>68.87</v>
      </c>
      <c r="AE855" s="22">
        <f t="shared" si="20"/>
        <v>0</v>
      </c>
      <c r="AF855" s="22">
        <v>1.37</v>
      </c>
      <c r="AG855" s="22">
        <f t="shared" si="21"/>
        <v>1.37</v>
      </c>
      <c r="AH855" s="22">
        <f t="shared" si="22"/>
        <v>0</v>
      </c>
      <c r="AI855" s="22">
        <v>60.86</v>
      </c>
      <c r="AJ855" s="22">
        <f t="shared" si="23"/>
        <v>60.86</v>
      </c>
      <c r="AK855" s="22">
        <f t="shared" si="24"/>
        <v>0</v>
      </c>
      <c r="AL855" s="22">
        <f t="shared" ref="AL855:AN855" si="3531">AF855+AI855</f>
        <v>62.23</v>
      </c>
      <c r="AM855" s="22">
        <f t="shared" si="3531"/>
        <v>62.23</v>
      </c>
      <c r="AN855" s="22">
        <f t="shared" si="3531"/>
        <v>0</v>
      </c>
      <c r="AO855" s="22">
        <f t="shared" ref="AO855:AQ855" si="3532">SUM(J855+M855+P855+S855+W855+Z855+AC855+AF855+AI855)</f>
        <v>255.39</v>
      </c>
      <c r="AP855" s="22">
        <f t="shared" si="3532"/>
        <v>202.24</v>
      </c>
      <c r="AQ855" s="22">
        <f t="shared" si="3532"/>
        <v>53.15</v>
      </c>
      <c r="AR855" s="22">
        <v>0.0</v>
      </c>
      <c r="AS855" s="22">
        <f t="shared" si="27"/>
        <v>53.15</v>
      </c>
      <c r="AT855" s="22">
        <f t="shared" si="28"/>
        <v>53.15</v>
      </c>
      <c r="AU855" s="22">
        <f t="shared" si="29"/>
        <v>0</v>
      </c>
      <c r="AV855" s="22">
        <f t="shared" si="3524"/>
        <v>4554</v>
      </c>
      <c r="AW855" s="22">
        <f t="shared" si="31"/>
        <v>4554</v>
      </c>
      <c r="AX855" s="22">
        <f t="shared" si="32"/>
        <v>0</v>
      </c>
      <c r="AY855" s="22">
        <v>0.0</v>
      </c>
      <c r="AZ855" s="22">
        <f t="shared" si="33"/>
        <v>0</v>
      </c>
      <c r="BA855" s="22">
        <f t="shared" si="34"/>
        <v>0</v>
      </c>
      <c r="BB855" s="22">
        <f t="shared" si="35"/>
        <v>4554</v>
      </c>
      <c r="BC855" s="22">
        <f t="shared" ref="BC855:BD855" si="3533">SUM(AW855+AZ855)</f>
        <v>4554</v>
      </c>
      <c r="BD855" s="22">
        <f t="shared" si="3533"/>
        <v>0</v>
      </c>
      <c r="BE855" s="22">
        <f t="shared" si="37"/>
        <v>0</v>
      </c>
      <c r="BF855" s="27">
        <v>0.0</v>
      </c>
      <c r="BG855" s="22">
        <f t="shared" si="38"/>
        <v>0</v>
      </c>
      <c r="BH855" s="22">
        <f t="shared" si="39"/>
        <v>0</v>
      </c>
      <c r="BI855" s="22">
        <v>791.65</v>
      </c>
      <c r="BJ855" s="22">
        <f t="shared" si="40"/>
        <v>791.65</v>
      </c>
      <c r="BK855" s="22">
        <f t="shared" si="41"/>
        <v>0</v>
      </c>
      <c r="BL855" s="22"/>
      <c r="BM855" s="22">
        <f t="shared" si="42"/>
        <v>0</v>
      </c>
      <c r="BN855" s="22" t="str">
        <f t="shared" si="43"/>
        <v/>
      </c>
      <c r="BO855" s="22">
        <f t="shared" ref="BO855:BQ855" si="3534">BF855+BI855+BL855</f>
        <v>791.65</v>
      </c>
      <c r="BP855" s="22">
        <f t="shared" si="3534"/>
        <v>791.65</v>
      </c>
      <c r="BQ855" s="22">
        <f t="shared" si="3534"/>
        <v>0</v>
      </c>
      <c r="BR855" s="22">
        <f t="shared" si="45"/>
        <v>0</v>
      </c>
      <c r="BS855" s="22">
        <v>0.0</v>
      </c>
      <c r="BT855" s="22">
        <f t="shared" si="46"/>
        <v>0</v>
      </c>
      <c r="BU855" s="22">
        <f t="shared" si="47"/>
        <v>0</v>
      </c>
      <c r="BV855" s="22">
        <f t="shared" si="48"/>
        <v>0</v>
      </c>
      <c r="BW855" s="27">
        <v>1851.55</v>
      </c>
      <c r="BX855" s="22">
        <f t="shared" si="49"/>
        <v>1851.55</v>
      </c>
      <c r="BY855" s="22">
        <f t="shared" si="50"/>
        <v>0</v>
      </c>
      <c r="BZ855" s="22">
        <f t="shared" si="51"/>
        <v>0</v>
      </c>
      <c r="CA855" s="22">
        <f t="shared" si="52"/>
        <v>0</v>
      </c>
    </row>
    <row r="856" ht="14.25" customHeight="1">
      <c r="A856" s="14" t="s">
        <v>3672</v>
      </c>
      <c r="B856" s="14" t="s">
        <v>3673</v>
      </c>
      <c r="C856" s="14" t="s">
        <v>3674</v>
      </c>
      <c r="D856" s="14" t="s">
        <v>3675</v>
      </c>
      <c r="E856" s="14" t="s">
        <v>3676</v>
      </c>
      <c r="F856" s="14" t="s">
        <v>3677</v>
      </c>
      <c r="G856" s="14" t="s">
        <v>3678</v>
      </c>
      <c r="H856" s="25" t="s">
        <v>3650</v>
      </c>
      <c r="I856" s="26">
        <v>53.15</v>
      </c>
      <c r="J856" s="22">
        <v>0.0</v>
      </c>
      <c r="K856" s="22">
        <f t="shared" si="6"/>
        <v>0</v>
      </c>
      <c r="L856" s="22">
        <f t="shared" si="7"/>
        <v>0</v>
      </c>
      <c r="M856" s="22">
        <v>0.0</v>
      </c>
      <c r="N856" s="22">
        <f t="shared" si="8"/>
        <v>0</v>
      </c>
      <c r="O856" s="22">
        <f t="shared" si="9"/>
        <v>0</v>
      </c>
      <c r="P856" s="22">
        <v>10.0</v>
      </c>
      <c r="Q856" s="22">
        <f t="shared" si="10"/>
        <v>0</v>
      </c>
      <c r="R856" s="22">
        <f t="shared" si="11"/>
        <v>10</v>
      </c>
      <c r="S856" s="22">
        <v>100.0</v>
      </c>
      <c r="T856" s="22">
        <f t="shared" si="12"/>
        <v>56.85</v>
      </c>
      <c r="U856" s="22">
        <f t="shared" si="13"/>
        <v>43.15</v>
      </c>
      <c r="V856" s="22">
        <f t="shared" si="14"/>
        <v>0</v>
      </c>
      <c r="W856" s="22">
        <v>13.9</v>
      </c>
      <c r="X856" s="22">
        <f t="shared" si="15"/>
        <v>13.9</v>
      </c>
      <c r="Y856" s="22">
        <f t="shared" si="16"/>
        <v>0</v>
      </c>
      <c r="Z856" s="22">
        <v>0.39</v>
      </c>
      <c r="AA856" s="22">
        <f t="shared" si="17"/>
        <v>0.39</v>
      </c>
      <c r="AB856" s="22">
        <f t="shared" si="18"/>
        <v>0</v>
      </c>
      <c r="AC856" s="22">
        <v>68.87</v>
      </c>
      <c r="AD856" s="22">
        <f t="shared" si="19"/>
        <v>68.87</v>
      </c>
      <c r="AE856" s="22">
        <f t="shared" si="20"/>
        <v>0</v>
      </c>
      <c r="AF856" s="22">
        <v>1.37</v>
      </c>
      <c r="AG856" s="22">
        <f t="shared" si="21"/>
        <v>1.37</v>
      </c>
      <c r="AH856" s="22">
        <f t="shared" si="22"/>
        <v>0</v>
      </c>
      <c r="AI856" s="22">
        <v>60.86</v>
      </c>
      <c r="AJ856" s="22">
        <f t="shared" si="23"/>
        <v>60.86</v>
      </c>
      <c r="AK856" s="22">
        <f t="shared" si="24"/>
        <v>0</v>
      </c>
      <c r="AL856" s="22">
        <f t="shared" ref="AL856:AN856" si="3535">AF856+AI856</f>
        <v>62.23</v>
      </c>
      <c r="AM856" s="22">
        <f t="shared" si="3535"/>
        <v>62.23</v>
      </c>
      <c r="AN856" s="22">
        <f t="shared" si="3535"/>
        <v>0</v>
      </c>
      <c r="AO856" s="22">
        <f t="shared" ref="AO856:AQ856" si="3536">SUM(J856+M856+P856+S856+W856+Z856+AC856+AF856+AI856)</f>
        <v>255.39</v>
      </c>
      <c r="AP856" s="22">
        <f t="shared" si="3536"/>
        <v>202.24</v>
      </c>
      <c r="AQ856" s="22">
        <f t="shared" si="3536"/>
        <v>53.15</v>
      </c>
      <c r="AR856" s="22">
        <v>0.0</v>
      </c>
      <c r="AS856" s="22">
        <f t="shared" si="27"/>
        <v>53.15</v>
      </c>
      <c r="AT856" s="22">
        <f t="shared" si="28"/>
        <v>53.15</v>
      </c>
      <c r="AU856" s="22">
        <f t="shared" si="29"/>
        <v>0</v>
      </c>
      <c r="AV856" s="22">
        <f t="shared" si="3524"/>
        <v>4554</v>
      </c>
      <c r="AW856" s="22">
        <f t="shared" si="31"/>
        <v>4554</v>
      </c>
      <c r="AX856" s="22">
        <f t="shared" si="32"/>
        <v>0</v>
      </c>
      <c r="AY856" s="22">
        <v>0.0</v>
      </c>
      <c r="AZ856" s="22">
        <f t="shared" si="33"/>
        <v>0</v>
      </c>
      <c r="BA856" s="22">
        <f t="shared" si="34"/>
        <v>0</v>
      </c>
      <c r="BB856" s="22">
        <f t="shared" si="35"/>
        <v>4554</v>
      </c>
      <c r="BC856" s="22">
        <f t="shared" ref="BC856:BD856" si="3537">SUM(AW856+AZ856)</f>
        <v>4554</v>
      </c>
      <c r="BD856" s="22">
        <f t="shared" si="3537"/>
        <v>0</v>
      </c>
      <c r="BE856" s="22">
        <f t="shared" si="37"/>
        <v>0</v>
      </c>
      <c r="BF856" s="27">
        <v>0.0</v>
      </c>
      <c r="BG856" s="22">
        <f t="shared" si="38"/>
        <v>0</v>
      </c>
      <c r="BH856" s="22">
        <f t="shared" si="39"/>
        <v>0</v>
      </c>
      <c r="BI856" s="22">
        <v>177.76</v>
      </c>
      <c r="BJ856" s="22">
        <f t="shared" si="40"/>
        <v>177.76</v>
      </c>
      <c r="BK856" s="22">
        <f t="shared" si="41"/>
        <v>0</v>
      </c>
      <c r="BL856" s="22"/>
      <c r="BM856" s="22">
        <f t="shared" si="42"/>
        <v>0</v>
      </c>
      <c r="BN856" s="22" t="str">
        <f t="shared" si="43"/>
        <v/>
      </c>
      <c r="BO856" s="22">
        <f t="shared" ref="BO856:BQ856" si="3538">BF856+BI856+BL856</f>
        <v>177.76</v>
      </c>
      <c r="BP856" s="22">
        <f t="shared" si="3538"/>
        <v>177.76</v>
      </c>
      <c r="BQ856" s="22">
        <f t="shared" si="3538"/>
        <v>0</v>
      </c>
      <c r="BR856" s="22">
        <f t="shared" si="45"/>
        <v>0</v>
      </c>
      <c r="BS856" s="22">
        <v>0.0</v>
      </c>
      <c r="BT856" s="22">
        <f t="shared" si="46"/>
        <v>0</v>
      </c>
      <c r="BU856" s="22">
        <f t="shared" si="47"/>
        <v>0</v>
      </c>
      <c r="BV856" s="22">
        <f t="shared" si="48"/>
        <v>0</v>
      </c>
      <c r="BW856" s="27">
        <v>2266.54</v>
      </c>
      <c r="BX856" s="22">
        <f t="shared" si="49"/>
        <v>2266.54</v>
      </c>
      <c r="BY856" s="22">
        <f t="shared" si="50"/>
        <v>0</v>
      </c>
      <c r="BZ856" s="22">
        <f t="shared" si="51"/>
        <v>0</v>
      </c>
      <c r="CA856" s="22">
        <f t="shared" si="52"/>
        <v>0</v>
      </c>
    </row>
    <row r="857" ht="14.25" customHeight="1">
      <c r="A857" s="14" t="s">
        <v>3679</v>
      </c>
      <c r="B857" s="14" t="s">
        <v>3680</v>
      </c>
      <c r="C857" s="14" t="s">
        <v>3681</v>
      </c>
      <c r="D857" s="14" t="s">
        <v>3682</v>
      </c>
      <c r="E857" s="14" t="s">
        <v>3683</v>
      </c>
      <c r="F857" s="14" t="s">
        <v>3684</v>
      </c>
      <c r="G857" s="14" t="s">
        <v>3685</v>
      </c>
      <c r="H857" s="25" t="s">
        <v>3650</v>
      </c>
      <c r="I857" s="26">
        <v>53.15</v>
      </c>
      <c r="J857" s="22">
        <v>0.0</v>
      </c>
      <c r="K857" s="22">
        <f t="shared" si="6"/>
        <v>0</v>
      </c>
      <c r="L857" s="22">
        <f t="shared" si="7"/>
        <v>0</v>
      </c>
      <c r="M857" s="22">
        <v>0.0</v>
      </c>
      <c r="N857" s="22">
        <f t="shared" si="8"/>
        <v>0</v>
      </c>
      <c r="O857" s="22">
        <f t="shared" si="9"/>
        <v>0</v>
      </c>
      <c r="P857" s="22">
        <v>22.0</v>
      </c>
      <c r="Q857" s="22">
        <f t="shared" si="10"/>
        <v>0</v>
      </c>
      <c r="R857" s="22">
        <f t="shared" si="11"/>
        <v>22</v>
      </c>
      <c r="S857" s="22">
        <v>100.0</v>
      </c>
      <c r="T857" s="22">
        <f t="shared" si="12"/>
        <v>68.85</v>
      </c>
      <c r="U857" s="22">
        <f t="shared" si="13"/>
        <v>31.15</v>
      </c>
      <c r="V857" s="22">
        <f t="shared" si="14"/>
        <v>0</v>
      </c>
      <c r="W857" s="22">
        <v>13.9</v>
      </c>
      <c r="X857" s="22">
        <f t="shared" si="15"/>
        <v>13.9</v>
      </c>
      <c r="Y857" s="22">
        <f t="shared" si="16"/>
        <v>0</v>
      </c>
      <c r="Z857" s="22">
        <v>0.39</v>
      </c>
      <c r="AA857" s="22">
        <f t="shared" si="17"/>
        <v>0.39</v>
      </c>
      <c r="AB857" s="22">
        <f t="shared" si="18"/>
        <v>0</v>
      </c>
      <c r="AC857" s="22">
        <v>68.87</v>
      </c>
      <c r="AD857" s="22">
        <f t="shared" si="19"/>
        <v>68.87</v>
      </c>
      <c r="AE857" s="22">
        <f t="shared" si="20"/>
        <v>0</v>
      </c>
      <c r="AF857" s="22">
        <v>1.37</v>
      </c>
      <c r="AG857" s="22">
        <f t="shared" si="21"/>
        <v>1.37</v>
      </c>
      <c r="AH857" s="22">
        <f t="shared" si="22"/>
        <v>0</v>
      </c>
      <c r="AI857" s="22">
        <v>60.86</v>
      </c>
      <c r="AJ857" s="22">
        <f t="shared" si="23"/>
        <v>60.86</v>
      </c>
      <c r="AK857" s="22">
        <f t="shared" si="24"/>
        <v>0</v>
      </c>
      <c r="AL857" s="22">
        <f t="shared" ref="AL857:AN857" si="3539">AF857+AI857</f>
        <v>62.23</v>
      </c>
      <c r="AM857" s="22">
        <f t="shared" si="3539"/>
        <v>62.23</v>
      </c>
      <c r="AN857" s="22">
        <f t="shared" si="3539"/>
        <v>0</v>
      </c>
      <c r="AO857" s="22">
        <f t="shared" ref="AO857:AQ857" si="3540">SUM(J857+M857+P857+S857+W857+Z857+AC857+AF857+AI857)</f>
        <v>267.39</v>
      </c>
      <c r="AP857" s="22">
        <f t="shared" si="3540"/>
        <v>214.24</v>
      </c>
      <c r="AQ857" s="22">
        <f t="shared" si="3540"/>
        <v>53.15</v>
      </c>
      <c r="AR857" s="22">
        <v>0.0</v>
      </c>
      <c r="AS857" s="22">
        <f t="shared" si="27"/>
        <v>53.15</v>
      </c>
      <c r="AT857" s="22">
        <f t="shared" si="28"/>
        <v>53.15</v>
      </c>
      <c r="AU857" s="22">
        <f t="shared" si="29"/>
        <v>0</v>
      </c>
      <c r="AV857" s="22">
        <f t="shared" si="3524"/>
        <v>4554</v>
      </c>
      <c r="AW857" s="22">
        <f t="shared" si="31"/>
        <v>4554</v>
      </c>
      <c r="AX857" s="22">
        <f t="shared" si="32"/>
        <v>0</v>
      </c>
      <c r="AY857" s="22">
        <v>70.73</v>
      </c>
      <c r="AZ857" s="22">
        <f t="shared" si="33"/>
        <v>70.73</v>
      </c>
      <c r="BA857" s="22">
        <f t="shared" si="34"/>
        <v>0</v>
      </c>
      <c r="BB857" s="22">
        <f t="shared" si="35"/>
        <v>4624.73</v>
      </c>
      <c r="BC857" s="22">
        <f t="shared" ref="BC857:BD857" si="3541">SUM(AW857+AZ857)</f>
        <v>4624.73</v>
      </c>
      <c r="BD857" s="22">
        <f t="shared" si="3541"/>
        <v>0</v>
      </c>
      <c r="BE857" s="22">
        <f t="shared" si="37"/>
        <v>0</v>
      </c>
      <c r="BF857" s="27">
        <v>0.0</v>
      </c>
      <c r="BG857" s="22">
        <f t="shared" si="38"/>
        <v>0</v>
      </c>
      <c r="BH857" s="22">
        <f t="shared" si="39"/>
        <v>0</v>
      </c>
      <c r="BI857" s="22">
        <v>76.66</v>
      </c>
      <c r="BJ857" s="22">
        <f t="shared" si="40"/>
        <v>76.66</v>
      </c>
      <c r="BK857" s="22">
        <f t="shared" si="41"/>
        <v>0</v>
      </c>
      <c r="BL857" s="22"/>
      <c r="BM857" s="22">
        <f t="shared" si="42"/>
        <v>0</v>
      </c>
      <c r="BN857" s="22" t="str">
        <f t="shared" si="43"/>
        <v/>
      </c>
      <c r="BO857" s="22">
        <f t="shared" ref="BO857:BQ857" si="3542">BF857+BI857+BL857</f>
        <v>76.66</v>
      </c>
      <c r="BP857" s="22">
        <f t="shared" si="3542"/>
        <v>76.66</v>
      </c>
      <c r="BQ857" s="22">
        <f t="shared" si="3542"/>
        <v>0</v>
      </c>
      <c r="BR857" s="22">
        <f t="shared" si="45"/>
        <v>0</v>
      </c>
      <c r="BS857" s="22">
        <v>0.0</v>
      </c>
      <c r="BT857" s="22">
        <f t="shared" si="46"/>
        <v>0</v>
      </c>
      <c r="BU857" s="22">
        <f t="shared" si="47"/>
        <v>0</v>
      </c>
      <c r="BV857" s="22">
        <f t="shared" si="48"/>
        <v>0</v>
      </c>
      <c r="BW857" s="27">
        <v>0.0</v>
      </c>
      <c r="BX857" s="22">
        <f t="shared" si="49"/>
        <v>0</v>
      </c>
      <c r="BY857" s="22">
        <f t="shared" si="50"/>
        <v>0</v>
      </c>
      <c r="BZ857" s="22">
        <f t="shared" si="51"/>
        <v>0</v>
      </c>
      <c r="CA857" s="22">
        <f t="shared" si="52"/>
        <v>0</v>
      </c>
    </row>
    <row r="858" ht="14.25" customHeight="1">
      <c r="A858" s="14" t="s">
        <v>3686</v>
      </c>
      <c r="B858" s="14" t="s">
        <v>3687</v>
      </c>
      <c r="C858" s="14" t="s">
        <v>3688</v>
      </c>
      <c r="D858" s="14" t="s">
        <v>3689</v>
      </c>
      <c r="E858" s="14" t="s">
        <v>341</v>
      </c>
      <c r="F858" s="14" t="s">
        <v>247</v>
      </c>
      <c r="G858" s="14" t="s">
        <v>3690</v>
      </c>
      <c r="H858" s="25" t="s">
        <v>3650</v>
      </c>
      <c r="I858" s="26">
        <v>53.15</v>
      </c>
      <c r="J858" s="22">
        <v>0.0</v>
      </c>
      <c r="K858" s="22">
        <f t="shared" si="6"/>
        <v>0</v>
      </c>
      <c r="L858" s="22">
        <f t="shared" si="7"/>
        <v>0</v>
      </c>
      <c r="M858" s="22">
        <v>0.0</v>
      </c>
      <c r="N858" s="22">
        <f t="shared" si="8"/>
        <v>0</v>
      </c>
      <c r="O858" s="22">
        <f t="shared" si="9"/>
        <v>0</v>
      </c>
      <c r="P858" s="22">
        <v>10.0</v>
      </c>
      <c r="Q858" s="22">
        <f t="shared" si="10"/>
        <v>0</v>
      </c>
      <c r="R858" s="22">
        <f t="shared" si="11"/>
        <v>10</v>
      </c>
      <c r="S858" s="22">
        <v>100.0</v>
      </c>
      <c r="T858" s="22">
        <f t="shared" si="12"/>
        <v>56.85</v>
      </c>
      <c r="U858" s="22">
        <f t="shared" si="13"/>
        <v>43.15</v>
      </c>
      <c r="V858" s="22">
        <f t="shared" si="14"/>
        <v>0</v>
      </c>
      <c r="W858" s="22">
        <v>13.9</v>
      </c>
      <c r="X858" s="22">
        <f t="shared" si="15"/>
        <v>13.9</v>
      </c>
      <c r="Y858" s="22">
        <f t="shared" si="16"/>
        <v>0</v>
      </c>
      <c r="Z858" s="22">
        <v>0.39</v>
      </c>
      <c r="AA858" s="22">
        <f t="shared" si="17"/>
        <v>0.39</v>
      </c>
      <c r="AB858" s="22">
        <f t="shared" si="18"/>
        <v>0</v>
      </c>
      <c r="AC858" s="22">
        <v>68.87</v>
      </c>
      <c r="AD858" s="22">
        <f t="shared" si="19"/>
        <v>68.87</v>
      </c>
      <c r="AE858" s="22">
        <f t="shared" si="20"/>
        <v>0</v>
      </c>
      <c r="AF858" s="22">
        <v>1.37</v>
      </c>
      <c r="AG858" s="22">
        <f t="shared" si="21"/>
        <v>1.37</v>
      </c>
      <c r="AH858" s="22">
        <f t="shared" si="22"/>
        <v>0</v>
      </c>
      <c r="AI858" s="22">
        <v>60.86</v>
      </c>
      <c r="AJ858" s="22">
        <f t="shared" si="23"/>
        <v>60.86</v>
      </c>
      <c r="AK858" s="22">
        <f t="shared" si="24"/>
        <v>0</v>
      </c>
      <c r="AL858" s="22">
        <f t="shared" ref="AL858:AN858" si="3543">AF858+AI858</f>
        <v>62.23</v>
      </c>
      <c r="AM858" s="22">
        <f t="shared" si="3543"/>
        <v>62.23</v>
      </c>
      <c r="AN858" s="22">
        <f t="shared" si="3543"/>
        <v>0</v>
      </c>
      <c r="AO858" s="22">
        <f t="shared" ref="AO858:AQ858" si="3544">SUM(J858+M858+P858+S858+W858+Z858+AC858+AF858+AI858)</f>
        <v>255.39</v>
      </c>
      <c r="AP858" s="22">
        <f t="shared" si="3544"/>
        <v>202.24</v>
      </c>
      <c r="AQ858" s="22">
        <f t="shared" si="3544"/>
        <v>53.15</v>
      </c>
      <c r="AR858" s="22">
        <v>0.0</v>
      </c>
      <c r="AS858" s="22">
        <f t="shared" si="27"/>
        <v>53.15</v>
      </c>
      <c r="AT858" s="22">
        <f t="shared" si="28"/>
        <v>53.15</v>
      </c>
      <c r="AU858" s="22">
        <f t="shared" si="29"/>
        <v>0</v>
      </c>
      <c r="AV858" s="22">
        <f t="shared" si="3524"/>
        <v>4554</v>
      </c>
      <c r="AW858" s="22">
        <f t="shared" si="31"/>
        <v>4554</v>
      </c>
      <c r="AX858" s="22">
        <f t="shared" si="32"/>
        <v>0</v>
      </c>
      <c r="AY858" s="22">
        <v>70.73</v>
      </c>
      <c r="AZ858" s="22">
        <f t="shared" si="33"/>
        <v>70.73</v>
      </c>
      <c r="BA858" s="22">
        <f t="shared" si="34"/>
        <v>0</v>
      </c>
      <c r="BB858" s="22">
        <f t="shared" si="35"/>
        <v>4624.73</v>
      </c>
      <c r="BC858" s="22">
        <f t="shared" ref="BC858:BD858" si="3545">SUM(AW858+AZ858)</f>
        <v>4624.73</v>
      </c>
      <c r="BD858" s="22">
        <f t="shared" si="3545"/>
        <v>0</v>
      </c>
      <c r="BE858" s="22">
        <f t="shared" si="37"/>
        <v>0</v>
      </c>
      <c r="BF858" s="27">
        <v>0.0</v>
      </c>
      <c r="BG858" s="22">
        <f t="shared" si="38"/>
        <v>0</v>
      </c>
      <c r="BH858" s="22">
        <f t="shared" si="39"/>
        <v>0</v>
      </c>
      <c r="BI858" s="22">
        <v>456.85</v>
      </c>
      <c r="BJ858" s="22">
        <f t="shared" si="40"/>
        <v>456.85</v>
      </c>
      <c r="BK858" s="22">
        <f t="shared" si="41"/>
        <v>0</v>
      </c>
      <c r="BL858" s="22"/>
      <c r="BM858" s="22">
        <f t="shared" si="42"/>
        <v>0</v>
      </c>
      <c r="BN858" s="22" t="str">
        <f t="shared" si="43"/>
        <v/>
      </c>
      <c r="BO858" s="22">
        <f t="shared" ref="BO858:BQ858" si="3546">BF858+BI858+BL858</f>
        <v>456.85</v>
      </c>
      <c r="BP858" s="22">
        <f t="shared" si="3546"/>
        <v>456.85</v>
      </c>
      <c r="BQ858" s="22">
        <f t="shared" si="3546"/>
        <v>0</v>
      </c>
      <c r="BR858" s="22">
        <f t="shared" si="45"/>
        <v>0</v>
      </c>
      <c r="BS858" s="22">
        <v>0.0</v>
      </c>
      <c r="BT858" s="22">
        <f t="shared" si="46"/>
        <v>0</v>
      </c>
      <c r="BU858" s="22">
        <f t="shared" si="47"/>
        <v>0</v>
      </c>
      <c r="BV858" s="22">
        <f t="shared" si="48"/>
        <v>0</v>
      </c>
      <c r="BW858" s="27">
        <v>553.34</v>
      </c>
      <c r="BX858" s="22">
        <f t="shared" si="49"/>
        <v>553.34</v>
      </c>
      <c r="BY858" s="22">
        <f t="shared" si="50"/>
        <v>0</v>
      </c>
      <c r="BZ858" s="22">
        <f t="shared" si="51"/>
        <v>0</v>
      </c>
      <c r="CA858" s="22">
        <f t="shared" si="52"/>
        <v>0</v>
      </c>
    </row>
    <row r="859" ht="14.25" customHeight="1">
      <c r="A859" s="14" t="s">
        <v>3691</v>
      </c>
      <c r="B859" s="14" t="s">
        <v>3692</v>
      </c>
      <c r="C859" s="14" t="s">
        <v>3693</v>
      </c>
      <c r="D859" s="14" t="s">
        <v>3694</v>
      </c>
      <c r="E859" s="14" t="s">
        <v>3695</v>
      </c>
      <c r="F859" s="14" t="s">
        <v>3696</v>
      </c>
      <c r="G859" s="14" t="s">
        <v>3697</v>
      </c>
      <c r="H859" s="25" t="s">
        <v>3650</v>
      </c>
      <c r="I859" s="26">
        <v>53.15</v>
      </c>
      <c r="J859" s="22">
        <v>0.0</v>
      </c>
      <c r="K859" s="22">
        <f t="shared" si="6"/>
        <v>0</v>
      </c>
      <c r="L859" s="22">
        <f t="shared" si="7"/>
        <v>0</v>
      </c>
      <c r="M859" s="22">
        <v>0.0</v>
      </c>
      <c r="N859" s="22">
        <f t="shared" si="8"/>
        <v>0</v>
      </c>
      <c r="O859" s="22">
        <f t="shared" si="9"/>
        <v>0</v>
      </c>
      <c r="P859" s="22">
        <v>10.0</v>
      </c>
      <c r="Q859" s="22">
        <f t="shared" si="10"/>
        <v>0</v>
      </c>
      <c r="R859" s="22">
        <f t="shared" si="11"/>
        <v>10</v>
      </c>
      <c r="S859" s="22">
        <v>100.0</v>
      </c>
      <c r="T859" s="22">
        <f t="shared" si="12"/>
        <v>56.85</v>
      </c>
      <c r="U859" s="22">
        <f t="shared" si="13"/>
        <v>43.15</v>
      </c>
      <c r="V859" s="22">
        <f t="shared" si="14"/>
        <v>0</v>
      </c>
      <c r="W859" s="22">
        <v>13.9</v>
      </c>
      <c r="X859" s="22">
        <f t="shared" si="15"/>
        <v>13.9</v>
      </c>
      <c r="Y859" s="22">
        <f t="shared" si="16"/>
        <v>0</v>
      </c>
      <c r="Z859" s="22">
        <v>0.39</v>
      </c>
      <c r="AA859" s="22">
        <f t="shared" si="17"/>
        <v>0.39</v>
      </c>
      <c r="AB859" s="22">
        <f t="shared" si="18"/>
        <v>0</v>
      </c>
      <c r="AC859" s="22">
        <v>68.87</v>
      </c>
      <c r="AD859" s="22">
        <f t="shared" si="19"/>
        <v>68.87</v>
      </c>
      <c r="AE859" s="22">
        <f t="shared" si="20"/>
        <v>0</v>
      </c>
      <c r="AF859" s="22">
        <v>1.37</v>
      </c>
      <c r="AG859" s="22">
        <f t="shared" si="21"/>
        <v>1.37</v>
      </c>
      <c r="AH859" s="22">
        <f t="shared" si="22"/>
        <v>0</v>
      </c>
      <c r="AI859" s="22">
        <v>60.86</v>
      </c>
      <c r="AJ859" s="22">
        <f t="shared" si="23"/>
        <v>60.86</v>
      </c>
      <c r="AK859" s="22">
        <f t="shared" si="24"/>
        <v>0</v>
      </c>
      <c r="AL859" s="22">
        <f t="shared" ref="AL859:AN859" si="3547">AF859+AI859</f>
        <v>62.23</v>
      </c>
      <c r="AM859" s="22">
        <f t="shared" si="3547"/>
        <v>62.23</v>
      </c>
      <c r="AN859" s="22">
        <f t="shared" si="3547"/>
        <v>0</v>
      </c>
      <c r="AO859" s="22">
        <f t="shared" ref="AO859:AQ859" si="3548">SUM(J859+M859+P859+S859+W859+Z859+AC859+AF859+AI859)</f>
        <v>255.39</v>
      </c>
      <c r="AP859" s="22">
        <f t="shared" si="3548"/>
        <v>202.24</v>
      </c>
      <c r="AQ859" s="22">
        <f t="shared" si="3548"/>
        <v>53.15</v>
      </c>
      <c r="AR859" s="22">
        <v>0.0</v>
      </c>
      <c r="AS859" s="22">
        <f t="shared" si="27"/>
        <v>53.15</v>
      </c>
      <c r="AT859" s="22">
        <f t="shared" si="28"/>
        <v>53.15</v>
      </c>
      <c r="AU859" s="22">
        <f t="shared" si="29"/>
        <v>0</v>
      </c>
      <c r="AV859" s="22">
        <f t="shared" si="3524"/>
        <v>4554</v>
      </c>
      <c r="AW859" s="22">
        <f t="shared" si="31"/>
        <v>4554</v>
      </c>
      <c r="AX859" s="22">
        <f t="shared" si="32"/>
        <v>0</v>
      </c>
      <c r="AY859" s="22">
        <v>70.73</v>
      </c>
      <c r="AZ859" s="22">
        <f t="shared" si="33"/>
        <v>70.73</v>
      </c>
      <c r="BA859" s="22">
        <f t="shared" si="34"/>
        <v>0</v>
      </c>
      <c r="BB859" s="22">
        <f t="shared" si="35"/>
        <v>4624.73</v>
      </c>
      <c r="BC859" s="22">
        <f t="shared" ref="BC859:BD859" si="3549">SUM(AW859+AZ859)</f>
        <v>4624.73</v>
      </c>
      <c r="BD859" s="22">
        <f t="shared" si="3549"/>
        <v>0</v>
      </c>
      <c r="BE859" s="22">
        <f t="shared" si="37"/>
        <v>0</v>
      </c>
      <c r="BF859" s="27">
        <v>0.0</v>
      </c>
      <c r="BG859" s="22">
        <f t="shared" si="38"/>
        <v>0</v>
      </c>
      <c r="BH859" s="22">
        <f t="shared" si="39"/>
        <v>0</v>
      </c>
      <c r="BI859" s="22">
        <v>177.76</v>
      </c>
      <c r="BJ859" s="22">
        <f t="shared" si="40"/>
        <v>177.76</v>
      </c>
      <c r="BK859" s="22">
        <f t="shared" si="41"/>
        <v>0</v>
      </c>
      <c r="BL859" s="22"/>
      <c r="BM859" s="22">
        <f t="shared" si="42"/>
        <v>0</v>
      </c>
      <c r="BN859" s="22" t="str">
        <f t="shared" si="43"/>
        <v/>
      </c>
      <c r="BO859" s="22">
        <f t="shared" ref="BO859:BQ859" si="3550">BF859+BI859+BL859</f>
        <v>177.76</v>
      </c>
      <c r="BP859" s="22">
        <f t="shared" si="3550"/>
        <v>177.76</v>
      </c>
      <c r="BQ859" s="22">
        <f t="shared" si="3550"/>
        <v>0</v>
      </c>
      <c r="BR859" s="22">
        <f t="shared" si="45"/>
        <v>0</v>
      </c>
      <c r="BS859" s="22">
        <v>0.0</v>
      </c>
      <c r="BT859" s="22">
        <f t="shared" si="46"/>
        <v>0</v>
      </c>
      <c r="BU859" s="22">
        <f t="shared" si="47"/>
        <v>0</v>
      </c>
      <c r="BV859" s="22">
        <f t="shared" si="48"/>
        <v>0</v>
      </c>
      <c r="BW859" s="27">
        <v>85.13</v>
      </c>
      <c r="BX859" s="22">
        <f t="shared" si="49"/>
        <v>85.13</v>
      </c>
      <c r="BY859" s="22">
        <f t="shared" si="50"/>
        <v>0</v>
      </c>
      <c r="BZ859" s="22">
        <f t="shared" si="51"/>
        <v>0</v>
      </c>
      <c r="CA859" s="22">
        <f t="shared" si="52"/>
        <v>0</v>
      </c>
    </row>
    <row r="860" ht="14.25" customHeight="1">
      <c r="A860" s="14" t="s">
        <v>3698</v>
      </c>
      <c r="B860" s="14" t="s">
        <v>3699</v>
      </c>
      <c r="C860" s="14" t="s">
        <v>3700</v>
      </c>
      <c r="D860" s="14" t="s">
        <v>3701</v>
      </c>
      <c r="E860" s="14" t="s">
        <v>3702</v>
      </c>
      <c r="F860" s="14" t="s">
        <v>508</v>
      </c>
      <c r="G860" s="14" t="s">
        <v>3703</v>
      </c>
      <c r="H860" s="25" t="s">
        <v>3650</v>
      </c>
      <c r="I860" s="26">
        <v>53.15</v>
      </c>
      <c r="J860" s="22">
        <v>0.0</v>
      </c>
      <c r="K860" s="22">
        <f t="shared" si="6"/>
        <v>0</v>
      </c>
      <c r="L860" s="22">
        <f t="shared" si="7"/>
        <v>0</v>
      </c>
      <c r="M860" s="22">
        <v>0.0</v>
      </c>
      <c r="N860" s="22">
        <f t="shared" si="8"/>
        <v>0</v>
      </c>
      <c r="O860" s="22">
        <f t="shared" si="9"/>
        <v>0</v>
      </c>
      <c r="P860" s="22">
        <v>10.0</v>
      </c>
      <c r="Q860" s="22">
        <f t="shared" si="10"/>
        <v>0</v>
      </c>
      <c r="R860" s="22">
        <f t="shared" si="11"/>
        <v>10</v>
      </c>
      <c r="S860" s="22">
        <v>100.0</v>
      </c>
      <c r="T860" s="22">
        <f t="shared" si="12"/>
        <v>56.85</v>
      </c>
      <c r="U860" s="22">
        <f t="shared" si="13"/>
        <v>43.15</v>
      </c>
      <c r="V860" s="22">
        <f t="shared" si="14"/>
        <v>0</v>
      </c>
      <c r="W860" s="22">
        <v>13.9</v>
      </c>
      <c r="X860" s="22">
        <f t="shared" si="15"/>
        <v>13.9</v>
      </c>
      <c r="Y860" s="22">
        <f t="shared" si="16"/>
        <v>0</v>
      </c>
      <c r="Z860" s="22">
        <v>0.39</v>
      </c>
      <c r="AA860" s="22">
        <f t="shared" si="17"/>
        <v>0.39</v>
      </c>
      <c r="AB860" s="22">
        <f t="shared" si="18"/>
        <v>0</v>
      </c>
      <c r="AC860" s="22">
        <v>68.87</v>
      </c>
      <c r="AD860" s="22">
        <f t="shared" si="19"/>
        <v>68.87</v>
      </c>
      <c r="AE860" s="22">
        <f t="shared" si="20"/>
        <v>0</v>
      </c>
      <c r="AF860" s="22">
        <v>1.37</v>
      </c>
      <c r="AG860" s="22">
        <f t="shared" si="21"/>
        <v>1.37</v>
      </c>
      <c r="AH860" s="22">
        <f t="shared" si="22"/>
        <v>0</v>
      </c>
      <c r="AI860" s="22">
        <v>60.86</v>
      </c>
      <c r="AJ860" s="22">
        <f t="shared" si="23"/>
        <v>60.86</v>
      </c>
      <c r="AK860" s="22">
        <f t="shared" si="24"/>
        <v>0</v>
      </c>
      <c r="AL860" s="22">
        <f t="shared" ref="AL860:AN860" si="3551">AF860+AI860</f>
        <v>62.23</v>
      </c>
      <c r="AM860" s="22">
        <f t="shared" si="3551"/>
        <v>62.23</v>
      </c>
      <c r="AN860" s="22">
        <f t="shared" si="3551"/>
        <v>0</v>
      </c>
      <c r="AO860" s="22">
        <f t="shared" ref="AO860:AQ860" si="3552">SUM(J860+M860+P860+S860+W860+Z860+AC860+AF860+AI860)</f>
        <v>255.39</v>
      </c>
      <c r="AP860" s="22">
        <f t="shared" si="3552"/>
        <v>202.24</v>
      </c>
      <c r="AQ860" s="22">
        <f t="shared" si="3552"/>
        <v>53.15</v>
      </c>
      <c r="AR860" s="22">
        <v>0.0</v>
      </c>
      <c r="AS860" s="22">
        <f t="shared" si="27"/>
        <v>53.15</v>
      </c>
      <c r="AT860" s="22">
        <f t="shared" si="28"/>
        <v>53.15</v>
      </c>
      <c r="AU860" s="22">
        <f t="shared" si="29"/>
        <v>0</v>
      </c>
      <c r="AV860" s="22">
        <f t="shared" si="3524"/>
        <v>4554</v>
      </c>
      <c r="AW860" s="22">
        <f t="shared" si="31"/>
        <v>4554</v>
      </c>
      <c r="AX860" s="22">
        <f t="shared" si="32"/>
        <v>0</v>
      </c>
      <c r="AY860" s="22">
        <v>70.73</v>
      </c>
      <c r="AZ860" s="22">
        <f t="shared" si="33"/>
        <v>70.73</v>
      </c>
      <c r="BA860" s="22">
        <f t="shared" si="34"/>
        <v>0</v>
      </c>
      <c r="BB860" s="22">
        <f t="shared" si="35"/>
        <v>4624.73</v>
      </c>
      <c r="BC860" s="22">
        <f t="shared" ref="BC860:BD860" si="3553">SUM(AW860+AZ860)</f>
        <v>4624.73</v>
      </c>
      <c r="BD860" s="22">
        <f t="shared" si="3553"/>
        <v>0</v>
      </c>
      <c r="BE860" s="22">
        <f t="shared" si="37"/>
        <v>0</v>
      </c>
      <c r="BF860" s="27">
        <v>0.0</v>
      </c>
      <c r="BG860" s="22">
        <f t="shared" si="38"/>
        <v>0</v>
      </c>
      <c r="BH860" s="22">
        <f t="shared" si="39"/>
        <v>0</v>
      </c>
      <c r="BI860" s="22">
        <v>564.05</v>
      </c>
      <c r="BJ860" s="22">
        <f t="shared" si="40"/>
        <v>564.05</v>
      </c>
      <c r="BK860" s="22">
        <f t="shared" si="41"/>
        <v>0</v>
      </c>
      <c r="BL860" s="22"/>
      <c r="BM860" s="22">
        <f t="shared" si="42"/>
        <v>0</v>
      </c>
      <c r="BN860" s="22" t="str">
        <f t="shared" si="43"/>
        <v/>
      </c>
      <c r="BO860" s="22">
        <f t="shared" ref="BO860:BQ860" si="3554">BF860+BI860+BL860</f>
        <v>564.05</v>
      </c>
      <c r="BP860" s="22">
        <f t="shared" si="3554"/>
        <v>564.05</v>
      </c>
      <c r="BQ860" s="22">
        <f t="shared" si="3554"/>
        <v>0</v>
      </c>
      <c r="BR860" s="22">
        <f t="shared" si="45"/>
        <v>0</v>
      </c>
      <c r="BS860" s="22">
        <v>0.0</v>
      </c>
      <c r="BT860" s="22">
        <f t="shared" si="46"/>
        <v>0</v>
      </c>
      <c r="BU860" s="22">
        <f t="shared" si="47"/>
        <v>0</v>
      </c>
      <c r="BV860" s="22">
        <f t="shared" si="48"/>
        <v>0</v>
      </c>
      <c r="BW860" s="27">
        <v>574.62</v>
      </c>
      <c r="BX860" s="22">
        <f t="shared" si="49"/>
        <v>574.62</v>
      </c>
      <c r="BY860" s="22">
        <f t="shared" si="50"/>
        <v>0</v>
      </c>
      <c r="BZ860" s="22">
        <f t="shared" si="51"/>
        <v>0</v>
      </c>
      <c r="CA860" s="22">
        <f t="shared" si="52"/>
        <v>0</v>
      </c>
    </row>
    <row r="861" ht="14.25" customHeight="1">
      <c r="A861" s="14" t="s">
        <v>3704</v>
      </c>
      <c r="B861" s="14" t="s">
        <v>3705</v>
      </c>
      <c r="C861" s="14" t="s">
        <v>3706</v>
      </c>
      <c r="D861" s="14" t="s">
        <v>3707</v>
      </c>
      <c r="E861" s="14" t="s">
        <v>3708</v>
      </c>
      <c r="F861" s="14" t="s">
        <v>3709</v>
      </c>
      <c r="G861" s="14" t="s">
        <v>3710</v>
      </c>
      <c r="H861" s="25" t="s">
        <v>3650</v>
      </c>
      <c r="I861" s="26">
        <v>53.15</v>
      </c>
      <c r="J861" s="22">
        <v>0.0</v>
      </c>
      <c r="K861" s="22">
        <f t="shared" si="6"/>
        <v>0</v>
      </c>
      <c r="L861" s="22">
        <f t="shared" si="7"/>
        <v>0</v>
      </c>
      <c r="M861" s="22">
        <v>0.0</v>
      </c>
      <c r="N861" s="22">
        <f t="shared" si="8"/>
        <v>0</v>
      </c>
      <c r="O861" s="22">
        <f t="shared" si="9"/>
        <v>0</v>
      </c>
      <c r="P861" s="22">
        <v>10.0</v>
      </c>
      <c r="Q861" s="22">
        <f t="shared" si="10"/>
        <v>0</v>
      </c>
      <c r="R861" s="22">
        <f t="shared" si="11"/>
        <v>10</v>
      </c>
      <c r="S861" s="22">
        <v>100.0</v>
      </c>
      <c r="T861" s="22">
        <f t="shared" si="12"/>
        <v>56.85</v>
      </c>
      <c r="U861" s="22">
        <f t="shared" si="13"/>
        <v>43.15</v>
      </c>
      <c r="V861" s="22">
        <f t="shared" si="14"/>
        <v>0</v>
      </c>
      <c r="W861" s="22">
        <v>27.8</v>
      </c>
      <c r="X861" s="22">
        <f t="shared" si="15"/>
        <v>27.8</v>
      </c>
      <c r="Y861" s="22">
        <f t="shared" si="16"/>
        <v>0</v>
      </c>
      <c r="Z861" s="22">
        <v>0.39</v>
      </c>
      <c r="AA861" s="22">
        <f t="shared" si="17"/>
        <v>0.39</v>
      </c>
      <c r="AB861" s="22">
        <f t="shared" si="18"/>
        <v>0</v>
      </c>
      <c r="AC861" s="22">
        <v>68.87</v>
      </c>
      <c r="AD861" s="22">
        <f t="shared" si="19"/>
        <v>68.87</v>
      </c>
      <c r="AE861" s="22">
        <f t="shared" si="20"/>
        <v>0</v>
      </c>
      <c r="AF861" s="22">
        <v>1.37</v>
      </c>
      <c r="AG861" s="22">
        <f t="shared" si="21"/>
        <v>1.37</v>
      </c>
      <c r="AH861" s="22">
        <f t="shared" si="22"/>
        <v>0</v>
      </c>
      <c r="AI861" s="22">
        <v>60.86</v>
      </c>
      <c r="AJ861" s="22">
        <f t="shared" si="23"/>
        <v>60.86</v>
      </c>
      <c r="AK861" s="22">
        <f t="shared" si="24"/>
        <v>0</v>
      </c>
      <c r="AL861" s="22">
        <f t="shared" ref="AL861:AN861" si="3555">AF861+AI861</f>
        <v>62.23</v>
      </c>
      <c r="AM861" s="22">
        <f t="shared" si="3555"/>
        <v>62.23</v>
      </c>
      <c r="AN861" s="22">
        <f t="shared" si="3555"/>
        <v>0</v>
      </c>
      <c r="AO861" s="22">
        <f t="shared" ref="AO861:AQ861" si="3556">SUM(J861+M861+P861+S861+W861+Z861+AC861+AF861+AI861)</f>
        <v>269.29</v>
      </c>
      <c r="AP861" s="22">
        <f t="shared" si="3556"/>
        <v>216.14</v>
      </c>
      <c r="AQ861" s="22">
        <f t="shared" si="3556"/>
        <v>53.15</v>
      </c>
      <c r="AR861" s="22">
        <v>0.0</v>
      </c>
      <c r="AS861" s="22">
        <f t="shared" si="27"/>
        <v>53.15</v>
      </c>
      <c r="AT861" s="22">
        <f t="shared" si="28"/>
        <v>53.15</v>
      </c>
      <c r="AU861" s="22">
        <f t="shared" si="29"/>
        <v>0</v>
      </c>
      <c r="AV861" s="22">
        <f t="shared" ref="AV861:AV866" si="3561">82.93*120</f>
        <v>9951.6</v>
      </c>
      <c r="AW861" s="22">
        <f t="shared" si="31"/>
        <v>9951.6</v>
      </c>
      <c r="AX861" s="22">
        <f t="shared" si="32"/>
        <v>0</v>
      </c>
      <c r="AY861" s="22">
        <v>175.06</v>
      </c>
      <c r="AZ861" s="22">
        <f t="shared" si="33"/>
        <v>175.06</v>
      </c>
      <c r="BA861" s="22">
        <f t="shared" si="34"/>
        <v>0</v>
      </c>
      <c r="BB861" s="22">
        <f t="shared" si="35"/>
        <v>10126.66</v>
      </c>
      <c r="BC861" s="22">
        <f t="shared" ref="BC861:BD861" si="3557">SUM(AW861+AZ861)</f>
        <v>10126.66</v>
      </c>
      <c r="BD861" s="22">
        <f t="shared" si="3557"/>
        <v>0</v>
      </c>
      <c r="BE861" s="22">
        <f t="shared" si="37"/>
        <v>0</v>
      </c>
      <c r="BF861" s="27">
        <v>0.0</v>
      </c>
      <c r="BG861" s="22">
        <f t="shared" si="38"/>
        <v>0</v>
      </c>
      <c r="BH861" s="22">
        <f t="shared" si="39"/>
        <v>0</v>
      </c>
      <c r="BI861" s="22">
        <v>283.41</v>
      </c>
      <c r="BJ861" s="22">
        <f t="shared" si="40"/>
        <v>283.41</v>
      </c>
      <c r="BK861" s="22">
        <f t="shared" si="41"/>
        <v>0</v>
      </c>
      <c r="BL861" s="22"/>
      <c r="BM861" s="22">
        <f t="shared" si="42"/>
        <v>0</v>
      </c>
      <c r="BN861" s="22" t="str">
        <f t="shared" si="43"/>
        <v/>
      </c>
      <c r="BO861" s="22">
        <f t="shared" ref="BO861:BQ861" si="3558">BF861+BI861+BL861</f>
        <v>283.41</v>
      </c>
      <c r="BP861" s="22">
        <f t="shared" si="3558"/>
        <v>283.41</v>
      </c>
      <c r="BQ861" s="22">
        <f t="shared" si="3558"/>
        <v>0</v>
      </c>
      <c r="BR861" s="22">
        <f t="shared" si="45"/>
        <v>0</v>
      </c>
      <c r="BS861" s="22">
        <v>0.0</v>
      </c>
      <c r="BT861" s="22">
        <f t="shared" si="46"/>
        <v>0</v>
      </c>
      <c r="BU861" s="22">
        <f t="shared" si="47"/>
        <v>0</v>
      </c>
      <c r="BV861" s="22">
        <f t="shared" si="48"/>
        <v>0</v>
      </c>
      <c r="BW861" s="27">
        <v>2153.76</v>
      </c>
      <c r="BX861" s="22">
        <f t="shared" si="49"/>
        <v>2153.76</v>
      </c>
      <c r="BY861" s="22">
        <f t="shared" si="50"/>
        <v>0</v>
      </c>
      <c r="BZ861" s="22">
        <f t="shared" si="51"/>
        <v>0</v>
      </c>
      <c r="CA861" s="22">
        <f t="shared" si="52"/>
        <v>0</v>
      </c>
    </row>
    <row r="862" ht="14.25" customHeight="1">
      <c r="A862" s="14" t="s">
        <v>3711</v>
      </c>
      <c r="B862" s="14" t="s">
        <v>3712</v>
      </c>
      <c r="C862" s="14" t="s">
        <v>3713</v>
      </c>
      <c r="D862" s="14" t="s">
        <v>3714</v>
      </c>
      <c r="E862" s="14" t="s">
        <v>3715</v>
      </c>
      <c r="F862" s="14" t="s">
        <v>3716</v>
      </c>
      <c r="G862" s="14" t="s">
        <v>3717</v>
      </c>
      <c r="H862" s="25" t="s">
        <v>3650</v>
      </c>
      <c r="I862" s="26">
        <v>53.15</v>
      </c>
      <c r="J862" s="22">
        <v>0.0</v>
      </c>
      <c r="K862" s="22">
        <f t="shared" si="6"/>
        <v>0</v>
      </c>
      <c r="L862" s="22">
        <f t="shared" si="7"/>
        <v>0</v>
      </c>
      <c r="M862" s="22">
        <v>0.0</v>
      </c>
      <c r="N862" s="22">
        <f t="shared" si="8"/>
        <v>0</v>
      </c>
      <c r="O862" s="22">
        <f t="shared" si="9"/>
        <v>0</v>
      </c>
      <c r="P862" s="22">
        <v>22.0</v>
      </c>
      <c r="Q862" s="22">
        <f t="shared" si="10"/>
        <v>0</v>
      </c>
      <c r="R862" s="22">
        <f t="shared" si="11"/>
        <v>22</v>
      </c>
      <c r="S862" s="22">
        <v>100.0</v>
      </c>
      <c r="T862" s="22">
        <f t="shared" si="12"/>
        <v>68.85</v>
      </c>
      <c r="U862" s="22">
        <f t="shared" si="13"/>
        <v>31.15</v>
      </c>
      <c r="V862" s="22">
        <f t="shared" si="14"/>
        <v>0</v>
      </c>
      <c r="W862" s="22">
        <v>13.9</v>
      </c>
      <c r="X862" s="22">
        <f t="shared" si="15"/>
        <v>13.9</v>
      </c>
      <c r="Y862" s="22">
        <f t="shared" si="16"/>
        <v>0</v>
      </c>
      <c r="Z862" s="22">
        <v>0.39</v>
      </c>
      <c r="AA862" s="22">
        <f t="shared" si="17"/>
        <v>0.39</v>
      </c>
      <c r="AB862" s="22">
        <f t="shared" si="18"/>
        <v>0</v>
      </c>
      <c r="AC862" s="22">
        <v>68.87</v>
      </c>
      <c r="AD862" s="22">
        <f t="shared" si="19"/>
        <v>68.87</v>
      </c>
      <c r="AE862" s="22">
        <f t="shared" si="20"/>
        <v>0</v>
      </c>
      <c r="AF862" s="22">
        <v>1.37</v>
      </c>
      <c r="AG862" s="22">
        <f t="shared" si="21"/>
        <v>1.37</v>
      </c>
      <c r="AH862" s="22">
        <f t="shared" si="22"/>
        <v>0</v>
      </c>
      <c r="AI862" s="22">
        <v>60.86</v>
      </c>
      <c r="AJ862" s="22">
        <f t="shared" si="23"/>
        <v>60.86</v>
      </c>
      <c r="AK862" s="22">
        <f t="shared" si="24"/>
        <v>0</v>
      </c>
      <c r="AL862" s="22">
        <f t="shared" ref="AL862:AN862" si="3559">AF862+AI862</f>
        <v>62.23</v>
      </c>
      <c r="AM862" s="22">
        <f t="shared" si="3559"/>
        <v>62.23</v>
      </c>
      <c r="AN862" s="22">
        <f t="shared" si="3559"/>
        <v>0</v>
      </c>
      <c r="AO862" s="22">
        <f t="shared" ref="AO862:AQ862" si="3560">SUM(J862+M862+P862+S862+W862+Z862+AC862+AF862+AI862)</f>
        <v>267.39</v>
      </c>
      <c r="AP862" s="22">
        <f t="shared" si="3560"/>
        <v>214.24</v>
      </c>
      <c r="AQ862" s="22">
        <f t="shared" si="3560"/>
        <v>53.15</v>
      </c>
      <c r="AR862" s="22">
        <v>0.0</v>
      </c>
      <c r="AS862" s="22">
        <f t="shared" si="27"/>
        <v>53.15</v>
      </c>
      <c r="AT862" s="22">
        <f t="shared" si="28"/>
        <v>53.15</v>
      </c>
      <c r="AU862" s="22">
        <f t="shared" si="29"/>
        <v>0</v>
      </c>
      <c r="AV862" s="22">
        <f t="shared" si="3561"/>
        <v>9951.6</v>
      </c>
      <c r="AW862" s="22">
        <f t="shared" si="31"/>
        <v>9951.6</v>
      </c>
      <c r="AX862" s="22">
        <f t="shared" si="32"/>
        <v>0</v>
      </c>
      <c r="AY862" s="22">
        <v>175.06</v>
      </c>
      <c r="AZ862" s="22">
        <f t="shared" si="33"/>
        <v>175.06</v>
      </c>
      <c r="BA862" s="22">
        <f t="shared" si="34"/>
        <v>0</v>
      </c>
      <c r="BB862" s="22">
        <f t="shared" si="35"/>
        <v>10126.66</v>
      </c>
      <c r="BC862" s="22">
        <f t="shared" ref="BC862:BD862" si="3562">SUM(AW862+AZ862)</f>
        <v>10126.66</v>
      </c>
      <c r="BD862" s="22">
        <f t="shared" si="3562"/>
        <v>0</v>
      </c>
      <c r="BE862" s="22">
        <f t="shared" si="37"/>
        <v>0</v>
      </c>
      <c r="BF862" s="27">
        <v>0.0</v>
      </c>
      <c r="BG862" s="22">
        <f t="shared" si="38"/>
        <v>0</v>
      </c>
      <c r="BH862" s="22">
        <f t="shared" si="39"/>
        <v>0</v>
      </c>
      <c r="BI862" s="22">
        <v>283.41</v>
      </c>
      <c r="BJ862" s="22">
        <f t="shared" si="40"/>
        <v>283.41</v>
      </c>
      <c r="BK862" s="22">
        <f t="shared" si="41"/>
        <v>0</v>
      </c>
      <c r="BL862" s="22"/>
      <c r="BM862" s="22">
        <f t="shared" si="42"/>
        <v>0</v>
      </c>
      <c r="BN862" s="22" t="str">
        <f t="shared" si="43"/>
        <v/>
      </c>
      <c r="BO862" s="22">
        <f t="shared" ref="BO862:BQ862" si="3563">BF862+BI862+BL862</f>
        <v>283.41</v>
      </c>
      <c r="BP862" s="22">
        <f t="shared" si="3563"/>
        <v>283.41</v>
      </c>
      <c r="BQ862" s="22">
        <f t="shared" si="3563"/>
        <v>0</v>
      </c>
      <c r="BR862" s="22">
        <f t="shared" si="45"/>
        <v>0</v>
      </c>
      <c r="BS862" s="22">
        <v>0.0</v>
      </c>
      <c r="BT862" s="22">
        <f t="shared" si="46"/>
        <v>0</v>
      </c>
      <c r="BU862" s="22">
        <f t="shared" si="47"/>
        <v>0</v>
      </c>
      <c r="BV862" s="22">
        <f t="shared" si="48"/>
        <v>0</v>
      </c>
      <c r="BW862" s="27">
        <v>1149.24</v>
      </c>
      <c r="BX862" s="22">
        <f t="shared" si="49"/>
        <v>1149.24</v>
      </c>
      <c r="BY862" s="22">
        <f t="shared" si="50"/>
        <v>0</v>
      </c>
      <c r="BZ862" s="22">
        <f t="shared" si="51"/>
        <v>0</v>
      </c>
      <c r="CA862" s="22">
        <f t="shared" si="52"/>
        <v>0</v>
      </c>
    </row>
    <row r="863" ht="14.25" customHeight="1">
      <c r="A863" s="14" t="s">
        <v>3718</v>
      </c>
      <c r="B863" s="14" t="s">
        <v>3719</v>
      </c>
      <c r="C863" s="14" t="s">
        <v>3720</v>
      </c>
      <c r="D863" s="14" t="s">
        <v>3721</v>
      </c>
      <c r="E863" s="14" t="s">
        <v>3722</v>
      </c>
      <c r="F863" s="14" t="s">
        <v>3723</v>
      </c>
      <c r="G863" s="14" t="s">
        <v>3724</v>
      </c>
      <c r="H863" s="25" t="s">
        <v>3650</v>
      </c>
      <c r="I863" s="26">
        <v>53.15</v>
      </c>
      <c r="J863" s="22">
        <v>0.0</v>
      </c>
      <c r="K863" s="22">
        <f t="shared" si="6"/>
        <v>0</v>
      </c>
      <c r="L863" s="22">
        <f t="shared" si="7"/>
        <v>0</v>
      </c>
      <c r="M863" s="22">
        <v>0.0</v>
      </c>
      <c r="N863" s="22">
        <f t="shared" si="8"/>
        <v>0</v>
      </c>
      <c r="O863" s="22">
        <f t="shared" si="9"/>
        <v>0</v>
      </c>
      <c r="P863" s="22">
        <v>10.0</v>
      </c>
      <c r="Q863" s="22">
        <f t="shared" si="10"/>
        <v>0</v>
      </c>
      <c r="R863" s="22">
        <f t="shared" si="11"/>
        <v>10</v>
      </c>
      <c r="S863" s="22">
        <v>100.0</v>
      </c>
      <c r="T863" s="22">
        <f t="shared" si="12"/>
        <v>56.85</v>
      </c>
      <c r="U863" s="22">
        <f t="shared" si="13"/>
        <v>43.15</v>
      </c>
      <c r="V863" s="22">
        <f t="shared" si="14"/>
        <v>0</v>
      </c>
      <c r="W863" s="22">
        <v>13.9</v>
      </c>
      <c r="X863" s="22">
        <f t="shared" si="15"/>
        <v>13.9</v>
      </c>
      <c r="Y863" s="22">
        <f t="shared" si="16"/>
        <v>0</v>
      </c>
      <c r="Z863" s="22">
        <v>0.39</v>
      </c>
      <c r="AA863" s="22">
        <f t="shared" si="17"/>
        <v>0.39</v>
      </c>
      <c r="AB863" s="22">
        <f t="shared" si="18"/>
        <v>0</v>
      </c>
      <c r="AC863" s="22">
        <v>68.87</v>
      </c>
      <c r="AD863" s="22">
        <f t="shared" si="19"/>
        <v>68.87</v>
      </c>
      <c r="AE863" s="22">
        <f t="shared" si="20"/>
        <v>0</v>
      </c>
      <c r="AF863" s="22">
        <v>1.37</v>
      </c>
      <c r="AG863" s="22">
        <f t="shared" si="21"/>
        <v>1.37</v>
      </c>
      <c r="AH863" s="22">
        <f t="shared" si="22"/>
        <v>0</v>
      </c>
      <c r="AI863" s="22">
        <v>60.86</v>
      </c>
      <c r="AJ863" s="22">
        <f t="shared" si="23"/>
        <v>60.86</v>
      </c>
      <c r="AK863" s="22">
        <f t="shared" si="24"/>
        <v>0</v>
      </c>
      <c r="AL863" s="22">
        <f t="shared" ref="AL863:AN863" si="3564">AF863+AI863</f>
        <v>62.23</v>
      </c>
      <c r="AM863" s="22">
        <f t="shared" si="3564"/>
        <v>62.23</v>
      </c>
      <c r="AN863" s="22">
        <f t="shared" si="3564"/>
        <v>0</v>
      </c>
      <c r="AO863" s="22">
        <f t="shared" ref="AO863:AQ863" si="3565">SUM(J863+M863+P863+S863+W863+Z863+AC863+AF863+AI863)</f>
        <v>255.39</v>
      </c>
      <c r="AP863" s="22">
        <f t="shared" si="3565"/>
        <v>202.24</v>
      </c>
      <c r="AQ863" s="22">
        <f t="shared" si="3565"/>
        <v>53.15</v>
      </c>
      <c r="AR863" s="22">
        <v>0.0</v>
      </c>
      <c r="AS863" s="22">
        <f t="shared" si="27"/>
        <v>53.15</v>
      </c>
      <c r="AT863" s="22">
        <f t="shared" si="28"/>
        <v>53.15</v>
      </c>
      <c r="AU863" s="22">
        <f t="shared" si="29"/>
        <v>0</v>
      </c>
      <c r="AV863" s="22">
        <f t="shared" si="3561"/>
        <v>9951.6</v>
      </c>
      <c r="AW863" s="22">
        <f t="shared" si="31"/>
        <v>9951.6</v>
      </c>
      <c r="AX863" s="22">
        <f t="shared" si="32"/>
        <v>0</v>
      </c>
      <c r="AY863" s="22">
        <v>175.06</v>
      </c>
      <c r="AZ863" s="22">
        <f t="shared" si="33"/>
        <v>175.06</v>
      </c>
      <c r="BA863" s="22">
        <f t="shared" si="34"/>
        <v>0</v>
      </c>
      <c r="BB863" s="22">
        <f t="shared" si="35"/>
        <v>10126.66</v>
      </c>
      <c r="BC863" s="22">
        <f t="shared" ref="BC863:BD863" si="3566">SUM(AW863+AZ863)</f>
        <v>10126.66</v>
      </c>
      <c r="BD863" s="22">
        <f t="shared" si="3566"/>
        <v>0</v>
      </c>
      <c r="BE863" s="22">
        <f t="shared" si="37"/>
        <v>0</v>
      </c>
      <c r="BF863" s="27">
        <v>0.0</v>
      </c>
      <c r="BG863" s="22">
        <f t="shared" si="38"/>
        <v>0</v>
      </c>
      <c r="BH863" s="22">
        <f t="shared" si="39"/>
        <v>0</v>
      </c>
      <c r="BI863" s="22">
        <v>0.0</v>
      </c>
      <c r="BJ863" s="22">
        <f t="shared" si="40"/>
        <v>0</v>
      </c>
      <c r="BK863" s="22">
        <f t="shared" si="41"/>
        <v>0</v>
      </c>
      <c r="BL863" s="22"/>
      <c r="BM863" s="22">
        <f t="shared" si="42"/>
        <v>0</v>
      </c>
      <c r="BN863" s="22" t="str">
        <f t="shared" si="43"/>
        <v/>
      </c>
      <c r="BO863" s="22">
        <f t="shared" ref="BO863:BQ863" si="3567">BF863+BI863+BL863</f>
        <v>0</v>
      </c>
      <c r="BP863" s="22">
        <f t="shared" si="3567"/>
        <v>0</v>
      </c>
      <c r="BQ863" s="22">
        <f t="shared" si="3567"/>
        <v>0</v>
      </c>
      <c r="BR863" s="22">
        <f t="shared" si="45"/>
        <v>0</v>
      </c>
      <c r="BS863" s="22">
        <v>0.0</v>
      </c>
      <c r="BT863" s="22">
        <f t="shared" si="46"/>
        <v>0</v>
      </c>
      <c r="BU863" s="22">
        <f t="shared" si="47"/>
        <v>0</v>
      </c>
      <c r="BV863" s="22">
        <f t="shared" si="48"/>
        <v>0</v>
      </c>
      <c r="BW863" s="27">
        <v>0.0</v>
      </c>
      <c r="BX863" s="22">
        <f t="shared" si="49"/>
        <v>0</v>
      </c>
      <c r="BY863" s="22">
        <f t="shared" si="50"/>
        <v>0</v>
      </c>
      <c r="BZ863" s="22">
        <f t="shared" si="51"/>
        <v>0</v>
      </c>
      <c r="CA863" s="22">
        <f t="shared" si="52"/>
        <v>0</v>
      </c>
    </row>
    <row r="864" ht="14.25" customHeight="1">
      <c r="A864" s="14" t="s">
        <v>3725</v>
      </c>
      <c r="B864" s="14" t="s">
        <v>3726</v>
      </c>
      <c r="C864" s="14" t="s">
        <v>3727</v>
      </c>
      <c r="D864" s="14" t="s">
        <v>3728</v>
      </c>
      <c r="E864" s="14" t="s">
        <v>3158</v>
      </c>
      <c r="F864" s="14" t="s">
        <v>3729</v>
      </c>
      <c r="G864" s="14" t="s">
        <v>3730</v>
      </c>
      <c r="H864" s="25" t="s">
        <v>3650</v>
      </c>
      <c r="I864" s="26">
        <v>53.15</v>
      </c>
      <c r="J864" s="22">
        <v>0.0</v>
      </c>
      <c r="K864" s="22">
        <f t="shared" si="6"/>
        <v>0</v>
      </c>
      <c r="L864" s="22">
        <f t="shared" si="7"/>
        <v>0</v>
      </c>
      <c r="M864" s="22">
        <v>0.0</v>
      </c>
      <c r="N864" s="22">
        <f t="shared" si="8"/>
        <v>0</v>
      </c>
      <c r="O864" s="22">
        <f t="shared" si="9"/>
        <v>0</v>
      </c>
      <c r="P864" s="22">
        <v>22.0</v>
      </c>
      <c r="Q864" s="22">
        <f t="shared" si="10"/>
        <v>0</v>
      </c>
      <c r="R864" s="22">
        <f t="shared" si="11"/>
        <v>22</v>
      </c>
      <c r="S864" s="22">
        <v>100.0</v>
      </c>
      <c r="T864" s="22">
        <f t="shared" si="12"/>
        <v>68.85</v>
      </c>
      <c r="U864" s="22">
        <f t="shared" si="13"/>
        <v>31.15</v>
      </c>
      <c r="V864" s="22">
        <f t="shared" si="14"/>
        <v>0</v>
      </c>
      <c r="W864" s="22">
        <v>13.9</v>
      </c>
      <c r="X864" s="22">
        <f t="shared" si="15"/>
        <v>13.9</v>
      </c>
      <c r="Y864" s="22">
        <f t="shared" si="16"/>
        <v>0</v>
      </c>
      <c r="Z864" s="22">
        <v>0.39</v>
      </c>
      <c r="AA864" s="22">
        <f t="shared" si="17"/>
        <v>0.39</v>
      </c>
      <c r="AB864" s="22">
        <f t="shared" si="18"/>
        <v>0</v>
      </c>
      <c r="AC864" s="22">
        <v>68.87</v>
      </c>
      <c r="AD864" s="22">
        <f t="shared" si="19"/>
        <v>68.87</v>
      </c>
      <c r="AE864" s="22">
        <f t="shared" si="20"/>
        <v>0</v>
      </c>
      <c r="AF864" s="22">
        <v>1.37</v>
      </c>
      <c r="AG864" s="22">
        <f t="shared" si="21"/>
        <v>1.37</v>
      </c>
      <c r="AH864" s="22">
        <f t="shared" si="22"/>
        <v>0</v>
      </c>
      <c r="AI864" s="22">
        <v>60.86</v>
      </c>
      <c r="AJ864" s="22">
        <f t="shared" si="23"/>
        <v>60.86</v>
      </c>
      <c r="AK864" s="22">
        <f t="shared" si="24"/>
        <v>0</v>
      </c>
      <c r="AL864" s="22">
        <f t="shared" ref="AL864:AN864" si="3568">AF864+AI864</f>
        <v>62.23</v>
      </c>
      <c r="AM864" s="22">
        <f t="shared" si="3568"/>
        <v>62.23</v>
      </c>
      <c r="AN864" s="22">
        <f t="shared" si="3568"/>
        <v>0</v>
      </c>
      <c r="AO864" s="22">
        <f t="shared" ref="AO864:AQ864" si="3569">SUM(J864+M864+P864+S864+W864+Z864+AC864+AF864+AI864)</f>
        <v>267.39</v>
      </c>
      <c r="AP864" s="22">
        <f t="shared" si="3569"/>
        <v>214.24</v>
      </c>
      <c r="AQ864" s="22">
        <f t="shared" si="3569"/>
        <v>53.15</v>
      </c>
      <c r="AR864" s="22">
        <v>0.0</v>
      </c>
      <c r="AS864" s="22">
        <f t="shared" si="27"/>
        <v>53.15</v>
      </c>
      <c r="AT864" s="22">
        <f t="shared" si="28"/>
        <v>53.15</v>
      </c>
      <c r="AU864" s="22">
        <f t="shared" si="29"/>
        <v>0</v>
      </c>
      <c r="AV864" s="22">
        <f t="shared" si="3561"/>
        <v>9951.6</v>
      </c>
      <c r="AW864" s="22">
        <f t="shared" si="31"/>
        <v>9951.6</v>
      </c>
      <c r="AX864" s="22">
        <f t="shared" si="32"/>
        <v>0</v>
      </c>
      <c r="AY864" s="22">
        <v>175.06</v>
      </c>
      <c r="AZ864" s="22">
        <f t="shared" si="33"/>
        <v>175.06</v>
      </c>
      <c r="BA864" s="22">
        <f t="shared" si="34"/>
        <v>0</v>
      </c>
      <c r="BB864" s="22">
        <f t="shared" si="35"/>
        <v>10126.66</v>
      </c>
      <c r="BC864" s="22">
        <f t="shared" ref="BC864:BD864" si="3570">SUM(AW864+AZ864)</f>
        <v>10126.66</v>
      </c>
      <c r="BD864" s="22">
        <f t="shared" si="3570"/>
        <v>0</v>
      </c>
      <c r="BE864" s="22">
        <f t="shared" si="37"/>
        <v>0</v>
      </c>
      <c r="BF864" s="27">
        <v>0.0</v>
      </c>
      <c r="BG864" s="22">
        <f t="shared" si="38"/>
        <v>0</v>
      </c>
      <c r="BH864" s="22">
        <f t="shared" si="39"/>
        <v>0</v>
      </c>
      <c r="BI864" s="22">
        <v>283.41</v>
      </c>
      <c r="BJ864" s="22">
        <f t="shared" si="40"/>
        <v>283.41</v>
      </c>
      <c r="BK864" s="22">
        <f t="shared" si="41"/>
        <v>0</v>
      </c>
      <c r="BL864" s="22"/>
      <c r="BM864" s="22">
        <f t="shared" si="42"/>
        <v>0</v>
      </c>
      <c r="BN864" s="22" t="str">
        <f t="shared" si="43"/>
        <v/>
      </c>
      <c r="BO864" s="22">
        <f t="shared" ref="BO864:BQ864" si="3571">BF864+BI864+BL864</f>
        <v>283.41</v>
      </c>
      <c r="BP864" s="22">
        <f t="shared" si="3571"/>
        <v>283.41</v>
      </c>
      <c r="BQ864" s="22">
        <f t="shared" si="3571"/>
        <v>0</v>
      </c>
      <c r="BR864" s="22">
        <f t="shared" si="45"/>
        <v>0</v>
      </c>
      <c r="BS864" s="22">
        <v>0.0</v>
      </c>
      <c r="BT864" s="22">
        <f t="shared" si="46"/>
        <v>0</v>
      </c>
      <c r="BU864" s="22">
        <f t="shared" si="47"/>
        <v>0</v>
      </c>
      <c r="BV864" s="22">
        <f t="shared" si="48"/>
        <v>0</v>
      </c>
      <c r="BW864" s="27">
        <v>3777.6</v>
      </c>
      <c r="BX864" s="22">
        <f t="shared" si="49"/>
        <v>3777.6</v>
      </c>
      <c r="BY864" s="22">
        <f t="shared" si="50"/>
        <v>0</v>
      </c>
      <c r="BZ864" s="22">
        <f t="shared" si="51"/>
        <v>0</v>
      </c>
      <c r="CA864" s="22">
        <f t="shared" si="52"/>
        <v>0</v>
      </c>
    </row>
    <row r="865" ht="14.25" customHeight="1">
      <c r="A865" s="14" t="s">
        <v>3731</v>
      </c>
      <c r="B865" s="14" t="s">
        <v>3732</v>
      </c>
      <c r="C865" s="14" t="s">
        <v>3733</v>
      </c>
      <c r="D865" s="14" t="s">
        <v>3734</v>
      </c>
      <c r="E865" s="14" t="s">
        <v>3735</v>
      </c>
      <c r="F865" s="14" t="s">
        <v>3723</v>
      </c>
      <c r="G865" s="14" t="s">
        <v>3736</v>
      </c>
      <c r="H865" s="25" t="s">
        <v>3650</v>
      </c>
      <c r="I865" s="26">
        <v>53.15</v>
      </c>
      <c r="J865" s="22">
        <v>0.0</v>
      </c>
      <c r="K865" s="22">
        <f t="shared" si="6"/>
        <v>0</v>
      </c>
      <c r="L865" s="22">
        <f t="shared" si="7"/>
        <v>0</v>
      </c>
      <c r="M865" s="22">
        <v>0.0</v>
      </c>
      <c r="N865" s="22">
        <f t="shared" si="8"/>
        <v>0</v>
      </c>
      <c r="O865" s="22">
        <f t="shared" si="9"/>
        <v>0</v>
      </c>
      <c r="P865" s="22">
        <v>22.0</v>
      </c>
      <c r="Q865" s="22">
        <f t="shared" si="10"/>
        <v>0</v>
      </c>
      <c r="R865" s="22">
        <f t="shared" si="11"/>
        <v>22</v>
      </c>
      <c r="S865" s="22">
        <v>100.0</v>
      </c>
      <c r="T865" s="22">
        <f t="shared" si="12"/>
        <v>68.85</v>
      </c>
      <c r="U865" s="22">
        <f t="shared" si="13"/>
        <v>31.15</v>
      </c>
      <c r="V865" s="22">
        <f t="shared" si="14"/>
        <v>0</v>
      </c>
      <c r="W865" s="22">
        <v>13.9</v>
      </c>
      <c r="X865" s="22">
        <f t="shared" si="15"/>
        <v>13.9</v>
      </c>
      <c r="Y865" s="22">
        <f t="shared" si="16"/>
        <v>0</v>
      </c>
      <c r="Z865" s="22">
        <v>0.39</v>
      </c>
      <c r="AA865" s="22">
        <f t="shared" si="17"/>
        <v>0.39</v>
      </c>
      <c r="AB865" s="22">
        <f t="shared" si="18"/>
        <v>0</v>
      </c>
      <c r="AC865" s="22">
        <v>68.87</v>
      </c>
      <c r="AD865" s="22">
        <f t="shared" si="19"/>
        <v>68.87</v>
      </c>
      <c r="AE865" s="22">
        <f t="shared" si="20"/>
        <v>0</v>
      </c>
      <c r="AF865" s="22">
        <v>1.37</v>
      </c>
      <c r="AG865" s="22">
        <f t="shared" si="21"/>
        <v>1.37</v>
      </c>
      <c r="AH865" s="22">
        <f t="shared" si="22"/>
        <v>0</v>
      </c>
      <c r="AI865" s="22">
        <v>60.86</v>
      </c>
      <c r="AJ865" s="22">
        <f t="shared" si="23"/>
        <v>60.86</v>
      </c>
      <c r="AK865" s="22">
        <f t="shared" si="24"/>
        <v>0</v>
      </c>
      <c r="AL865" s="22">
        <f t="shared" ref="AL865:AN865" si="3572">AF865+AI865</f>
        <v>62.23</v>
      </c>
      <c r="AM865" s="22">
        <f t="shared" si="3572"/>
        <v>62.23</v>
      </c>
      <c r="AN865" s="22">
        <f t="shared" si="3572"/>
        <v>0</v>
      </c>
      <c r="AO865" s="22">
        <f t="shared" ref="AO865:AQ865" si="3573">SUM(J865+M865+P865+S865+W865+Z865+AC865+AF865+AI865)</f>
        <v>267.39</v>
      </c>
      <c r="AP865" s="22">
        <f t="shared" si="3573"/>
        <v>214.24</v>
      </c>
      <c r="AQ865" s="22">
        <f t="shared" si="3573"/>
        <v>53.15</v>
      </c>
      <c r="AR865" s="22">
        <v>0.0</v>
      </c>
      <c r="AS865" s="22">
        <f t="shared" si="27"/>
        <v>53.15</v>
      </c>
      <c r="AT865" s="22">
        <f t="shared" si="28"/>
        <v>53.15</v>
      </c>
      <c r="AU865" s="22">
        <f t="shared" si="29"/>
        <v>0</v>
      </c>
      <c r="AV865" s="22">
        <f t="shared" si="3561"/>
        <v>9951.6</v>
      </c>
      <c r="AW865" s="22">
        <f t="shared" si="31"/>
        <v>9951.6</v>
      </c>
      <c r="AX865" s="22">
        <f t="shared" si="32"/>
        <v>0</v>
      </c>
      <c r="AY865" s="22">
        <v>175.06</v>
      </c>
      <c r="AZ865" s="22">
        <f t="shared" si="33"/>
        <v>175.06</v>
      </c>
      <c r="BA865" s="22">
        <f t="shared" si="34"/>
        <v>0</v>
      </c>
      <c r="BB865" s="22">
        <f t="shared" si="35"/>
        <v>10126.66</v>
      </c>
      <c r="BC865" s="22">
        <f t="shared" ref="BC865:BD865" si="3574">SUM(AW865+AZ865)</f>
        <v>10126.66</v>
      </c>
      <c r="BD865" s="22">
        <f t="shared" si="3574"/>
        <v>0</v>
      </c>
      <c r="BE865" s="22">
        <f t="shared" si="37"/>
        <v>0</v>
      </c>
      <c r="BF865" s="27">
        <v>0.0</v>
      </c>
      <c r="BG865" s="22">
        <f t="shared" si="38"/>
        <v>0</v>
      </c>
      <c r="BH865" s="22">
        <f t="shared" si="39"/>
        <v>0</v>
      </c>
      <c r="BI865" s="22">
        <v>283.41</v>
      </c>
      <c r="BJ865" s="22">
        <f t="shared" si="40"/>
        <v>283.41</v>
      </c>
      <c r="BK865" s="22">
        <f t="shared" si="41"/>
        <v>0</v>
      </c>
      <c r="BL865" s="22"/>
      <c r="BM865" s="22">
        <f t="shared" si="42"/>
        <v>0</v>
      </c>
      <c r="BN865" s="22" t="str">
        <f t="shared" si="43"/>
        <v/>
      </c>
      <c r="BO865" s="22">
        <f t="shared" ref="BO865:BQ865" si="3575">BF865+BI865+BL865</f>
        <v>283.41</v>
      </c>
      <c r="BP865" s="22">
        <f t="shared" si="3575"/>
        <v>283.41</v>
      </c>
      <c r="BQ865" s="22">
        <f t="shared" si="3575"/>
        <v>0</v>
      </c>
      <c r="BR865" s="22">
        <f t="shared" si="45"/>
        <v>0</v>
      </c>
      <c r="BS865" s="22">
        <v>0.0</v>
      </c>
      <c r="BT865" s="22">
        <f t="shared" si="46"/>
        <v>0</v>
      </c>
      <c r="BU865" s="22">
        <f t="shared" si="47"/>
        <v>0</v>
      </c>
      <c r="BV865" s="22">
        <f t="shared" si="48"/>
        <v>0</v>
      </c>
      <c r="BW865" s="27">
        <v>244.74</v>
      </c>
      <c r="BX865" s="22">
        <f t="shared" si="49"/>
        <v>244.74</v>
      </c>
      <c r="BY865" s="22">
        <f t="shared" si="50"/>
        <v>0</v>
      </c>
      <c r="BZ865" s="22">
        <f t="shared" si="51"/>
        <v>0</v>
      </c>
      <c r="CA865" s="22">
        <f t="shared" si="52"/>
        <v>0</v>
      </c>
    </row>
    <row r="866" ht="14.25" customHeight="1">
      <c r="A866" s="14" t="s">
        <v>3737</v>
      </c>
      <c r="B866" s="14" t="s">
        <v>3738</v>
      </c>
      <c r="C866" s="14" t="s">
        <v>3739</v>
      </c>
      <c r="D866" s="14" t="s">
        <v>3740</v>
      </c>
      <c r="E866" s="14" t="s">
        <v>3741</v>
      </c>
      <c r="F866" s="14" t="s">
        <v>3742</v>
      </c>
      <c r="G866" s="14" t="s">
        <v>3743</v>
      </c>
      <c r="H866" s="25" t="s">
        <v>3650</v>
      </c>
      <c r="I866" s="26">
        <v>53.15</v>
      </c>
      <c r="J866" s="22">
        <v>0.0</v>
      </c>
      <c r="K866" s="22">
        <f t="shared" si="6"/>
        <v>0</v>
      </c>
      <c r="L866" s="22">
        <f t="shared" si="7"/>
        <v>0</v>
      </c>
      <c r="M866" s="22">
        <v>0.0</v>
      </c>
      <c r="N866" s="22">
        <f t="shared" si="8"/>
        <v>0</v>
      </c>
      <c r="O866" s="22">
        <f t="shared" si="9"/>
        <v>0</v>
      </c>
      <c r="P866" s="22">
        <v>22.0</v>
      </c>
      <c r="Q866" s="22">
        <f t="shared" si="10"/>
        <v>0</v>
      </c>
      <c r="R866" s="22">
        <f t="shared" si="11"/>
        <v>22</v>
      </c>
      <c r="S866" s="22">
        <v>100.0</v>
      </c>
      <c r="T866" s="22">
        <f t="shared" si="12"/>
        <v>68.85</v>
      </c>
      <c r="U866" s="22">
        <f t="shared" si="13"/>
        <v>31.15</v>
      </c>
      <c r="V866" s="22">
        <f t="shared" si="14"/>
        <v>0</v>
      </c>
      <c r="W866" s="22">
        <v>13.9</v>
      </c>
      <c r="X866" s="22">
        <f t="shared" si="15"/>
        <v>13.9</v>
      </c>
      <c r="Y866" s="22">
        <f t="shared" si="16"/>
        <v>0</v>
      </c>
      <c r="Z866" s="22">
        <v>0.39</v>
      </c>
      <c r="AA866" s="22">
        <f t="shared" si="17"/>
        <v>0.39</v>
      </c>
      <c r="AB866" s="22">
        <f t="shared" si="18"/>
        <v>0</v>
      </c>
      <c r="AC866" s="22">
        <v>68.87</v>
      </c>
      <c r="AD866" s="22">
        <f t="shared" si="19"/>
        <v>68.87</v>
      </c>
      <c r="AE866" s="22">
        <f t="shared" si="20"/>
        <v>0</v>
      </c>
      <c r="AF866" s="22">
        <v>1.37</v>
      </c>
      <c r="AG866" s="22">
        <f t="shared" si="21"/>
        <v>1.37</v>
      </c>
      <c r="AH866" s="22">
        <f t="shared" si="22"/>
        <v>0</v>
      </c>
      <c r="AI866" s="22">
        <v>60.86</v>
      </c>
      <c r="AJ866" s="22">
        <f t="shared" si="23"/>
        <v>60.86</v>
      </c>
      <c r="AK866" s="22">
        <f t="shared" si="24"/>
        <v>0</v>
      </c>
      <c r="AL866" s="22">
        <f t="shared" ref="AL866:AN866" si="3576">AF866+AI866</f>
        <v>62.23</v>
      </c>
      <c r="AM866" s="22">
        <f t="shared" si="3576"/>
        <v>62.23</v>
      </c>
      <c r="AN866" s="22">
        <f t="shared" si="3576"/>
        <v>0</v>
      </c>
      <c r="AO866" s="22">
        <f t="shared" ref="AO866:AQ866" si="3577">SUM(J866+M866+P866+S866+W866+Z866+AC866+AF866+AI866)</f>
        <v>267.39</v>
      </c>
      <c r="AP866" s="22">
        <f t="shared" si="3577"/>
        <v>214.24</v>
      </c>
      <c r="AQ866" s="22">
        <f t="shared" si="3577"/>
        <v>53.15</v>
      </c>
      <c r="AR866" s="22">
        <v>0.0</v>
      </c>
      <c r="AS866" s="22">
        <f t="shared" si="27"/>
        <v>53.15</v>
      </c>
      <c r="AT866" s="22">
        <f t="shared" si="28"/>
        <v>53.15</v>
      </c>
      <c r="AU866" s="22">
        <f t="shared" si="29"/>
        <v>0</v>
      </c>
      <c r="AV866" s="22">
        <f t="shared" si="3561"/>
        <v>9951.6</v>
      </c>
      <c r="AW866" s="22">
        <f t="shared" si="31"/>
        <v>9951.6</v>
      </c>
      <c r="AX866" s="22">
        <f t="shared" si="32"/>
        <v>0</v>
      </c>
      <c r="AY866" s="22">
        <v>175.06</v>
      </c>
      <c r="AZ866" s="22">
        <f t="shared" si="33"/>
        <v>175.06</v>
      </c>
      <c r="BA866" s="22">
        <f t="shared" si="34"/>
        <v>0</v>
      </c>
      <c r="BB866" s="22">
        <f t="shared" si="35"/>
        <v>10126.66</v>
      </c>
      <c r="BC866" s="22">
        <f t="shared" ref="BC866:BD866" si="3578">SUM(AW866+AZ866)</f>
        <v>10126.66</v>
      </c>
      <c r="BD866" s="22">
        <f t="shared" si="3578"/>
        <v>0</v>
      </c>
      <c r="BE866" s="22">
        <f t="shared" si="37"/>
        <v>0</v>
      </c>
      <c r="BF866" s="27">
        <v>0.0</v>
      </c>
      <c r="BG866" s="22">
        <f t="shared" si="38"/>
        <v>0</v>
      </c>
      <c r="BH866" s="22">
        <f t="shared" si="39"/>
        <v>0</v>
      </c>
      <c r="BI866" s="22">
        <v>283.41</v>
      </c>
      <c r="BJ866" s="22">
        <f t="shared" si="40"/>
        <v>283.41</v>
      </c>
      <c r="BK866" s="22">
        <f t="shared" si="41"/>
        <v>0</v>
      </c>
      <c r="BL866" s="22"/>
      <c r="BM866" s="22">
        <f t="shared" si="42"/>
        <v>0</v>
      </c>
      <c r="BN866" s="22" t="str">
        <f t="shared" si="43"/>
        <v/>
      </c>
      <c r="BO866" s="22">
        <f t="shared" ref="BO866:BQ866" si="3579">BF866+BI866+BL866</f>
        <v>283.41</v>
      </c>
      <c r="BP866" s="22">
        <f t="shared" si="3579"/>
        <v>283.41</v>
      </c>
      <c r="BQ866" s="22">
        <f t="shared" si="3579"/>
        <v>0</v>
      </c>
      <c r="BR866" s="22">
        <f t="shared" si="45"/>
        <v>0</v>
      </c>
      <c r="BS866" s="22">
        <v>0.0</v>
      </c>
      <c r="BT866" s="22">
        <f t="shared" si="46"/>
        <v>0</v>
      </c>
      <c r="BU866" s="22">
        <f t="shared" si="47"/>
        <v>0</v>
      </c>
      <c r="BV866" s="22">
        <f t="shared" si="48"/>
        <v>0</v>
      </c>
      <c r="BW866" s="27">
        <v>2128.23</v>
      </c>
      <c r="BX866" s="22">
        <f t="shared" si="49"/>
        <v>2128.23</v>
      </c>
      <c r="BY866" s="22">
        <f t="shared" si="50"/>
        <v>0</v>
      </c>
      <c r="BZ866" s="22">
        <f t="shared" si="51"/>
        <v>0</v>
      </c>
      <c r="CA866" s="22">
        <f t="shared" si="52"/>
        <v>0</v>
      </c>
    </row>
    <row r="867" ht="14.25" customHeight="1">
      <c r="A867" s="14" t="s">
        <v>3744</v>
      </c>
      <c r="B867" s="14" t="s">
        <v>3745</v>
      </c>
      <c r="C867" s="14" t="s">
        <v>3746</v>
      </c>
      <c r="D867" s="14" t="s">
        <v>3747</v>
      </c>
      <c r="E867" s="14" t="s">
        <v>235</v>
      </c>
      <c r="F867" s="14" t="s">
        <v>293</v>
      </c>
      <c r="G867" s="14" t="s">
        <v>3748</v>
      </c>
      <c r="H867" s="25" t="s">
        <v>3650</v>
      </c>
      <c r="I867" s="26">
        <v>53.15</v>
      </c>
      <c r="J867" s="22">
        <v>0.0</v>
      </c>
      <c r="K867" s="22">
        <f t="shared" si="6"/>
        <v>0</v>
      </c>
      <c r="L867" s="22">
        <f t="shared" si="7"/>
        <v>0</v>
      </c>
      <c r="M867" s="22">
        <v>0.0</v>
      </c>
      <c r="N867" s="22">
        <f t="shared" si="8"/>
        <v>0</v>
      </c>
      <c r="O867" s="22">
        <f t="shared" si="9"/>
        <v>0</v>
      </c>
      <c r="P867" s="22">
        <v>10.0</v>
      </c>
      <c r="Q867" s="22">
        <f t="shared" si="10"/>
        <v>0</v>
      </c>
      <c r="R867" s="22">
        <f t="shared" si="11"/>
        <v>10</v>
      </c>
      <c r="S867" s="22">
        <v>100.0</v>
      </c>
      <c r="T867" s="22">
        <f t="shared" si="12"/>
        <v>56.85</v>
      </c>
      <c r="U867" s="22">
        <f t="shared" si="13"/>
        <v>43.15</v>
      </c>
      <c r="V867" s="22">
        <f t="shared" si="14"/>
        <v>0</v>
      </c>
      <c r="W867" s="22">
        <v>27.8</v>
      </c>
      <c r="X867" s="22">
        <f t="shared" si="15"/>
        <v>27.8</v>
      </c>
      <c r="Y867" s="22">
        <f t="shared" si="16"/>
        <v>0</v>
      </c>
      <c r="Z867" s="22">
        <v>0.39</v>
      </c>
      <c r="AA867" s="22">
        <f t="shared" si="17"/>
        <v>0.39</v>
      </c>
      <c r="AB867" s="22">
        <f t="shared" si="18"/>
        <v>0</v>
      </c>
      <c r="AC867" s="22">
        <v>68.87</v>
      </c>
      <c r="AD867" s="22">
        <f t="shared" si="19"/>
        <v>68.87</v>
      </c>
      <c r="AE867" s="22">
        <f t="shared" si="20"/>
        <v>0</v>
      </c>
      <c r="AF867" s="22">
        <v>1.37</v>
      </c>
      <c r="AG867" s="22">
        <f t="shared" si="21"/>
        <v>1.37</v>
      </c>
      <c r="AH867" s="22">
        <f t="shared" si="22"/>
        <v>0</v>
      </c>
      <c r="AI867" s="22">
        <v>60.86</v>
      </c>
      <c r="AJ867" s="22">
        <f t="shared" si="23"/>
        <v>60.86</v>
      </c>
      <c r="AK867" s="22">
        <f t="shared" si="24"/>
        <v>0</v>
      </c>
      <c r="AL867" s="22">
        <f t="shared" ref="AL867:AN867" si="3580">AF867+AI867</f>
        <v>62.23</v>
      </c>
      <c r="AM867" s="22">
        <f t="shared" si="3580"/>
        <v>62.23</v>
      </c>
      <c r="AN867" s="22">
        <f t="shared" si="3580"/>
        <v>0</v>
      </c>
      <c r="AO867" s="22">
        <f t="shared" ref="AO867:AQ867" si="3581">SUM(J867+M867+P867+S867+W867+Z867+AC867+AF867+AI867)</f>
        <v>269.29</v>
      </c>
      <c r="AP867" s="22">
        <f t="shared" si="3581"/>
        <v>216.14</v>
      </c>
      <c r="AQ867" s="22">
        <f t="shared" si="3581"/>
        <v>53.15</v>
      </c>
      <c r="AR867" s="22">
        <v>0.0</v>
      </c>
      <c r="AS867" s="22">
        <f t="shared" si="27"/>
        <v>53.15</v>
      </c>
      <c r="AT867" s="22">
        <f t="shared" si="28"/>
        <v>53.15</v>
      </c>
      <c r="AU867" s="22">
        <f t="shared" si="29"/>
        <v>0</v>
      </c>
      <c r="AV867" s="22">
        <f t="shared" ref="AV867:AV868" si="3586">37.95*120</f>
        <v>4554</v>
      </c>
      <c r="AW867" s="22">
        <f t="shared" si="31"/>
        <v>4554</v>
      </c>
      <c r="AX867" s="22">
        <f t="shared" si="32"/>
        <v>0</v>
      </c>
      <c r="AY867" s="22">
        <v>70.73</v>
      </c>
      <c r="AZ867" s="22">
        <f t="shared" si="33"/>
        <v>70.73</v>
      </c>
      <c r="BA867" s="22">
        <f t="shared" si="34"/>
        <v>0</v>
      </c>
      <c r="BB867" s="22">
        <f t="shared" si="35"/>
        <v>4624.73</v>
      </c>
      <c r="BC867" s="22">
        <f t="shared" ref="BC867:BD867" si="3582">SUM(AW867+AZ867)</f>
        <v>4624.73</v>
      </c>
      <c r="BD867" s="22">
        <f t="shared" si="3582"/>
        <v>0</v>
      </c>
      <c r="BE867" s="22">
        <f t="shared" si="37"/>
        <v>0</v>
      </c>
      <c r="BF867" s="27">
        <v>0.0</v>
      </c>
      <c r="BG867" s="22">
        <f t="shared" si="38"/>
        <v>0</v>
      </c>
      <c r="BH867" s="22">
        <f t="shared" si="39"/>
        <v>0</v>
      </c>
      <c r="BI867" s="22">
        <v>617.62</v>
      </c>
      <c r="BJ867" s="22">
        <f t="shared" si="40"/>
        <v>617.62</v>
      </c>
      <c r="BK867" s="22">
        <f t="shared" si="41"/>
        <v>0</v>
      </c>
      <c r="BL867" s="22"/>
      <c r="BM867" s="22">
        <f t="shared" si="42"/>
        <v>0</v>
      </c>
      <c r="BN867" s="22" t="str">
        <f t="shared" si="43"/>
        <v/>
      </c>
      <c r="BO867" s="22">
        <f t="shared" ref="BO867:BQ867" si="3583">BF867+BI867+BL867</f>
        <v>617.62</v>
      </c>
      <c r="BP867" s="22">
        <f t="shared" si="3583"/>
        <v>617.62</v>
      </c>
      <c r="BQ867" s="22">
        <f t="shared" si="3583"/>
        <v>0</v>
      </c>
      <c r="BR867" s="22">
        <f t="shared" si="45"/>
        <v>0</v>
      </c>
      <c r="BS867" s="22">
        <v>0.0</v>
      </c>
      <c r="BT867" s="22">
        <f t="shared" si="46"/>
        <v>0</v>
      </c>
      <c r="BU867" s="22">
        <f t="shared" si="47"/>
        <v>0</v>
      </c>
      <c r="BV867" s="22">
        <f t="shared" si="48"/>
        <v>0</v>
      </c>
      <c r="BW867" s="27">
        <v>2958.22</v>
      </c>
      <c r="BX867" s="22">
        <f t="shared" si="49"/>
        <v>2958.22</v>
      </c>
      <c r="BY867" s="22">
        <f t="shared" si="50"/>
        <v>0</v>
      </c>
      <c r="BZ867" s="22">
        <f t="shared" si="51"/>
        <v>0</v>
      </c>
      <c r="CA867" s="22">
        <f t="shared" si="52"/>
        <v>0</v>
      </c>
    </row>
    <row r="868" ht="14.25" customHeight="1">
      <c r="A868" s="14" t="s">
        <v>3749</v>
      </c>
      <c r="B868" s="14" t="s">
        <v>3750</v>
      </c>
      <c r="C868" s="14" t="s">
        <v>3751</v>
      </c>
      <c r="D868" s="14" t="s">
        <v>3752</v>
      </c>
      <c r="E868" s="14" t="s">
        <v>3753</v>
      </c>
      <c r="F868" s="14" t="s">
        <v>3729</v>
      </c>
      <c r="G868" s="14" t="s">
        <v>3754</v>
      </c>
      <c r="H868" s="25" t="s">
        <v>3650</v>
      </c>
      <c r="I868" s="26">
        <v>53.15</v>
      </c>
      <c r="J868" s="22">
        <v>0.0</v>
      </c>
      <c r="K868" s="22">
        <f t="shared" si="6"/>
        <v>0</v>
      </c>
      <c r="L868" s="22">
        <f t="shared" si="7"/>
        <v>0</v>
      </c>
      <c r="M868" s="22">
        <v>0.0</v>
      </c>
      <c r="N868" s="22">
        <f t="shared" si="8"/>
        <v>0</v>
      </c>
      <c r="O868" s="22">
        <f t="shared" si="9"/>
        <v>0</v>
      </c>
      <c r="P868" s="22">
        <v>10.0</v>
      </c>
      <c r="Q868" s="22">
        <f t="shared" si="10"/>
        <v>0</v>
      </c>
      <c r="R868" s="22">
        <f t="shared" si="11"/>
        <v>10</v>
      </c>
      <c r="S868" s="22">
        <v>100.0</v>
      </c>
      <c r="T868" s="22">
        <f t="shared" si="12"/>
        <v>56.85</v>
      </c>
      <c r="U868" s="22">
        <f t="shared" si="13"/>
        <v>43.15</v>
      </c>
      <c r="V868" s="22">
        <f t="shared" si="14"/>
        <v>0</v>
      </c>
      <c r="W868" s="22">
        <v>13.9</v>
      </c>
      <c r="X868" s="22">
        <f t="shared" si="15"/>
        <v>13.9</v>
      </c>
      <c r="Y868" s="22">
        <f t="shared" si="16"/>
        <v>0</v>
      </c>
      <c r="Z868" s="22">
        <v>0.39</v>
      </c>
      <c r="AA868" s="22">
        <f t="shared" si="17"/>
        <v>0.39</v>
      </c>
      <c r="AB868" s="22">
        <f t="shared" si="18"/>
        <v>0</v>
      </c>
      <c r="AC868" s="22">
        <v>68.87</v>
      </c>
      <c r="AD868" s="22">
        <f t="shared" si="19"/>
        <v>68.87</v>
      </c>
      <c r="AE868" s="22">
        <f t="shared" si="20"/>
        <v>0</v>
      </c>
      <c r="AF868" s="22">
        <v>1.37</v>
      </c>
      <c r="AG868" s="22">
        <f t="shared" si="21"/>
        <v>1.37</v>
      </c>
      <c r="AH868" s="22">
        <f t="shared" si="22"/>
        <v>0</v>
      </c>
      <c r="AI868" s="22">
        <v>60.86</v>
      </c>
      <c r="AJ868" s="22">
        <f t="shared" si="23"/>
        <v>60.86</v>
      </c>
      <c r="AK868" s="22">
        <f t="shared" si="24"/>
        <v>0</v>
      </c>
      <c r="AL868" s="22">
        <f t="shared" ref="AL868:AN868" si="3584">AF868+AI868</f>
        <v>62.23</v>
      </c>
      <c r="AM868" s="22">
        <f t="shared" si="3584"/>
        <v>62.23</v>
      </c>
      <c r="AN868" s="22">
        <f t="shared" si="3584"/>
        <v>0</v>
      </c>
      <c r="AO868" s="22">
        <f t="shared" ref="AO868:AQ868" si="3585">SUM(J868+M868+P868+S868+W868+Z868+AC868+AF868+AI868)</f>
        <v>255.39</v>
      </c>
      <c r="AP868" s="22">
        <f t="shared" si="3585"/>
        <v>202.24</v>
      </c>
      <c r="AQ868" s="22">
        <f t="shared" si="3585"/>
        <v>53.15</v>
      </c>
      <c r="AR868" s="22">
        <v>0.0</v>
      </c>
      <c r="AS868" s="22">
        <f t="shared" si="27"/>
        <v>53.15</v>
      </c>
      <c r="AT868" s="22">
        <f t="shared" si="28"/>
        <v>53.15</v>
      </c>
      <c r="AU868" s="22">
        <f t="shared" si="29"/>
        <v>0</v>
      </c>
      <c r="AV868" s="22">
        <f t="shared" si="3586"/>
        <v>4554</v>
      </c>
      <c r="AW868" s="22">
        <f t="shared" si="31"/>
        <v>4554</v>
      </c>
      <c r="AX868" s="22">
        <f t="shared" si="32"/>
        <v>0</v>
      </c>
      <c r="AY868" s="22">
        <v>70.73</v>
      </c>
      <c r="AZ868" s="22">
        <f t="shared" si="33"/>
        <v>70.73</v>
      </c>
      <c r="BA868" s="22">
        <f t="shared" si="34"/>
        <v>0</v>
      </c>
      <c r="BB868" s="22">
        <f t="shared" si="35"/>
        <v>4624.73</v>
      </c>
      <c r="BC868" s="22">
        <f t="shared" ref="BC868:BD868" si="3587">SUM(AW868+AZ868)</f>
        <v>4624.73</v>
      </c>
      <c r="BD868" s="22">
        <f t="shared" si="3587"/>
        <v>0</v>
      </c>
      <c r="BE868" s="22">
        <f t="shared" si="37"/>
        <v>0</v>
      </c>
      <c r="BF868" s="27">
        <v>0.0</v>
      </c>
      <c r="BG868" s="22">
        <f t="shared" si="38"/>
        <v>0</v>
      </c>
      <c r="BH868" s="22">
        <f t="shared" si="39"/>
        <v>0</v>
      </c>
      <c r="BI868" s="22">
        <v>401.63</v>
      </c>
      <c r="BJ868" s="22">
        <f t="shared" si="40"/>
        <v>401.63</v>
      </c>
      <c r="BK868" s="22">
        <f t="shared" si="41"/>
        <v>0</v>
      </c>
      <c r="BL868" s="22"/>
      <c r="BM868" s="22">
        <f t="shared" si="42"/>
        <v>0</v>
      </c>
      <c r="BN868" s="22" t="str">
        <f t="shared" si="43"/>
        <v/>
      </c>
      <c r="BO868" s="22">
        <f t="shared" ref="BO868:BQ868" si="3588">BF868+BI868+BL868</f>
        <v>401.63</v>
      </c>
      <c r="BP868" s="22">
        <f t="shared" si="3588"/>
        <v>401.63</v>
      </c>
      <c r="BQ868" s="22">
        <f t="shared" si="3588"/>
        <v>0</v>
      </c>
      <c r="BR868" s="22">
        <f t="shared" si="45"/>
        <v>0</v>
      </c>
      <c r="BS868" s="22">
        <v>0.0</v>
      </c>
      <c r="BT868" s="22">
        <f t="shared" si="46"/>
        <v>0</v>
      </c>
      <c r="BU868" s="22">
        <f t="shared" si="47"/>
        <v>0</v>
      </c>
      <c r="BV868" s="22">
        <f t="shared" si="48"/>
        <v>0</v>
      </c>
      <c r="BW868" s="27">
        <v>191.54</v>
      </c>
      <c r="BX868" s="22">
        <f t="shared" si="49"/>
        <v>191.54</v>
      </c>
      <c r="BY868" s="22">
        <f t="shared" si="50"/>
        <v>0</v>
      </c>
      <c r="BZ868" s="22">
        <f t="shared" si="51"/>
        <v>0</v>
      </c>
      <c r="CA868" s="22">
        <f t="shared" si="52"/>
        <v>0</v>
      </c>
    </row>
    <row r="869" ht="14.25" customHeight="1">
      <c r="A869" s="14" t="s">
        <v>3755</v>
      </c>
      <c r="B869" s="14" t="s">
        <v>3756</v>
      </c>
      <c r="C869" s="14" t="s">
        <v>3757</v>
      </c>
      <c r="D869" s="14" t="s">
        <v>3758</v>
      </c>
      <c r="E869" s="14" t="s">
        <v>3759</v>
      </c>
      <c r="F869" s="14" t="s">
        <v>3760</v>
      </c>
      <c r="G869" s="14" t="s">
        <v>3761</v>
      </c>
      <c r="H869" s="25" t="s">
        <v>3650</v>
      </c>
      <c r="I869" s="26">
        <v>53.15</v>
      </c>
      <c r="J869" s="22">
        <v>0.0</v>
      </c>
      <c r="K869" s="22">
        <f t="shared" si="6"/>
        <v>0</v>
      </c>
      <c r="L869" s="22">
        <f t="shared" si="7"/>
        <v>0</v>
      </c>
      <c r="M869" s="22">
        <v>0.0</v>
      </c>
      <c r="N869" s="22">
        <f t="shared" si="8"/>
        <v>0</v>
      </c>
      <c r="O869" s="22">
        <f t="shared" si="9"/>
        <v>0</v>
      </c>
      <c r="P869" s="22">
        <v>10.0</v>
      </c>
      <c r="Q869" s="22">
        <f t="shared" si="10"/>
        <v>0</v>
      </c>
      <c r="R869" s="22">
        <f t="shared" si="11"/>
        <v>10</v>
      </c>
      <c r="S869" s="22">
        <v>100.0</v>
      </c>
      <c r="T869" s="22">
        <f t="shared" si="12"/>
        <v>56.85</v>
      </c>
      <c r="U869" s="22">
        <f t="shared" si="13"/>
        <v>43.15</v>
      </c>
      <c r="V869" s="22">
        <f t="shared" si="14"/>
        <v>0</v>
      </c>
      <c r="W869" s="22">
        <v>13.9</v>
      </c>
      <c r="X869" s="22">
        <f t="shared" si="15"/>
        <v>13.9</v>
      </c>
      <c r="Y869" s="22">
        <f t="shared" si="16"/>
        <v>0</v>
      </c>
      <c r="Z869" s="22">
        <v>0.39</v>
      </c>
      <c r="AA869" s="22">
        <f t="shared" si="17"/>
        <v>0.39</v>
      </c>
      <c r="AB869" s="22">
        <f t="shared" si="18"/>
        <v>0</v>
      </c>
      <c r="AC869" s="22">
        <v>68.87</v>
      </c>
      <c r="AD869" s="22">
        <f t="shared" si="19"/>
        <v>68.87</v>
      </c>
      <c r="AE869" s="22">
        <f t="shared" si="20"/>
        <v>0</v>
      </c>
      <c r="AF869" s="22">
        <v>1.37</v>
      </c>
      <c r="AG869" s="22">
        <f t="shared" si="21"/>
        <v>1.37</v>
      </c>
      <c r="AH869" s="22">
        <f t="shared" si="22"/>
        <v>0</v>
      </c>
      <c r="AI869" s="22">
        <v>60.86</v>
      </c>
      <c r="AJ869" s="22">
        <f t="shared" si="23"/>
        <v>60.86</v>
      </c>
      <c r="AK869" s="22">
        <f t="shared" si="24"/>
        <v>0</v>
      </c>
      <c r="AL869" s="22">
        <f t="shared" ref="AL869:AN869" si="3589">AF869+AI869</f>
        <v>62.23</v>
      </c>
      <c r="AM869" s="22">
        <f t="shared" si="3589"/>
        <v>62.23</v>
      </c>
      <c r="AN869" s="22">
        <f t="shared" si="3589"/>
        <v>0</v>
      </c>
      <c r="AO869" s="22">
        <f t="shared" ref="AO869:AQ869" si="3590">SUM(J869+M869+P869+S869+W869+Z869+AC869+AF869+AI869)</f>
        <v>255.39</v>
      </c>
      <c r="AP869" s="22">
        <f t="shared" si="3590"/>
        <v>202.24</v>
      </c>
      <c r="AQ869" s="22">
        <f t="shared" si="3590"/>
        <v>53.15</v>
      </c>
      <c r="AR869" s="22">
        <v>0.0</v>
      </c>
      <c r="AS869" s="22">
        <f t="shared" si="27"/>
        <v>53.15</v>
      </c>
      <c r="AT869" s="22">
        <f t="shared" si="28"/>
        <v>53.15</v>
      </c>
      <c r="AU869" s="22">
        <f t="shared" si="29"/>
        <v>0</v>
      </c>
      <c r="AV869" s="22">
        <f t="shared" ref="AV869:AV878" si="3595">82.93*120</f>
        <v>9951.6</v>
      </c>
      <c r="AW869" s="22">
        <f t="shared" si="31"/>
        <v>9951.6</v>
      </c>
      <c r="AX869" s="22">
        <f t="shared" si="32"/>
        <v>0</v>
      </c>
      <c r="AY869" s="22">
        <v>175.06</v>
      </c>
      <c r="AZ869" s="22">
        <f t="shared" si="33"/>
        <v>175.06</v>
      </c>
      <c r="BA869" s="22">
        <f t="shared" si="34"/>
        <v>0</v>
      </c>
      <c r="BB869" s="22">
        <f t="shared" si="35"/>
        <v>10126.66</v>
      </c>
      <c r="BC869" s="22">
        <f t="shared" ref="BC869:BD869" si="3591">SUM(AW869+AZ869)</f>
        <v>10126.66</v>
      </c>
      <c r="BD869" s="22">
        <f t="shared" si="3591"/>
        <v>0</v>
      </c>
      <c r="BE869" s="22">
        <f t="shared" si="37"/>
        <v>0</v>
      </c>
      <c r="BF869" s="27">
        <v>0.0</v>
      </c>
      <c r="BG869" s="22">
        <f t="shared" si="38"/>
        <v>0</v>
      </c>
      <c r="BH869" s="22">
        <f t="shared" si="39"/>
        <v>0</v>
      </c>
      <c r="BI869" s="22">
        <v>283.41</v>
      </c>
      <c r="BJ869" s="22">
        <f t="shared" si="40"/>
        <v>283.41</v>
      </c>
      <c r="BK869" s="22">
        <f t="shared" si="41"/>
        <v>0</v>
      </c>
      <c r="BL869" s="22"/>
      <c r="BM869" s="22">
        <f t="shared" si="42"/>
        <v>0</v>
      </c>
      <c r="BN869" s="22" t="str">
        <f t="shared" si="43"/>
        <v/>
      </c>
      <c r="BO869" s="22">
        <f t="shared" ref="BO869:BQ869" si="3592">BF869+BI869+BL869</f>
        <v>283.41</v>
      </c>
      <c r="BP869" s="22">
        <f t="shared" si="3592"/>
        <v>283.41</v>
      </c>
      <c r="BQ869" s="22">
        <f t="shared" si="3592"/>
        <v>0</v>
      </c>
      <c r="BR869" s="22">
        <f t="shared" si="45"/>
        <v>0</v>
      </c>
      <c r="BS869" s="22">
        <v>0.0</v>
      </c>
      <c r="BT869" s="22">
        <f t="shared" si="46"/>
        <v>0</v>
      </c>
      <c r="BU869" s="22">
        <f t="shared" si="47"/>
        <v>0</v>
      </c>
      <c r="BV869" s="22">
        <f t="shared" si="48"/>
        <v>0</v>
      </c>
      <c r="BW869" s="27">
        <v>574.62</v>
      </c>
      <c r="BX869" s="22">
        <f t="shared" si="49"/>
        <v>574.62</v>
      </c>
      <c r="BY869" s="22">
        <f t="shared" si="50"/>
        <v>0</v>
      </c>
      <c r="BZ869" s="22">
        <f t="shared" si="51"/>
        <v>0</v>
      </c>
      <c r="CA869" s="22">
        <f t="shared" si="52"/>
        <v>0</v>
      </c>
    </row>
    <row r="870" ht="14.25" customHeight="1">
      <c r="A870" s="14" t="s">
        <v>3762</v>
      </c>
      <c r="B870" s="14" t="s">
        <v>3763</v>
      </c>
      <c r="C870" s="14" t="s">
        <v>3764</v>
      </c>
      <c r="D870" s="14" t="s">
        <v>3765</v>
      </c>
      <c r="E870" s="14" t="s">
        <v>3766</v>
      </c>
      <c r="F870" s="14" t="s">
        <v>3767</v>
      </c>
      <c r="G870" s="14" t="s">
        <v>3768</v>
      </c>
      <c r="H870" s="25" t="s">
        <v>3650</v>
      </c>
      <c r="I870" s="26">
        <v>53.15</v>
      </c>
      <c r="J870" s="22">
        <v>0.0</v>
      </c>
      <c r="K870" s="22">
        <f t="shared" si="6"/>
        <v>0</v>
      </c>
      <c r="L870" s="22">
        <f t="shared" si="7"/>
        <v>0</v>
      </c>
      <c r="M870" s="22">
        <v>0.0</v>
      </c>
      <c r="N870" s="22">
        <f t="shared" si="8"/>
        <v>0</v>
      </c>
      <c r="O870" s="22">
        <f t="shared" si="9"/>
        <v>0</v>
      </c>
      <c r="P870" s="22">
        <v>10.0</v>
      </c>
      <c r="Q870" s="22">
        <f t="shared" si="10"/>
        <v>0</v>
      </c>
      <c r="R870" s="22">
        <f t="shared" si="11"/>
        <v>10</v>
      </c>
      <c r="S870" s="22">
        <v>100.0</v>
      </c>
      <c r="T870" s="22">
        <f t="shared" si="12"/>
        <v>56.85</v>
      </c>
      <c r="U870" s="22">
        <f t="shared" si="13"/>
        <v>43.15</v>
      </c>
      <c r="V870" s="22">
        <f t="shared" si="14"/>
        <v>0</v>
      </c>
      <c r="W870" s="22">
        <v>13.9</v>
      </c>
      <c r="X870" s="22">
        <f t="shared" si="15"/>
        <v>13.9</v>
      </c>
      <c r="Y870" s="22">
        <f t="shared" si="16"/>
        <v>0</v>
      </c>
      <c r="Z870" s="22">
        <v>0.39</v>
      </c>
      <c r="AA870" s="22">
        <f t="shared" si="17"/>
        <v>0.39</v>
      </c>
      <c r="AB870" s="22">
        <f t="shared" si="18"/>
        <v>0</v>
      </c>
      <c r="AC870" s="22">
        <v>68.87</v>
      </c>
      <c r="AD870" s="22">
        <f t="shared" si="19"/>
        <v>68.87</v>
      </c>
      <c r="AE870" s="22">
        <f t="shared" si="20"/>
        <v>0</v>
      </c>
      <c r="AF870" s="22">
        <v>1.37</v>
      </c>
      <c r="AG870" s="22">
        <f t="shared" si="21"/>
        <v>1.37</v>
      </c>
      <c r="AH870" s="22">
        <f t="shared" si="22"/>
        <v>0</v>
      </c>
      <c r="AI870" s="22">
        <v>60.86</v>
      </c>
      <c r="AJ870" s="22">
        <f t="shared" si="23"/>
        <v>60.86</v>
      </c>
      <c r="AK870" s="22">
        <f t="shared" si="24"/>
        <v>0</v>
      </c>
      <c r="AL870" s="22">
        <f t="shared" ref="AL870:AN870" si="3593">AF870+AI870</f>
        <v>62.23</v>
      </c>
      <c r="AM870" s="22">
        <f t="shared" si="3593"/>
        <v>62.23</v>
      </c>
      <c r="AN870" s="22">
        <f t="shared" si="3593"/>
        <v>0</v>
      </c>
      <c r="AO870" s="22">
        <f t="shared" ref="AO870:AQ870" si="3594">SUM(J870+M870+P870+S870+W870+Z870+AC870+AF870+AI870)</f>
        <v>255.39</v>
      </c>
      <c r="AP870" s="22">
        <f t="shared" si="3594"/>
        <v>202.24</v>
      </c>
      <c r="AQ870" s="22">
        <f t="shared" si="3594"/>
        <v>53.15</v>
      </c>
      <c r="AR870" s="22">
        <v>0.0</v>
      </c>
      <c r="AS870" s="22">
        <f t="shared" si="27"/>
        <v>53.15</v>
      </c>
      <c r="AT870" s="22">
        <f t="shared" si="28"/>
        <v>53.15</v>
      </c>
      <c r="AU870" s="22">
        <f t="shared" si="29"/>
        <v>0</v>
      </c>
      <c r="AV870" s="22">
        <f t="shared" si="3595"/>
        <v>9951.6</v>
      </c>
      <c r="AW870" s="22">
        <f t="shared" si="31"/>
        <v>9951.6</v>
      </c>
      <c r="AX870" s="22">
        <f t="shared" si="32"/>
        <v>0</v>
      </c>
      <c r="AY870" s="22">
        <v>175.06</v>
      </c>
      <c r="AZ870" s="22">
        <f t="shared" si="33"/>
        <v>175.06</v>
      </c>
      <c r="BA870" s="22">
        <f t="shared" si="34"/>
        <v>0</v>
      </c>
      <c r="BB870" s="22">
        <f t="shared" si="35"/>
        <v>10126.66</v>
      </c>
      <c r="BC870" s="22">
        <f t="shared" ref="BC870:BD870" si="3596">SUM(AW870+AZ870)</f>
        <v>10126.66</v>
      </c>
      <c r="BD870" s="22">
        <f t="shared" si="3596"/>
        <v>0</v>
      </c>
      <c r="BE870" s="22">
        <f t="shared" si="37"/>
        <v>0</v>
      </c>
      <c r="BF870" s="27">
        <v>0.0</v>
      </c>
      <c r="BG870" s="22">
        <f t="shared" si="38"/>
        <v>0</v>
      </c>
      <c r="BH870" s="22">
        <f t="shared" si="39"/>
        <v>0</v>
      </c>
      <c r="BI870" s="22">
        <v>283.41</v>
      </c>
      <c r="BJ870" s="22">
        <f t="shared" si="40"/>
        <v>283.41</v>
      </c>
      <c r="BK870" s="22">
        <f t="shared" si="41"/>
        <v>0</v>
      </c>
      <c r="BL870" s="22"/>
      <c r="BM870" s="22">
        <f t="shared" si="42"/>
        <v>0</v>
      </c>
      <c r="BN870" s="22" t="str">
        <f t="shared" si="43"/>
        <v/>
      </c>
      <c r="BO870" s="22">
        <f t="shared" ref="BO870:BQ870" si="3597">BF870+BI870+BL870</f>
        <v>283.41</v>
      </c>
      <c r="BP870" s="22">
        <f t="shared" si="3597"/>
        <v>283.41</v>
      </c>
      <c r="BQ870" s="22">
        <f t="shared" si="3597"/>
        <v>0</v>
      </c>
      <c r="BR870" s="22">
        <f t="shared" si="45"/>
        <v>0</v>
      </c>
      <c r="BS870" s="22">
        <v>0.0</v>
      </c>
      <c r="BT870" s="22">
        <f t="shared" si="46"/>
        <v>0</v>
      </c>
      <c r="BU870" s="22">
        <f t="shared" si="47"/>
        <v>0</v>
      </c>
      <c r="BV870" s="22">
        <f t="shared" si="48"/>
        <v>0</v>
      </c>
      <c r="BW870" s="27">
        <v>1745.14</v>
      </c>
      <c r="BX870" s="22">
        <f t="shared" si="49"/>
        <v>1745.14</v>
      </c>
      <c r="BY870" s="22">
        <f t="shared" si="50"/>
        <v>0</v>
      </c>
      <c r="BZ870" s="22">
        <f t="shared" si="51"/>
        <v>0</v>
      </c>
      <c r="CA870" s="22">
        <f t="shared" si="52"/>
        <v>0</v>
      </c>
    </row>
    <row r="871" ht="14.25" customHeight="1">
      <c r="A871" s="14" t="s">
        <v>3769</v>
      </c>
      <c r="B871" s="14" t="s">
        <v>3770</v>
      </c>
      <c r="C871" s="14" t="s">
        <v>3771</v>
      </c>
      <c r="D871" s="14" t="s">
        <v>3772</v>
      </c>
      <c r="E871" s="14" t="s">
        <v>3773</v>
      </c>
      <c r="F871" s="14" t="s">
        <v>3760</v>
      </c>
      <c r="G871" s="14" t="s">
        <v>3774</v>
      </c>
      <c r="H871" s="25" t="s">
        <v>3650</v>
      </c>
      <c r="I871" s="26">
        <v>53.15</v>
      </c>
      <c r="J871" s="22">
        <v>0.0</v>
      </c>
      <c r="K871" s="22">
        <f t="shared" si="6"/>
        <v>0</v>
      </c>
      <c r="L871" s="22">
        <f t="shared" si="7"/>
        <v>0</v>
      </c>
      <c r="M871" s="22">
        <v>0.0</v>
      </c>
      <c r="N871" s="22">
        <f t="shared" si="8"/>
        <v>0</v>
      </c>
      <c r="O871" s="22">
        <f t="shared" si="9"/>
        <v>0</v>
      </c>
      <c r="P871" s="22">
        <v>10.0</v>
      </c>
      <c r="Q871" s="22">
        <f t="shared" si="10"/>
        <v>0</v>
      </c>
      <c r="R871" s="22">
        <f t="shared" si="11"/>
        <v>10</v>
      </c>
      <c r="S871" s="22">
        <v>100.0</v>
      </c>
      <c r="T871" s="22">
        <f t="shared" si="12"/>
        <v>56.85</v>
      </c>
      <c r="U871" s="22">
        <f t="shared" si="13"/>
        <v>43.15</v>
      </c>
      <c r="V871" s="22">
        <f t="shared" si="14"/>
        <v>0</v>
      </c>
      <c r="W871" s="22">
        <v>13.9</v>
      </c>
      <c r="X871" s="22">
        <f t="shared" si="15"/>
        <v>13.9</v>
      </c>
      <c r="Y871" s="22">
        <f t="shared" si="16"/>
        <v>0</v>
      </c>
      <c r="Z871" s="22">
        <v>0.39</v>
      </c>
      <c r="AA871" s="22">
        <f t="shared" si="17"/>
        <v>0.39</v>
      </c>
      <c r="AB871" s="22">
        <f t="shared" si="18"/>
        <v>0</v>
      </c>
      <c r="AC871" s="22">
        <v>68.87</v>
      </c>
      <c r="AD871" s="22">
        <f t="shared" si="19"/>
        <v>68.87</v>
      </c>
      <c r="AE871" s="22">
        <f t="shared" si="20"/>
        <v>0</v>
      </c>
      <c r="AF871" s="22">
        <v>1.37</v>
      </c>
      <c r="AG871" s="22">
        <f t="shared" si="21"/>
        <v>1.37</v>
      </c>
      <c r="AH871" s="22">
        <f t="shared" si="22"/>
        <v>0</v>
      </c>
      <c r="AI871" s="22">
        <v>60.86</v>
      </c>
      <c r="AJ871" s="22">
        <f t="shared" si="23"/>
        <v>60.86</v>
      </c>
      <c r="AK871" s="22">
        <f t="shared" si="24"/>
        <v>0</v>
      </c>
      <c r="AL871" s="22">
        <f t="shared" ref="AL871:AN871" si="3598">AF871+AI871</f>
        <v>62.23</v>
      </c>
      <c r="AM871" s="22">
        <f t="shared" si="3598"/>
        <v>62.23</v>
      </c>
      <c r="AN871" s="22">
        <f t="shared" si="3598"/>
        <v>0</v>
      </c>
      <c r="AO871" s="22">
        <f t="shared" ref="AO871:AQ871" si="3599">SUM(J871+M871+P871+S871+W871+Z871+AC871+AF871+AI871)</f>
        <v>255.39</v>
      </c>
      <c r="AP871" s="22">
        <f t="shared" si="3599"/>
        <v>202.24</v>
      </c>
      <c r="AQ871" s="22">
        <f t="shared" si="3599"/>
        <v>53.15</v>
      </c>
      <c r="AR871" s="22">
        <v>0.0</v>
      </c>
      <c r="AS871" s="22">
        <f t="shared" si="27"/>
        <v>53.15</v>
      </c>
      <c r="AT871" s="22">
        <f t="shared" si="28"/>
        <v>53.15</v>
      </c>
      <c r="AU871" s="22">
        <f t="shared" si="29"/>
        <v>0</v>
      </c>
      <c r="AV871" s="22">
        <f t="shared" si="3595"/>
        <v>9951.6</v>
      </c>
      <c r="AW871" s="22">
        <f t="shared" si="31"/>
        <v>9951.6</v>
      </c>
      <c r="AX871" s="22">
        <f t="shared" si="32"/>
        <v>0</v>
      </c>
      <c r="AY871" s="22">
        <v>175.06</v>
      </c>
      <c r="AZ871" s="22">
        <f t="shared" si="33"/>
        <v>175.06</v>
      </c>
      <c r="BA871" s="22">
        <f t="shared" si="34"/>
        <v>0</v>
      </c>
      <c r="BB871" s="22">
        <f t="shared" si="35"/>
        <v>10126.66</v>
      </c>
      <c r="BC871" s="22">
        <f t="shared" ref="BC871:BD871" si="3600">SUM(AW871+AZ871)</f>
        <v>10126.66</v>
      </c>
      <c r="BD871" s="22">
        <f t="shared" si="3600"/>
        <v>0</v>
      </c>
      <c r="BE871" s="22">
        <f t="shared" si="37"/>
        <v>0</v>
      </c>
      <c r="BF871" s="27">
        <v>0.0</v>
      </c>
      <c r="BG871" s="22">
        <f t="shared" si="38"/>
        <v>0</v>
      </c>
      <c r="BH871" s="22">
        <f t="shared" si="39"/>
        <v>0</v>
      </c>
      <c r="BI871" s="22">
        <v>283.41</v>
      </c>
      <c r="BJ871" s="22">
        <f t="shared" si="40"/>
        <v>283.41</v>
      </c>
      <c r="BK871" s="22">
        <f t="shared" si="41"/>
        <v>0</v>
      </c>
      <c r="BL871" s="22"/>
      <c r="BM871" s="22">
        <f t="shared" si="42"/>
        <v>0</v>
      </c>
      <c r="BN871" s="22" t="str">
        <f t="shared" si="43"/>
        <v/>
      </c>
      <c r="BO871" s="22">
        <f t="shared" ref="BO871:BQ871" si="3601">BF871+BI871+BL871</f>
        <v>283.41</v>
      </c>
      <c r="BP871" s="22">
        <f t="shared" si="3601"/>
        <v>283.41</v>
      </c>
      <c r="BQ871" s="22">
        <f t="shared" si="3601"/>
        <v>0</v>
      </c>
      <c r="BR871" s="22">
        <f t="shared" si="45"/>
        <v>0</v>
      </c>
      <c r="BS871" s="22">
        <v>0.0</v>
      </c>
      <c r="BT871" s="22">
        <f t="shared" si="46"/>
        <v>0</v>
      </c>
      <c r="BU871" s="22">
        <f t="shared" si="47"/>
        <v>0</v>
      </c>
      <c r="BV871" s="22">
        <f t="shared" si="48"/>
        <v>0</v>
      </c>
      <c r="BW871" s="27">
        <v>574.62</v>
      </c>
      <c r="BX871" s="22">
        <f t="shared" si="49"/>
        <v>574.62</v>
      </c>
      <c r="BY871" s="22">
        <f t="shared" si="50"/>
        <v>0</v>
      </c>
      <c r="BZ871" s="22">
        <f t="shared" si="51"/>
        <v>0</v>
      </c>
      <c r="CA871" s="22">
        <f t="shared" si="52"/>
        <v>0</v>
      </c>
    </row>
    <row r="872" ht="14.25" customHeight="1">
      <c r="A872" s="14" t="s">
        <v>3775</v>
      </c>
      <c r="B872" s="14" t="s">
        <v>3776</v>
      </c>
      <c r="C872" s="14" t="s">
        <v>3777</v>
      </c>
      <c r="D872" s="14" t="s">
        <v>3778</v>
      </c>
      <c r="E872" s="14" t="s">
        <v>3779</v>
      </c>
      <c r="F872" s="14" t="s">
        <v>3709</v>
      </c>
      <c r="G872" s="14" t="s">
        <v>3780</v>
      </c>
      <c r="H872" s="25" t="s">
        <v>3650</v>
      </c>
      <c r="I872" s="26">
        <v>53.15</v>
      </c>
      <c r="J872" s="22">
        <v>0.0</v>
      </c>
      <c r="K872" s="22">
        <f t="shared" si="6"/>
        <v>0</v>
      </c>
      <c r="L872" s="22">
        <f t="shared" si="7"/>
        <v>0</v>
      </c>
      <c r="M872" s="22">
        <v>0.0</v>
      </c>
      <c r="N872" s="22">
        <f t="shared" si="8"/>
        <v>0</v>
      </c>
      <c r="O872" s="22">
        <f t="shared" si="9"/>
        <v>0</v>
      </c>
      <c r="P872" s="22">
        <v>10.0</v>
      </c>
      <c r="Q872" s="22">
        <f t="shared" si="10"/>
        <v>0</v>
      </c>
      <c r="R872" s="22">
        <f t="shared" si="11"/>
        <v>10</v>
      </c>
      <c r="S872" s="22">
        <v>100.0</v>
      </c>
      <c r="T872" s="22">
        <f t="shared" si="12"/>
        <v>56.85</v>
      </c>
      <c r="U872" s="22">
        <f t="shared" si="13"/>
        <v>43.15</v>
      </c>
      <c r="V872" s="22">
        <f t="shared" si="14"/>
        <v>0</v>
      </c>
      <c r="W872" s="22">
        <v>13.9</v>
      </c>
      <c r="X872" s="22">
        <f t="shared" si="15"/>
        <v>13.9</v>
      </c>
      <c r="Y872" s="22">
        <f t="shared" si="16"/>
        <v>0</v>
      </c>
      <c r="Z872" s="22">
        <v>0.39</v>
      </c>
      <c r="AA872" s="22">
        <f t="shared" si="17"/>
        <v>0.39</v>
      </c>
      <c r="AB872" s="22">
        <f t="shared" si="18"/>
        <v>0</v>
      </c>
      <c r="AC872" s="22">
        <v>68.87</v>
      </c>
      <c r="AD872" s="22">
        <f t="shared" si="19"/>
        <v>68.87</v>
      </c>
      <c r="AE872" s="22">
        <f t="shared" si="20"/>
        <v>0</v>
      </c>
      <c r="AF872" s="22">
        <v>1.37</v>
      </c>
      <c r="AG872" s="22">
        <f t="shared" si="21"/>
        <v>1.37</v>
      </c>
      <c r="AH872" s="22">
        <f t="shared" si="22"/>
        <v>0</v>
      </c>
      <c r="AI872" s="22">
        <v>60.86</v>
      </c>
      <c r="AJ872" s="22">
        <f t="shared" si="23"/>
        <v>60.86</v>
      </c>
      <c r="AK872" s="22">
        <f t="shared" si="24"/>
        <v>0</v>
      </c>
      <c r="AL872" s="22">
        <f t="shared" ref="AL872:AN872" si="3602">AF872+AI872</f>
        <v>62.23</v>
      </c>
      <c r="AM872" s="22">
        <f t="shared" si="3602"/>
        <v>62.23</v>
      </c>
      <c r="AN872" s="22">
        <f t="shared" si="3602"/>
        <v>0</v>
      </c>
      <c r="AO872" s="22">
        <f t="shared" ref="AO872:AQ872" si="3603">SUM(J872+M872+P872+S872+W872+Z872+AC872+AF872+AI872)</f>
        <v>255.39</v>
      </c>
      <c r="AP872" s="22">
        <f t="shared" si="3603"/>
        <v>202.24</v>
      </c>
      <c r="AQ872" s="22">
        <f t="shared" si="3603"/>
        <v>53.15</v>
      </c>
      <c r="AR872" s="22">
        <v>0.0</v>
      </c>
      <c r="AS872" s="22">
        <f t="shared" si="27"/>
        <v>53.15</v>
      </c>
      <c r="AT872" s="22">
        <f t="shared" si="28"/>
        <v>53.15</v>
      </c>
      <c r="AU872" s="22">
        <f t="shared" si="29"/>
        <v>0</v>
      </c>
      <c r="AV872" s="22">
        <f t="shared" si="3595"/>
        <v>9951.6</v>
      </c>
      <c r="AW872" s="22">
        <f t="shared" si="31"/>
        <v>9951.6</v>
      </c>
      <c r="AX872" s="22">
        <f t="shared" si="32"/>
        <v>0</v>
      </c>
      <c r="AY872" s="22">
        <v>175.06</v>
      </c>
      <c r="AZ872" s="22">
        <f t="shared" si="33"/>
        <v>175.06</v>
      </c>
      <c r="BA872" s="22">
        <f t="shared" si="34"/>
        <v>0</v>
      </c>
      <c r="BB872" s="22">
        <f t="shared" si="35"/>
        <v>10126.66</v>
      </c>
      <c r="BC872" s="22">
        <f t="shared" ref="BC872:BD872" si="3604">SUM(AW872+AZ872)</f>
        <v>10126.66</v>
      </c>
      <c r="BD872" s="22">
        <f t="shared" si="3604"/>
        <v>0</v>
      </c>
      <c r="BE872" s="22">
        <f t="shared" si="37"/>
        <v>0</v>
      </c>
      <c r="BF872" s="27">
        <v>0.0</v>
      </c>
      <c r="BG872" s="22">
        <f t="shared" si="38"/>
        <v>0</v>
      </c>
      <c r="BH872" s="22">
        <f t="shared" si="39"/>
        <v>0</v>
      </c>
      <c r="BI872" s="22">
        <v>283.41</v>
      </c>
      <c r="BJ872" s="22">
        <f t="shared" si="40"/>
        <v>283.41</v>
      </c>
      <c r="BK872" s="22">
        <f t="shared" si="41"/>
        <v>0</v>
      </c>
      <c r="BL872" s="22"/>
      <c r="BM872" s="22">
        <f t="shared" si="42"/>
        <v>0</v>
      </c>
      <c r="BN872" s="22" t="str">
        <f t="shared" si="43"/>
        <v/>
      </c>
      <c r="BO872" s="22">
        <f t="shared" ref="BO872:BQ872" si="3605">BF872+BI872+BL872</f>
        <v>283.41</v>
      </c>
      <c r="BP872" s="22">
        <f t="shared" si="3605"/>
        <v>283.41</v>
      </c>
      <c r="BQ872" s="22">
        <f t="shared" si="3605"/>
        <v>0</v>
      </c>
      <c r="BR872" s="22">
        <f t="shared" si="45"/>
        <v>0</v>
      </c>
      <c r="BS872" s="22">
        <v>0.0</v>
      </c>
      <c r="BT872" s="22">
        <f t="shared" si="46"/>
        <v>0</v>
      </c>
      <c r="BU872" s="22">
        <f t="shared" si="47"/>
        <v>0</v>
      </c>
      <c r="BV872" s="22">
        <f t="shared" si="48"/>
        <v>0</v>
      </c>
      <c r="BW872" s="27">
        <v>574.62</v>
      </c>
      <c r="BX872" s="22">
        <f t="shared" si="49"/>
        <v>574.62</v>
      </c>
      <c r="BY872" s="22">
        <f t="shared" si="50"/>
        <v>0</v>
      </c>
      <c r="BZ872" s="22">
        <f t="shared" si="51"/>
        <v>0</v>
      </c>
      <c r="CA872" s="22">
        <f t="shared" si="52"/>
        <v>0</v>
      </c>
    </row>
    <row r="873" ht="14.25" customHeight="1">
      <c r="A873" s="14" t="s">
        <v>3781</v>
      </c>
      <c r="B873" s="14" t="s">
        <v>3782</v>
      </c>
      <c r="C873" s="14" t="s">
        <v>3783</v>
      </c>
      <c r="D873" s="14" t="s">
        <v>3784</v>
      </c>
      <c r="E873" s="14" t="s">
        <v>3785</v>
      </c>
      <c r="F873" s="14" t="s">
        <v>3655</v>
      </c>
      <c r="G873" s="14" t="s">
        <v>3786</v>
      </c>
      <c r="H873" s="25" t="s">
        <v>3650</v>
      </c>
      <c r="I873" s="26">
        <v>53.15</v>
      </c>
      <c r="J873" s="22">
        <v>0.0</v>
      </c>
      <c r="K873" s="22">
        <f t="shared" si="6"/>
        <v>0</v>
      </c>
      <c r="L873" s="22">
        <f t="shared" si="7"/>
        <v>0</v>
      </c>
      <c r="M873" s="22">
        <v>0.0</v>
      </c>
      <c r="N873" s="22">
        <f t="shared" si="8"/>
        <v>0</v>
      </c>
      <c r="O873" s="22">
        <f t="shared" si="9"/>
        <v>0</v>
      </c>
      <c r="P873" s="22">
        <v>10.0</v>
      </c>
      <c r="Q873" s="22">
        <f t="shared" si="10"/>
        <v>0</v>
      </c>
      <c r="R873" s="22">
        <f t="shared" si="11"/>
        <v>10</v>
      </c>
      <c r="S873" s="22">
        <v>100.0</v>
      </c>
      <c r="T873" s="22">
        <f t="shared" si="12"/>
        <v>56.85</v>
      </c>
      <c r="U873" s="22">
        <f t="shared" si="13"/>
        <v>43.15</v>
      </c>
      <c r="V873" s="22">
        <f t="shared" si="14"/>
        <v>0</v>
      </c>
      <c r="W873" s="22">
        <v>13.9</v>
      </c>
      <c r="X873" s="22">
        <f t="shared" si="15"/>
        <v>13.9</v>
      </c>
      <c r="Y873" s="22">
        <f t="shared" si="16"/>
        <v>0</v>
      </c>
      <c r="Z873" s="22">
        <v>0.39</v>
      </c>
      <c r="AA873" s="22">
        <f t="shared" si="17"/>
        <v>0.39</v>
      </c>
      <c r="AB873" s="22">
        <f t="shared" si="18"/>
        <v>0</v>
      </c>
      <c r="AC873" s="22">
        <v>68.87</v>
      </c>
      <c r="AD873" s="22">
        <f t="shared" si="19"/>
        <v>68.87</v>
      </c>
      <c r="AE873" s="22">
        <f t="shared" si="20"/>
        <v>0</v>
      </c>
      <c r="AF873" s="22">
        <v>1.37</v>
      </c>
      <c r="AG873" s="22">
        <f t="shared" si="21"/>
        <v>1.37</v>
      </c>
      <c r="AH873" s="22">
        <f t="shared" si="22"/>
        <v>0</v>
      </c>
      <c r="AI873" s="22">
        <v>60.86</v>
      </c>
      <c r="AJ873" s="22">
        <f t="shared" si="23"/>
        <v>60.86</v>
      </c>
      <c r="AK873" s="22">
        <f t="shared" si="24"/>
        <v>0</v>
      </c>
      <c r="AL873" s="22">
        <f t="shared" ref="AL873:AN873" si="3606">AF873+AI873</f>
        <v>62.23</v>
      </c>
      <c r="AM873" s="22">
        <f t="shared" si="3606"/>
        <v>62.23</v>
      </c>
      <c r="AN873" s="22">
        <f t="shared" si="3606"/>
        <v>0</v>
      </c>
      <c r="AO873" s="22">
        <f t="shared" ref="AO873:AQ873" si="3607">SUM(J873+M873+P873+S873+W873+Z873+AC873+AF873+AI873)</f>
        <v>255.39</v>
      </c>
      <c r="AP873" s="22">
        <f t="shared" si="3607"/>
        <v>202.24</v>
      </c>
      <c r="AQ873" s="22">
        <f t="shared" si="3607"/>
        <v>53.15</v>
      </c>
      <c r="AR873" s="22">
        <v>0.0</v>
      </c>
      <c r="AS873" s="22">
        <f t="shared" si="27"/>
        <v>53.15</v>
      </c>
      <c r="AT873" s="22">
        <f t="shared" si="28"/>
        <v>53.15</v>
      </c>
      <c r="AU873" s="22">
        <f t="shared" si="29"/>
        <v>0</v>
      </c>
      <c r="AV873" s="22">
        <f t="shared" si="3595"/>
        <v>9951.6</v>
      </c>
      <c r="AW873" s="22">
        <f t="shared" si="31"/>
        <v>9951.6</v>
      </c>
      <c r="AX873" s="22">
        <f t="shared" si="32"/>
        <v>0</v>
      </c>
      <c r="AY873" s="22">
        <v>175.06</v>
      </c>
      <c r="AZ873" s="22">
        <f t="shared" si="33"/>
        <v>175.06</v>
      </c>
      <c r="BA873" s="22">
        <f t="shared" si="34"/>
        <v>0</v>
      </c>
      <c r="BB873" s="22">
        <f t="shared" si="35"/>
        <v>10126.66</v>
      </c>
      <c r="BC873" s="22">
        <f t="shared" ref="BC873:BD873" si="3608">SUM(AW873+AZ873)</f>
        <v>10126.66</v>
      </c>
      <c r="BD873" s="22">
        <f t="shared" si="3608"/>
        <v>0</v>
      </c>
      <c r="BE873" s="22">
        <f t="shared" si="37"/>
        <v>0</v>
      </c>
      <c r="BF873" s="27">
        <v>0.0</v>
      </c>
      <c r="BG873" s="22">
        <f t="shared" si="38"/>
        <v>0</v>
      </c>
      <c r="BH873" s="22">
        <f t="shared" si="39"/>
        <v>0</v>
      </c>
      <c r="BI873" s="22">
        <v>0.0</v>
      </c>
      <c r="BJ873" s="22">
        <f t="shared" si="40"/>
        <v>0</v>
      </c>
      <c r="BK873" s="22">
        <f t="shared" si="41"/>
        <v>0</v>
      </c>
      <c r="BL873" s="22"/>
      <c r="BM873" s="22">
        <f t="shared" si="42"/>
        <v>0</v>
      </c>
      <c r="BN873" s="22" t="str">
        <f t="shared" si="43"/>
        <v/>
      </c>
      <c r="BO873" s="22">
        <f t="shared" ref="BO873:BQ873" si="3609">BF873+BI873+BL873</f>
        <v>0</v>
      </c>
      <c r="BP873" s="22">
        <f t="shared" si="3609"/>
        <v>0</v>
      </c>
      <c r="BQ873" s="22">
        <f t="shared" si="3609"/>
        <v>0</v>
      </c>
      <c r="BR873" s="22">
        <f t="shared" si="45"/>
        <v>0</v>
      </c>
      <c r="BS873" s="22">
        <v>0.0</v>
      </c>
      <c r="BT873" s="22">
        <f t="shared" si="46"/>
        <v>0</v>
      </c>
      <c r="BU873" s="22">
        <f t="shared" si="47"/>
        <v>0</v>
      </c>
      <c r="BV873" s="22">
        <f t="shared" si="48"/>
        <v>0</v>
      </c>
      <c r="BW873" s="27">
        <v>1213.08</v>
      </c>
      <c r="BX873" s="22">
        <f t="shared" si="49"/>
        <v>1213.08</v>
      </c>
      <c r="BY873" s="22">
        <f t="shared" si="50"/>
        <v>0</v>
      </c>
      <c r="BZ873" s="22">
        <f t="shared" si="51"/>
        <v>0</v>
      </c>
      <c r="CA873" s="22">
        <f t="shared" si="52"/>
        <v>0</v>
      </c>
    </row>
    <row r="874" ht="14.25" customHeight="1">
      <c r="A874" s="14" t="s">
        <v>3787</v>
      </c>
      <c r="B874" s="14" t="s">
        <v>3788</v>
      </c>
      <c r="C874" s="14" t="s">
        <v>3789</v>
      </c>
      <c r="D874" s="14" t="s">
        <v>3790</v>
      </c>
      <c r="E874" s="14" t="s">
        <v>3791</v>
      </c>
      <c r="F874" s="14" t="s">
        <v>3792</v>
      </c>
      <c r="G874" s="14" t="s">
        <v>3793</v>
      </c>
      <c r="H874" s="25" t="s">
        <v>3650</v>
      </c>
      <c r="I874" s="26">
        <v>53.15</v>
      </c>
      <c r="J874" s="22">
        <v>0.0</v>
      </c>
      <c r="K874" s="22">
        <f t="shared" si="6"/>
        <v>0</v>
      </c>
      <c r="L874" s="22">
        <f t="shared" si="7"/>
        <v>0</v>
      </c>
      <c r="M874" s="22">
        <v>0.0</v>
      </c>
      <c r="N874" s="22">
        <f t="shared" si="8"/>
        <v>0</v>
      </c>
      <c r="O874" s="22">
        <f t="shared" si="9"/>
        <v>0</v>
      </c>
      <c r="P874" s="22">
        <v>22.0</v>
      </c>
      <c r="Q874" s="22">
        <f t="shared" si="10"/>
        <v>0</v>
      </c>
      <c r="R874" s="22">
        <f t="shared" si="11"/>
        <v>22</v>
      </c>
      <c r="S874" s="22">
        <v>100.0</v>
      </c>
      <c r="T874" s="22">
        <f t="shared" si="12"/>
        <v>68.85</v>
      </c>
      <c r="U874" s="22">
        <f t="shared" si="13"/>
        <v>31.15</v>
      </c>
      <c r="V874" s="22">
        <f t="shared" si="14"/>
        <v>0</v>
      </c>
      <c r="W874" s="22">
        <v>13.9</v>
      </c>
      <c r="X874" s="22">
        <f t="shared" si="15"/>
        <v>13.9</v>
      </c>
      <c r="Y874" s="22">
        <f t="shared" si="16"/>
        <v>0</v>
      </c>
      <c r="Z874" s="22">
        <v>0.39</v>
      </c>
      <c r="AA874" s="22">
        <f t="shared" si="17"/>
        <v>0.39</v>
      </c>
      <c r="AB874" s="22">
        <f t="shared" si="18"/>
        <v>0</v>
      </c>
      <c r="AC874" s="22">
        <v>68.87</v>
      </c>
      <c r="AD874" s="22">
        <f t="shared" si="19"/>
        <v>68.87</v>
      </c>
      <c r="AE874" s="22">
        <f t="shared" si="20"/>
        <v>0</v>
      </c>
      <c r="AF874" s="22">
        <v>1.37</v>
      </c>
      <c r="AG874" s="22">
        <f t="shared" si="21"/>
        <v>1.37</v>
      </c>
      <c r="AH874" s="22">
        <f t="shared" si="22"/>
        <v>0</v>
      </c>
      <c r="AI874" s="22">
        <v>60.86</v>
      </c>
      <c r="AJ874" s="22">
        <f t="shared" si="23"/>
        <v>60.86</v>
      </c>
      <c r="AK874" s="22">
        <f t="shared" si="24"/>
        <v>0</v>
      </c>
      <c r="AL874" s="22">
        <f t="shared" ref="AL874:AN874" si="3610">AF874+AI874</f>
        <v>62.23</v>
      </c>
      <c r="AM874" s="22">
        <f t="shared" si="3610"/>
        <v>62.23</v>
      </c>
      <c r="AN874" s="22">
        <f t="shared" si="3610"/>
        <v>0</v>
      </c>
      <c r="AO874" s="22">
        <f t="shared" ref="AO874:AQ874" si="3611">SUM(J874+M874+P874+S874+W874+Z874+AC874+AF874+AI874)</f>
        <v>267.39</v>
      </c>
      <c r="AP874" s="22">
        <f t="shared" si="3611"/>
        <v>214.24</v>
      </c>
      <c r="AQ874" s="22">
        <f t="shared" si="3611"/>
        <v>53.15</v>
      </c>
      <c r="AR874" s="22">
        <v>0.0</v>
      </c>
      <c r="AS874" s="22">
        <f t="shared" si="27"/>
        <v>53.15</v>
      </c>
      <c r="AT874" s="22">
        <f t="shared" si="28"/>
        <v>53.15</v>
      </c>
      <c r="AU874" s="22">
        <f t="shared" si="29"/>
        <v>0</v>
      </c>
      <c r="AV874" s="22">
        <f t="shared" si="3595"/>
        <v>9951.6</v>
      </c>
      <c r="AW874" s="22">
        <f t="shared" si="31"/>
        <v>9951.6</v>
      </c>
      <c r="AX874" s="22">
        <f t="shared" si="32"/>
        <v>0</v>
      </c>
      <c r="AY874" s="22">
        <v>175.06</v>
      </c>
      <c r="AZ874" s="22">
        <f t="shared" si="33"/>
        <v>175.06</v>
      </c>
      <c r="BA874" s="22">
        <f t="shared" si="34"/>
        <v>0</v>
      </c>
      <c r="BB874" s="22">
        <f t="shared" si="35"/>
        <v>10126.66</v>
      </c>
      <c r="BC874" s="22">
        <f t="shared" ref="BC874:BD874" si="3612">SUM(AW874+AZ874)</f>
        <v>10126.66</v>
      </c>
      <c r="BD874" s="22">
        <f t="shared" si="3612"/>
        <v>0</v>
      </c>
      <c r="BE874" s="22">
        <f t="shared" si="37"/>
        <v>0</v>
      </c>
      <c r="BF874" s="27">
        <v>0.0</v>
      </c>
      <c r="BG874" s="22">
        <f t="shared" si="38"/>
        <v>0</v>
      </c>
      <c r="BH874" s="22">
        <f t="shared" si="39"/>
        <v>0</v>
      </c>
      <c r="BI874" s="22">
        <v>283.41</v>
      </c>
      <c r="BJ874" s="22">
        <f t="shared" si="40"/>
        <v>283.41</v>
      </c>
      <c r="BK874" s="22">
        <f t="shared" si="41"/>
        <v>0</v>
      </c>
      <c r="BL874" s="22"/>
      <c r="BM874" s="22">
        <f t="shared" si="42"/>
        <v>0</v>
      </c>
      <c r="BN874" s="22" t="str">
        <f t="shared" si="43"/>
        <v/>
      </c>
      <c r="BO874" s="22">
        <f t="shared" ref="BO874:BQ874" si="3613">BF874+BI874+BL874</f>
        <v>283.41</v>
      </c>
      <c r="BP874" s="22">
        <f t="shared" si="3613"/>
        <v>283.41</v>
      </c>
      <c r="BQ874" s="22">
        <f t="shared" si="3613"/>
        <v>0</v>
      </c>
      <c r="BR874" s="22">
        <f t="shared" si="45"/>
        <v>0</v>
      </c>
      <c r="BS874" s="22">
        <v>0.0</v>
      </c>
      <c r="BT874" s="22">
        <f t="shared" si="46"/>
        <v>0</v>
      </c>
      <c r="BU874" s="22">
        <f t="shared" si="47"/>
        <v>0</v>
      </c>
      <c r="BV874" s="22">
        <f t="shared" si="48"/>
        <v>0</v>
      </c>
      <c r="BW874" s="27">
        <v>446.93</v>
      </c>
      <c r="BX874" s="22">
        <f t="shared" si="49"/>
        <v>446.93</v>
      </c>
      <c r="BY874" s="22">
        <f t="shared" si="50"/>
        <v>0</v>
      </c>
      <c r="BZ874" s="22">
        <f t="shared" si="51"/>
        <v>0</v>
      </c>
      <c r="CA874" s="22">
        <f t="shared" si="52"/>
        <v>0</v>
      </c>
    </row>
    <row r="875" ht="14.25" customHeight="1">
      <c r="A875" s="14" t="s">
        <v>3794</v>
      </c>
      <c r="B875" s="14" t="s">
        <v>3795</v>
      </c>
      <c r="C875" s="14" t="s">
        <v>3796</v>
      </c>
      <c r="D875" s="14" t="s">
        <v>3797</v>
      </c>
      <c r="E875" s="14" t="s">
        <v>3798</v>
      </c>
      <c r="F875" s="14" t="s">
        <v>3799</v>
      </c>
      <c r="G875" s="14" t="s">
        <v>3800</v>
      </c>
      <c r="H875" s="25" t="s">
        <v>3650</v>
      </c>
      <c r="I875" s="26">
        <v>53.15</v>
      </c>
      <c r="J875" s="22">
        <v>0.0</v>
      </c>
      <c r="K875" s="22">
        <f t="shared" si="6"/>
        <v>0</v>
      </c>
      <c r="L875" s="22">
        <f t="shared" si="7"/>
        <v>0</v>
      </c>
      <c r="M875" s="22">
        <v>0.0</v>
      </c>
      <c r="N875" s="22">
        <f t="shared" si="8"/>
        <v>0</v>
      </c>
      <c r="O875" s="22">
        <f t="shared" si="9"/>
        <v>0</v>
      </c>
      <c r="P875" s="22">
        <v>10.0</v>
      </c>
      <c r="Q875" s="22">
        <f t="shared" si="10"/>
        <v>0</v>
      </c>
      <c r="R875" s="22">
        <f t="shared" si="11"/>
        <v>10</v>
      </c>
      <c r="S875" s="22">
        <v>100.0</v>
      </c>
      <c r="T875" s="22">
        <f t="shared" si="12"/>
        <v>56.85</v>
      </c>
      <c r="U875" s="22">
        <f t="shared" si="13"/>
        <v>43.15</v>
      </c>
      <c r="V875" s="22">
        <f t="shared" si="14"/>
        <v>0</v>
      </c>
      <c r="W875" s="22">
        <v>13.9</v>
      </c>
      <c r="X875" s="22">
        <f t="shared" si="15"/>
        <v>13.9</v>
      </c>
      <c r="Y875" s="22">
        <f t="shared" si="16"/>
        <v>0</v>
      </c>
      <c r="Z875" s="22">
        <v>0.39</v>
      </c>
      <c r="AA875" s="22">
        <f t="shared" si="17"/>
        <v>0.39</v>
      </c>
      <c r="AB875" s="22">
        <f t="shared" si="18"/>
        <v>0</v>
      </c>
      <c r="AC875" s="22">
        <v>68.87</v>
      </c>
      <c r="AD875" s="22">
        <f t="shared" si="19"/>
        <v>68.87</v>
      </c>
      <c r="AE875" s="22">
        <f t="shared" si="20"/>
        <v>0</v>
      </c>
      <c r="AF875" s="22">
        <v>1.37</v>
      </c>
      <c r="AG875" s="22">
        <f t="shared" si="21"/>
        <v>1.37</v>
      </c>
      <c r="AH875" s="22">
        <f t="shared" si="22"/>
        <v>0</v>
      </c>
      <c r="AI875" s="22">
        <v>60.86</v>
      </c>
      <c r="AJ875" s="22">
        <f t="shared" si="23"/>
        <v>60.86</v>
      </c>
      <c r="AK875" s="22">
        <f t="shared" si="24"/>
        <v>0</v>
      </c>
      <c r="AL875" s="22">
        <f t="shared" ref="AL875:AN875" si="3614">AF875+AI875</f>
        <v>62.23</v>
      </c>
      <c r="AM875" s="22">
        <f t="shared" si="3614"/>
        <v>62.23</v>
      </c>
      <c r="AN875" s="22">
        <f t="shared" si="3614"/>
        <v>0</v>
      </c>
      <c r="AO875" s="22">
        <f t="shared" ref="AO875:AQ875" si="3615">SUM(J875+M875+P875+S875+W875+Z875+AC875+AF875+AI875)</f>
        <v>255.39</v>
      </c>
      <c r="AP875" s="22">
        <f t="shared" si="3615"/>
        <v>202.24</v>
      </c>
      <c r="AQ875" s="22">
        <f t="shared" si="3615"/>
        <v>53.15</v>
      </c>
      <c r="AR875" s="22">
        <v>0.0</v>
      </c>
      <c r="AS875" s="22">
        <f t="shared" si="27"/>
        <v>53.15</v>
      </c>
      <c r="AT875" s="22">
        <f t="shared" si="28"/>
        <v>53.15</v>
      </c>
      <c r="AU875" s="22">
        <f t="shared" si="29"/>
        <v>0</v>
      </c>
      <c r="AV875" s="22">
        <f t="shared" si="3595"/>
        <v>9951.6</v>
      </c>
      <c r="AW875" s="22">
        <f t="shared" si="31"/>
        <v>9951.6</v>
      </c>
      <c r="AX875" s="22">
        <f t="shared" si="32"/>
        <v>0</v>
      </c>
      <c r="AY875" s="22">
        <v>175.06</v>
      </c>
      <c r="AZ875" s="22">
        <f t="shared" si="33"/>
        <v>175.06</v>
      </c>
      <c r="BA875" s="22">
        <f t="shared" si="34"/>
        <v>0</v>
      </c>
      <c r="BB875" s="22">
        <f t="shared" si="35"/>
        <v>10126.66</v>
      </c>
      <c r="BC875" s="22">
        <f t="shared" ref="BC875:BD875" si="3616">SUM(AW875+AZ875)</f>
        <v>10126.66</v>
      </c>
      <c r="BD875" s="22">
        <f t="shared" si="3616"/>
        <v>0</v>
      </c>
      <c r="BE875" s="22">
        <f t="shared" si="37"/>
        <v>0</v>
      </c>
      <c r="BF875" s="27">
        <v>0.0</v>
      </c>
      <c r="BG875" s="22">
        <f t="shared" si="38"/>
        <v>0</v>
      </c>
      <c r="BH875" s="22">
        <f t="shared" si="39"/>
        <v>0</v>
      </c>
      <c r="BI875" s="22">
        <v>283.41</v>
      </c>
      <c r="BJ875" s="22">
        <f t="shared" si="40"/>
        <v>283.41</v>
      </c>
      <c r="BK875" s="22">
        <f t="shared" si="41"/>
        <v>0</v>
      </c>
      <c r="BL875" s="22"/>
      <c r="BM875" s="22">
        <f t="shared" si="42"/>
        <v>0</v>
      </c>
      <c r="BN875" s="22" t="str">
        <f t="shared" si="43"/>
        <v/>
      </c>
      <c r="BO875" s="22">
        <f t="shared" ref="BO875:BQ875" si="3617">BF875+BI875+BL875</f>
        <v>283.41</v>
      </c>
      <c r="BP875" s="22">
        <f t="shared" si="3617"/>
        <v>283.41</v>
      </c>
      <c r="BQ875" s="22">
        <f t="shared" si="3617"/>
        <v>0</v>
      </c>
      <c r="BR875" s="22">
        <f t="shared" si="45"/>
        <v>0</v>
      </c>
      <c r="BS875" s="22">
        <v>0.0</v>
      </c>
      <c r="BT875" s="22">
        <f t="shared" si="46"/>
        <v>0</v>
      </c>
      <c r="BU875" s="22">
        <f t="shared" si="47"/>
        <v>0</v>
      </c>
      <c r="BV875" s="22">
        <f t="shared" si="48"/>
        <v>0</v>
      </c>
      <c r="BW875" s="27">
        <v>851.28</v>
      </c>
      <c r="BX875" s="22">
        <f t="shared" si="49"/>
        <v>851.28</v>
      </c>
      <c r="BY875" s="22">
        <f t="shared" si="50"/>
        <v>0</v>
      </c>
      <c r="BZ875" s="22">
        <f t="shared" si="51"/>
        <v>0</v>
      </c>
      <c r="CA875" s="22">
        <f t="shared" si="52"/>
        <v>0</v>
      </c>
    </row>
    <row r="876" ht="14.25" customHeight="1">
      <c r="A876" s="14" t="s">
        <v>3801</v>
      </c>
      <c r="B876" s="14" t="s">
        <v>3802</v>
      </c>
      <c r="C876" s="14" t="s">
        <v>3803</v>
      </c>
      <c r="D876" s="14" t="s">
        <v>3804</v>
      </c>
      <c r="E876" s="14" t="s">
        <v>3805</v>
      </c>
      <c r="F876" s="14" t="s">
        <v>3806</v>
      </c>
      <c r="G876" s="14" t="s">
        <v>3807</v>
      </c>
      <c r="H876" s="25" t="s">
        <v>3650</v>
      </c>
      <c r="I876" s="26">
        <v>53.15</v>
      </c>
      <c r="J876" s="22">
        <v>0.0</v>
      </c>
      <c r="K876" s="22">
        <f t="shared" si="6"/>
        <v>0</v>
      </c>
      <c r="L876" s="22">
        <f t="shared" si="7"/>
        <v>0</v>
      </c>
      <c r="M876" s="22">
        <v>0.0</v>
      </c>
      <c r="N876" s="22">
        <f t="shared" si="8"/>
        <v>0</v>
      </c>
      <c r="O876" s="22">
        <f t="shared" si="9"/>
        <v>0</v>
      </c>
      <c r="P876" s="22">
        <v>10.0</v>
      </c>
      <c r="Q876" s="22">
        <f t="shared" si="10"/>
        <v>0</v>
      </c>
      <c r="R876" s="22">
        <f t="shared" si="11"/>
        <v>10</v>
      </c>
      <c r="S876" s="22">
        <v>100.0</v>
      </c>
      <c r="T876" s="22">
        <f t="shared" si="12"/>
        <v>56.85</v>
      </c>
      <c r="U876" s="22">
        <f t="shared" si="13"/>
        <v>43.15</v>
      </c>
      <c r="V876" s="22">
        <f t="shared" si="14"/>
        <v>0</v>
      </c>
      <c r="W876" s="22">
        <v>13.9</v>
      </c>
      <c r="X876" s="22">
        <f t="shared" si="15"/>
        <v>13.9</v>
      </c>
      <c r="Y876" s="22">
        <f t="shared" si="16"/>
        <v>0</v>
      </c>
      <c r="Z876" s="22">
        <v>0.39</v>
      </c>
      <c r="AA876" s="22">
        <f t="shared" si="17"/>
        <v>0.39</v>
      </c>
      <c r="AB876" s="22">
        <f t="shared" si="18"/>
        <v>0</v>
      </c>
      <c r="AC876" s="22">
        <v>68.87</v>
      </c>
      <c r="AD876" s="22">
        <f t="shared" si="19"/>
        <v>68.87</v>
      </c>
      <c r="AE876" s="22">
        <f t="shared" si="20"/>
        <v>0</v>
      </c>
      <c r="AF876" s="22">
        <v>1.37</v>
      </c>
      <c r="AG876" s="22">
        <f t="shared" si="21"/>
        <v>1.37</v>
      </c>
      <c r="AH876" s="22">
        <f t="shared" si="22"/>
        <v>0</v>
      </c>
      <c r="AI876" s="22">
        <v>60.86</v>
      </c>
      <c r="AJ876" s="22">
        <f t="shared" si="23"/>
        <v>60.86</v>
      </c>
      <c r="AK876" s="22">
        <f t="shared" si="24"/>
        <v>0</v>
      </c>
      <c r="AL876" s="22">
        <f t="shared" ref="AL876:AN876" si="3618">AF876+AI876</f>
        <v>62.23</v>
      </c>
      <c r="AM876" s="22">
        <f t="shared" si="3618"/>
        <v>62.23</v>
      </c>
      <c r="AN876" s="22">
        <f t="shared" si="3618"/>
        <v>0</v>
      </c>
      <c r="AO876" s="22">
        <f t="shared" ref="AO876:AQ876" si="3619">SUM(J876+M876+P876+S876+W876+Z876+AC876+AF876+AI876)</f>
        <v>255.39</v>
      </c>
      <c r="AP876" s="22">
        <f t="shared" si="3619"/>
        <v>202.24</v>
      </c>
      <c r="AQ876" s="22">
        <f t="shared" si="3619"/>
        <v>53.15</v>
      </c>
      <c r="AR876" s="22">
        <v>0.0</v>
      </c>
      <c r="AS876" s="22">
        <f t="shared" si="27"/>
        <v>53.15</v>
      </c>
      <c r="AT876" s="22">
        <f t="shared" si="28"/>
        <v>53.15</v>
      </c>
      <c r="AU876" s="22">
        <f t="shared" si="29"/>
        <v>0</v>
      </c>
      <c r="AV876" s="22">
        <f t="shared" si="3595"/>
        <v>9951.6</v>
      </c>
      <c r="AW876" s="22">
        <f t="shared" si="31"/>
        <v>9951.6</v>
      </c>
      <c r="AX876" s="22">
        <f t="shared" si="32"/>
        <v>0</v>
      </c>
      <c r="AY876" s="22">
        <v>175.06</v>
      </c>
      <c r="AZ876" s="22">
        <f t="shared" si="33"/>
        <v>175.06</v>
      </c>
      <c r="BA876" s="22">
        <f t="shared" si="34"/>
        <v>0</v>
      </c>
      <c r="BB876" s="22">
        <f t="shared" si="35"/>
        <v>10126.66</v>
      </c>
      <c r="BC876" s="22">
        <f t="shared" ref="BC876:BD876" si="3620">SUM(AW876+AZ876)</f>
        <v>10126.66</v>
      </c>
      <c r="BD876" s="22">
        <f t="shared" si="3620"/>
        <v>0</v>
      </c>
      <c r="BE876" s="22">
        <f t="shared" si="37"/>
        <v>0</v>
      </c>
      <c r="BF876" s="27">
        <v>0.0</v>
      </c>
      <c r="BG876" s="22">
        <f t="shared" si="38"/>
        <v>0</v>
      </c>
      <c r="BH876" s="22">
        <f t="shared" si="39"/>
        <v>0</v>
      </c>
      <c r="BI876" s="22">
        <v>283.41</v>
      </c>
      <c r="BJ876" s="22">
        <f t="shared" si="40"/>
        <v>283.41</v>
      </c>
      <c r="BK876" s="22">
        <f t="shared" si="41"/>
        <v>0</v>
      </c>
      <c r="BL876" s="22"/>
      <c r="BM876" s="22">
        <f t="shared" si="42"/>
        <v>0</v>
      </c>
      <c r="BN876" s="22" t="str">
        <f t="shared" si="43"/>
        <v/>
      </c>
      <c r="BO876" s="22">
        <f t="shared" ref="BO876:BQ876" si="3621">BF876+BI876+BL876</f>
        <v>283.41</v>
      </c>
      <c r="BP876" s="22">
        <f t="shared" si="3621"/>
        <v>283.41</v>
      </c>
      <c r="BQ876" s="22">
        <f t="shared" si="3621"/>
        <v>0</v>
      </c>
      <c r="BR876" s="22">
        <f t="shared" si="45"/>
        <v>0</v>
      </c>
      <c r="BS876" s="22">
        <v>0.0</v>
      </c>
      <c r="BT876" s="22">
        <f t="shared" si="46"/>
        <v>0</v>
      </c>
      <c r="BU876" s="22">
        <f t="shared" si="47"/>
        <v>0</v>
      </c>
      <c r="BV876" s="22">
        <f t="shared" si="48"/>
        <v>0</v>
      </c>
      <c r="BW876" s="27">
        <v>329.87</v>
      </c>
      <c r="BX876" s="22">
        <f t="shared" si="49"/>
        <v>329.87</v>
      </c>
      <c r="BY876" s="22">
        <f t="shared" si="50"/>
        <v>0</v>
      </c>
      <c r="BZ876" s="22">
        <f t="shared" si="51"/>
        <v>0</v>
      </c>
      <c r="CA876" s="22">
        <f t="shared" si="52"/>
        <v>0</v>
      </c>
    </row>
    <row r="877" ht="14.25" customHeight="1">
      <c r="A877" s="14" t="s">
        <v>3808</v>
      </c>
      <c r="B877" s="14" t="s">
        <v>3809</v>
      </c>
      <c r="C877" s="14" t="s">
        <v>3810</v>
      </c>
      <c r="D877" s="14" t="s">
        <v>3811</v>
      </c>
      <c r="E877" s="14" t="s">
        <v>3812</v>
      </c>
      <c r="F877" s="14" t="s">
        <v>3813</v>
      </c>
      <c r="G877" s="14" t="s">
        <v>3814</v>
      </c>
      <c r="H877" s="25" t="s">
        <v>3650</v>
      </c>
      <c r="I877" s="26">
        <v>53.15</v>
      </c>
      <c r="J877" s="22">
        <v>0.0</v>
      </c>
      <c r="K877" s="22">
        <f t="shared" si="6"/>
        <v>0</v>
      </c>
      <c r="L877" s="22">
        <f t="shared" si="7"/>
        <v>0</v>
      </c>
      <c r="M877" s="22">
        <v>0.0</v>
      </c>
      <c r="N877" s="22">
        <f t="shared" si="8"/>
        <v>0</v>
      </c>
      <c r="O877" s="22">
        <f t="shared" si="9"/>
        <v>0</v>
      </c>
      <c r="P877" s="22">
        <v>10.0</v>
      </c>
      <c r="Q877" s="22">
        <f t="shared" si="10"/>
        <v>0</v>
      </c>
      <c r="R877" s="22">
        <f t="shared" si="11"/>
        <v>10</v>
      </c>
      <c r="S877" s="22">
        <v>100.0</v>
      </c>
      <c r="T877" s="22">
        <f t="shared" si="12"/>
        <v>56.85</v>
      </c>
      <c r="U877" s="22">
        <f t="shared" si="13"/>
        <v>43.15</v>
      </c>
      <c r="V877" s="22">
        <f t="shared" si="14"/>
        <v>0</v>
      </c>
      <c r="W877" s="22">
        <v>13.9</v>
      </c>
      <c r="X877" s="22">
        <f t="shared" si="15"/>
        <v>13.9</v>
      </c>
      <c r="Y877" s="22">
        <f t="shared" si="16"/>
        <v>0</v>
      </c>
      <c r="Z877" s="22">
        <v>0.39</v>
      </c>
      <c r="AA877" s="22">
        <f t="shared" si="17"/>
        <v>0.39</v>
      </c>
      <c r="AB877" s="22">
        <f t="shared" si="18"/>
        <v>0</v>
      </c>
      <c r="AC877" s="22">
        <v>68.87</v>
      </c>
      <c r="AD877" s="22">
        <f t="shared" si="19"/>
        <v>68.87</v>
      </c>
      <c r="AE877" s="22">
        <f t="shared" si="20"/>
        <v>0</v>
      </c>
      <c r="AF877" s="22">
        <v>1.37</v>
      </c>
      <c r="AG877" s="22">
        <f t="shared" si="21"/>
        <v>1.37</v>
      </c>
      <c r="AH877" s="22">
        <f t="shared" si="22"/>
        <v>0</v>
      </c>
      <c r="AI877" s="22">
        <v>60.86</v>
      </c>
      <c r="AJ877" s="22">
        <f t="shared" si="23"/>
        <v>60.86</v>
      </c>
      <c r="AK877" s="22">
        <f t="shared" si="24"/>
        <v>0</v>
      </c>
      <c r="AL877" s="22">
        <f t="shared" ref="AL877:AN877" si="3622">AF877+AI877</f>
        <v>62.23</v>
      </c>
      <c r="AM877" s="22">
        <f t="shared" si="3622"/>
        <v>62.23</v>
      </c>
      <c r="AN877" s="22">
        <f t="shared" si="3622"/>
        <v>0</v>
      </c>
      <c r="AO877" s="22">
        <f t="shared" ref="AO877:AQ877" si="3623">SUM(J877+M877+P877+S877+W877+Z877+AC877+AF877+AI877)</f>
        <v>255.39</v>
      </c>
      <c r="AP877" s="22">
        <f t="shared" si="3623"/>
        <v>202.24</v>
      </c>
      <c r="AQ877" s="22">
        <f t="shared" si="3623"/>
        <v>53.15</v>
      </c>
      <c r="AR877" s="22">
        <v>0.0</v>
      </c>
      <c r="AS877" s="22">
        <f t="shared" si="27"/>
        <v>53.15</v>
      </c>
      <c r="AT877" s="22">
        <f t="shared" si="28"/>
        <v>53.15</v>
      </c>
      <c r="AU877" s="22">
        <f t="shared" si="29"/>
        <v>0</v>
      </c>
      <c r="AV877" s="22">
        <f t="shared" si="3595"/>
        <v>9951.6</v>
      </c>
      <c r="AW877" s="22">
        <f t="shared" si="31"/>
        <v>9951.6</v>
      </c>
      <c r="AX877" s="22">
        <f t="shared" si="32"/>
        <v>0</v>
      </c>
      <c r="AY877" s="22">
        <v>175.06</v>
      </c>
      <c r="AZ877" s="22">
        <f t="shared" si="33"/>
        <v>175.06</v>
      </c>
      <c r="BA877" s="22">
        <f t="shared" si="34"/>
        <v>0</v>
      </c>
      <c r="BB877" s="22">
        <f t="shared" si="35"/>
        <v>10126.66</v>
      </c>
      <c r="BC877" s="22">
        <f t="shared" ref="BC877:BD877" si="3624">SUM(AW877+AZ877)</f>
        <v>10126.66</v>
      </c>
      <c r="BD877" s="22">
        <f t="shared" si="3624"/>
        <v>0</v>
      </c>
      <c r="BE877" s="22">
        <f t="shared" si="37"/>
        <v>0</v>
      </c>
      <c r="BF877" s="27">
        <v>0.0</v>
      </c>
      <c r="BG877" s="22">
        <f t="shared" si="38"/>
        <v>0</v>
      </c>
      <c r="BH877" s="22">
        <f t="shared" si="39"/>
        <v>0</v>
      </c>
      <c r="BI877" s="22">
        <v>0.0</v>
      </c>
      <c r="BJ877" s="22">
        <f t="shared" si="40"/>
        <v>0</v>
      </c>
      <c r="BK877" s="22">
        <f t="shared" si="41"/>
        <v>0</v>
      </c>
      <c r="BL877" s="22"/>
      <c r="BM877" s="22">
        <f t="shared" si="42"/>
        <v>0</v>
      </c>
      <c r="BN877" s="22" t="str">
        <f t="shared" si="43"/>
        <v/>
      </c>
      <c r="BO877" s="22">
        <f t="shared" ref="BO877:BQ877" si="3625">BF877+BI877+BL877</f>
        <v>0</v>
      </c>
      <c r="BP877" s="22">
        <f t="shared" si="3625"/>
        <v>0</v>
      </c>
      <c r="BQ877" s="22">
        <f t="shared" si="3625"/>
        <v>0</v>
      </c>
      <c r="BR877" s="22">
        <f t="shared" si="45"/>
        <v>0</v>
      </c>
      <c r="BS877" s="22">
        <v>0.0</v>
      </c>
      <c r="BT877" s="22">
        <f t="shared" si="46"/>
        <v>0</v>
      </c>
      <c r="BU877" s="22">
        <f t="shared" si="47"/>
        <v>0</v>
      </c>
      <c r="BV877" s="22">
        <f t="shared" si="48"/>
        <v>0</v>
      </c>
      <c r="BW877" s="27">
        <v>1074.74</v>
      </c>
      <c r="BX877" s="22">
        <f t="shared" si="49"/>
        <v>1074.74</v>
      </c>
      <c r="BY877" s="22">
        <f t="shared" si="50"/>
        <v>0</v>
      </c>
      <c r="BZ877" s="22">
        <f t="shared" si="51"/>
        <v>0</v>
      </c>
      <c r="CA877" s="22">
        <f t="shared" si="52"/>
        <v>0</v>
      </c>
    </row>
    <row r="878" ht="14.25" customHeight="1">
      <c r="A878" s="14" t="s">
        <v>3815</v>
      </c>
      <c r="B878" s="14" t="s">
        <v>3816</v>
      </c>
      <c r="C878" s="14" t="s">
        <v>3817</v>
      </c>
      <c r="D878" s="14" t="s">
        <v>3818</v>
      </c>
      <c r="E878" s="14" t="s">
        <v>3819</v>
      </c>
      <c r="F878" s="14" t="s">
        <v>3820</v>
      </c>
      <c r="G878" s="14" t="s">
        <v>3821</v>
      </c>
      <c r="H878" s="25" t="s">
        <v>3650</v>
      </c>
      <c r="I878" s="26">
        <v>53.15</v>
      </c>
      <c r="J878" s="22">
        <v>0.0</v>
      </c>
      <c r="K878" s="22">
        <f t="shared" si="6"/>
        <v>0</v>
      </c>
      <c r="L878" s="22">
        <f t="shared" si="7"/>
        <v>0</v>
      </c>
      <c r="M878" s="22">
        <v>0.0</v>
      </c>
      <c r="N878" s="22">
        <f t="shared" si="8"/>
        <v>0</v>
      </c>
      <c r="O878" s="22">
        <f t="shared" si="9"/>
        <v>0</v>
      </c>
      <c r="P878" s="22">
        <v>10.0</v>
      </c>
      <c r="Q878" s="22">
        <f t="shared" si="10"/>
        <v>0</v>
      </c>
      <c r="R878" s="22">
        <f t="shared" si="11"/>
        <v>10</v>
      </c>
      <c r="S878" s="22">
        <v>100.0</v>
      </c>
      <c r="T878" s="22">
        <f t="shared" si="12"/>
        <v>56.85</v>
      </c>
      <c r="U878" s="22">
        <f t="shared" si="13"/>
        <v>43.15</v>
      </c>
      <c r="V878" s="22">
        <f t="shared" si="14"/>
        <v>0</v>
      </c>
      <c r="W878" s="22">
        <v>13.9</v>
      </c>
      <c r="X878" s="22">
        <f t="shared" si="15"/>
        <v>13.9</v>
      </c>
      <c r="Y878" s="22">
        <f t="shared" si="16"/>
        <v>0</v>
      </c>
      <c r="Z878" s="22">
        <v>0.39</v>
      </c>
      <c r="AA878" s="22">
        <f t="shared" si="17"/>
        <v>0.39</v>
      </c>
      <c r="AB878" s="22">
        <f t="shared" si="18"/>
        <v>0</v>
      </c>
      <c r="AC878" s="22">
        <v>68.87</v>
      </c>
      <c r="AD878" s="22">
        <f t="shared" si="19"/>
        <v>68.87</v>
      </c>
      <c r="AE878" s="22">
        <f t="shared" si="20"/>
        <v>0</v>
      </c>
      <c r="AF878" s="22">
        <v>1.37</v>
      </c>
      <c r="AG878" s="22">
        <f t="shared" si="21"/>
        <v>1.37</v>
      </c>
      <c r="AH878" s="22">
        <f t="shared" si="22"/>
        <v>0</v>
      </c>
      <c r="AI878" s="22">
        <v>60.86</v>
      </c>
      <c r="AJ878" s="22">
        <f t="shared" si="23"/>
        <v>60.86</v>
      </c>
      <c r="AK878" s="22">
        <f t="shared" si="24"/>
        <v>0</v>
      </c>
      <c r="AL878" s="22">
        <f t="shared" ref="AL878:AN878" si="3626">AF878+AI878</f>
        <v>62.23</v>
      </c>
      <c r="AM878" s="22">
        <f t="shared" si="3626"/>
        <v>62.23</v>
      </c>
      <c r="AN878" s="22">
        <f t="shared" si="3626"/>
        <v>0</v>
      </c>
      <c r="AO878" s="22">
        <f t="shared" ref="AO878:AQ878" si="3627">SUM(J878+M878+P878+S878+W878+Z878+AC878+AF878+AI878)</f>
        <v>255.39</v>
      </c>
      <c r="AP878" s="22">
        <f t="shared" si="3627"/>
        <v>202.24</v>
      </c>
      <c r="AQ878" s="22">
        <f t="shared" si="3627"/>
        <v>53.15</v>
      </c>
      <c r="AR878" s="22">
        <v>0.0</v>
      </c>
      <c r="AS878" s="22">
        <f t="shared" si="27"/>
        <v>53.15</v>
      </c>
      <c r="AT878" s="22">
        <f t="shared" si="28"/>
        <v>53.15</v>
      </c>
      <c r="AU878" s="22">
        <f t="shared" si="29"/>
        <v>0</v>
      </c>
      <c r="AV878" s="22">
        <f t="shared" si="3595"/>
        <v>9951.6</v>
      </c>
      <c r="AW878" s="22">
        <f t="shared" si="31"/>
        <v>9951.6</v>
      </c>
      <c r="AX878" s="22">
        <f t="shared" si="32"/>
        <v>0</v>
      </c>
      <c r="AY878" s="22">
        <v>175.06</v>
      </c>
      <c r="AZ878" s="22">
        <f t="shared" si="33"/>
        <v>175.06</v>
      </c>
      <c r="BA878" s="22">
        <f t="shared" si="34"/>
        <v>0</v>
      </c>
      <c r="BB878" s="22">
        <f t="shared" si="35"/>
        <v>10126.66</v>
      </c>
      <c r="BC878" s="22">
        <f t="shared" ref="BC878:BD878" si="3628">SUM(AW878+AZ878)</f>
        <v>10126.66</v>
      </c>
      <c r="BD878" s="22">
        <f t="shared" si="3628"/>
        <v>0</v>
      </c>
      <c r="BE878" s="22">
        <f t="shared" si="37"/>
        <v>0</v>
      </c>
      <c r="BF878" s="27">
        <v>0.0</v>
      </c>
      <c r="BG878" s="22">
        <f t="shared" si="38"/>
        <v>0</v>
      </c>
      <c r="BH878" s="22">
        <f t="shared" si="39"/>
        <v>0</v>
      </c>
      <c r="BI878" s="22">
        <v>283.41</v>
      </c>
      <c r="BJ878" s="22">
        <f t="shared" si="40"/>
        <v>283.41</v>
      </c>
      <c r="BK878" s="22">
        <f t="shared" si="41"/>
        <v>0</v>
      </c>
      <c r="BL878" s="22"/>
      <c r="BM878" s="22">
        <f t="shared" si="42"/>
        <v>0</v>
      </c>
      <c r="BN878" s="22" t="str">
        <f t="shared" si="43"/>
        <v/>
      </c>
      <c r="BO878" s="22">
        <f t="shared" ref="BO878:BQ878" si="3629">BF878+BI878+BL878</f>
        <v>283.41</v>
      </c>
      <c r="BP878" s="22">
        <f t="shared" si="3629"/>
        <v>283.41</v>
      </c>
      <c r="BQ878" s="22">
        <f t="shared" si="3629"/>
        <v>0</v>
      </c>
      <c r="BR878" s="22">
        <f t="shared" si="45"/>
        <v>0</v>
      </c>
      <c r="BS878" s="22">
        <v>0.0</v>
      </c>
      <c r="BT878" s="22">
        <f t="shared" si="46"/>
        <v>0</v>
      </c>
      <c r="BU878" s="22">
        <f t="shared" si="47"/>
        <v>0</v>
      </c>
      <c r="BV878" s="22">
        <f t="shared" si="48"/>
        <v>0</v>
      </c>
      <c r="BW878" s="27">
        <v>2106.94</v>
      </c>
      <c r="BX878" s="22">
        <f t="shared" si="49"/>
        <v>2106.94</v>
      </c>
      <c r="BY878" s="22">
        <f t="shared" si="50"/>
        <v>0</v>
      </c>
      <c r="BZ878" s="22">
        <f t="shared" si="51"/>
        <v>0</v>
      </c>
      <c r="CA878" s="22">
        <f t="shared" si="52"/>
        <v>0</v>
      </c>
    </row>
    <row r="879" ht="14.25" customHeight="1">
      <c r="A879" s="14" t="s">
        <v>3822</v>
      </c>
      <c r="B879" s="14" t="s">
        <v>3823</v>
      </c>
      <c r="C879" s="14" t="s">
        <v>3824</v>
      </c>
      <c r="D879" s="14" t="s">
        <v>3825</v>
      </c>
      <c r="E879" s="14" t="s">
        <v>374</v>
      </c>
      <c r="F879" s="14" t="s">
        <v>247</v>
      </c>
      <c r="G879" s="14" t="s">
        <v>3826</v>
      </c>
      <c r="H879" s="25" t="s">
        <v>3650</v>
      </c>
      <c r="I879" s="26">
        <v>53.15</v>
      </c>
      <c r="J879" s="22">
        <v>0.0</v>
      </c>
      <c r="K879" s="22">
        <f t="shared" si="6"/>
        <v>0</v>
      </c>
      <c r="L879" s="22">
        <f t="shared" si="7"/>
        <v>0</v>
      </c>
      <c r="M879" s="22">
        <v>0.0</v>
      </c>
      <c r="N879" s="22">
        <f t="shared" si="8"/>
        <v>0</v>
      </c>
      <c r="O879" s="22">
        <f t="shared" si="9"/>
        <v>0</v>
      </c>
      <c r="P879" s="22">
        <v>10.0</v>
      </c>
      <c r="Q879" s="22">
        <f t="shared" si="10"/>
        <v>0</v>
      </c>
      <c r="R879" s="22">
        <f t="shared" si="11"/>
        <v>10</v>
      </c>
      <c r="S879" s="22">
        <v>100.0</v>
      </c>
      <c r="T879" s="22">
        <f t="shared" si="12"/>
        <v>56.85</v>
      </c>
      <c r="U879" s="22">
        <f t="shared" si="13"/>
        <v>43.15</v>
      </c>
      <c r="V879" s="22">
        <f t="shared" si="14"/>
        <v>0</v>
      </c>
      <c r="W879" s="22">
        <v>13.9</v>
      </c>
      <c r="X879" s="22">
        <f t="shared" si="15"/>
        <v>13.9</v>
      </c>
      <c r="Y879" s="22">
        <f t="shared" si="16"/>
        <v>0</v>
      </c>
      <c r="Z879" s="22">
        <v>0.39</v>
      </c>
      <c r="AA879" s="22">
        <f t="shared" si="17"/>
        <v>0.39</v>
      </c>
      <c r="AB879" s="22">
        <f t="shared" si="18"/>
        <v>0</v>
      </c>
      <c r="AC879" s="22">
        <v>68.87</v>
      </c>
      <c r="AD879" s="22">
        <f t="shared" si="19"/>
        <v>68.87</v>
      </c>
      <c r="AE879" s="22">
        <f t="shared" si="20"/>
        <v>0</v>
      </c>
      <c r="AF879" s="22">
        <v>1.37</v>
      </c>
      <c r="AG879" s="22">
        <f t="shared" si="21"/>
        <v>1.37</v>
      </c>
      <c r="AH879" s="22">
        <f t="shared" si="22"/>
        <v>0</v>
      </c>
      <c r="AI879" s="22">
        <v>60.86</v>
      </c>
      <c r="AJ879" s="22">
        <f t="shared" si="23"/>
        <v>60.86</v>
      </c>
      <c r="AK879" s="22">
        <f t="shared" si="24"/>
        <v>0</v>
      </c>
      <c r="AL879" s="22">
        <f t="shared" ref="AL879:AN879" si="3630">AF879+AI879</f>
        <v>62.23</v>
      </c>
      <c r="AM879" s="22">
        <f t="shared" si="3630"/>
        <v>62.23</v>
      </c>
      <c r="AN879" s="22">
        <f t="shared" si="3630"/>
        <v>0</v>
      </c>
      <c r="AO879" s="22">
        <f t="shared" ref="AO879:AQ879" si="3631">SUM(J879+M879+P879+S879+W879+Z879+AC879+AF879+AI879)</f>
        <v>255.39</v>
      </c>
      <c r="AP879" s="22">
        <f t="shared" si="3631"/>
        <v>202.24</v>
      </c>
      <c r="AQ879" s="22">
        <f t="shared" si="3631"/>
        <v>53.15</v>
      </c>
      <c r="AR879" s="22">
        <v>0.0</v>
      </c>
      <c r="AS879" s="22">
        <f t="shared" si="27"/>
        <v>53.15</v>
      </c>
      <c r="AT879" s="22">
        <f t="shared" si="28"/>
        <v>53.15</v>
      </c>
      <c r="AU879" s="22">
        <f t="shared" si="29"/>
        <v>0</v>
      </c>
      <c r="AV879" s="22">
        <f>37.95*120</f>
        <v>4554</v>
      </c>
      <c r="AW879" s="22">
        <f t="shared" si="31"/>
        <v>4554</v>
      </c>
      <c r="AX879" s="22">
        <f t="shared" si="32"/>
        <v>0</v>
      </c>
      <c r="AY879" s="22">
        <v>70.73</v>
      </c>
      <c r="AZ879" s="22">
        <f t="shared" si="33"/>
        <v>70.73</v>
      </c>
      <c r="BA879" s="22">
        <f t="shared" si="34"/>
        <v>0</v>
      </c>
      <c r="BB879" s="22">
        <f t="shared" si="35"/>
        <v>4624.73</v>
      </c>
      <c r="BC879" s="22">
        <f t="shared" ref="BC879:BD879" si="3632">SUM(AW879+AZ879)</f>
        <v>4624.73</v>
      </c>
      <c r="BD879" s="22">
        <f t="shared" si="3632"/>
        <v>0</v>
      </c>
      <c r="BE879" s="22">
        <f t="shared" si="37"/>
        <v>0</v>
      </c>
      <c r="BF879" s="27">
        <v>0.0</v>
      </c>
      <c r="BG879" s="22">
        <f t="shared" si="38"/>
        <v>0</v>
      </c>
      <c r="BH879" s="22">
        <f t="shared" si="39"/>
        <v>0</v>
      </c>
      <c r="BI879" s="22">
        <v>490.49</v>
      </c>
      <c r="BJ879" s="22">
        <f t="shared" si="40"/>
        <v>490.49</v>
      </c>
      <c r="BK879" s="22">
        <f t="shared" si="41"/>
        <v>0</v>
      </c>
      <c r="BL879" s="22"/>
      <c r="BM879" s="22">
        <f t="shared" si="42"/>
        <v>0</v>
      </c>
      <c r="BN879" s="22" t="str">
        <f t="shared" si="43"/>
        <v/>
      </c>
      <c r="BO879" s="22">
        <f t="shared" ref="BO879:BQ879" si="3633">BF879+BI879+BL879</f>
        <v>490.49</v>
      </c>
      <c r="BP879" s="22">
        <f t="shared" si="3633"/>
        <v>490.49</v>
      </c>
      <c r="BQ879" s="22">
        <f t="shared" si="3633"/>
        <v>0</v>
      </c>
      <c r="BR879" s="22">
        <f t="shared" si="45"/>
        <v>0</v>
      </c>
      <c r="BS879" s="22">
        <v>0.0</v>
      </c>
      <c r="BT879" s="22">
        <f t="shared" si="46"/>
        <v>0</v>
      </c>
      <c r="BU879" s="22">
        <f t="shared" si="47"/>
        <v>0</v>
      </c>
      <c r="BV879" s="22">
        <f t="shared" si="48"/>
        <v>0</v>
      </c>
      <c r="BW879" s="27">
        <v>0.0</v>
      </c>
      <c r="BX879" s="22">
        <f t="shared" si="49"/>
        <v>0</v>
      </c>
      <c r="BY879" s="22">
        <f t="shared" si="50"/>
        <v>0</v>
      </c>
      <c r="BZ879" s="22">
        <f t="shared" si="51"/>
        <v>0</v>
      </c>
      <c r="CA879" s="22">
        <f t="shared" si="52"/>
        <v>0</v>
      </c>
    </row>
    <row r="880" ht="14.25" customHeight="1">
      <c r="A880" s="14" t="s">
        <v>3827</v>
      </c>
      <c r="B880" s="14" t="s">
        <v>3828</v>
      </c>
      <c r="C880" s="14" t="s">
        <v>3829</v>
      </c>
      <c r="D880" s="14" t="s">
        <v>3830</v>
      </c>
      <c r="E880" s="14" t="s">
        <v>864</v>
      </c>
      <c r="F880" s="14" t="s">
        <v>3655</v>
      </c>
      <c r="G880" s="14" t="s">
        <v>3831</v>
      </c>
      <c r="H880" s="25" t="s">
        <v>3650</v>
      </c>
      <c r="I880" s="26">
        <v>53.15</v>
      </c>
      <c r="J880" s="22">
        <v>0.0</v>
      </c>
      <c r="K880" s="22">
        <f t="shared" si="6"/>
        <v>0</v>
      </c>
      <c r="L880" s="22">
        <f t="shared" si="7"/>
        <v>0</v>
      </c>
      <c r="M880" s="22">
        <v>0.0</v>
      </c>
      <c r="N880" s="22">
        <f t="shared" si="8"/>
        <v>0</v>
      </c>
      <c r="O880" s="22">
        <f t="shared" si="9"/>
        <v>0</v>
      </c>
      <c r="P880" s="22">
        <v>10.0</v>
      </c>
      <c r="Q880" s="22">
        <f t="shared" si="10"/>
        <v>0</v>
      </c>
      <c r="R880" s="22">
        <f t="shared" si="11"/>
        <v>10</v>
      </c>
      <c r="S880" s="22">
        <v>100.0</v>
      </c>
      <c r="T880" s="22">
        <f t="shared" si="12"/>
        <v>56.85</v>
      </c>
      <c r="U880" s="22">
        <f t="shared" si="13"/>
        <v>43.15</v>
      </c>
      <c r="V880" s="22">
        <f t="shared" si="14"/>
        <v>0</v>
      </c>
      <c r="W880" s="22">
        <v>13.9</v>
      </c>
      <c r="X880" s="22">
        <f t="shared" si="15"/>
        <v>13.9</v>
      </c>
      <c r="Y880" s="22">
        <f t="shared" si="16"/>
        <v>0</v>
      </c>
      <c r="Z880" s="22">
        <v>0.39</v>
      </c>
      <c r="AA880" s="22">
        <f t="shared" si="17"/>
        <v>0.39</v>
      </c>
      <c r="AB880" s="22">
        <f t="shared" si="18"/>
        <v>0</v>
      </c>
      <c r="AC880" s="22">
        <v>68.87</v>
      </c>
      <c r="AD880" s="22">
        <f t="shared" si="19"/>
        <v>68.87</v>
      </c>
      <c r="AE880" s="22">
        <f t="shared" si="20"/>
        <v>0</v>
      </c>
      <c r="AF880" s="22">
        <v>1.37</v>
      </c>
      <c r="AG880" s="22">
        <f t="shared" si="21"/>
        <v>1.37</v>
      </c>
      <c r="AH880" s="22">
        <f t="shared" si="22"/>
        <v>0</v>
      </c>
      <c r="AI880" s="22">
        <v>60.86</v>
      </c>
      <c r="AJ880" s="22">
        <f t="shared" si="23"/>
        <v>60.86</v>
      </c>
      <c r="AK880" s="22">
        <f t="shared" si="24"/>
        <v>0</v>
      </c>
      <c r="AL880" s="22">
        <f t="shared" ref="AL880:AN880" si="3634">AF880+AI880</f>
        <v>62.23</v>
      </c>
      <c r="AM880" s="22">
        <f t="shared" si="3634"/>
        <v>62.23</v>
      </c>
      <c r="AN880" s="22">
        <f t="shared" si="3634"/>
        <v>0</v>
      </c>
      <c r="AO880" s="22">
        <f t="shared" ref="AO880:AQ880" si="3635">SUM(J880+M880+P880+S880+W880+Z880+AC880+AF880+AI880)</f>
        <v>255.39</v>
      </c>
      <c r="AP880" s="22">
        <f t="shared" si="3635"/>
        <v>202.24</v>
      </c>
      <c r="AQ880" s="22">
        <f t="shared" si="3635"/>
        <v>53.15</v>
      </c>
      <c r="AR880" s="22">
        <v>0.0</v>
      </c>
      <c r="AS880" s="22">
        <f t="shared" si="27"/>
        <v>53.15</v>
      </c>
      <c r="AT880" s="22">
        <f t="shared" si="28"/>
        <v>53.15</v>
      </c>
      <c r="AU880" s="22">
        <f t="shared" si="29"/>
        <v>0</v>
      </c>
      <c r="AV880" s="22">
        <f t="shared" ref="AV880:AV881" si="3640">82.93*120</f>
        <v>9951.6</v>
      </c>
      <c r="AW880" s="22">
        <f t="shared" si="31"/>
        <v>9951.6</v>
      </c>
      <c r="AX880" s="22">
        <f t="shared" si="32"/>
        <v>0</v>
      </c>
      <c r="AY880" s="22">
        <v>175.06</v>
      </c>
      <c r="AZ880" s="22">
        <f t="shared" si="33"/>
        <v>175.06</v>
      </c>
      <c r="BA880" s="22">
        <f t="shared" si="34"/>
        <v>0</v>
      </c>
      <c r="BB880" s="22">
        <f t="shared" si="35"/>
        <v>10126.66</v>
      </c>
      <c r="BC880" s="22">
        <f t="shared" ref="BC880:BD880" si="3636">SUM(AW880+AZ880)</f>
        <v>10126.66</v>
      </c>
      <c r="BD880" s="22">
        <f t="shared" si="3636"/>
        <v>0</v>
      </c>
      <c r="BE880" s="22">
        <f t="shared" si="37"/>
        <v>0</v>
      </c>
      <c r="BF880" s="27">
        <v>0.0</v>
      </c>
      <c r="BG880" s="22">
        <f t="shared" si="38"/>
        <v>0</v>
      </c>
      <c r="BH880" s="22">
        <f t="shared" si="39"/>
        <v>0</v>
      </c>
      <c r="BI880" s="22">
        <v>283.41</v>
      </c>
      <c r="BJ880" s="22">
        <f t="shared" si="40"/>
        <v>283.41</v>
      </c>
      <c r="BK880" s="22">
        <f t="shared" si="41"/>
        <v>0</v>
      </c>
      <c r="BL880" s="22"/>
      <c r="BM880" s="22">
        <f t="shared" si="42"/>
        <v>0</v>
      </c>
      <c r="BN880" s="22" t="str">
        <f t="shared" si="43"/>
        <v/>
      </c>
      <c r="BO880" s="22">
        <f t="shared" ref="BO880:BQ880" si="3637">BF880+BI880+BL880</f>
        <v>283.41</v>
      </c>
      <c r="BP880" s="22">
        <f t="shared" si="3637"/>
        <v>283.41</v>
      </c>
      <c r="BQ880" s="22">
        <f t="shared" si="3637"/>
        <v>0</v>
      </c>
      <c r="BR880" s="22">
        <f t="shared" si="45"/>
        <v>0</v>
      </c>
      <c r="BS880" s="22">
        <v>0.0</v>
      </c>
      <c r="BT880" s="22">
        <f t="shared" si="46"/>
        <v>0</v>
      </c>
      <c r="BU880" s="22">
        <f t="shared" si="47"/>
        <v>0</v>
      </c>
      <c r="BV880" s="22">
        <f t="shared" si="48"/>
        <v>0</v>
      </c>
      <c r="BW880" s="27">
        <v>191.54</v>
      </c>
      <c r="BX880" s="22">
        <f t="shared" si="49"/>
        <v>191.54</v>
      </c>
      <c r="BY880" s="22">
        <f t="shared" si="50"/>
        <v>0</v>
      </c>
      <c r="BZ880" s="22">
        <f t="shared" si="51"/>
        <v>0</v>
      </c>
      <c r="CA880" s="22">
        <f t="shared" si="52"/>
        <v>0</v>
      </c>
    </row>
    <row r="881" ht="14.25" customHeight="1">
      <c r="A881" s="14" t="s">
        <v>3832</v>
      </c>
      <c r="B881" s="14" t="s">
        <v>3833</v>
      </c>
      <c r="C881" s="14" t="s">
        <v>3834</v>
      </c>
      <c r="D881" s="14" t="s">
        <v>3835</v>
      </c>
      <c r="E881" s="14" t="s">
        <v>3836</v>
      </c>
      <c r="F881" s="14" t="s">
        <v>3677</v>
      </c>
      <c r="G881" s="14" t="s">
        <v>3837</v>
      </c>
      <c r="H881" s="25" t="s">
        <v>3650</v>
      </c>
      <c r="I881" s="26">
        <v>53.15</v>
      </c>
      <c r="J881" s="22">
        <v>0.0</v>
      </c>
      <c r="K881" s="22">
        <f t="shared" si="6"/>
        <v>0</v>
      </c>
      <c r="L881" s="22">
        <f t="shared" si="7"/>
        <v>0</v>
      </c>
      <c r="M881" s="22">
        <v>0.0</v>
      </c>
      <c r="N881" s="22">
        <f t="shared" si="8"/>
        <v>0</v>
      </c>
      <c r="O881" s="22">
        <f t="shared" si="9"/>
        <v>0</v>
      </c>
      <c r="P881" s="22">
        <v>10.0</v>
      </c>
      <c r="Q881" s="22">
        <f t="shared" si="10"/>
        <v>0</v>
      </c>
      <c r="R881" s="22">
        <f t="shared" si="11"/>
        <v>10</v>
      </c>
      <c r="S881" s="22">
        <v>100.0</v>
      </c>
      <c r="T881" s="22">
        <f t="shared" si="12"/>
        <v>56.85</v>
      </c>
      <c r="U881" s="22">
        <f t="shared" si="13"/>
        <v>43.15</v>
      </c>
      <c r="V881" s="22">
        <f t="shared" si="14"/>
        <v>0</v>
      </c>
      <c r="W881" s="22">
        <v>13.9</v>
      </c>
      <c r="X881" s="22">
        <f t="shared" si="15"/>
        <v>13.9</v>
      </c>
      <c r="Y881" s="22">
        <f t="shared" si="16"/>
        <v>0</v>
      </c>
      <c r="Z881" s="22">
        <v>0.39</v>
      </c>
      <c r="AA881" s="22">
        <f t="shared" si="17"/>
        <v>0.39</v>
      </c>
      <c r="AB881" s="22">
        <f t="shared" si="18"/>
        <v>0</v>
      </c>
      <c r="AC881" s="22">
        <v>68.87</v>
      </c>
      <c r="AD881" s="22">
        <f t="shared" si="19"/>
        <v>68.87</v>
      </c>
      <c r="AE881" s="22">
        <f t="shared" si="20"/>
        <v>0</v>
      </c>
      <c r="AF881" s="22">
        <v>1.37</v>
      </c>
      <c r="AG881" s="22">
        <f t="shared" si="21"/>
        <v>1.37</v>
      </c>
      <c r="AH881" s="22">
        <f t="shared" si="22"/>
        <v>0</v>
      </c>
      <c r="AI881" s="22">
        <v>60.86</v>
      </c>
      <c r="AJ881" s="22">
        <f t="shared" si="23"/>
        <v>60.86</v>
      </c>
      <c r="AK881" s="22">
        <f t="shared" si="24"/>
        <v>0</v>
      </c>
      <c r="AL881" s="22">
        <f t="shared" ref="AL881:AN881" si="3638">AF881+AI881</f>
        <v>62.23</v>
      </c>
      <c r="AM881" s="22">
        <f t="shared" si="3638"/>
        <v>62.23</v>
      </c>
      <c r="AN881" s="22">
        <f t="shared" si="3638"/>
        <v>0</v>
      </c>
      <c r="AO881" s="22">
        <f t="shared" ref="AO881:AQ881" si="3639">SUM(J881+M881+P881+S881+W881+Z881+AC881+AF881+AI881)</f>
        <v>255.39</v>
      </c>
      <c r="AP881" s="22">
        <f t="shared" si="3639"/>
        <v>202.24</v>
      </c>
      <c r="AQ881" s="22">
        <f t="shared" si="3639"/>
        <v>53.15</v>
      </c>
      <c r="AR881" s="22">
        <v>0.0</v>
      </c>
      <c r="AS881" s="22">
        <f t="shared" si="27"/>
        <v>53.15</v>
      </c>
      <c r="AT881" s="22">
        <f t="shared" si="28"/>
        <v>53.15</v>
      </c>
      <c r="AU881" s="22">
        <f t="shared" si="29"/>
        <v>0</v>
      </c>
      <c r="AV881" s="22">
        <f t="shared" si="3640"/>
        <v>9951.6</v>
      </c>
      <c r="AW881" s="22">
        <f t="shared" si="31"/>
        <v>9951.6</v>
      </c>
      <c r="AX881" s="22">
        <f t="shared" si="32"/>
        <v>0</v>
      </c>
      <c r="AY881" s="22">
        <v>175.06</v>
      </c>
      <c r="AZ881" s="22">
        <f t="shared" si="33"/>
        <v>175.06</v>
      </c>
      <c r="BA881" s="22">
        <f t="shared" si="34"/>
        <v>0</v>
      </c>
      <c r="BB881" s="22">
        <f t="shared" si="35"/>
        <v>10126.66</v>
      </c>
      <c r="BC881" s="22">
        <f t="shared" ref="BC881:BD881" si="3641">SUM(AW881+AZ881)</f>
        <v>10126.66</v>
      </c>
      <c r="BD881" s="22">
        <f t="shared" si="3641"/>
        <v>0</v>
      </c>
      <c r="BE881" s="22">
        <f t="shared" si="37"/>
        <v>0</v>
      </c>
      <c r="BF881" s="27">
        <v>0.0</v>
      </c>
      <c r="BG881" s="22">
        <f t="shared" si="38"/>
        <v>0</v>
      </c>
      <c r="BH881" s="22">
        <f t="shared" si="39"/>
        <v>0</v>
      </c>
      <c r="BI881" s="22">
        <v>857.47</v>
      </c>
      <c r="BJ881" s="22">
        <f t="shared" si="40"/>
        <v>857.47</v>
      </c>
      <c r="BK881" s="22">
        <f t="shared" si="41"/>
        <v>0</v>
      </c>
      <c r="BL881" s="22"/>
      <c r="BM881" s="22">
        <f t="shared" si="42"/>
        <v>0</v>
      </c>
      <c r="BN881" s="22" t="str">
        <f t="shared" si="43"/>
        <v/>
      </c>
      <c r="BO881" s="22">
        <f t="shared" ref="BO881:BQ881" si="3642">BF881+BI881+BL881</f>
        <v>857.47</v>
      </c>
      <c r="BP881" s="22">
        <f t="shared" si="3642"/>
        <v>857.47</v>
      </c>
      <c r="BQ881" s="22">
        <f t="shared" si="3642"/>
        <v>0</v>
      </c>
      <c r="BR881" s="22">
        <f t="shared" si="45"/>
        <v>0</v>
      </c>
      <c r="BS881" s="22">
        <v>0.0</v>
      </c>
      <c r="BT881" s="22">
        <f t="shared" si="46"/>
        <v>0</v>
      </c>
      <c r="BU881" s="22">
        <f t="shared" si="47"/>
        <v>0</v>
      </c>
      <c r="BV881" s="22">
        <f t="shared" si="48"/>
        <v>0</v>
      </c>
      <c r="BW881" s="27">
        <v>4150.04</v>
      </c>
      <c r="BX881" s="22">
        <f t="shared" si="49"/>
        <v>4150.04</v>
      </c>
      <c r="BY881" s="22">
        <f t="shared" si="50"/>
        <v>0</v>
      </c>
      <c r="BZ881" s="22">
        <f t="shared" si="51"/>
        <v>0</v>
      </c>
      <c r="CA881" s="22">
        <f t="shared" si="52"/>
        <v>0</v>
      </c>
    </row>
    <row r="882" ht="14.25" customHeight="1">
      <c r="A882" s="14" t="s">
        <v>3838</v>
      </c>
      <c r="B882" s="14" t="s">
        <v>3839</v>
      </c>
      <c r="C882" s="14" t="s">
        <v>3840</v>
      </c>
      <c r="D882" s="14" t="s">
        <v>3841</v>
      </c>
      <c r="E882" s="14" t="s">
        <v>346</v>
      </c>
      <c r="F882" s="14" t="s">
        <v>215</v>
      </c>
      <c r="G882" s="14" t="s">
        <v>3842</v>
      </c>
      <c r="H882" s="25" t="s">
        <v>3650</v>
      </c>
      <c r="I882" s="26">
        <v>53.15</v>
      </c>
      <c r="J882" s="22">
        <v>0.0</v>
      </c>
      <c r="K882" s="22">
        <f t="shared" si="6"/>
        <v>0</v>
      </c>
      <c r="L882" s="22">
        <f t="shared" si="7"/>
        <v>0</v>
      </c>
      <c r="M882" s="22">
        <v>0.0</v>
      </c>
      <c r="N882" s="22">
        <f t="shared" si="8"/>
        <v>0</v>
      </c>
      <c r="O882" s="22">
        <f t="shared" si="9"/>
        <v>0</v>
      </c>
      <c r="P882" s="22">
        <v>22.0</v>
      </c>
      <c r="Q882" s="22">
        <f t="shared" si="10"/>
        <v>0</v>
      </c>
      <c r="R882" s="22">
        <f t="shared" si="11"/>
        <v>22</v>
      </c>
      <c r="S882" s="22">
        <v>100.0</v>
      </c>
      <c r="T882" s="22">
        <f t="shared" si="12"/>
        <v>68.85</v>
      </c>
      <c r="U882" s="22">
        <f t="shared" si="13"/>
        <v>31.15</v>
      </c>
      <c r="V882" s="22">
        <f t="shared" si="14"/>
        <v>0</v>
      </c>
      <c r="W882" s="22">
        <v>13.9</v>
      </c>
      <c r="X882" s="22">
        <f t="shared" si="15"/>
        <v>13.9</v>
      </c>
      <c r="Y882" s="22">
        <f t="shared" si="16"/>
        <v>0</v>
      </c>
      <c r="Z882" s="22">
        <v>0.39</v>
      </c>
      <c r="AA882" s="22">
        <f t="shared" si="17"/>
        <v>0.39</v>
      </c>
      <c r="AB882" s="22">
        <f t="shared" si="18"/>
        <v>0</v>
      </c>
      <c r="AC882" s="22">
        <v>68.87</v>
      </c>
      <c r="AD882" s="22">
        <f t="shared" si="19"/>
        <v>68.87</v>
      </c>
      <c r="AE882" s="22">
        <f t="shared" si="20"/>
        <v>0</v>
      </c>
      <c r="AF882" s="22">
        <v>1.37</v>
      </c>
      <c r="AG882" s="22">
        <f t="shared" si="21"/>
        <v>1.37</v>
      </c>
      <c r="AH882" s="22">
        <f t="shared" si="22"/>
        <v>0</v>
      </c>
      <c r="AI882" s="22">
        <v>60.86</v>
      </c>
      <c r="AJ882" s="22">
        <f t="shared" si="23"/>
        <v>60.86</v>
      </c>
      <c r="AK882" s="22">
        <f t="shared" si="24"/>
        <v>0</v>
      </c>
      <c r="AL882" s="22">
        <f t="shared" ref="AL882:AN882" si="3643">AF882+AI882</f>
        <v>62.23</v>
      </c>
      <c r="AM882" s="22">
        <f t="shared" si="3643"/>
        <v>62.23</v>
      </c>
      <c r="AN882" s="22">
        <f t="shared" si="3643"/>
        <v>0</v>
      </c>
      <c r="AO882" s="22">
        <f t="shared" ref="AO882:AQ882" si="3644">SUM(J882+M882+P882+S882+W882+Z882+AC882+AF882+AI882)</f>
        <v>267.39</v>
      </c>
      <c r="AP882" s="22">
        <f t="shared" si="3644"/>
        <v>214.24</v>
      </c>
      <c r="AQ882" s="22">
        <f t="shared" si="3644"/>
        <v>53.15</v>
      </c>
      <c r="AR882" s="22">
        <v>0.0</v>
      </c>
      <c r="AS882" s="22">
        <f t="shared" si="27"/>
        <v>53.15</v>
      </c>
      <c r="AT882" s="22">
        <f t="shared" si="28"/>
        <v>53.15</v>
      </c>
      <c r="AU882" s="22">
        <f t="shared" si="29"/>
        <v>0</v>
      </c>
      <c r="AV882" s="22">
        <f t="shared" ref="AV882:AV883" si="3649">37.95*120</f>
        <v>4554</v>
      </c>
      <c r="AW882" s="22">
        <f t="shared" si="31"/>
        <v>4554</v>
      </c>
      <c r="AX882" s="22">
        <f t="shared" si="32"/>
        <v>0</v>
      </c>
      <c r="AY882" s="22">
        <v>70.73</v>
      </c>
      <c r="AZ882" s="22">
        <f t="shared" si="33"/>
        <v>70.73</v>
      </c>
      <c r="BA882" s="22">
        <f t="shared" si="34"/>
        <v>0</v>
      </c>
      <c r="BB882" s="22">
        <f t="shared" si="35"/>
        <v>4624.73</v>
      </c>
      <c r="BC882" s="22">
        <f t="shared" ref="BC882:BD882" si="3645">SUM(AW882+AZ882)</f>
        <v>4624.73</v>
      </c>
      <c r="BD882" s="22">
        <f t="shared" si="3645"/>
        <v>0</v>
      </c>
      <c r="BE882" s="22">
        <f t="shared" si="37"/>
        <v>0</v>
      </c>
      <c r="BF882" s="27">
        <v>0.0</v>
      </c>
      <c r="BG882" s="22">
        <f t="shared" si="38"/>
        <v>0</v>
      </c>
      <c r="BH882" s="22">
        <f t="shared" si="39"/>
        <v>0</v>
      </c>
      <c r="BI882" s="22">
        <v>391.93</v>
      </c>
      <c r="BJ882" s="22">
        <f t="shared" si="40"/>
        <v>391.93</v>
      </c>
      <c r="BK882" s="22">
        <f t="shared" si="41"/>
        <v>0</v>
      </c>
      <c r="BL882" s="22"/>
      <c r="BM882" s="22">
        <f t="shared" si="42"/>
        <v>0</v>
      </c>
      <c r="BN882" s="22" t="str">
        <f t="shared" si="43"/>
        <v/>
      </c>
      <c r="BO882" s="22">
        <f t="shared" ref="BO882:BQ882" si="3646">BF882+BI882+BL882</f>
        <v>391.93</v>
      </c>
      <c r="BP882" s="22">
        <f t="shared" si="3646"/>
        <v>391.93</v>
      </c>
      <c r="BQ882" s="22">
        <f t="shared" si="3646"/>
        <v>0</v>
      </c>
      <c r="BR882" s="22">
        <f t="shared" si="45"/>
        <v>0</v>
      </c>
      <c r="BS882" s="22">
        <v>0.0</v>
      </c>
      <c r="BT882" s="22">
        <f t="shared" si="46"/>
        <v>0</v>
      </c>
      <c r="BU882" s="22">
        <f t="shared" si="47"/>
        <v>0</v>
      </c>
      <c r="BV882" s="22">
        <f t="shared" si="48"/>
        <v>0</v>
      </c>
      <c r="BW882" s="27">
        <v>53.2</v>
      </c>
      <c r="BX882" s="22">
        <f t="shared" si="49"/>
        <v>53.2</v>
      </c>
      <c r="BY882" s="22">
        <f t="shared" si="50"/>
        <v>0</v>
      </c>
      <c r="BZ882" s="22">
        <f t="shared" si="51"/>
        <v>0</v>
      </c>
      <c r="CA882" s="22">
        <f t="shared" si="52"/>
        <v>0</v>
      </c>
    </row>
    <row r="883" ht="14.25" customHeight="1">
      <c r="A883" s="14" t="s">
        <v>3843</v>
      </c>
      <c r="B883" s="14" t="s">
        <v>3844</v>
      </c>
      <c r="C883" s="14" t="s">
        <v>3845</v>
      </c>
      <c r="D883" s="14" t="s">
        <v>3846</v>
      </c>
      <c r="E883" s="14" t="s">
        <v>312</v>
      </c>
      <c r="F883" s="14" t="s">
        <v>209</v>
      </c>
      <c r="G883" s="14" t="s">
        <v>3847</v>
      </c>
      <c r="H883" s="25" t="s">
        <v>3650</v>
      </c>
      <c r="I883" s="26">
        <v>53.15</v>
      </c>
      <c r="J883" s="22">
        <v>0.0</v>
      </c>
      <c r="K883" s="22">
        <f t="shared" si="6"/>
        <v>0</v>
      </c>
      <c r="L883" s="22">
        <f t="shared" si="7"/>
        <v>0</v>
      </c>
      <c r="M883" s="22">
        <v>0.0</v>
      </c>
      <c r="N883" s="22">
        <f t="shared" si="8"/>
        <v>0</v>
      </c>
      <c r="O883" s="22">
        <f t="shared" si="9"/>
        <v>0</v>
      </c>
      <c r="P883" s="22">
        <v>10.0</v>
      </c>
      <c r="Q883" s="22">
        <f t="shared" si="10"/>
        <v>0</v>
      </c>
      <c r="R883" s="22">
        <f t="shared" si="11"/>
        <v>10</v>
      </c>
      <c r="S883" s="22">
        <v>100.0</v>
      </c>
      <c r="T883" s="22">
        <f t="shared" si="12"/>
        <v>56.85</v>
      </c>
      <c r="U883" s="22">
        <f t="shared" si="13"/>
        <v>43.15</v>
      </c>
      <c r="V883" s="22">
        <f t="shared" si="14"/>
        <v>0</v>
      </c>
      <c r="W883" s="22">
        <v>13.9</v>
      </c>
      <c r="X883" s="22">
        <f t="shared" si="15"/>
        <v>13.9</v>
      </c>
      <c r="Y883" s="22">
        <f t="shared" si="16"/>
        <v>0</v>
      </c>
      <c r="Z883" s="22">
        <v>0.39</v>
      </c>
      <c r="AA883" s="22">
        <f t="shared" si="17"/>
        <v>0.39</v>
      </c>
      <c r="AB883" s="22">
        <f t="shared" si="18"/>
        <v>0</v>
      </c>
      <c r="AC883" s="22">
        <v>68.87</v>
      </c>
      <c r="AD883" s="22">
        <f t="shared" si="19"/>
        <v>68.87</v>
      </c>
      <c r="AE883" s="22">
        <f t="shared" si="20"/>
        <v>0</v>
      </c>
      <c r="AF883" s="22">
        <v>1.37</v>
      </c>
      <c r="AG883" s="22">
        <f t="shared" si="21"/>
        <v>1.37</v>
      </c>
      <c r="AH883" s="22">
        <f t="shared" si="22"/>
        <v>0</v>
      </c>
      <c r="AI883" s="22">
        <v>60.86</v>
      </c>
      <c r="AJ883" s="22">
        <f t="shared" si="23"/>
        <v>60.86</v>
      </c>
      <c r="AK883" s="22">
        <f t="shared" si="24"/>
        <v>0</v>
      </c>
      <c r="AL883" s="22">
        <f t="shared" ref="AL883:AN883" si="3647">AF883+AI883</f>
        <v>62.23</v>
      </c>
      <c r="AM883" s="22">
        <f t="shared" si="3647"/>
        <v>62.23</v>
      </c>
      <c r="AN883" s="22">
        <f t="shared" si="3647"/>
        <v>0</v>
      </c>
      <c r="AO883" s="22">
        <f t="shared" ref="AO883:AQ883" si="3648">SUM(J883+M883+P883+S883+W883+Z883+AC883+AF883+AI883)</f>
        <v>255.39</v>
      </c>
      <c r="AP883" s="22">
        <f t="shared" si="3648"/>
        <v>202.24</v>
      </c>
      <c r="AQ883" s="22">
        <f t="shared" si="3648"/>
        <v>53.15</v>
      </c>
      <c r="AR883" s="22">
        <v>0.0</v>
      </c>
      <c r="AS883" s="22">
        <f t="shared" si="27"/>
        <v>53.15</v>
      </c>
      <c r="AT883" s="22">
        <f t="shared" si="28"/>
        <v>53.15</v>
      </c>
      <c r="AU883" s="22">
        <f t="shared" si="29"/>
        <v>0</v>
      </c>
      <c r="AV883" s="22">
        <f t="shared" si="3649"/>
        <v>4554</v>
      </c>
      <c r="AW883" s="22">
        <f t="shared" si="31"/>
        <v>4554</v>
      </c>
      <c r="AX883" s="22">
        <f t="shared" si="32"/>
        <v>0</v>
      </c>
      <c r="AY883" s="22">
        <v>70.73</v>
      </c>
      <c r="AZ883" s="22">
        <f t="shared" si="33"/>
        <v>70.73</v>
      </c>
      <c r="BA883" s="22">
        <f t="shared" si="34"/>
        <v>0</v>
      </c>
      <c r="BB883" s="22">
        <f t="shared" si="35"/>
        <v>4624.73</v>
      </c>
      <c r="BC883" s="22">
        <f t="shared" ref="BC883:BD883" si="3650">SUM(AW883+AZ883)</f>
        <v>4624.73</v>
      </c>
      <c r="BD883" s="22">
        <f t="shared" si="3650"/>
        <v>0</v>
      </c>
      <c r="BE883" s="22">
        <f t="shared" si="37"/>
        <v>0</v>
      </c>
      <c r="BF883" s="27">
        <v>0.0</v>
      </c>
      <c r="BG883" s="22">
        <f t="shared" si="38"/>
        <v>0</v>
      </c>
      <c r="BH883" s="22">
        <f t="shared" si="39"/>
        <v>0</v>
      </c>
      <c r="BI883" s="22">
        <v>582.47</v>
      </c>
      <c r="BJ883" s="22">
        <f t="shared" si="40"/>
        <v>582.47</v>
      </c>
      <c r="BK883" s="22">
        <f t="shared" si="41"/>
        <v>0</v>
      </c>
      <c r="BL883" s="22"/>
      <c r="BM883" s="22">
        <f t="shared" si="42"/>
        <v>0</v>
      </c>
      <c r="BN883" s="22" t="str">
        <f t="shared" si="43"/>
        <v/>
      </c>
      <c r="BO883" s="22">
        <f t="shared" ref="BO883:BQ883" si="3651">BF883+BI883+BL883</f>
        <v>582.47</v>
      </c>
      <c r="BP883" s="22">
        <f t="shared" si="3651"/>
        <v>582.47</v>
      </c>
      <c r="BQ883" s="22">
        <f t="shared" si="3651"/>
        <v>0</v>
      </c>
      <c r="BR883" s="22">
        <f t="shared" si="45"/>
        <v>0</v>
      </c>
      <c r="BS883" s="22">
        <v>0.0</v>
      </c>
      <c r="BT883" s="22">
        <f t="shared" si="46"/>
        <v>0</v>
      </c>
      <c r="BU883" s="22">
        <f t="shared" si="47"/>
        <v>0</v>
      </c>
      <c r="BV883" s="22">
        <f t="shared" si="48"/>
        <v>0</v>
      </c>
      <c r="BW883" s="27">
        <v>574.62</v>
      </c>
      <c r="BX883" s="22">
        <f t="shared" si="49"/>
        <v>574.62</v>
      </c>
      <c r="BY883" s="22">
        <f t="shared" si="50"/>
        <v>0</v>
      </c>
      <c r="BZ883" s="22">
        <f t="shared" si="51"/>
        <v>0</v>
      </c>
      <c r="CA883" s="22">
        <f t="shared" si="52"/>
        <v>0</v>
      </c>
    </row>
    <row r="884" ht="14.25" customHeight="1">
      <c r="A884" s="14" t="s">
        <v>3848</v>
      </c>
      <c r="B884" s="14" t="s">
        <v>3849</v>
      </c>
      <c r="C884" s="14" t="s">
        <v>3850</v>
      </c>
      <c r="D884" s="14" t="s">
        <v>3851</v>
      </c>
      <c r="E884" s="14" t="s">
        <v>3852</v>
      </c>
      <c r="F884" s="14" t="s">
        <v>3853</v>
      </c>
      <c r="G884" s="14" t="s">
        <v>3854</v>
      </c>
      <c r="H884" s="25" t="s">
        <v>3650</v>
      </c>
      <c r="I884" s="26">
        <v>53.15</v>
      </c>
      <c r="J884" s="22">
        <v>0.0</v>
      </c>
      <c r="K884" s="22">
        <f t="shared" si="6"/>
        <v>0</v>
      </c>
      <c r="L884" s="22">
        <f t="shared" si="7"/>
        <v>0</v>
      </c>
      <c r="M884" s="22">
        <v>0.0</v>
      </c>
      <c r="N884" s="22">
        <f t="shared" si="8"/>
        <v>0</v>
      </c>
      <c r="O884" s="22">
        <f t="shared" si="9"/>
        <v>0</v>
      </c>
      <c r="P884" s="22">
        <v>10.0</v>
      </c>
      <c r="Q884" s="22">
        <f t="shared" si="10"/>
        <v>0</v>
      </c>
      <c r="R884" s="22">
        <f t="shared" si="11"/>
        <v>10</v>
      </c>
      <c r="S884" s="22">
        <v>100.0</v>
      </c>
      <c r="T884" s="22">
        <f t="shared" si="12"/>
        <v>56.85</v>
      </c>
      <c r="U884" s="22">
        <f t="shared" si="13"/>
        <v>43.15</v>
      </c>
      <c r="V884" s="22">
        <f t="shared" si="14"/>
        <v>0</v>
      </c>
      <c r="W884" s="22">
        <v>13.9</v>
      </c>
      <c r="X884" s="22">
        <f t="shared" si="15"/>
        <v>13.9</v>
      </c>
      <c r="Y884" s="22">
        <f t="shared" si="16"/>
        <v>0</v>
      </c>
      <c r="Z884" s="22">
        <v>0.39</v>
      </c>
      <c r="AA884" s="22">
        <f t="shared" si="17"/>
        <v>0.39</v>
      </c>
      <c r="AB884" s="22">
        <f t="shared" si="18"/>
        <v>0</v>
      </c>
      <c r="AC884" s="22">
        <v>68.87</v>
      </c>
      <c r="AD884" s="22">
        <f t="shared" si="19"/>
        <v>68.87</v>
      </c>
      <c r="AE884" s="22">
        <f t="shared" si="20"/>
        <v>0</v>
      </c>
      <c r="AF884" s="22">
        <v>1.37</v>
      </c>
      <c r="AG884" s="22">
        <f t="shared" si="21"/>
        <v>1.37</v>
      </c>
      <c r="AH884" s="22">
        <f t="shared" si="22"/>
        <v>0</v>
      </c>
      <c r="AI884" s="22">
        <v>60.86</v>
      </c>
      <c r="AJ884" s="22">
        <f t="shared" si="23"/>
        <v>60.86</v>
      </c>
      <c r="AK884" s="22">
        <f t="shared" si="24"/>
        <v>0</v>
      </c>
      <c r="AL884" s="22">
        <f t="shared" ref="AL884:AN884" si="3652">AF884+AI884</f>
        <v>62.23</v>
      </c>
      <c r="AM884" s="22">
        <f t="shared" si="3652"/>
        <v>62.23</v>
      </c>
      <c r="AN884" s="22">
        <f t="shared" si="3652"/>
        <v>0</v>
      </c>
      <c r="AO884" s="22">
        <f t="shared" ref="AO884:AQ884" si="3653">SUM(J884+M884+P884+S884+W884+Z884+AC884+AF884+AI884)</f>
        <v>255.39</v>
      </c>
      <c r="AP884" s="22">
        <f t="shared" si="3653"/>
        <v>202.24</v>
      </c>
      <c r="AQ884" s="22">
        <f t="shared" si="3653"/>
        <v>53.15</v>
      </c>
      <c r="AR884" s="22">
        <v>0.0</v>
      </c>
      <c r="AS884" s="22">
        <f t="shared" si="27"/>
        <v>53.15</v>
      </c>
      <c r="AT884" s="22">
        <f t="shared" si="28"/>
        <v>53.15</v>
      </c>
      <c r="AU884" s="22">
        <f t="shared" si="29"/>
        <v>0</v>
      </c>
      <c r="AV884" s="22">
        <f>82.93*120</f>
        <v>9951.6</v>
      </c>
      <c r="AW884" s="22">
        <f t="shared" si="31"/>
        <v>9951.6</v>
      </c>
      <c r="AX884" s="22">
        <f t="shared" si="32"/>
        <v>0</v>
      </c>
      <c r="AY884" s="22">
        <v>175.06</v>
      </c>
      <c r="AZ884" s="22">
        <f t="shared" si="33"/>
        <v>175.06</v>
      </c>
      <c r="BA884" s="22">
        <f t="shared" si="34"/>
        <v>0</v>
      </c>
      <c r="BB884" s="22">
        <f t="shared" si="35"/>
        <v>10126.66</v>
      </c>
      <c r="BC884" s="22">
        <f t="shared" ref="BC884:BD884" si="3654">SUM(AW884+AZ884)</f>
        <v>10126.66</v>
      </c>
      <c r="BD884" s="22">
        <f t="shared" si="3654"/>
        <v>0</v>
      </c>
      <c r="BE884" s="22">
        <f t="shared" si="37"/>
        <v>0</v>
      </c>
      <c r="BF884" s="27">
        <v>0.0</v>
      </c>
      <c r="BG884" s="22">
        <f t="shared" si="38"/>
        <v>0</v>
      </c>
      <c r="BH884" s="22">
        <f t="shared" si="39"/>
        <v>0</v>
      </c>
      <c r="BI884" s="22">
        <v>283.41</v>
      </c>
      <c r="BJ884" s="22">
        <f t="shared" si="40"/>
        <v>283.41</v>
      </c>
      <c r="BK884" s="22">
        <f t="shared" si="41"/>
        <v>0</v>
      </c>
      <c r="BL884" s="22"/>
      <c r="BM884" s="22">
        <f t="shared" si="42"/>
        <v>0</v>
      </c>
      <c r="BN884" s="22" t="str">
        <f t="shared" si="43"/>
        <v/>
      </c>
      <c r="BO884" s="22">
        <f t="shared" ref="BO884:BQ884" si="3655">BF884+BI884+BL884</f>
        <v>283.41</v>
      </c>
      <c r="BP884" s="22">
        <f t="shared" si="3655"/>
        <v>283.41</v>
      </c>
      <c r="BQ884" s="22">
        <f t="shared" si="3655"/>
        <v>0</v>
      </c>
      <c r="BR884" s="22">
        <f t="shared" si="45"/>
        <v>0</v>
      </c>
      <c r="BS884" s="22">
        <v>0.0</v>
      </c>
      <c r="BT884" s="22">
        <f t="shared" si="46"/>
        <v>0</v>
      </c>
      <c r="BU884" s="22">
        <f t="shared" si="47"/>
        <v>0</v>
      </c>
      <c r="BV884" s="22">
        <f t="shared" si="48"/>
        <v>0</v>
      </c>
      <c r="BW884" s="27">
        <v>4150.04</v>
      </c>
      <c r="BX884" s="22">
        <f t="shared" si="49"/>
        <v>4150.04</v>
      </c>
      <c r="BY884" s="22">
        <f t="shared" si="50"/>
        <v>0</v>
      </c>
      <c r="BZ884" s="22">
        <f t="shared" si="51"/>
        <v>0</v>
      </c>
      <c r="CA884" s="22">
        <f t="shared" si="52"/>
        <v>0</v>
      </c>
    </row>
    <row r="885" ht="14.25" customHeight="1">
      <c r="A885" s="14" t="s">
        <v>3855</v>
      </c>
      <c r="B885" s="14" t="s">
        <v>3856</v>
      </c>
      <c r="C885" s="14" t="s">
        <v>3857</v>
      </c>
      <c r="D885" s="14" t="s">
        <v>3858</v>
      </c>
      <c r="E885" s="14" t="s">
        <v>266</v>
      </c>
      <c r="F885" s="14" t="s">
        <v>745</v>
      </c>
      <c r="G885" s="14" t="s">
        <v>3859</v>
      </c>
      <c r="H885" s="25" t="s">
        <v>3650</v>
      </c>
      <c r="I885" s="26">
        <v>53.15</v>
      </c>
      <c r="J885" s="22">
        <v>0.0</v>
      </c>
      <c r="K885" s="22">
        <f t="shared" si="6"/>
        <v>0</v>
      </c>
      <c r="L885" s="22">
        <f t="shared" si="7"/>
        <v>0</v>
      </c>
      <c r="M885" s="22">
        <v>0.0</v>
      </c>
      <c r="N885" s="22">
        <f t="shared" si="8"/>
        <v>0</v>
      </c>
      <c r="O885" s="22">
        <f t="shared" si="9"/>
        <v>0</v>
      </c>
      <c r="P885" s="22">
        <v>10.0</v>
      </c>
      <c r="Q885" s="22">
        <f t="shared" si="10"/>
        <v>0</v>
      </c>
      <c r="R885" s="22">
        <f t="shared" si="11"/>
        <v>10</v>
      </c>
      <c r="S885" s="22">
        <v>100.0</v>
      </c>
      <c r="T885" s="22">
        <f t="shared" si="12"/>
        <v>56.85</v>
      </c>
      <c r="U885" s="22">
        <f t="shared" si="13"/>
        <v>43.15</v>
      </c>
      <c r="V885" s="22">
        <f t="shared" si="14"/>
        <v>0</v>
      </c>
      <c r="W885" s="22">
        <v>13.9</v>
      </c>
      <c r="X885" s="22">
        <f t="shared" si="15"/>
        <v>13.9</v>
      </c>
      <c r="Y885" s="22">
        <f t="shared" si="16"/>
        <v>0</v>
      </c>
      <c r="Z885" s="22">
        <v>0.39</v>
      </c>
      <c r="AA885" s="22">
        <f t="shared" si="17"/>
        <v>0.39</v>
      </c>
      <c r="AB885" s="22">
        <f t="shared" si="18"/>
        <v>0</v>
      </c>
      <c r="AC885" s="22">
        <v>68.87</v>
      </c>
      <c r="AD885" s="22">
        <f t="shared" si="19"/>
        <v>68.87</v>
      </c>
      <c r="AE885" s="22">
        <f t="shared" si="20"/>
        <v>0</v>
      </c>
      <c r="AF885" s="22">
        <v>1.37</v>
      </c>
      <c r="AG885" s="22">
        <f t="shared" si="21"/>
        <v>1.37</v>
      </c>
      <c r="AH885" s="22">
        <f t="shared" si="22"/>
        <v>0</v>
      </c>
      <c r="AI885" s="22">
        <v>60.86</v>
      </c>
      <c r="AJ885" s="22">
        <f t="shared" si="23"/>
        <v>60.86</v>
      </c>
      <c r="AK885" s="22">
        <f t="shared" si="24"/>
        <v>0</v>
      </c>
      <c r="AL885" s="22">
        <f t="shared" ref="AL885:AN885" si="3656">AF885+AI885</f>
        <v>62.23</v>
      </c>
      <c r="AM885" s="22">
        <f t="shared" si="3656"/>
        <v>62.23</v>
      </c>
      <c r="AN885" s="22">
        <f t="shared" si="3656"/>
        <v>0</v>
      </c>
      <c r="AO885" s="22">
        <f t="shared" ref="AO885:AQ885" si="3657">SUM(J885+M885+P885+S885+W885+Z885+AC885+AF885+AI885)</f>
        <v>255.39</v>
      </c>
      <c r="AP885" s="22">
        <f t="shared" si="3657"/>
        <v>202.24</v>
      </c>
      <c r="AQ885" s="22">
        <f t="shared" si="3657"/>
        <v>53.15</v>
      </c>
      <c r="AR885" s="22">
        <v>0.0</v>
      </c>
      <c r="AS885" s="22">
        <f t="shared" si="27"/>
        <v>53.15</v>
      </c>
      <c r="AT885" s="22">
        <f t="shared" si="28"/>
        <v>53.15</v>
      </c>
      <c r="AU885" s="22">
        <f t="shared" si="29"/>
        <v>0</v>
      </c>
      <c r="AV885" s="22">
        <f>37.95*120</f>
        <v>4554</v>
      </c>
      <c r="AW885" s="22">
        <f t="shared" si="31"/>
        <v>4554</v>
      </c>
      <c r="AX885" s="22">
        <f t="shared" si="32"/>
        <v>0</v>
      </c>
      <c r="AY885" s="22">
        <v>70.73</v>
      </c>
      <c r="AZ885" s="22">
        <f t="shared" si="33"/>
        <v>70.73</v>
      </c>
      <c r="BA885" s="22">
        <f t="shared" si="34"/>
        <v>0</v>
      </c>
      <c r="BB885" s="22">
        <f t="shared" si="35"/>
        <v>4624.73</v>
      </c>
      <c r="BC885" s="22">
        <f t="shared" ref="BC885:BD885" si="3658">SUM(AW885+AZ885)</f>
        <v>4624.73</v>
      </c>
      <c r="BD885" s="22">
        <f t="shared" si="3658"/>
        <v>0</v>
      </c>
      <c r="BE885" s="22">
        <f t="shared" si="37"/>
        <v>0</v>
      </c>
      <c r="BF885" s="27">
        <v>0.0</v>
      </c>
      <c r="BG885" s="22">
        <f t="shared" si="38"/>
        <v>0</v>
      </c>
      <c r="BH885" s="22">
        <f t="shared" si="39"/>
        <v>0</v>
      </c>
      <c r="BI885" s="22">
        <v>532.67</v>
      </c>
      <c r="BJ885" s="22">
        <f t="shared" si="40"/>
        <v>532.67</v>
      </c>
      <c r="BK885" s="22">
        <f t="shared" si="41"/>
        <v>0</v>
      </c>
      <c r="BL885" s="22"/>
      <c r="BM885" s="22">
        <f t="shared" si="42"/>
        <v>0</v>
      </c>
      <c r="BN885" s="22" t="str">
        <f t="shared" si="43"/>
        <v/>
      </c>
      <c r="BO885" s="22">
        <f t="shared" ref="BO885:BQ885" si="3659">BF885+BI885+BL885</f>
        <v>532.67</v>
      </c>
      <c r="BP885" s="22">
        <f t="shared" si="3659"/>
        <v>532.67</v>
      </c>
      <c r="BQ885" s="22">
        <f t="shared" si="3659"/>
        <v>0</v>
      </c>
      <c r="BR885" s="22">
        <f t="shared" si="45"/>
        <v>0</v>
      </c>
      <c r="BS885" s="22">
        <v>0.0</v>
      </c>
      <c r="BT885" s="22">
        <f t="shared" si="46"/>
        <v>0</v>
      </c>
      <c r="BU885" s="22">
        <f t="shared" si="47"/>
        <v>0</v>
      </c>
      <c r="BV885" s="22">
        <f t="shared" si="48"/>
        <v>0</v>
      </c>
      <c r="BW885" s="27">
        <v>0.0</v>
      </c>
      <c r="BX885" s="22">
        <f t="shared" si="49"/>
        <v>0</v>
      </c>
      <c r="BY885" s="22">
        <f t="shared" si="50"/>
        <v>0</v>
      </c>
      <c r="BZ885" s="22">
        <f t="shared" si="51"/>
        <v>0</v>
      </c>
      <c r="CA885" s="22">
        <f t="shared" si="52"/>
        <v>0</v>
      </c>
    </row>
    <row r="886" ht="14.25" customHeight="1">
      <c r="A886" s="14" t="s">
        <v>3860</v>
      </c>
      <c r="B886" s="14" t="s">
        <v>3861</v>
      </c>
      <c r="C886" s="14" t="s">
        <v>3862</v>
      </c>
      <c r="D886" s="14" t="s">
        <v>3863</v>
      </c>
      <c r="E886" s="14" t="s">
        <v>3864</v>
      </c>
      <c r="F886" s="14" t="s">
        <v>3865</v>
      </c>
      <c r="G886" s="14" t="s">
        <v>3866</v>
      </c>
      <c r="H886" s="25" t="s">
        <v>3650</v>
      </c>
      <c r="I886" s="26">
        <v>53.15</v>
      </c>
      <c r="J886" s="22">
        <v>0.0</v>
      </c>
      <c r="K886" s="22">
        <f t="shared" si="6"/>
        <v>0</v>
      </c>
      <c r="L886" s="22">
        <f t="shared" si="7"/>
        <v>0</v>
      </c>
      <c r="M886" s="22">
        <v>0.0</v>
      </c>
      <c r="N886" s="22">
        <f t="shared" si="8"/>
        <v>0</v>
      </c>
      <c r="O886" s="22">
        <f t="shared" si="9"/>
        <v>0</v>
      </c>
      <c r="P886" s="22">
        <v>10.0</v>
      </c>
      <c r="Q886" s="22">
        <f t="shared" si="10"/>
        <v>0</v>
      </c>
      <c r="R886" s="22">
        <f t="shared" si="11"/>
        <v>10</v>
      </c>
      <c r="S886" s="22">
        <v>100.0</v>
      </c>
      <c r="T886" s="22">
        <f t="shared" si="12"/>
        <v>56.85</v>
      </c>
      <c r="U886" s="22">
        <f t="shared" si="13"/>
        <v>43.15</v>
      </c>
      <c r="V886" s="22">
        <f t="shared" si="14"/>
        <v>0</v>
      </c>
      <c r="W886" s="22">
        <v>13.9</v>
      </c>
      <c r="X886" s="22">
        <f t="shared" si="15"/>
        <v>13.9</v>
      </c>
      <c r="Y886" s="22">
        <f t="shared" si="16"/>
        <v>0</v>
      </c>
      <c r="Z886" s="22">
        <v>0.39</v>
      </c>
      <c r="AA886" s="22">
        <f t="shared" si="17"/>
        <v>0.39</v>
      </c>
      <c r="AB886" s="22">
        <f t="shared" si="18"/>
        <v>0</v>
      </c>
      <c r="AC886" s="22">
        <v>68.87</v>
      </c>
      <c r="AD886" s="22">
        <f t="shared" si="19"/>
        <v>68.87</v>
      </c>
      <c r="AE886" s="22">
        <f t="shared" si="20"/>
        <v>0</v>
      </c>
      <c r="AF886" s="22">
        <v>1.37</v>
      </c>
      <c r="AG886" s="22">
        <f t="shared" si="21"/>
        <v>1.37</v>
      </c>
      <c r="AH886" s="22">
        <f t="shared" si="22"/>
        <v>0</v>
      </c>
      <c r="AI886" s="22">
        <v>60.86</v>
      </c>
      <c r="AJ886" s="22">
        <f t="shared" si="23"/>
        <v>60.86</v>
      </c>
      <c r="AK886" s="22">
        <f t="shared" si="24"/>
        <v>0</v>
      </c>
      <c r="AL886" s="22">
        <f t="shared" ref="AL886:AN886" si="3660">AF886+AI886</f>
        <v>62.23</v>
      </c>
      <c r="AM886" s="22">
        <f t="shared" si="3660"/>
        <v>62.23</v>
      </c>
      <c r="AN886" s="22">
        <f t="shared" si="3660"/>
        <v>0</v>
      </c>
      <c r="AO886" s="22">
        <f t="shared" ref="AO886:AQ886" si="3661">SUM(J886+M886+P886+S886+W886+Z886+AC886+AF886+AI886)</f>
        <v>255.39</v>
      </c>
      <c r="AP886" s="22">
        <f t="shared" si="3661"/>
        <v>202.24</v>
      </c>
      <c r="AQ886" s="22">
        <f t="shared" si="3661"/>
        <v>53.15</v>
      </c>
      <c r="AR886" s="22">
        <v>0.0</v>
      </c>
      <c r="AS886" s="22">
        <f t="shared" si="27"/>
        <v>53.15</v>
      </c>
      <c r="AT886" s="22">
        <f t="shared" si="28"/>
        <v>53.15</v>
      </c>
      <c r="AU886" s="22">
        <f t="shared" si="29"/>
        <v>0</v>
      </c>
      <c r="AV886" s="22">
        <f>82.93*120</f>
        <v>9951.6</v>
      </c>
      <c r="AW886" s="22">
        <f t="shared" si="31"/>
        <v>9951.6</v>
      </c>
      <c r="AX886" s="22">
        <f t="shared" si="32"/>
        <v>0</v>
      </c>
      <c r="AY886" s="22">
        <v>175.06</v>
      </c>
      <c r="AZ886" s="22">
        <f t="shared" si="33"/>
        <v>175.06</v>
      </c>
      <c r="BA886" s="22">
        <f t="shared" si="34"/>
        <v>0</v>
      </c>
      <c r="BB886" s="22">
        <f t="shared" si="35"/>
        <v>10126.66</v>
      </c>
      <c r="BC886" s="22">
        <f t="shared" ref="BC886:BD886" si="3662">SUM(AW886+AZ886)</f>
        <v>10126.66</v>
      </c>
      <c r="BD886" s="22">
        <f t="shared" si="3662"/>
        <v>0</v>
      </c>
      <c r="BE886" s="22">
        <f t="shared" si="37"/>
        <v>0</v>
      </c>
      <c r="BF886" s="27">
        <v>0.0</v>
      </c>
      <c r="BG886" s="22">
        <f t="shared" si="38"/>
        <v>0</v>
      </c>
      <c r="BH886" s="22">
        <f t="shared" si="39"/>
        <v>0</v>
      </c>
      <c r="BI886" s="22">
        <v>283.41</v>
      </c>
      <c r="BJ886" s="22">
        <f t="shared" si="40"/>
        <v>283.41</v>
      </c>
      <c r="BK886" s="22">
        <f t="shared" si="41"/>
        <v>0</v>
      </c>
      <c r="BL886" s="22"/>
      <c r="BM886" s="22">
        <f t="shared" si="42"/>
        <v>0</v>
      </c>
      <c r="BN886" s="22" t="str">
        <f t="shared" si="43"/>
        <v/>
      </c>
      <c r="BO886" s="22">
        <f t="shared" ref="BO886:BQ886" si="3663">BF886+BI886+BL886</f>
        <v>283.41</v>
      </c>
      <c r="BP886" s="22">
        <f t="shared" si="3663"/>
        <v>283.41</v>
      </c>
      <c r="BQ886" s="22">
        <f t="shared" si="3663"/>
        <v>0</v>
      </c>
      <c r="BR886" s="22">
        <f t="shared" si="45"/>
        <v>0</v>
      </c>
      <c r="BS886" s="22">
        <v>0.0</v>
      </c>
      <c r="BT886" s="22">
        <f t="shared" si="46"/>
        <v>0</v>
      </c>
      <c r="BU886" s="22">
        <f t="shared" si="47"/>
        <v>0</v>
      </c>
      <c r="BV886" s="22">
        <f t="shared" si="48"/>
        <v>0</v>
      </c>
      <c r="BW886" s="27">
        <v>7331.73</v>
      </c>
      <c r="BX886" s="22">
        <f t="shared" si="49"/>
        <v>7331.73</v>
      </c>
      <c r="BY886" s="22">
        <f t="shared" si="50"/>
        <v>0</v>
      </c>
      <c r="BZ886" s="22">
        <f t="shared" si="51"/>
        <v>0</v>
      </c>
      <c r="CA886" s="22">
        <f t="shared" si="52"/>
        <v>0</v>
      </c>
    </row>
    <row r="887" ht="14.25" customHeight="1">
      <c r="A887" s="14" t="s">
        <v>3867</v>
      </c>
      <c r="B887" s="14" t="s">
        <v>3868</v>
      </c>
      <c r="C887" s="14" t="s">
        <v>3869</v>
      </c>
      <c r="D887" s="14" t="s">
        <v>3870</v>
      </c>
      <c r="E887" s="14" t="s">
        <v>374</v>
      </c>
      <c r="F887" s="14" t="s">
        <v>247</v>
      </c>
      <c r="G887" s="14" t="s">
        <v>3871</v>
      </c>
      <c r="H887" s="25" t="s">
        <v>3650</v>
      </c>
      <c r="I887" s="26">
        <v>53.15</v>
      </c>
      <c r="J887" s="22">
        <v>0.0</v>
      </c>
      <c r="K887" s="22">
        <f t="shared" si="6"/>
        <v>0</v>
      </c>
      <c r="L887" s="22">
        <f t="shared" si="7"/>
        <v>0</v>
      </c>
      <c r="M887" s="22">
        <v>0.0</v>
      </c>
      <c r="N887" s="22">
        <f t="shared" si="8"/>
        <v>0</v>
      </c>
      <c r="O887" s="22">
        <f t="shared" si="9"/>
        <v>0</v>
      </c>
      <c r="P887" s="22">
        <v>10.0</v>
      </c>
      <c r="Q887" s="22">
        <f t="shared" si="10"/>
        <v>0</v>
      </c>
      <c r="R887" s="22">
        <f t="shared" si="11"/>
        <v>10</v>
      </c>
      <c r="S887" s="22">
        <v>100.0</v>
      </c>
      <c r="T887" s="22">
        <f t="shared" si="12"/>
        <v>56.85</v>
      </c>
      <c r="U887" s="22">
        <f t="shared" si="13"/>
        <v>43.15</v>
      </c>
      <c r="V887" s="22">
        <f t="shared" si="14"/>
        <v>0</v>
      </c>
      <c r="W887" s="22">
        <v>13.9</v>
      </c>
      <c r="X887" s="22">
        <f t="shared" si="15"/>
        <v>13.9</v>
      </c>
      <c r="Y887" s="22">
        <f t="shared" si="16"/>
        <v>0</v>
      </c>
      <c r="Z887" s="22">
        <v>0.39</v>
      </c>
      <c r="AA887" s="22">
        <f t="shared" si="17"/>
        <v>0.39</v>
      </c>
      <c r="AB887" s="22">
        <f t="shared" si="18"/>
        <v>0</v>
      </c>
      <c r="AC887" s="22">
        <v>68.87</v>
      </c>
      <c r="AD887" s="22">
        <f t="shared" si="19"/>
        <v>68.87</v>
      </c>
      <c r="AE887" s="22">
        <f t="shared" si="20"/>
        <v>0</v>
      </c>
      <c r="AF887" s="22">
        <v>1.37</v>
      </c>
      <c r="AG887" s="22">
        <f t="shared" si="21"/>
        <v>1.37</v>
      </c>
      <c r="AH887" s="22">
        <f t="shared" si="22"/>
        <v>0</v>
      </c>
      <c r="AI887" s="22">
        <v>60.86</v>
      </c>
      <c r="AJ887" s="22">
        <f t="shared" si="23"/>
        <v>60.86</v>
      </c>
      <c r="AK887" s="22">
        <f t="shared" si="24"/>
        <v>0</v>
      </c>
      <c r="AL887" s="22">
        <f t="shared" ref="AL887:AN887" si="3664">AF887+AI887</f>
        <v>62.23</v>
      </c>
      <c r="AM887" s="22">
        <f t="shared" si="3664"/>
        <v>62.23</v>
      </c>
      <c r="AN887" s="22">
        <f t="shared" si="3664"/>
        <v>0</v>
      </c>
      <c r="AO887" s="22">
        <f t="shared" ref="AO887:AQ887" si="3665">SUM(J887+M887+P887+S887+W887+Z887+AC887+AF887+AI887)</f>
        <v>255.39</v>
      </c>
      <c r="AP887" s="22">
        <f t="shared" si="3665"/>
        <v>202.24</v>
      </c>
      <c r="AQ887" s="22">
        <f t="shared" si="3665"/>
        <v>53.15</v>
      </c>
      <c r="AR887" s="22">
        <v>0.0</v>
      </c>
      <c r="AS887" s="22">
        <f t="shared" si="27"/>
        <v>53.15</v>
      </c>
      <c r="AT887" s="22">
        <f t="shared" si="28"/>
        <v>53.15</v>
      </c>
      <c r="AU887" s="22">
        <f t="shared" si="29"/>
        <v>0</v>
      </c>
      <c r="AV887" s="22">
        <f t="shared" ref="AV887:AV888" si="3670">37.95*120</f>
        <v>4554</v>
      </c>
      <c r="AW887" s="22">
        <f t="shared" si="31"/>
        <v>4554</v>
      </c>
      <c r="AX887" s="22">
        <f t="shared" si="32"/>
        <v>0</v>
      </c>
      <c r="AY887" s="22">
        <v>0.0</v>
      </c>
      <c r="AZ887" s="22">
        <f t="shared" si="33"/>
        <v>0</v>
      </c>
      <c r="BA887" s="22">
        <f t="shared" si="34"/>
        <v>0</v>
      </c>
      <c r="BB887" s="22">
        <f t="shared" si="35"/>
        <v>4554</v>
      </c>
      <c r="BC887" s="22">
        <f t="shared" ref="BC887:BD887" si="3666">SUM(AW887+AZ887)</f>
        <v>4554</v>
      </c>
      <c r="BD887" s="22">
        <f t="shared" si="3666"/>
        <v>0</v>
      </c>
      <c r="BE887" s="22">
        <f t="shared" si="37"/>
        <v>0</v>
      </c>
      <c r="BF887" s="27">
        <v>0.0</v>
      </c>
      <c r="BG887" s="22">
        <f t="shared" si="38"/>
        <v>0</v>
      </c>
      <c r="BH887" s="22">
        <f t="shared" si="39"/>
        <v>0</v>
      </c>
      <c r="BI887" s="22">
        <v>490.98</v>
      </c>
      <c r="BJ887" s="22">
        <f t="shared" si="40"/>
        <v>490.98</v>
      </c>
      <c r="BK887" s="22">
        <f t="shared" si="41"/>
        <v>0</v>
      </c>
      <c r="BL887" s="22"/>
      <c r="BM887" s="22">
        <f t="shared" si="42"/>
        <v>0</v>
      </c>
      <c r="BN887" s="22" t="str">
        <f t="shared" si="43"/>
        <v/>
      </c>
      <c r="BO887" s="22">
        <f t="shared" ref="BO887:BQ887" si="3667">BF887+BI887+BL887</f>
        <v>490.98</v>
      </c>
      <c r="BP887" s="22">
        <f t="shared" si="3667"/>
        <v>490.98</v>
      </c>
      <c r="BQ887" s="22">
        <f t="shared" si="3667"/>
        <v>0</v>
      </c>
      <c r="BR887" s="22">
        <f t="shared" si="45"/>
        <v>0</v>
      </c>
      <c r="BS887" s="22">
        <v>0.0</v>
      </c>
      <c r="BT887" s="22">
        <f t="shared" si="46"/>
        <v>0</v>
      </c>
      <c r="BU887" s="22">
        <f t="shared" si="47"/>
        <v>0</v>
      </c>
      <c r="BV887" s="22">
        <f t="shared" si="48"/>
        <v>0</v>
      </c>
      <c r="BW887" s="27">
        <v>2298.48</v>
      </c>
      <c r="BX887" s="22">
        <f t="shared" si="49"/>
        <v>2298.48</v>
      </c>
      <c r="BY887" s="22">
        <f t="shared" si="50"/>
        <v>0</v>
      </c>
      <c r="BZ887" s="22">
        <f t="shared" si="51"/>
        <v>0</v>
      </c>
      <c r="CA887" s="22">
        <f t="shared" si="52"/>
        <v>0</v>
      </c>
    </row>
    <row r="888" ht="14.25" customHeight="1">
      <c r="A888" s="14" t="s">
        <v>3872</v>
      </c>
      <c r="B888" s="14" t="s">
        <v>3873</v>
      </c>
      <c r="C888" s="14" t="s">
        <v>3874</v>
      </c>
      <c r="D888" s="14" t="s">
        <v>3875</v>
      </c>
      <c r="E888" s="14" t="s">
        <v>266</v>
      </c>
      <c r="F888" s="14" t="s">
        <v>508</v>
      </c>
      <c r="G888" s="14" t="s">
        <v>3876</v>
      </c>
      <c r="H888" s="25" t="s">
        <v>3650</v>
      </c>
      <c r="I888" s="26">
        <v>53.15</v>
      </c>
      <c r="J888" s="22">
        <v>0.0</v>
      </c>
      <c r="K888" s="22">
        <f t="shared" si="6"/>
        <v>0</v>
      </c>
      <c r="L888" s="22">
        <f t="shared" si="7"/>
        <v>0</v>
      </c>
      <c r="M888" s="22">
        <v>0.0</v>
      </c>
      <c r="N888" s="22">
        <f t="shared" si="8"/>
        <v>0</v>
      </c>
      <c r="O888" s="22">
        <f t="shared" si="9"/>
        <v>0</v>
      </c>
      <c r="P888" s="22">
        <v>22.0</v>
      </c>
      <c r="Q888" s="22">
        <f t="shared" si="10"/>
        <v>0</v>
      </c>
      <c r="R888" s="22">
        <f t="shared" si="11"/>
        <v>22</v>
      </c>
      <c r="S888" s="22">
        <v>100.0</v>
      </c>
      <c r="T888" s="22">
        <f t="shared" si="12"/>
        <v>68.85</v>
      </c>
      <c r="U888" s="22">
        <f t="shared" si="13"/>
        <v>31.15</v>
      </c>
      <c r="V888" s="22">
        <f t="shared" si="14"/>
        <v>0</v>
      </c>
      <c r="W888" s="22">
        <v>13.9</v>
      </c>
      <c r="X888" s="22">
        <f t="shared" si="15"/>
        <v>13.9</v>
      </c>
      <c r="Y888" s="22">
        <f t="shared" si="16"/>
        <v>0</v>
      </c>
      <c r="Z888" s="22">
        <v>0.39</v>
      </c>
      <c r="AA888" s="22">
        <f t="shared" si="17"/>
        <v>0.39</v>
      </c>
      <c r="AB888" s="22">
        <f t="shared" si="18"/>
        <v>0</v>
      </c>
      <c r="AC888" s="22">
        <v>68.87</v>
      </c>
      <c r="AD888" s="22">
        <f t="shared" si="19"/>
        <v>68.87</v>
      </c>
      <c r="AE888" s="22">
        <f t="shared" si="20"/>
        <v>0</v>
      </c>
      <c r="AF888" s="22">
        <v>1.37</v>
      </c>
      <c r="AG888" s="22">
        <f t="shared" si="21"/>
        <v>1.37</v>
      </c>
      <c r="AH888" s="22">
        <f t="shared" si="22"/>
        <v>0</v>
      </c>
      <c r="AI888" s="22">
        <v>60.86</v>
      </c>
      <c r="AJ888" s="22">
        <f t="shared" si="23"/>
        <v>60.86</v>
      </c>
      <c r="AK888" s="22">
        <f t="shared" si="24"/>
        <v>0</v>
      </c>
      <c r="AL888" s="22">
        <f t="shared" ref="AL888:AN888" si="3668">AF888+AI888</f>
        <v>62.23</v>
      </c>
      <c r="AM888" s="22">
        <f t="shared" si="3668"/>
        <v>62.23</v>
      </c>
      <c r="AN888" s="22">
        <f t="shared" si="3668"/>
        <v>0</v>
      </c>
      <c r="AO888" s="22">
        <f t="shared" ref="AO888:AQ888" si="3669">SUM(J888+M888+P888+S888+W888+Z888+AC888+AF888+AI888)</f>
        <v>267.39</v>
      </c>
      <c r="AP888" s="22">
        <f t="shared" si="3669"/>
        <v>214.24</v>
      </c>
      <c r="AQ888" s="22">
        <f t="shared" si="3669"/>
        <v>53.15</v>
      </c>
      <c r="AR888" s="22">
        <v>0.0</v>
      </c>
      <c r="AS888" s="22">
        <f t="shared" si="27"/>
        <v>53.15</v>
      </c>
      <c r="AT888" s="22">
        <f t="shared" si="28"/>
        <v>53.15</v>
      </c>
      <c r="AU888" s="22">
        <f t="shared" si="29"/>
        <v>0</v>
      </c>
      <c r="AV888" s="22">
        <f t="shared" si="3670"/>
        <v>4554</v>
      </c>
      <c r="AW888" s="22">
        <f t="shared" si="31"/>
        <v>4554</v>
      </c>
      <c r="AX888" s="22">
        <f t="shared" si="32"/>
        <v>0</v>
      </c>
      <c r="AY888" s="22">
        <v>70.73</v>
      </c>
      <c r="AZ888" s="22">
        <f t="shared" si="33"/>
        <v>70.73</v>
      </c>
      <c r="BA888" s="22">
        <f t="shared" si="34"/>
        <v>0</v>
      </c>
      <c r="BB888" s="22">
        <f t="shared" si="35"/>
        <v>4624.73</v>
      </c>
      <c r="BC888" s="22">
        <f t="shared" ref="BC888:BD888" si="3671">SUM(AW888+AZ888)</f>
        <v>4624.73</v>
      </c>
      <c r="BD888" s="22">
        <f t="shared" si="3671"/>
        <v>0</v>
      </c>
      <c r="BE888" s="22">
        <f t="shared" si="37"/>
        <v>0</v>
      </c>
      <c r="BF888" s="27">
        <v>0.0</v>
      </c>
      <c r="BG888" s="22">
        <f t="shared" si="38"/>
        <v>0</v>
      </c>
      <c r="BH888" s="22">
        <f t="shared" si="39"/>
        <v>0</v>
      </c>
      <c r="BI888" s="22">
        <v>358.48</v>
      </c>
      <c r="BJ888" s="22">
        <f t="shared" si="40"/>
        <v>358.48</v>
      </c>
      <c r="BK888" s="22">
        <f t="shared" si="41"/>
        <v>0</v>
      </c>
      <c r="BL888" s="22"/>
      <c r="BM888" s="22">
        <f t="shared" si="42"/>
        <v>0</v>
      </c>
      <c r="BN888" s="22" t="str">
        <f t="shared" si="43"/>
        <v/>
      </c>
      <c r="BO888" s="22">
        <f t="shared" ref="BO888:BQ888" si="3672">BF888+BI888+BL888</f>
        <v>358.48</v>
      </c>
      <c r="BP888" s="22">
        <f t="shared" si="3672"/>
        <v>358.48</v>
      </c>
      <c r="BQ888" s="22">
        <f t="shared" si="3672"/>
        <v>0</v>
      </c>
      <c r="BR888" s="22">
        <f t="shared" si="45"/>
        <v>0</v>
      </c>
      <c r="BS888" s="22">
        <v>0.0</v>
      </c>
      <c r="BT888" s="22">
        <f t="shared" si="46"/>
        <v>0</v>
      </c>
      <c r="BU888" s="22">
        <f t="shared" si="47"/>
        <v>0</v>
      </c>
      <c r="BV888" s="22">
        <f t="shared" si="48"/>
        <v>0</v>
      </c>
      <c r="BW888" s="27">
        <v>553.34</v>
      </c>
      <c r="BX888" s="22">
        <f t="shared" si="49"/>
        <v>553.34</v>
      </c>
      <c r="BY888" s="22">
        <f t="shared" si="50"/>
        <v>0</v>
      </c>
      <c r="BZ888" s="22">
        <f t="shared" si="51"/>
        <v>0</v>
      </c>
      <c r="CA888" s="22">
        <f t="shared" si="52"/>
        <v>0</v>
      </c>
    </row>
    <row r="889" ht="14.25" customHeight="1">
      <c r="A889" s="14" t="s">
        <v>3877</v>
      </c>
      <c r="B889" s="14" t="s">
        <v>3878</v>
      </c>
      <c r="C889" s="14" t="s">
        <v>3879</v>
      </c>
      <c r="D889" s="14" t="s">
        <v>3880</v>
      </c>
      <c r="E889" s="14" t="s">
        <v>3773</v>
      </c>
      <c r="F889" s="14" t="s">
        <v>3881</v>
      </c>
      <c r="G889" s="14" t="s">
        <v>3882</v>
      </c>
      <c r="H889" s="25" t="s">
        <v>3650</v>
      </c>
      <c r="I889" s="26">
        <v>53.15</v>
      </c>
      <c r="J889" s="22">
        <v>0.0</v>
      </c>
      <c r="K889" s="22">
        <f t="shared" si="6"/>
        <v>0</v>
      </c>
      <c r="L889" s="22">
        <f t="shared" si="7"/>
        <v>0</v>
      </c>
      <c r="M889" s="22">
        <v>0.0</v>
      </c>
      <c r="N889" s="22">
        <f t="shared" si="8"/>
        <v>0</v>
      </c>
      <c r="O889" s="22">
        <f t="shared" si="9"/>
        <v>0</v>
      </c>
      <c r="P889" s="22">
        <v>10.0</v>
      </c>
      <c r="Q889" s="22">
        <f t="shared" si="10"/>
        <v>0</v>
      </c>
      <c r="R889" s="22">
        <f t="shared" si="11"/>
        <v>10</v>
      </c>
      <c r="S889" s="22">
        <v>100.0</v>
      </c>
      <c r="T889" s="22">
        <f t="shared" si="12"/>
        <v>56.85</v>
      </c>
      <c r="U889" s="22">
        <f t="shared" si="13"/>
        <v>43.15</v>
      </c>
      <c r="V889" s="22">
        <f t="shared" si="14"/>
        <v>0</v>
      </c>
      <c r="W889" s="22">
        <v>13.9</v>
      </c>
      <c r="X889" s="22">
        <f t="shared" si="15"/>
        <v>13.9</v>
      </c>
      <c r="Y889" s="22">
        <f t="shared" si="16"/>
        <v>0</v>
      </c>
      <c r="Z889" s="22">
        <v>0.39</v>
      </c>
      <c r="AA889" s="22">
        <f t="shared" si="17"/>
        <v>0.39</v>
      </c>
      <c r="AB889" s="22">
        <f t="shared" si="18"/>
        <v>0</v>
      </c>
      <c r="AC889" s="22">
        <v>68.87</v>
      </c>
      <c r="AD889" s="22">
        <f t="shared" si="19"/>
        <v>68.87</v>
      </c>
      <c r="AE889" s="22">
        <f t="shared" si="20"/>
        <v>0</v>
      </c>
      <c r="AF889" s="22">
        <v>1.37</v>
      </c>
      <c r="AG889" s="22">
        <f t="shared" si="21"/>
        <v>1.37</v>
      </c>
      <c r="AH889" s="22">
        <f t="shared" si="22"/>
        <v>0</v>
      </c>
      <c r="AI889" s="22">
        <v>60.86</v>
      </c>
      <c r="AJ889" s="22">
        <f t="shared" si="23"/>
        <v>60.86</v>
      </c>
      <c r="AK889" s="22">
        <f t="shared" si="24"/>
        <v>0</v>
      </c>
      <c r="AL889" s="22">
        <f t="shared" ref="AL889:AN889" si="3673">AF889+AI889</f>
        <v>62.23</v>
      </c>
      <c r="AM889" s="22">
        <f t="shared" si="3673"/>
        <v>62.23</v>
      </c>
      <c r="AN889" s="22">
        <f t="shared" si="3673"/>
        <v>0</v>
      </c>
      <c r="AO889" s="22">
        <f t="shared" ref="AO889:AQ889" si="3674">SUM(J889+M889+P889+S889+W889+Z889+AC889+AF889+AI889)</f>
        <v>255.39</v>
      </c>
      <c r="AP889" s="22">
        <f t="shared" si="3674"/>
        <v>202.24</v>
      </c>
      <c r="AQ889" s="22">
        <f t="shared" si="3674"/>
        <v>53.15</v>
      </c>
      <c r="AR889" s="22">
        <v>0.0</v>
      </c>
      <c r="AS889" s="22">
        <f t="shared" si="27"/>
        <v>53.15</v>
      </c>
      <c r="AT889" s="22">
        <f t="shared" si="28"/>
        <v>53.15</v>
      </c>
      <c r="AU889" s="22">
        <f t="shared" si="29"/>
        <v>0</v>
      </c>
      <c r="AV889" s="22">
        <f t="shared" ref="AV889:AV890" si="3679">82.93*120</f>
        <v>9951.6</v>
      </c>
      <c r="AW889" s="22">
        <f t="shared" si="31"/>
        <v>9951.6</v>
      </c>
      <c r="AX889" s="22">
        <f t="shared" si="32"/>
        <v>0</v>
      </c>
      <c r="AY889" s="22">
        <v>175.06</v>
      </c>
      <c r="AZ889" s="22">
        <f t="shared" si="33"/>
        <v>175.06</v>
      </c>
      <c r="BA889" s="22">
        <f t="shared" si="34"/>
        <v>0</v>
      </c>
      <c r="BB889" s="22">
        <f t="shared" si="35"/>
        <v>10126.66</v>
      </c>
      <c r="BC889" s="22">
        <f t="shared" ref="BC889:BD889" si="3675">SUM(AW889+AZ889)</f>
        <v>10126.66</v>
      </c>
      <c r="BD889" s="22">
        <f t="shared" si="3675"/>
        <v>0</v>
      </c>
      <c r="BE889" s="22">
        <f t="shared" si="37"/>
        <v>0</v>
      </c>
      <c r="BF889" s="27">
        <v>0.0</v>
      </c>
      <c r="BG889" s="22">
        <f t="shared" si="38"/>
        <v>0</v>
      </c>
      <c r="BH889" s="22">
        <f t="shared" si="39"/>
        <v>0</v>
      </c>
      <c r="BI889" s="22">
        <v>1035.5</v>
      </c>
      <c r="BJ889" s="22">
        <f t="shared" si="40"/>
        <v>1035.5</v>
      </c>
      <c r="BK889" s="22">
        <f t="shared" si="41"/>
        <v>0</v>
      </c>
      <c r="BL889" s="22"/>
      <c r="BM889" s="22">
        <f t="shared" si="42"/>
        <v>0</v>
      </c>
      <c r="BN889" s="22" t="str">
        <f t="shared" si="43"/>
        <v/>
      </c>
      <c r="BO889" s="22">
        <f t="shared" ref="BO889:BQ889" si="3676">BF889+BI889+BL889</f>
        <v>1035.5</v>
      </c>
      <c r="BP889" s="22">
        <f t="shared" si="3676"/>
        <v>1035.5</v>
      </c>
      <c r="BQ889" s="22">
        <f t="shared" si="3676"/>
        <v>0</v>
      </c>
      <c r="BR889" s="22">
        <f t="shared" si="45"/>
        <v>0</v>
      </c>
      <c r="BS889" s="22">
        <v>0.0</v>
      </c>
      <c r="BT889" s="22">
        <f t="shared" si="46"/>
        <v>0</v>
      </c>
      <c r="BU889" s="22">
        <f t="shared" si="47"/>
        <v>0</v>
      </c>
      <c r="BV889" s="22">
        <f t="shared" si="48"/>
        <v>0</v>
      </c>
      <c r="BW889" s="27">
        <v>1532.32</v>
      </c>
      <c r="BX889" s="22">
        <f t="shared" si="49"/>
        <v>1532.32</v>
      </c>
      <c r="BY889" s="22">
        <f t="shared" si="50"/>
        <v>0</v>
      </c>
      <c r="BZ889" s="22">
        <f t="shared" si="51"/>
        <v>0</v>
      </c>
      <c r="CA889" s="22">
        <f t="shared" si="52"/>
        <v>0</v>
      </c>
    </row>
    <row r="890" ht="14.25" customHeight="1">
      <c r="A890" s="14" t="s">
        <v>3883</v>
      </c>
      <c r="B890" s="14" t="s">
        <v>3884</v>
      </c>
      <c r="C890" s="14" t="s">
        <v>3885</v>
      </c>
      <c r="D890" s="14" t="s">
        <v>3886</v>
      </c>
      <c r="E890" s="14" t="s">
        <v>3887</v>
      </c>
      <c r="F890" s="14" t="s">
        <v>3729</v>
      </c>
      <c r="G890" s="14" t="s">
        <v>3888</v>
      </c>
      <c r="H890" s="25" t="s">
        <v>3650</v>
      </c>
      <c r="I890" s="26">
        <v>53.15</v>
      </c>
      <c r="J890" s="22">
        <v>0.0</v>
      </c>
      <c r="K890" s="22">
        <f t="shared" si="6"/>
        <v>0</v>
      </c>
      <c r="L890" s="22">
        <f t="shared" si="7"/>
        <v>0</v>
      </c>
      <c r="M890" s="22">
        <v>0.0</v>
      </c>
      <c r="N890" s="22">
        <f t="shared" si="8"/>
        <v>0</v>
      </c>
      <c r="O890" s="22">
        <f t="shared" si="9"/>
        <v>0</v>
      </c>
      <c r="P890" s="22">
        <v>10.0</v>
      </c>
      <c r="Q890" s="22">
        <f t="shared" si="10"/>
        <v>0</v>
      </c>
      <c r="R890" s="22">
        <f t="shared" si="11"/>
        <v>10</v>
      </c>
      <c r="S890" s="22">
        <v>100.0</v>
      </c>
      <c r="T890" s="22">
        <f t="shared" si="12"/>
        <v>56.85</v>
      </c>
      <c r="U890" s="22">
        <f t="shared" si="13"/>
        <v>43.15</v>
      </c>
      <c r="V890" s="22">
        <f t="shared" si="14"/>
        <v>0</v>
      </c>
      <c r="W890" s="22">
        <v>13.9</v>
      </c>
      <c r="X890" s="22">
        <f t="shared" si="15"/>
        <v>13.9</v>
      </c>
      <c r="Y890" s="22">
        <f t="shared" si="16"/>
        <v>0</v>
      </c>
      <c r="Z890" s="22">
        <v>0.39</v>
      </c>
      <c r="AA890" s="22">
        <f t="shared" si="17"/>
        <v>0.39</v>
      </c>
      <c r="AB890" s="22">
        <f t="shared" si="18"/>
        <v>0</v>
      </c>
      <c r="AC890" s="22">
        <v>68.87</v>
      </c>
      <c r="AD890" s="22">
        <f t="shared" si="19"/>
        <v>68.87</v>
      </c>
      <c r="AE890" s="22">
        <f t="shared" si="20"/>
        <v>0</v>
      </c>
      <c r="AF890" s="22">
        <v>1.37</v>
      </c>
      <c r="AG890" s="22">
        <f t="shared" si="21"/>
        <v>1.37</v>
      </c>
      <c r="AH890" s="22">
        <f t="shared" si="22"/>
        <v>0</v>
      </c>
      <c r="AI890" s="22">
        <v>60.86</v>
      </c>
      <c r="AJ890" s="22">
        <f t="shared" si="23"/>
        <v>60.86</v>
      </c>
      <c r="AK890" s="22">
        <f t="shared" si="24"/>
        <v>0</v>
      </c>
      <c r="AL890" s="22">
        <f t="shared" ref="AL890:AN890" si="3677">AF890+AI890</f>
        <v>62.23</v>
      </c>
      <c r="AM890" s="22">
        <f t="shared" si="3677"/>
        <v>62.23</v>
      </c>
      <c r="AN890" s="22">
        <f t="shared" si="3677"/>
        <v>0</v>
      </c>
      <c r="AO890" s="22">
        <f t="shared" ref="AO890:AQ890" si="3678">SUM(J890+M890+P890+S890+W890+Z890+AC890+AF890+AI890)</f>
        <v>255.39</v>
      </c>
      <c r="AP890" s="22">
        <f t="shared" si="3678"/>
        <v>202.24</v>
      </c>
      <c r="AQ890" s="22">
        <f t="shared" si="3678"/>
        <v>53.15</v>
      </c>
      <c r="AR890" s="22">
        <v>0.0</v>
      </c>
      <c r="AS890" s="22">
        <f t="shared" si="27"/>
        <v>53.15</v>
      </c>
      <c r="AT890" s="22">
        <f t="shared" si="28"/>
        <v>53.15</v>
      </c>
      <c r="AU890" s="22">
        <f t="shared" si="29"/>
        <v>0</v>
      </c>
      <c r="AV890" s="22">
        <f t="shared" si="3679"/>
        <v>9951.6</v>
      </c>
      <c r="AW890" s="22">
        <f t="shared" si="31"/>
        <v>9951.6</v>
      </c>
      <c r="AX890" s="22">
        <f t="shared" si="32"/>
        <v>0</v>
      </c>
      <c r="AY890" s="22">
        <v>175.06</v>
      </c>
      <c r="AZ890" s="22">
        <f t="shared" si="33"/>
        <v>175.06</v>
      </c>
      <c r="BA890" s="22">
        <f t="shared" si="34"/>
        <v>0</v>
      </c>
      <c r="BB890" s="22">
        <f t="shared" si="35"/>
        <v>10126.66</v>
      </c>
      <c r="BC890" s="22">
        <f t="shared" ref="BC890:BD890" si="3680">SUM(AW890+AZ890)</f>
        <v>10126.66</v>
      </c>
      <c r="BD890" s="22">
        <f t="shared" si="3680"/>
        <v>0</v>
      </c>
      <c r="BE890" s="22">
        <f t="shared" si="37"/>
        <v>0</v>
      </c>
      <c r="BF890" s="27">
        <v>0.0</v>
      </c>
      <c r="BG890" s="22">
        <f t="shared" si="38"/>
        <v>0</v>
      </c>
      <c r="BH890" s="22">
        <f t="shared" si="39"/>
        <v>0</v>
      </c>
      <c r="BI890" s="22">
        <v>774.9300000000001</v>
      </c>
      <c r="BJ890" s="22">
        <f t="shared" si="40"/>
        <v>774.93</v>
      </c>
      <c r="BK890" s="22">
        <f t="shared" si="41"/>
        <v>0</v>
      </c>
      <c r="BL890" s="22"/>
      <c r="BM890" s="22">
        <f t="shared" si="42"/>
        <v>0</v>
      </c>
      <c r="BN890" s="22" t="str">
        <f t="shared" si="43"/>
        <v/>
      </c>
      <c r="BO890" s="22">
        <f t="shared" ref="BO890:BQ890" si="3681">BF890+BI890+BL890</f>
        <v>774.93</v>
      </c>
      <c r="BP890" s="22">
        <f t="shared" si="3681"/>
        <v>774.93</v>
      </c>
      <c r="BQ890" s="22">
        <f t="shared" si="3681"/>
        <v>0</v>
      </c>
      <c r="BR890" s="22">
        <f t="shared" si="45"/>
        <v>0</v>
      </c>
      <c r="BS890" s="22">
        <v>0.0</v>
      </c>
      <c r="BT890" s="22">
        <f t="shared" si="46"/>
        <v>0</v>
      </c>
      <c r="BU890" s="22">
        <f t="shared" si="47"/>
        <v>0</v>
      </c>
      <c r="BV890" s="22">
        <f t="shared" si="48"/>
        <v>0</v>
      </c>
      <c r="BW890" s="27">
        <v>787.44</v>
      </c>
      <c r="BX890" s="22">
        <f t="shared" si="49"/>
        <v>787.44</v>
      </c>
      <c r="BY890" s="22">
        <f t="shared" si="50"/>
        <v>0</v>
      </c>
      <c r="BZ890" s="22">
        <f t="shared" si="51"/>
        <v>0</v>
      </c>
      <c r="CA890" s="22">
        <f t="shared" si="52"/>
        <v>0</v>
      </c>
    </row>
    <row r="891" ht="14.25" customHeight="1">
      <c r="A891" s="14" t="s">
        <v>3889</v>
      </c>
      <c r="B891" s="14" t="s">
        <v>3890</v>
      </c>
      <c r="C891" s="14" t="s">
        <v>3891</v>
      </c>
      <c r="D891" s="14" t="s">
        <v>3892</v>
      </c>
      <c r="E891" s="14" t="s">
        <v>758</v>
      </c>
      <c r="F891" s="14" t="s">
        <v>3655</v>
      </c>
      <c r="G891" s="14" t="s">
        <v>3893</v>
      </c>
      <c r="H891" s="25" t="s">
        <v>3650</v>
      </c>
      <c r="I891" s="26">
        <v>53.15</v>
      </c>
      <c r="J891" s="22">
        <v>0.0</v>
      </c>
      <c r="K891" s="22">
        <f t="shared" si="6"/>
        <v>0</v>
      </c>
      <c r="L891" s="22">
        <f t="shared" si="7"/>
        <v>0</v>
      </c>
      <c r="M891" s="22">
        <v>0.0</v>
      </c>
      <c r="N891" s="22">
        <f t="shared" si="8"/>
        <v>0</v>
      </c>
      <c r="O891" s="22">
        <f t="shared" si="9"/>
        <v>0</v>
      </c>
      <c r="P891" s="22">
        <v>10.0</v>
      </c>
      <c r="Q891" s="22">
        <f t="shared" si="10"/>
        <v>0</v>
      </c>
      <c r="R891" s="22">
        <f t="shared" si="11"/>
        <v>10</v>
      </c>
      <c r="S891" s="22">
        <v>100.0</v>
      </c>
      <c r="T891" s="22">
        <f t="shared" si="12"/>
        <v>56.85</v>
      </c>
      <c r="U891" s="22">
        <f t="shared" si="13"/>
        <v>43.15</v>
      </c>
      <c r="V891" s="22">
        <f t="shared" si="14"/>
        <v>0</v>
      </c>
      <c r="W891" s="22">
        <v>13.9</v>
      </c>
      <c r="X891" s="22">
        <f t="shared" si="15"/>
        <v>13.9</v>
      </c>
      <c r="Y891" s="22">
        <f t="shared" si="16"/>
        <v>0</v>
      </c>
      <c r="Z891" s="22">
        <v>0.39</v>
      </c>
      <c r="AA891" s="22">
        <f t="shared" si="17"/>
        <v>0.39</v>
      </c>
      <c r="AB891" s="22">
        <f t="shared" si="18"/>
        <v>0</v>
      </c>
      <c r="AC891" s="22">
        <v>68.87</v>
      </c>
      <c r="AD891" s="22">
        <f t="shared" si="19"/>
        <v>68.87</v>
      </c>
      <c r="AE891" s="22">
        <f t="shared" si="20"/>
        <v>0</v>
      </c>
      <c r="AF891" s="22">
        <v>1.37</v>
      </c>
      <c r="AG891" s="22">
        <f t="shared" si="21"/>
        <v>1.37</v>
      </c>
      <c r="AH891" s="22">
        <f t="shared" si="22"/>
        <v>0</v>
      </c>
      <c r="AI891" s="22">
        <v>60.86</v>
      </c>
      <c r="AJ891" s="22">
        <f t="shared" si="23"/>
        <v>60.86</v>
      </c>
      <c r="AK891" s="22">
        <f t="shared" si="24"/>
        <v>0</v>
      </c>
      <c r="AL891" s="22">
        <f t="shared" ref="AL891:AN891" si="3682">AF891+AI891</f>
        <v>62.23</v>
      </c>
      <c r="AM891" s="22">
        <f t="shared" si="3682"/>
        <v>62.23</v>
      </c>
      <c r="AN891" s="22">
        <f t="shared" si="3682"/>
        <v>0</v>
      </c>
      <c r="AO891" s="22">
        <f t="shared" ref="AO891:AQ891" si="3683">SUM(J891+M891+P891+S891+W891+Z891+AC891+AF891+AI891)</f>
        <v>255.39</v>
      </c>
      <c r="AP891" s="22">
        <f t="shared" si="3683"/>
        <v>202.24</v>
      </c>
      <c r="AQ891" s="22">
        <f t="shared" si="3683"/>
        <v>53.15</v>
      </c>
      <c r="AR891" s="22">
        <v>0.0</v>
      </c>
      <c r="AS891" s="22">
        <f t="shared" si="27"/>
        <v>53.15</v>
      </c>
      <c r="AT891" s="22">
        <f t="shared" si="28"/>
        <v>53.15</v>
      </c>
      <c r="AU891" s="22">
        <f t="shared" si="29"/>
        <v>0</v>
      </c>
      <c r="AV891" s="22">
        <f>37.95*120</f>
        <v>4554</v>
      </c>
      <c r="AW891" s="22">
        <f t="shared" si="31"/>
        <v>4554</v>
      </c>
      <c r="AX891" s="22">
        <f t="shared" si="32"/>
        <v>0</v>
      </c>
      <c r="AY891" s="22">
        <v>70.73</v>
      </c>
      <c r="AZ891" s="22">
        <f t="shared" si="33"/>
        <v>70.73</v>
      </c>
      <c r="BA891" s="22">
        <f t="shared" si="34"/>
        <v>0</v>
      </c>
      <c r="BB891" s="22">
        <f t="shared" si="35"/>
        <v>4624.73</v>
      </c>
      <c r="BC891" s="22">
        <f t="shared" ref="BC891:BD891" si="3684">SUM(AW891+AZ891)</f>
        <v>4624.73</v>
      </c>
      <c r="BD891" s="22">
        <f t="shared" si="3684"/>
        <v>0</v>
      </c>
      <c r="BE891" s="22">
        <f t="shared" si="37"/>
        <v>0</v>
      </c>
      <c r="BF891" s="27">
        <v>0.0</v>
      </c>
      <c r="BG891" s="22">
        <f t="shared" si="38"/>
        <v>0</v>
      </c>
      <c r="BH891" s="22">
        <f t="shared" si="39"/>
        <v>0</v>
      </c>
      <c r="BI891" s="22">
        <v>356.87</v>
      </c>
      <c r="BJ891" s="22">
        <f t="shared" si="40"/>
        <v>356.87</v>
      </c>
      <c r="BK891" s="22">
        <f t="shared" si="41"/>
        <v>0</v>
      </c>
      <c r="BL891" s="22"/>
      <c r="BM891" s="22">
        <f t="shared" si="42"/>
        <v>0</v>
      </c>
      <c r="BN891" s="22" t="str">
        <f t="shared" si="43"/>
        <v/>
      </c>
      <c r="BO891" s="22">
        <f t="shared" ref="BO891:BQ891" si="3685">BF891+BI891+BL891</f>
        <v>356.87</v>
      </c>
      <c r="BP891" s="22">
        <f t="shared" si="3685"/>
        <v>356.87</v>
      </c>
      <c r="BQ891" s="22">
        <f t="shared" si="3685"/>
        <v>0</v>
      </c>
      <c r="BR891" s="22">
        <f t="shared" si="45"/>
        <v>0</v>
      </c>
      <c r="BS891" s="22">
        <v>0.0</v>
      </c>
      <c r="BT891" s="22">
        <f t="shared" si="46"/>
        <v>0</v>
      </c>
      <c r="BU891" s="22">
        <f t="shared" si="47"/>
        <v>0</v>
      </c>
      <c r="BV891" s="22">
        <f t="shared" si="48"/>
        <v>0</v>
      </c>
      <c r="BW891" s="27">
        <v>510.77</v>
      </c>
      <c r="BX891" s="22">
        <f t="shared" si="49"/>
        <v>510.77</v>
      </c>
      <c r="BY891" s="22">
        <f t="shared" si="50"/>
        <v>0</v>
      </c>
      <c r="BZ891" s="22">
        <f t="shared" si="51"/>
        <v>0</v>
      </c>
      <c r="CA891" s="22">
        <f t="shared" si="52"/>
        <v>0</v>
      </c>
    </row>
    <row r="892" ht="14.25" customHeight="1">
      <c r="A892" s="14" t="s">
        <v>3894</v>
      </c>
      <c r="B892" s="14" t="s">
        <v>3895</v>
      </c>
      <c r="C892" s="14" t="s">
        <v>3896</v>
      </c>
      <c r="D892" s="14" t="s">
        <v>3897</v>
      </c>
      <c r="E892" s="14" t="s">
        <v>3158</v>
      </c>
      <c r="F892" s="14" t="s">
        <v>3729</v>
      </c>
      <c r="G892" s="14" t="s">
        <v>3898</v>
      </c>
      <c r="H892" s="25" t="s">
        <v>3650</v>
      </c>
      <c r="I892" s="26">
        <v>53.15</v>
      </c>
      <c r="J892" s="22">
        <v>0.0</v>
      </c>
      <c r="K892" s="22">
        <f t="shared" si="6"/>
        <v>0</v>
      </c>
      <c r="L892" s="22">
        <f t="shared" si="7"/>
        <v>0</v>
      </c>
      <c r="M892" s="22">
        <v>0.0</v>
      </c>
      <c r="N892" s="22">
        <f t="shared" si="8"/>
        <v>0</v>
      </c>
      <c r="O892" s="22">
        <f t="shared" si="9"/>
        <v>0</v>
      </c>
      <c r="P892" s="22">
        <v>10.0</v>
      </c>
      <c r="Q892" s="22">
        <f t="shared" si="10"/>
        <v>0</v>
      </c>
      <c r="R892" s="22">
        <f t="shared" si="11"/>
        <v>10</v>
      </c>
      <c r="S892" s="22">
        <v>100.0</v>
      </c>
      <c r="T892" s="22">
        <f t="shared" si="12"/>
        <v>56.85</v>
      </c>
      <c r="U892" s="22">
        <f t="shared" si="13"/>
        <v>43.15</v>
      </c>
      <c r="V892" s="22">
        <f t="shared" si="14"/>
        <v>0</v>
      </c>
      <c r="W892" s="22">
        <v>13.9</v>
      </c>
      <c r="X892" s="22">
        <f t="shared" si="15"/>
        <v>13.9</v>
      </c>
      <c r="Y892" s="22">
        <f t="shared" si="16"/>
        <v>0</v>
      </c>
      <c r="Z892" s="22">
        <v>0.39</v>
      </c>
      <c r="AA892" s="22">
        <f t="shared" si="17"/>
        <v>0.39</v>
      </c>
      <c r="AB892" s="22">
        <f t="shared" si="18"/>
        <v>0</v>
      </c>
      <c r="AC892" s="22">
        <v>68.87</v>
      </c>
      <c r="AD892" s="22">
        <f t="shared" si="19"/>
        <v>68.87</v>
      </c>
      <c r="AE892" s="22">
        <f t="shared" si="20"/>
        <v>0</v>
      </c>
      <c r="AF892" s="22">
        <v>1.37</v>
      </c>
      <c r="AG892" s="22">
        <f t="shared" si="21"/>
        <v>1.37</v>
      </c>
      <c r="AH892" s="22">
        <f t="shared" si="22"/>
        <v>0</v>
      </c>
      <c r="AI892" s="22">
        <v>60.86</v>
      </c>
      <c r="AJ892" s="22">
        <f t="shared" si="23"/>
        <v>60.86</v>
      </c>
      <c r="AK892" s="22">
        <f t="shared" si="24"/>
        <v>0</v>
      </c>
      <c r="AL892" s="22">
        <f t="shared" ref="AL892:AN892" si="3686">AF892+AI892</f>
        <v>62.23</v>
      </c>
      <c r="AM892" s="22">
        <f t="shared" si="3686"/>
        <v>62.23</v>
      </c>
      <c r="AN892" s="22">
        <f t="shared" si="3686"/>
        <v>0</v>
      </c>
      <c r="AO892" s="22">
        <f t="shared" ref="AO892:AQ892" si="3687">SUM(J892+M892+P892+S892+W892+Z892+AC892+AF892+AI892)</f>
        <v>255.39</v>
      </c>
      <c r="AP892" s="22">
        <f t="shared" si="3687"/>
        <v>202.24</v>
      </c>
      <c r="AQ892" s="22">
        <f t="shared" si="3687"/>
        <v>53.15</v>
      </c>
      <c r="AR892" s="22">
        <v>0.0</v>
      </c>
      <c r="AS892" s="22">
        <f t="shared" si="27"/>
        <v>53.15</v>
      </c>
      <c r="AT892" s="22">
        <f t="shared" si="28"/>
        <v>53.15</v>
      </c>
      <c r="AU892" s="22">
        <f t="shared" si="29"/>
        <v>0</v>
      </c>
      <c r="AV892" s="22">
        <f t="shared" ref="AV892:AV894" si="3692">82.93*120</f>
        <v>9951.6</v>
      </c>
      <c r="AW892" s="22">
        <f t="shared" si="31"/>
        <v>9951.6</v>
      </c>
      <c r="AX892" s="22">
        <f t="shared" si="32"/>
        <v>0</v>
      </c>
      <c r="AY892" s="22">
        <v>175.06</v>
      </c>
      <c r="AZ892" s="22">
        <f t="shared" si="33"/>
        <v>175.06</v>
      </c>
      <c r="BA892" s="22">
        <f t="shared" si="34"/>
        <v>0</v>
      </c>
      <c r="BB892" s="22">
        <f t="shared" si="35"/>
        <v>10126.66</v>
      </c>
      <c r="BC892" s="22">
        <f t="shared" ref="BC892:BD892" si="3688">SUM(AW892+AZ892)</f>
        <v>10126.66</v>
      </c>
      <c r="BD892" s="22">
        <f t="shared" si="3688"/>
        <v>0</v>
      </c>
      <c r="BE892" s="22">
        <f t="shared" si="37"/>
        <v>0</v>
      </c>
      <c r="BF892" s="27">
        <v>0.0</v>
      </c>
      <c r="BG892" s="22">
        <f t="shared" si="38"/>
        <v>0</v>
      </c>
      <c r="BH892" s="22">
        <f t="shared" si="39"/>
        <v>0</v>
      </c>
      <c r="BI892" s="22">
        <v>1599.95</v>
      </c>
      <c r="BJ892" s="22">
        <f t="shared" si="40"/>
        <v>1599.95</v>
      </c>
      <c r="BK892" s="22">
        <f t="shared" si="41"/>
        <v>0</v>
      </c>
      <c r="BL892" s="22"/>
      <c r="BM892" s="22">
        <f t="shared" si="42"/>
        <v>0</v>
      </c>
      <c r="BN892" s="22" t="str">
        <f t="shared" si="43"/>
        <v/>
      </c>
      <c r="BO892" s="22">
        <f t="shared" ref="BO892:BQ892" si="3689">BF892+BI892+BL892</f>
        <v>1599.95</v>
      </c>
      <c r="BP892" s="22">
        <f t="shared" si="3689"/>
        <v>1599.95</v>
      </c>
      <c r="BQ892" s="22">
        <f t="shared" si="3689"/>
        <v>0</v>
      </c>
      <c r="BR892" s="22">
        <f t="shared" si="45"/>
        <v>0</v>
      </c>
      <c r="BS892" s="22">
        <v>0.0</v>
      </c>
      <c r="BT892" s="22">
        <f t="shared" si="46"/>
        <v>0</v>
      </c>
      <c r="BU892" s="22">
        <f t="shared" si="47"/>
        <v>0</v>
      </c>
      <c r="BV892" s="22">
        <f t="shared" si="48"/>
        <v>0</v>
      </c>
      <c r="BW892" s="27">
        <v>2192.05</v>
      </c>
      <c r="BX892" s="22">
        <f t="shared" si="49"/>
        <v>2192.05</v>
      </c>
      <c r="BY892" s="22">
        <f t="shared" si="50"/>
        <v>0</v>
      </c>
      <c r="BZ892" s="22">
        <f t="shared" si="51"/>
        <v>0</v>
      </c>
      <c r="CA892" s="22">
        <f t="shared" si="52"/>
        <v>0</v>
      </c>
    </row>
    <row r="893" ht="14.25" customHeight="1">
      <c r="A893" s="14" t="s">
        <v>3899</v>
      </c>
      <c r="B893" s="14" t="s">
        <v>3900</v>
      </c>
      <c r="C893" s="14" t="s">
        <v>3901</v>
      </c>
      <c r="D893" s="14" t="s">
        <v>3902</v>
      </c>
      <c r="E893" s="14" t="s">
        <v>3903</v>
      </c>
      <c r="F893" s="14" t="s">
        <v>3904</v>
      </c>
      <c r="G893" s="14" t="s">
        <v>3905</v>
      </c>
      <c r="H893" s="25" t="s">
        <v>3650</v>
      </c>
      <c r="I893" s="26">
        <v>53.15</v>
      </c>
      <c r="J893" s="22">
        <v>0.0</v>
      </c>
      <c r="K893" s="22">
        <f t="shared" si="6"/>
        <v>0</v>
      </c>
      <c r="L893" s="22">
        <f t="shared" si="7"/>
        <v>0</v>
      </c>
      <c r="M893" s="22">
        <v>0.0</v>
      </c>
      <c r="N893" s="22">
        <f t="shared" si="8"/>
        <v>0</v>
      </c>
      <c r="O893" s="22">
        <f t="shared" si="9"/>
        <v>0</v>
      </c>
      <c r="P893" s="22">
        <v>10.0</v>
      </c>
      <c r="Q893" s="22">
        <f t="shared" si="10"/>
        <v>0</v>
      </c>
      <c r="R893" s="22">
        <f t="shared" si="11"/>
        <v>10</v>
      </c>
      <c r="S893" s="22">
        <v>100.0</v>
      </c>
      <c r="T893" s="22">
        <f t="shared" si="12"/>
        <v>56.85</v>
      </c>
      <c r="U893" s="22">
        <f t="shared" si="13"/>
        <v>43.15</v>
      </c>
      <c r="V893" s="22">
        <f t="shared" si="14"/>
        <v>0</v>
      </c>
      <c r="W893" s="22">
        <v>13.9</v>
      </c>
      <c r="X893" s="22">
        <f t="shared" si="15"/>
        <v>13.9</v>
      </c>
      <c r="Y893" s="22">
        <f t="shared" si="16"/>
        <v>0</v>
      </c>
      <c r="Z893" s="22">
        <v>0.39</v>
      </c>
      <c r="AA893" s="22">
        <f t="shared" si="17"/>
        <v>0.39</v>
      </c>
      <c r="AB893" s="22">
        <f t="shared" si="18"/>
        <v>0</v>
      </c>
      <c r="AC893" s="22">
        <v>68.87</v>
      </c>
      <c r="AD893" s="22">
        <f t="shared" si="19"/>
        <v>68.87</v>
      </c>
      <c r="AE893" s="22">
        <f t="shared" si="20"/>
        <v>0</v>
      </c>
      <c r="AF893" s="22">
        <v>1.37</v>
      </c>
      <c r="AG893" s="22">
        <f t="shared" si="21"/>
        <v>1.37</v>
      </c>
      <c r="AH893" s="22">
        <f t="shared" si="22"/>
        <v>0</v>
      </c>
      <c r="AI893" s="22">
        <v>60.86</v>
      </c>
      <c r="AJ893" s="22">
        <f t="shared" si="23"/>
        <v>60.86</v>
      </c>
      <c r="AK893" s="22">
        <f t="shared" si="24"/>
        <v>0</v>
      </c>
      <c r="AL893" s="22">
        <f t="shared" ref="AL893:AN893" si="3690">AF893+AI893</f>
        <v>62.23</v>
      </c>
      <c r="AM893" s="22">
        <f t="shared" si="3690"/>
        <v>62.23</v>
      </c>
      <c r="AN893" s="22">
        <f t="shared" si="3690"/>
        <v>0</v>
      </c>
      <c r="AO893" s="22">
        <f t="shared" ref="AO893:AQ893" si="3691">SUM(J893+M893+P893+S893+W893+Z893+AC893+AF893+AI893)</f>
        <v>255.39</v>
      </c>
      <c r="AP893" s="22">
        <f t="shared" si="3691"/>
        <v>202.24</v>
      </c>
      <c r="AQ893" s="22">
        <f t="shared" si="3691"/>
        <v>53.15</v>
      </c>
      <c r="AR893" s="22">
        <v>0.0</v>
      </c>
      <c r="AS893" s="22">
        <f t="shared" si="27"/>
        <v>53.15</v>
      </c>
      <c r="AT893" s="22">
        <f t="shared" si="28"/>
        <v>53.15</v>
      </c>
      <c r="AU893" s="22">
        <f t="shared" si="29"/>
        <v>0</v>
      </c>
      <c r="AV893" s="22">
        <f t="shared" si="3692"/>
        <v>9951.6</v>
      </c>
      <c r="AW893" s="22">
        <f t="shared" si="31"/>
        <v>9951.6</v>
      </c>
      <c r="AX893" s="22">
        <f t="shared" si="32"/>
        <v>0</v>
      </c>
      <c r="AY893" s="22">
        <v>175.06</v>
      </c>
      <c r="AZ893" s="22">
        <f t="shared" si="33"/>
        <v>175.06</v>
      </c>
      <c r="BA893" s="22">
        <f t="shared" si="34"/>
        <v>0</v>
      </c>
      <c r="BB893" s="22">
        <f t="shared" si="35"/>
        <v>10126.66</v>
      </c>
      <c r="BC893" s="22">
        <f t="shared" ref="BC893:BD893" si="3693">SUM(AW893+AZ893)</f>
        <v>10126.66</v>
      </c>
      <c r="BD893" s="22">
        <f t="shared" si="3693"/>
        <v>0</v>
      </c>
      <c r="BE893" s="22">
        <f t="shared" si="37"/>
        <v>0</v>
      </c>
      <c r="BF893" s="27">
        <v>0.0</v>
      </c>
      <c r="BG893" s="22">
        <f t="shared" si="38"/>
        <v>0</v>
      </c>
      <c r="BH893" s="22">
        <f t="shared" si="39"/>
        <v>0</v>
      </c>
      <c r="BI893" s="22">
        <v>283.41</v>
      </c>
      <c r="BJ893" s="22">
        <f t="shared" si="40"/>
        <v>283.41</v>
      </c>
      <c r="BK893" s="22">
        <f t="shared" si="41"/>
        <v>0</v>
      </c>
      <c r="BL893" s="22"/>
      <c r="BM893" s="22">
        <f t="shared" si="42"/>
        <v>0</v>
      </c>
      <c r="BN893" s="22" t="str">
        <f t="shared" si="43"/>
        <v/>
      </c>
      <c r="BO893" s="22">
        <f t="shared" ref="BO893:BQ893" si="3694">BF893+BI893+BL893</f>
        <v>283.41</v>
      </c>
      <c r="BP893" s="22">
        <f t="shared" si="3694"/>
        <v>283.41</v>
      </c>
      <c r="BQ893" s="22">
        <f t="shared" si="3694"/>
        <v>0</v>
      </c>
      <c r="BR893" s="22">
        <f t="shared" si="45"/>
        <v>0</v>
      </c>
      <c r="BS893" s="22">
        <v>0.0</v>
      </c>
      <c r="BT893" s="22">
        <f t="shared" si="46"/>
        <v>0</v>
      </c>
      <c r="BU893" s="22">
        <f t="shared" si="47"/>
        <v>0</v>
      </c>
      <c r="BV893" s="22">
        <f t="shared" si="48"/>
        <v>0</v>
      </c>
      <c r="BW893" s="27">
        <v>2990.14</v>
      </c>
      <c r="BX893" s="22">
        <f t="shared" si="49"/>
        <v>2990.14</v>
      </c>
      <c r="BY893" s="22">
        <f t="shared" si="50"/>
        <v>0</v>
      </c>
      <c r="BZ893" s="22">
        <f t="shared" si="51"/>
        <v>0</v>
      </c>
      <c r="CA893" s="22">
        <f t="shared" si="52"/>
        <v>0</v>
      </c>
    </row>
    <row r="894" ht="14.25" customHeight="1">
      <c r="A894" s="14" t="s">
        <v>3906</v>
      </c>
      <c r="B894" s="14" t="s">
        <v>3907</v>
      </c>
      <c r="C894" s="14" t="s">
        <v>3908</v>
      </c>
      <c r="D894" s="14" t="s">
        <v>3909</v>
      </c>
      <c r="E894" s="14" t="s">
        <v>3903</v>
      </c>
      <c r="F894" s="14" t="s">
        <v>3904</v>
      </c>
      <c r="G894" s="14" t="s">
        <v>3910</v>
      </c>
      <c r="H894" s="25" t="s">
        <v>3650</v>
      </c>
      <c r="I894" s="26">
        <v>53.15</v>
      </c>
      <c r="J894" s="22">
        <v>0.0</v>
      </c>
      <c r="K894" s="22">
        <f t="shared" si="6"/>
        <v>0</v>
      </c>
      <c r="L894" s="22">
        <f t="shared" si="7"/>
        <v>0</v>
      </c>
      <c r="M894" s="22">
        <v>0.0</v>
      </c>
      <c r="N894" s="22">
        <f t="shared" si="8"/>
        <v>0</v>
      </c>
      <c r="O894" s="22">
        <f t="shared" si="9"/>
        <v>0</v>
      </c>
      <c r="P894" s="22">
        <v>22.0</v>
      </c>
      <c r="Q894" s="22">
        <f t="shared" si="10"/>
        <v>0</v>
      </c>
      <c r="R894" s="22">
        <f t="shared" si="11"/>
        <v>22</v>
      </c>
      <c r="S894" s="22">
        <v>100.0</v>
      </c>
      <c r="T894" s="22">
        <f t="shared" si="12"/>
        <v>68.85</v>
      </c>
      <c r="U894" s="22">
        <f t="shared" si="13"/>
        <v>31.15</v>
      </c>
      <c r="V894" s="22">
        <f t="shared" si="14"/>
        <v>0</v>
      </c>
      <c r="W894" s="22">
        <v>13.9</v>
      </c>
      <c r="X894" s="22">
        <f t="shared" si="15"/>
        <v>13.9</v>
      </c>
      <c r="Y894" s="22">
        <f t="shared" si="16"/>
        <v>0</v>
      </c>
      <c r="Z894" s="22">
        <v>0.39</v>
      </c>
      <c r="AA894" s="22">
        <f t="shared" si="17"/>
        <v>0.39</v>
      </c>
      <c r="AB894" s="22">
        <f t="shared" si="18"/>
        <v>0</v>
      </c>
      <c r="AC894" s="22">
        <v>68.87</v>
      </c>
      <c r="AD894" s="22">
        <f t="shared" si="19"/>
        <v>68.87</v>
      </c>
      <c r="AE894" s="22">
        <f t="shared" si="20"/>
        <v>0</v>
      </c>
      <c r="AF894" s="22">
        <v>1.37</v>
      </c>
      <c r="AG894" s="22">
        <f t="shared" si="21"/>
        <v>1.37</v>
      </c>
      <c r="AH894" s="22">
        <f t="shared" si="22"/>
        <v>0</v>
      </c>
      <c r="AI894" s="22">
        <v>60.86</v>
      </c>
      <c r="AJ894" s="22">
        <f t="shared" si="23"/>
        <v>60.86</v>
      </c>
      <c r="AK894" s="22">
        <f t="shared" si="24"/>
        <v>0</v>
      </c>
      <c r="AL894" s="22">
        <f t="shared" ref="AL894:AN894" si="3695">AF894+AI894</f>
        <v>62.23</v>
      </c>
      <c r="AM894" s="22">
        <f t="shared" si="3695"/>
        <v>62.23</v>
      </c>
      <c r="AN894" s="22">
        <f t="shared" si="3695"/>
        <v>0</v>
      </c>
      <c r="AO894" s="22">
        <f t="shared" ref="AO894:AQ894" si="3696">SUM(J894+M894+P894+S894+W894+Z894+AC894+AF894+AI894)</f>
        <v>267.39</v>
      </c>
      <c r="AP894" s="22">
        <f t="shared" si="3696"/>
        <v>214.24</v>
      </c>
      <c r="AQ894" s="22">
        <f t="shared" si="3696"/>
        <v>53.15</v>
      </c>
      <c r="AR894" s="22">
        <v>0.0</v>
      </c>
      <c r="AS894" s="22">
        <f t="shared" si="27"/>
        <v>53.15</v>
      </c>
      <c r="AT894" s="22">
        <f t="shared" si="28"/>
        <v>53.15</v>
      </c>
      <c r="AU894" s="22">
        <f t="shared" si="29"/>
        <v>0</v>
      </c>
      <c r="AV894" s="22">
        <f t="shared" si="3692"/>
        <v>9951.6</v>
      </c>
      <c r="AW894" s="22">
        <f t="shared" si="31"/>
        <v>9951.6</v>
      </c>
      <c r="AX894" s="22">
        <f t="shared" si="32"/>
        <v>0</v>
      </c>
      <c r="AY894" s="22">
        <v>175.06</v>
      </c>
      <c r="AZ894" s="22">
        <f t="shared" si="33"/>
        <v>175.06</v>
      </c>
      <c r="BA894" s="22">
        <f t="shared" si="34"/>
        <v>0</v>
      </c>
      <c r="BB894" s="22">
        <f t="shared" si="35"/>
        <v>10126.66</v>
      </c>
      <c r="BC894" s="22">
        <f t="shared" ref="BC894:BD894" si="3697">SUM(AW894+AZ894)</f>
        <v>10126.66</v>
      </c>
      <c r="BD894" s="22">
        <f t="shared" si="3697"/>
        <v>0</v>
      </c>
      <c r="BE894" s="22">
        <f t="shared" si="37"/>
        <v>0</v>
      </c>
      <c r="BF894" s="27">
        <v>0.0</v>
      </c>
      <c r="BG894" s="22">
        <f t="shared" si="38"/>
        <v>0</v>
      </c>
      <c r="BH894" s="22">
        <f t="shared" si="39"/>
        <v>0</v>
      </c>
      <c r="BI894" s="22">
        <v>283.41</v>
      </c>
      <c r="BJ894" s="22">
        <f t="shared" si="40"/>
        <v>283.41</v>
      </c>
      <c r="BK894" s="22">
        <f t="shared" si="41"/>
        <v>0</v>
      </c>
      <c r="BL894" s="22"/>
      <c r="BM894" s="22">
        <f t="shared" si="42"/>
        <v>0</v>
      </c>
      <c r="BN894" s="22" t="str">
        <f t="shared" si="43"/>
        <v/>
      </c>
      <c r="BO894" s="22">
        <f t="shared" ref="BO894:BQ894" si="3698">BF894+BI894+BL894</f>
        <v>283.41</v>
      </c>
      <c r="BP894" s="22">
        <f t="shared" si="3698"/>
        <v>283.41</v>
      </c>
      <c r="BQ894" s="22">
        <f t="shared" si="3698"/>
        <v>0</v>
      </c>
      <c r="BR894" s="22">
        <f t="shared" si="45"/>
        <v>0</v>
      </c>
      <c r="BS894" s="22">
        <v>0.0</v>
      </c>
      <c r="BT894" s="22">
        <f t="shared" si="46"/>
        <v>0</v>
      </c>
      <c r="BU894" s="22">
        <f t="shared" si="47"/>
        <v>0</v>
      </c>
      <c r="BV894" s="22">
        <f t="shared" si="48"/>
        <v>0</v>
      </c>
      <c r="BW894" s="27">
        <v>180.89</v>
      </c>
      <c r="BX894" s="22">
        <f t="shared" si="49"/>
        <v>180.89</v>
      </c>
      <c r="BY894" s="22">
        <f t="shared" si="50"/>
        <v>0</v>
      </c>
      <c r="BZ894" s="22">
        <f t="shared" si="51"/>
        <v>0</v>
      </c>
      <c r="CA894" s="22">
        <f t="shared" si="52"/>
        <v>0</v>
      </c>
    </row>
    <row r="895" ht="14.25" customHeight="1">
      <c r="A895" s="14" t="s">
        <v>3911</v>
      </c>
      <c r="B895" s="14" t="s">
        <v>3912</v>
      </c>
      <c r="C895" s="14" t="s">
        <v>3913</v>
      </c>
      <c r="D895" s="14" t="s">
        <v>3914</v>
      </c>
      <c r="E895" s="14" t="s">
        <v>758</v>
      </c>
      <c r="F895" s="14" t="s">
        <v>3915</v>
      </c>
      <c r="G895" s="14" t="s">
        <v>3916</v>
      </c>
      <c r="H895" s="25" t="s">
        <v>3650</v>
      </c>
      <c r="I895" s="26">
        <v>53.15</v>
      </c>
      <c r="J895" s="22">
        <v>0.0</v>
      </c>
      <c r="K895" s="22">
        <f t="shared" si="6"/>
        <v>0</v>
      </c>
      <c r="L895" s="22">
        <f t="shared" si="7"/>
        <v>0</v>
      </c>
      <c r="M895" s="22">
        <v>0.0</v>
      </c>
      <c r="N895" s="22">
        <f t="shared" si="8"/>
        <v>0</v>
      </c>
      <c r="O895" s="22">
        <f t="shared" si="9"/>
        <v>0</v>
      </c>
      <c r="P895" s="22">
        <v>10.0</v>
      </c>
      <c r="Q895" s="22">
        <f t="shared" si="10"/>
        <v>0</v>
      </c>
      <c r="R895" s="22">
        <f t="shared" si="11"/>
        <v>10</v>
      </c>
      <c r="S895" s="22">
        <v>100.0</v>
      </c>
      <c r="T895" s="22">
        <f t="shared" si="12"/>
        <v>56.85</v>
      </c>
      <c r="U895" s="22">
        <f t="shared" si="13"/>
        <v>43.15</v>
      </c>
      <c r="V895" s="22">
        <f t="shared" si="14"/>
        <v>0</v>
      </c>
      <c r="W895" s="22">
        <v>27.8</v>
      </c>
      <c r="X895" s="22">
        <f t="shared" si="15"/>
        <v>27.8</v>
      </c>
      <c r="Y895" s="22">
        <f t="shared" si="16"/>
        <v>0</v>
      </c>
      <c r="Z895" s="22">
        <v>0.39</v>
      </c>
      <c r="AA895" s="22">
        <f t="shared" si="17"/>
        <v>0.39</v>
      </c>
      <c r="AB895" s="22">
        <f t="shared" si="18"/>
        <v>0</v>
      </c>
      <c r="AC895" s="22">
        <v>68.87</v>
      </c>
      <c r="AD895" s="22">
        <f t="shared" si="19"/>
        <v>68.87</v>
      </c>
      <c r="AE895" s="22">
        <f t="shared" si="20"/>
        <v>0</v>
      </c>
      <c r="AF895" s="22">
        <v>1.37</v>
      </c>
      <c r="AG895" s="22">
        <f t="shared" si="21"/>
        <v>1.37</v>
      </c>
      <c r="AH895" s="22">
        <f t="shared" si="22"/>
        <v>0</v>
      </c>
      <c r="AI895" s="22">
        <v>60.86</v>
      </c>
      <c r="AJ895" s="22">
        <f t="shared" si="23"/>
        <v>60.86</v>
      </c>
      <c r="AK895" s="22">
        <f t="shared" si="24"/>
        <v>0</v>
      </c>
      <c r="AL895" s="22">
        <f t="shared" ref="AL895:AN895" si="3699">AF895+AI895</f>
        <v>62.23</v>
      </c>
      <c r="AM895" s="22">
        <f t="shared" si="3699"/>
        <v>62.23</v>
      </c>
      <c r="AN895" s="22">
        <f t="shared" si="3699"/>
        <v>0</v>
      </c>
      <c r="AO895" s="22">
        <f t="shared" ref="AO895:AQ895" si="3700">SUM(J895+M895+P895+S895+W895+Z895+AC895+AF895+AI895)</f>
        <v>269.29</v>
      </c>
      <c r="AP895" s="22">
        <f t="shared" si="3700"/>
        <v>216.14</v>
      </c>
      <c r="AQ895" s="22">
        <f t="shared" si="3700"/>
        <v>53.15</v>
      </c>
      <c r="AR895" s="22">
        <v>0.0</v>
      </c>
      <c r="AS895" s="22">
        <f t="shared" si="27"/>
        <v>53.15</v>
      </c>
      <c r="AT895" s="22">
        <f t="shared" si="28"/>
        <v>53.15</v>
      </c>
      <c r="AU895" s="22">
        <f t="shared" si="29"/>
        <v>0</v>
      </c>
      <c r="AV895" s="22">
        <f>37.95*120</f>
        <v>4554</v>
      </c>
      <c r="AW895" s="22">
        <f t="shared" si="31"/>
        <v>4554</v>
      </c>
      <c r="AX895" s="22">
        <f t="shared" si="32"/>
        <v>0</v>
      </c>
      <c r="AY895" s="22">
        <v>70.73</v>
      </c>
      <c r="AZ895" s="22">
        <f t="shared" si="33"/>
        <v>70.73</v>
      </c>
      <c r="BA895" s="22">
        <f t="shared" si="34"/>
        <v>0</v>
      </c>
      <c r="BB895" s="22">
        <f t="shared" si="35"/>
        <v>4624.73</v>
      </c>
      <c r="BC895" s="22">
        <f t="shared" ref="BC895:BD895" si="3701">SUM(AW895+AZ895)</f>
        <v>4624.73</v>
      </c>
      <c r="BD895" s="22">
        <f t="shared" si="3701"/>
        <v>0</v>
      </c>
      <c r="BE895" s="22">
        <f t="shared" si="37"/>
        <v>0</v>
      </c>
      <c r="BF895" s="27">
        <v>0.0</v>
      </c>
      <c r="BG895" s="22">
        <f t="shared" si="38"/>
        <v>0</v>
      </c>
      <c r="BH895" s="22">
        <f t="shared" si="39"/>
        <v>0</v>
      </c>
      <c r="BI895" s="22">
        <v>229.48</v>
      </c>
      <c r="BJ895" s="22">
        <f t="shared" si="40"/>
        <v>229.48</v>
      </c>
      <c r="BK895" s="22">
        <f t="shared" si="41"/>
        <v>0</v>
      </c>
      <c r="BL895" s="22"/>
      <c r="BM895" s="22">
        <f t="shared" si="42"/>
        <v>0</v>
      </c>
      <c r="BN895" s="22" t="str">
        <f t="shared" si="43"/>
        <v/>
      </c>
      <c r="BO895" s="22">
        <f t="shared" ref="BO895:BQ895" si="3702">BF895+BI895+BL895</f>
        <v>229.48</v>
      </c>
      <c r="BP895" s="22">
        <f t="shared" si="3702"/>
        <v>229.48</v>
      </c>
      <c r="BQ895" s="22">
        <f t="shared" si="3702"/>
        <v>0</v>
      </c>
      <c r="BR895" s="22">
        <f t="shared" si="45"/>
        <v>0</v>
      </c>
      <c r="BS895" s="22">
        <v>0.0</v>
      </c>
      <c r="BT895" s="22">
        <f t="shared" si="46"/>
        <v>0</v>
      </c>
      <c r="BU895" s="22">
        <f t="shared" si="47"/>
        <v>0</v>
      </c>
      <c r="BV895" s="22">
        <f t="shared" si="48"/>
        <v>0</v>
      </c>
      <c r="BW895" s="27">
        <v>180.89</v>
      </c>
      <c r="BX895" s="22">
        <f t="shared" si="49"/>
        <v>180.89</v>
      </c>
      <c r="BY895" s="22">
        <f t="shared" si="50"/>
        <v>0</v>
      </c>
      <c r="BZ895" s="22">
        <f t="shared" si="51"/>
        <v>0</v>
      </c>
      <c r="CA895" s="22">
        <f t="shared" si="52"/>
        <v>0</v>
      </c>
    </row>
    <row r="896" ht="14.25" customHeight="1">
      <c r="A896" s="14" t="s">
        <v>3917</v>
      </c>
      <c r="B896" s="14" t="s">
        <v>3918</v>
      </c>
      <c r="C896" s="14" t="s">
        <v>3919</v>
      </c>
      <c r="D896" s="14" t="s">
        <v>3920</v>
      </c>
      <c r="E896" s="14" t="s">
        <v>3921</v>
      </c>
      <c r="F896" s="14" t="s">
        <v>3677</v>
      </c>
      <c r="G896" s="14" t="s">
        <v>3922</v>
      </c>
      <c r="H896" s="25" t="s">
        <v>3650</v>
      </c>
      <c r="I896" s="26">
        <v>53.15</v>
      </c>
      <c r="J896" s="22">
        <v>0.0</v>
      </c>
      <c r="K896" s="22">
        <f t="shared" si="6"/>
        <v>0</v>
      </c>
      <c r="L896" s="22">
        <f t="shared" si="7"/>
        <v>0</v>
      </c>
      <c r="M896" s="22">
        <v>0.0</v>
      </c>
      <c r="N896" s="22">
        <f t="shared" si="8"/>
        <v>0</v>
      </c>
      <c r="O896" s="22">
        <f t="shared" si="9"/>
        <v>0</v>
      </c>
      <c r="P896" s="22">
        <v>10.0</v>
      </c>
      <c r="Q896" s="22">
        <f t="shared" si="10"/>
        <v>0</v>
      </c>
      <c r="R896" s="22">
        <f t="shared" si="11"/>
        <v>10</v>
      </c>
      <c r="S896" s="22">
        <v>100.0</v>
      </c>
      <c r="T896" s="22">
        <f t="shared" si="12"/>
        <v>56.85</v>
      </c>
      <c r="U896" s="22">
        <f t="shared" si="13"/>
        <v>43.15</v>
      </c>
      <c r="V896" s="22">
        <f t="shared" si="14"/>
        <v>0</v>
      </c>
      <c r="W896" s="22">
        <v>13.9</v>
      </c>
      <c r="X896" s="22">
        <f t="shared" si="15"/>
        <v>13.9</v>
      </c>
      <c r="Y896" s="22">
        <f t="shared" si="16"/>
        <v>0</v>
      </c>
      <c r="Z896" s="22">
        <v>0.39</v>
      </c>
      <c r="AA896" s="22">
        <f t="shared" si="17"/>
        <v>0.39</v>
      </c>
      <c r="AB896" s="22">
        <f t="shared" si="18"/>
        <v>0</v>
      </c>
      <c r="AC896" s="22">
        <v>68.87</v>
      </c>
      <c r="AD896" s="22">
        <f t="shared" si="19"/>
        <v>68.87</v>
      </c>
      <c r="AE896" s="22">
        <f t="shared" si="20"/>
        <v>0</v>
      </c>
      <c r="AF896" s="22">
        <v>1.37</v>
      </c>
      <c r="AG896" s="22">
        <f t="shared" si="21"/>
        <v>1.37</v>
      </c>
      <c r="AH896" s="22">
        <f t="shared" si="22"/>
        <v>0</v>
      </c>
      <c r="AI896" s="22">
        <v>60.86</v>
      </c>
      <c r="AJ896" s="22">
        <f t="shared" si="23"/>
        <v>60.86</v>
      </c>
      <c r="AK896" s="22">
        <f t="shared" si="24"/>
        <v>0</v>
      </c>
      <c r="AL896" s="22">
        <f t="shared" ref="AL896:AN896" si="3703">AF896+AI896</f>
        <v>62.23</v>
      </c>
      <c r="AM896" s="22">
        <f t="shared" si="3703"/>
        <v>62.23</v>
      </c>
      <c r="AN896" s="22">
        <f t="shared" si="3703"/>
        <v>0</v>
      </c>
      <c r="AO896" s="22">
        <f t="shared" ref="AO896:AQ896" si="3704">SUM(J896+M896+P896+S896+W896+Z896+AC896+AF896+AI896)</f>
        <v>255.39</v>
      </c>
      <c r="AP896" s="22">
        <f t="shared" si="3704"/>
        <v>202.24</v>
      </c>
      <c r="AQ896" s="22">
        <f t="shared" si="3704"/>
        <v>53.15</v>
      </c>
      <c r="AR896" s="22">
        <v>0.0</v>
      </c>
      <c r="AS896" s="22">
        <f t="shared" si="27"/>
        <v>53.15</v>
      </c>
      <c r="AT896" s="22">
        <f t="shared" si="28"/>
        <v>53.15</v>
      </c>
      <c r="AU896" s="22">
        <f t="shared" si="29"/>
        <v>0</v>
      </c>
      <c r="AV896" s="22">
        <f>82.93*120</f>
        <v>9951.6</v>
      </c>
      <c r="AW896" s="22">
        <f t="shared" si="31"/>
        <v>9951.6</v>
      </c>
      <c r="AX896" s="22">
        <f t="shared" si="32"/>
        <v>0</v>
      </c>
      <c r="AY896" s="22">
        <v>175.06</v>
      </c>
      <c r="AZ896" s="22">
        <f t="shared" si="33"/>
        <v>175.06</v>
      </c>
      <c r="BA896" s="22">
        <f t="shared" si="34"/>
        <v>0</v>
      </c>
      <c r="BB896" s="22">
        <f t="shared" si="35"/>
        <v>10126.66</v>
      </c>
      <c r="BC896" s="22">
        <f t="shared" ref="BC896:BD896" si="3705">SUM(AW896+AZ896)</f>
        <v>10126.66</v>
      </c>
      <c r="BD896" s="22">
        <f t="shared" si="3705"/>
        <v>0</v>
      </c>
      <c r="BE896" s="22">
        <f t="shared" si="37"/>
        <v>0</v>
      </c>
      <c r="BF896" s="27">
        <v>0.0</v>
      </c>
      <c r="BG896" s="22">
        <f t="shared" si="38"/>
        <v>0</v>
      </c>
      <c r="BH896" s="22">
        <f t="shared" si="39"/>
        <v>0</v>
      </c>
      <c r="BI896" s="22">
        <v>283.41</v>
      </c>
      <c r="BJ896" s="22">
        <f t="shared" si="40"/>
        <v>283.41</v>
      </c>
      <c r="BK896" s="22">
        <f t="shared" si="41"/>
        <v>0</v>
      </c>
      <c r="BL896" s="22"/>
      <c r="BM896" s="22">
        <f t="shared" si="42"/>
        <v>0</v>
      </c>
      <c r="BN896" s="22" t="str">
        <f t="shared" si="43"/>
        <v/>
      </c>
      <c r="BO896" s="22">
        <f t="shared" ref="BO896:BQ896" si="3706">BF896+BI896+BL896</f>
        <v>283.41</v>
      </c>
      <c r="BP896" s="22">
        <f t="shared" si="3706"/>
        <v>283.41</v>
      </c>
      <c r="BQ896" s="22">
        <f t="shared" si="3706"/>
        <v>0</v>
      </c>
      <c r="BR896" s="22">
        <f t="shared" si="45"/>
        <v>0</v>
      </c>
      <c r="BS896" s="22">
        <v>0.0</v>
      </c>
      <c r="BT896" s="22">
        <f t="shared" si="46"/>
        <v>0</v>
      </c>
      <c r="BU896" s="22">
        <f t="shared" si="47"/>
        <v>0</v>
      </c>
      <c r="BV896" s="22">
        <f t="shared" si="48"/>
        <v>0</v>
      </c>
      <c r="BW896" s="27">
        <v>2170.78</v>
      </c>
      <c r="BX896" s="22">
        <f t="shared" si="49"/>
        <v>2170.78</v>
      </c>
      <c r="BY896" s="22">
        <f t="shared" si="50"/>
        <v>0</v>
      </c>
      <c r="BZ896" s="22">
        <f t="shared" si="51"/>
        <v>0</v>
      </c>
      <c r="CA896" s="22">
        <f t="shared" si="52"/>
        <v>0</v>
      </c>
    </row>
    <row r="897" ht="14.25" customHeight="1">
      <c r="A897" s="14" t="s">
        <v>3923</v>
      </c>
      <c r="B897" s="14" t="s">
        <v>3924</v>
      </c>
      <c r="C897" s="14" t="s">
        <v>3925</v>
      </c>
      <c r="D897" s="14" t="s">
        <v>3926</v>
      </c>
      <c r="E897" s="14" t="s">
        <v>3683</v>
      </c>
      <c r="F897" s="14" t="s">
        <v>3655</v>
      </c>
      <c r="G897" s="14" t="s">
        <v>3927</v>
      </c>
      <c r="H897" s="25" t="s">
        <v>3650</v>
      </c>
      <c r="I897" s="26">
        <v>53.15</v>
      </c>
      <c r="J897" s="22">
        <v>0.0</v>
      </c>
      <c r="K897" s="22">
        <f t="shared" si="6"/>
        <v>0</v>
      </c>
      <c r="L897" s="22">
        <f t="shared" si="7"/>
        <v>0</v>
      </c>
      <c r="M897" s="22">
        <v>0.0</v>
      </c>
      <c r="N897" s="22">
        <f t="shared" si="8"/>
        <v>0</v>
      </c>
      <c r="O897" s="22">
        <f t="shared" si="9"/>
        <v>0</v>
      </c>
      <c r="P897" s="22">
        <v>10.0</v>
      </c>
      <c r="Q897" s="22">
        <f t="shared" si="10"/>
        <v>0</v>
      </c>
      <c r="R897" s="22">
        <f t="shared" si="11"/>
        <v>10</v>
      </c>
      <c r="S897" s="22">
        <v>100.0</v>
      </c>
      <c r="T897" s="22">
        <f t="shared" si="12"/>
        <v>56.85</v>
      </c>
      <c r="U897" s="22">
        <f t="shared" si="13"/>
        <v>43.15</v>
      </c>
      <c r="V897" s="22">
        <f t="shared" si="14"/>
        <v>0</v>
      </c>
      <c r="W897" s="22">
        <v>13.9</v>
      </c>
      <c r="X897" s="22">
        <f t="shared" si="15"/>
        <v>13.9</v>
      </c>
      <c r="Y897" s="22">
        <f t="shared" si="16"/>
        <v>0</v>
      </c>
      <c r="Z897" s="22">
        <v>0.39</v>
      </c>
      <c r="AA897" s="22">
        <f t="shared" si="17"/>
        <v>0.39</v>
      </c>
      <c r="AB897" s="22">
        <f t="shared" si="18"/>
        <v>0</v>
      </c>
      <c r="AC897" s="22">
        <v>68.87</v>
      </c>
      <c r="AD897" s="22">
        <f t="shared" si="19"/>
        <v>68.87</v>
      </c>
      <c r="AE897" s="22">
        <f t="shared" si="20"/>
        <v>0</v>
      </c>
      <c r="AF897" s="22">
        <v>1.37</v>
      </c>
      <c r="AG897" s="22">
        <f t="shared" si="21"/>
        <v>1.37</v>
      </c>
      <c r="AH897" s="22">
        <f t="shared" si="22"/>
        <v>0</v>
      </c>
      <c r="AI897" s="22">
        <v>60.86</v>
      </c>
      <c r="AJ897" s="22">
        <f t="shared" si="23"/>
        <v>60.86</v>
      </c>
      <c r="AK897" s="22">
        <f t="shared" si="24"/>
        <v>0</v>
      </c>
      <c r="AL897" s="22">
        <f t="shared" ref="AL897:AN897" si="3707">AF897+AI897</f>
        <v>62.23</v>
      </c>
      <c r="AM897" s="22">
        <f t="shared" si="3707"/>
        <v>62.23</v>
      </c>
      <c r="AN897" s="22">
        <f t="shared" si="3707"/>
        <v>0</v>
      </c>
      <c r="AO897" s="22">
        <f t="shared" ref="AO897:AQ897" si="3708">SUM(J897+M897+P897+S897+W897+Z897+AC897+AF897+AI897)</f>
        <v>255.39</v>
      </c>
      <c r="AP897" s="22">
        <f t="shared" si="3708"/>
        <v>202.24</v>
      </c>
      <c r="AQ897" s="22">
        <f t="shared" si="3708"/>
        <v>53.15</v>
      </c>
      <c r="AR897" s="22">
        <v>0.0</v>
      </c>
      <c r="AS897" s="22">
        <f t="shared" si="27"/>
        <v>53.15</v>
      </c>
      <c r="AT897" s="22">
        <f t="shared" si="28"/>
        <v>53.15</v>
      </c>
      <c r="AU897" s="22">
        <f t="shared" si="29"/>
        <v>0</v>
      </c>
      <c r="AV897" s="22">
        <f>37.95*120</f>
        <v>4554</v>
      </c>
      <c r="AW897" s="22">
        <f t="shared" si="31"/>
        <v>4554</v>
      </c>
      <c r="AX897" s="22">
        <f t="shared" si="32"/>
        <v>0</v>
      </c>
      <c r="AY897" s="22">
        <v>70.73</v>
      </c>
      <c r="AZ897" s="22">
        <f t="shared" si="33"/>
        <v>70.73</v>
      </c>
      <c r="BA897" s="22">
        <f t="shared" si="34"/>
        <v>0</v>
      </c>
      <c r="BB897" s="22">
        <f t="shared" si="35"/>
        <v>4624.73</v>
      </c>
      <c r="BC897" s="22">
        <f t="shared" ref="BC897:BD897" si="3709">SUM(AW897+AZ897)</f>
        <v>4624.73</v>
      </c>
      <c r="BD897" s="22">
        <f t="shared" si="3709"/>
        <v>0</v>
      </c>
      <c r="BE897" s="22">
        <f t="shared" si="37"/>
        <v>0</v>
      </c>
      <c r="BF897" s="27">
        <v>0.0</v>
      </c>
      <c r="BG897" s="22">
        <f t="shared" si="38"/>
        <v>0</v>
      </c>
      <c r="BH897" s="22">
        <f t="shared" si="39"/>
        <v>0</v>
      </c>
      <c r="BI897" s="22">
        <v>367.5</v>
      </c>
      <c r="BJ897" s="22">
        <f t="shared" si="40"/>
        <v>367.5</v>
      </c>
      <c r="BK897" s="22">
        <f t="shared" si="41"/>
        <v>0</v>
      </c>
      <c r="BL897" s="22"/>
      <c r="BM897" s="22">
        <f t="shared" si="42"/>
        <v>0</v>
      </c>
      <c r="BN897" s="22" t="str">
        <f t="shared" si="43"/>
        <v/>
      </c>
      <c r="BO897" s="22">
        <f t="shared" ref="BO897:BQ897" si="3710">BF897+BI897+BL897</f>
        <v>367.5</v>
      </c>
      <c r="BP897" s="22">
        <f t="shared" si="3710"/>
        <v>367.5</v>
      </c>
      <c r="BQ897" s="22">
        <f t="shared" si="3710"/>
        <v>0</v>
      </c>
      <c r="BR897" s="22">
        <f t="shared" si="45"/>
        <v>0</v>
      </c>
      <c r="BS897" s="22">
        <v>0.0</v>
      </c>
      <c r="BT897" s="22">
        <f t="shared" si="46"/>
        <v>0</v>
      </c>
      <c r="BU897" s="22">
        <f t="shared" si="47"/>
        <v>0</v>
      </c>
      <c r="BV897" s="22">
        <f t="shared" si="48"/>
        <v>0</v>
      </c>
      <c r="BW897" s="27">
        <v>0.0</v>
      </c>
      <c r="BX897" s="22">
        <f t="shared" si="49"/>
        <v>0</v>
      </c>
      <c r="BY897" s="22">
        <f t="shared" si="50"/>
        <v>0</v>
      </c>
      <c r="BZ897" s="22">
        <f t="shared" si="51"/>
        <v>0</v>
      </c>
      <c r="CA897" s="22">
        <f t="shared" si="52"/>
        <v>0</v>
      </c>
    </row>
    <row r="898" ht="14.25" customHeight="1">
      <c r="A898" s="14" t="s">
        <v>3928</v>
      </c>
      <c r="B898" s="14" t="s">
        <v>3929</v>
      </c>
      <c r="C898" s="14" t="s">
        <v>3930</v>
      </c>
      <c r="D898" s="14" t="s">
        <v>3931</v>
      </c>
      <c r="E898" s="14" t="s">
        <v>3773</v>
      </c>
      <c r="F898" s="14" t="s">
        <v>3881</v>
      </c>
      <c r="G898" s="14" t="s">
        <v>3932</v>
      </c>
      <c r="H898" s="25" t="s">
        <v>3650</v>
      </c>
      <c r="I898" s="26">
        <v>53.15</v>
      </c>
      <c r="J898" s="22">
        <v>0.0</v>
      </c>
      <c r="K898" s="22">
        <f t="shared" si="6"/>
        <v>0</v>
      </c>
      <c r="L898" s="22">
        <f t="shared" si="7"/>
        <v>0</v>
      </c>
      <c r="M898" s="22">
        <v>0.0</v>
      </c>
      <c r="N898" s="22">
        <f t="shared" si="8"/>
        <v>0</v>
      </c>
      <c r="O898" s="22">
        <f t="shared" si="9"/>
        <v>0</v>
      </c>
      <c r="P898" s="22">
        <v>10.0</v>
      </c>
      <c r="Q898" s="22">
        <f t="shared" si="10"/>
        <v>0</v>
      </c>
      <c r="R898" s="22">
        <f t="shared" si="11"/>
        <v>10</v>
      </c>
      <c r="S898" s="22">
        <v>100.0</v>
      </c>
      <c r="T898" s="22">
        <f t="shared" si="12"/>
        <v>56.85</v>
      </c>
      <c r="U898" s="22">
        <f t="shared" si="13"/>
        <v>43.15</v>
      </c>
      <c r="V898" s="22">
        <f t="shared" si="14"/>
        <v>0</v>
      </c>
      <c r="W898" s="22">
        <v>13.9</v>
      </c>
      <c r="X898" s="22">
        <f t="shared" si="15"/>
        <v>13.9</v>
      </c>
      <c r="Y898" s="22">
        <f t="shared" si="16"/>
        <v>0</v>
      </c>
      <c r="Z898" s="22">
        <v>0.39</v>
      </c>
      <c r="AA898" s="22">
        <f t="shared" si="17"/>
        <v>0.39</v>
      </c>
      <c r="AB898" s="22">
        <f t="shared" si="18"/>
        <v>0</v>
      </c>
      <c r="AC898" s="22">
        <v>68.87</v>
      </c>
      <c r="AD898" s="22">
        <f t="shared" si="19"/>
        <v>68.87</v>
      </c>
      <c r="AE898" s="22">
        <f t="shared" si="20"/>
        <v>0</v>
      </c>
      <c r="AF898" s="22">
        <v>1.37</v>
      </c>
      <c r="AG898" s="22">
        <f t="shared" si="21"/>
        <v>1.37</v>
      </c>
      <c r="AH898" s="22">
        <f t="shared" si="22"/>
        <v>0</v>
      </c>
      <c r="AI898" s="22">
        <v>60.86</v>
      </c>
      <c r="AJ898" s="22">
        <f t="shared" si="23"/>
        <v>60.86</v>
      </c>
      <c r="AK898" s="22">
        <f t="shared" si="24"/>
        <v>0</v>
      </c>
      <c r="AL898" s="22">
        <f t="shared" ref="AL898:AN898" si="3711">AF898+AI898</f>
        <v>62.23</v>
      </c>
      <c r="AM898" s="22">
        <f t="shared" si="3711"/>
        <v>62.23</v>
      </c>
      <c r="AN898" s="22">
        <f t="shared" si="3711"/>
        <v>0</v>
      </c>
      <c r="AO898" s="22">
        <f t="shared" ref="AO898:AQ898" si="3712">SUM(J898+M898+P898+S898+W898+Z898+AC898+AF898+AI898)</f>
        <v>255.39</v>
      </c>
      <c r="AP898" s="22">
        <f t="shared" si="3712"/>
        <v>202.24</v>
      </c>
      <c r="AQ898" s="22">
        <f t="shared" si="3712"/>
        <v>53.15</v>
      </c>
      <c r="AR898" s="22">
        <v>0.0</v>
      </c>
      <c r="AS898" s="22">
        <f t="shared" si="27"/>
        <v>53.15</v>
      </c>
      <c r="AT898" s="22">
        <f t="shared" si="28"/>
        <v>53.15</v>
      </c>
      <c r="AU898" s="22">
        <f t="shared" si="29"/>
        <v>0</v>
      </c>
      <c r="AV898" s="22">
        <f t="shared" ref="AV898:AV900" si="3717">82.93*120</f>
        <v>9951.6</v>
      </c>
      <c r="AW898" s="22">
        <f t="shared" si="31"/>
        <v>9951.6</v>
      </c>
      <c r="AX898" s="22">
        <f t="shared" si="32"/>
        <v>0</v>
      </c>
      <c r="AY898" s="22">
        <v>175.06</v>
      </c>
      <c r="AZ898" s="22">
        <f t="shared" si="33"/>
        <v>175.06</v>
      </c>
      <c r="BA898" s="22">
        <f t="shared" si="34"/>
        <v>0</v>
      </c>
      <c r="BB898" s="22">
        <f t="shared" si="35"/>
        <v>10126.66</v>
      </c>
      <c r="BC898" s="22">
        <f t="shared" ref="BC898:BD898" si="3713">SUM(AW898+AZ898)</f>
        <v>10126.66</v>
      </c>
      <c r="BD898" s="22">
        <f t="shared" si="3713"/>
        <v>0</v>
      </c>
      <c r="BE898" s="22">
        <f t="shared" si="37"/>
        <v>0</v>
      </c>
      <c r="BF898" s="27">
        <v>0.0</v>
      </c>
      <c r="BG898" s="22">
        <f t="shared" si="38"/>
        <v>0</v>
      </c>
      <c r="BH898" s="22">
        <f t="shared" si="39"/>
        <v>0</v>
      </c>
      <c r="BI898" s="22">
        <v>1035.5</v>
      </c>
      <c r="BJ898" s="22">
        <f t="shared" si="40"/>
        <v>1035.5</v>
      </c>
      <c r="BK898" s="22">
        <f t="shared" si="41"/>
        <v>0</v>
      </c>
      <c r="BL898" s="22"/>
      <c r="BM898" s="22">
        <f t="shared" si="42"/>
        <v>0</v>
      </c>
      <c r="BN898" s="22" t="str">
        <f t="shared" si="43"/>
        <v/>
      </c>
      <c r="BO898" s="22">
        <f t="shared" ref="BO898:BQ898" si="3714">BF898+BI898+BL898</f>
        <v>1035.5</v>
      </c>
      <c r="BP898" s="22">
        <f t="shared" si="3714"/>
        <v>1035.5</v>
      </c>
      <c r="BQ898" s="22">
        <f t="shared" si="3714"/>
        <v>0</v>
      </c>
      <c r="BR898" s="22">
        <f t="shared" si="45"/>
        <v>0</v>
      </c>
      <c r="BS898" s="22">
        <v>0.0</v>
      </c>
      <c r="BT898" s="22">
        <f t="shared" si="46"/>
        <v>0</v>
      </c>
      <c r="BU898" s="22">
        <f t="shared" si="47"/>
        <v>0</v>
      </c>
      <c r="BV898" s="22">
        <f t="shared" si="48"/>
        <v>0</v>
      </c>
      <c r="BW898" s="27">
        <v>2330.4</v>
      </c>
      <c r="BX898" s="22">
        <f t="shared" si="49"/>
        <v>2330.4</v>
      </c>
      <c r="BY898" s="22">
        <f t="shared" si="50"/>
        <v>0</v>
      </c>
      <c r="BZ898" s="22">
        <f t="shared" si="51"/>
        <v>0</v>
      </c>
      <c r="CA898" s="22">
        <f t="shared" si="52"/>
        <v>0</v>
      </c>
    </row>
    <row r="899" ht="14.25" customHeight="1">
      <c r="A899" s="14" t="s">
        <v>3933</v>
      </c>
      <c r="B899" s="14" t="s">
        <v>3934</v>
      </c>
      <c r="C899" s="14" t="s">
        <v>3935</v>
      </c>
      <c r="D899" s="14" t="s">
        <v>3936</v>
      </c>
      <c r="E899" s="14" t="s">
        <v>3937</v>
      </c>
      <c r="F899" s="14" t="s">
        <v>3729</v>
      </c>
      <c r="G899" s="14" t="s">
        <v>3938</v>
      </c>
      <c r="H899" s="25" t="s">
        <v>3650</v>
      </c>
      <c r="I899" s="26">
        <v>53.15</v>
      </c>
      <c r="J899" s="22">
        <v>0.0</v>
      </c>
      <c r="K899" s="22">
        <f t="shared" si="6"/>
        <v>0</v>
      </c>
      <c r="L899" s="22">
        <f t="shared" si="7"/>
        <v>0</v>
      </c>
      <c r="M899" s="22">
        <v>0.0</v>
      </c>
      <c r="N899" s="22">
        <f t="shared" si="8"/>
        <v>0</v>
      </c>
      <c r="O899" s="22">
        <f t="shared" si="9"/>
        <v>0</v>
      </c>
      <c r="P899" s="22">
        <v>10.0</v>
      </c>
      <c r="Q899" s="22">
        <f t="shared" si="10"/>
        <v>0</v>
      </c>
      <c r="R899" s="22">
        <f t="shared" si="11"/>
        <v>10</v>
      </c>
      <c r="S899" s="22">
        <v>100.0</v>
      </c>
      <c r="T899" s="22">
        <f t="shared" si="12"/>
        <v>56.85</v>
      </c>
      <c r="U899" s="22">
        <f t="shared" si="13"/>
        <v>43.15</v>
      </c>
      <c r="V899" s="22">
        <f t="shared" si="14"/>
        <v>0</v>
      </c>
      <c r="W899" s="22">
        <v>27.8</v>
      </c>
      <c r="X899" s="22">
        <f t="shared" si="15"/>
        <v>27.8</v>
      </c>
      <c r="Y899" s="22">
        <f t="shared" si="16"/>
        <v>0</v>
      </c>
      <c r="Z899" s="22">
        <v>0.39</v>
      </c>
      <c r="AA899" s="22">
        <f t="shared" si="17"/>
        <v>0.39</v>
      </c>
      <c r="AB899" s="22">
        <f t="shared" si="18"/>
        <v>0</v>
      </c>
      <c r="AC899" s="22">
        <v>68.87</v>
      </c>
      <c r="AD899" s="22">
        <f t="shared" si="19"/>
        <v>68.87</v>
      </c>
      <c r="AE899" s="22">
        <f t="shared" si="20"/>
        <v>0</v>
      </c>
      <c r="AF899" s="22">
        <v>1.37</v>
      </c>
      <c r="AG899" s="22">
        <f t="shared" si="21"/>
        <v>1.37</v>
      </c>
      <c r="AH899" s="22">
        <f t="shared" si="22"/>
        <v>0</v>
      </c>
      <c r="AI899" s="22">
        <v>60.86</v>
      </c>
      <c r="AJ899" s="22">
        <f t="shared" si="23"/>
        <v>60.86</v>
      </c>
      <c r="AK899" s="22">
        <f t="shared" si="24"/>
        <v>0</v>
      </c>
      <c r="AL899" s="22">
        <f t="shared" ref="AL899:AN899" si="3715">AF899+AI899</f>
        <v>62.23</v>
      </c>
      <c r="AM899" s="22">
        <f t="shared" si="3715"/>
        <v>62.23</v>
      </c>
      <c r="AN899" s="22">
        <f t="shared" si="3715"/>
        <v>0</v>
      </c>
      <c r="AO899" s="22">
        <f t="shared" ref="AO899:AQ899" si="3716">SUM(J899+M899+P899+S899+W899+Z899+AC899+AF899+AI899)</f>
        <v>269.29</v>
      </c>
      <c r="AP899" s="22">
        <f t="shared" si="3716"/>
        <v>216.14</v>
      </c>
      <c r="AQ899" s="22">
        <f t="shared" si="3716"/>
        <v>53.15</v>
      </c>
      <c r="AR899" s="22">
        <v>0.0</v>
      </c>
      <c r="AS899" s="22">
        <f t="shared" si="27"/>
        <v>53.15</v>
      </c>
      <c r="AT899" s="22">
        <f t="shared" si="28"/>
        <v>53.15</v>
      </c>
      <c r="AU899" s="22">
        <f t="shared" si="29"/>
        <v>0</v>
      </c>
      <c r="AV899" s="22">
        <f t="shared" si="3717"/>
        <v>9951.6</v>
      </c>
      <c r="AW899" s="22">
        <f t="shared" si="31"/>
        <v>9951.6</v>
      </c>
      <c r="AX899" s="22">
        <f t="shared" si="32"/>
        <v>0</v>
      </c>
      <c r="AY899" s="22">
        <v>175.06</v>
      </c>
      <c r="AZ899" s="22">
        <f t="shared" si="33"/>
        <v>175.06</v>
      </c>
      <c r="BA899" s="22">
        <f t="shared" si="34"/>
        <v>0</v>
      </c>
      <c r="BB899" s="22">
        <f t="shared" si="35"/>
        <v>10126.66</v>
      </c>
      <c r="BC899" s="22">
        <f t="shared" ref="BC899:BD899" si="3718">SUM(AW899+AZ899)</f>
        <v>10126.66</v>
      </c>
      <c r="BD899" s="22">
        <f t="shared" si="3718"/>
        <v>0</v>
      </c>
      <c r="BE899" s="22">
        <f t="shared" si="37"/>
        <v>0</v>
      </c>
      <c r="BF899" s="27">
        <v>0.0</v>
      </c>
      <c r="BG899" s="22">
        <f t="shared" si="38"/>
        <v>0</v>
      </c>
      <c r="BH899" s="22">
        <f t="shared" si="39"/>
        <v>0</v>
      </c>
      <c r="BI899" s="22">
        <v>0.0</v>
      </c>
      <c r="BJ899" s="22">
        <f t="shared" si="40"/>
        <v>0</v>
      </c>
      <c r="BK899" s="22">
        <f t="shared" si="41"/>
        <v>0</v>
      </c>
      <c r="BL899" s="22"/>
      <c r="BM899" s="22">
        <f t="shared" si="42"/>
        <v>0</v>
      </c>
      <c r="BN899" s="22" t="str">
        <f t="shared" si="43"/>
        <v/>
      </c>
      <c r="BO899" s="22">
        <f t="shared" ref="BO899:BQ899" si="3719">BF899+BI899+BL899</f>
        <v>0</v>
      </c>
      <c r="BP899" s="22">
        <f t="shared" si="3719"/>
        <v>0</v>
      </c>
      <c r="BQ899" s="22">
        <f t="shared" si="3719"/>
        <v>0</v>
      </c>
      <c r="BR899" s="22">
        <f t="shared" si="45"/>
        <v>0</v>
      </c>
      <c r="BS899" s="22">
        <v>0.0</v>
      </c>
      <c r="BT899" s="22">
        <f t="shared" si="46"/>
        <v>0</v>
      </c>
      <c r="BU899" s="22">
        <f t="shared" si="47"/>
        <v>0</v>
      </c>
      <c r="BV899" s="22">
        <f t="shared" si="48"/>
        <v>0</v>
      </c>
      <c r="BW899" s="27">
        <v>1457.83</v>
      </c>
      <c r="BX899" s="22">
        <f t="shared" si="49"/>
        <v>1457.83</v>
      </c>
      <c r="BY899" s="22">
        <f t="shared" si="50"/>
        <v>0</v>
      </c>
      <c r="BZ899" s="22">
        <f t="shared" si="51"/>
        <v>0</v>
      </c>
      <c r="CA899" s="22">
        <f t="shared" si="52"/>
        <v>0</v>
      </c>
    </row>
    <row r="900" ht="14.25" customHeight="1">
      <c r="A900" s="14" t="s">
        <v>3939</v>
      </c>
      <c r="B900" s="14" t="s">
        <v>3940</v>
      </c>
      <c r="C900" s="14" t="s">
        <v>3941</v>
      </c>
      <c r="D900" s="14" t="s">
        <v>3942</v>
      </c>
      <c r="E900" s="14" t="s">
        <v>3943</v>
      </c>
      <c r="F900" s="14" t="s">
        <v>3723</v>
      </c>
      <c r="G900" s="14" t="s">
        <v>3944</v>
      </c>
      <c r="H900" s="25" t="s">
        <v>3650</v>
      </c>
      <c r="I900" s="26">
        <v>53.15</v>
      </c>
      <c r="J900" s="22">
        <v>0.0</v>
      </c>
      <c r="K900" s="22">
        <f t="shared" si="6"/>
        <v>0</v>
      </c>
      <c r="L900" s="22">
        <f t="shared" si="7"/>
        <v>0</v>
      </c>
      <c r="M900" s="22">
        <v>0.0</v>
      </c>
      <c r="N900" s="22">
        <f t="shared" si="8"/>
        <v>0</v>
      </c>
      <c r="O900" s="22">
        <f t="shared" si="9"/>
        <v>0</v>
      </c>
      <c r="P900" s="22">
        <v>10.0</v>
      </c>
      <c r="Q900" s="22">
        <f t="shared" si="10"/>
        <v>0</v>
      </c>
      <c r="R900" s="22">
        <f t="shared" si="11"/>
        <v>10</v>
      </c>
      <c r="S900" s="22">
        <v>100.0</v>
      </c>
      <c r="T900" s="22">
        <f t="shared" si="12"/>
        <v>56.85</v>
      </c>
      <c r="U900" s="22">
        <f t="shared" si="13"/>
        <v>43.15</v>
      </c>
      <c r="V900" s="22">
        <f t="shared" si="14"/>
        <v>0</v>
      </c>
      <c r="W900" s="22">
        <v>13.9</v>
      </c>
      <c r="X900" s="22">
        <f t="shared" si="15"/>
        <v>13.9</v>
      </c>
      <c r="Y900" s="22">
        <f t="shared" si="16"/>
        <v>0</v>
      </c>
      <c r="Z900" s="22">
        <v>0.39</v>
      </c>
      <c r="AA900" s="22">
        <f t="shared" si="17"/>
        <v>0.39</v>
      </c>
      <c r="AB900" s="22">
        <f t="shared" si="18"/>
        <v>0</v>
      </c>
      <c r="AC900" s="22">
        <v>68.87</v>
      </c>
      <c r="AD900" s="22">
        <f t="shared" si="19"/>
        <v>68.87</v>
      </c>
      <c r="AE900" s="22">
        <f t="shared" si="20"/>
        <v>0</v>
      </c>
      <c r="AF900" s="22">
        <v>1.37</v>
      </c>
      <c r="AG900" s="22">
        <f t="shared" si="21"/>
        <v>1.37</v>
      </c>
      <c r="AH900" s="22">
        <f t="shared" si="22"/>
        <v>0</v>
      </c>
      <c r="AI900" s="22">
        <v>60.86</v>
      </c>
      <c r="AJ900" s="22">
        <f t="shared" si="23"/>
        <v>60.86</v>
      </c>
      <c r="AK900" s="22">
        <f t="shared" si="24"/>
        <v>0</v>
      </c>
      <c r="AL900" s="22">
        <f t="shared" ref="AL900:AN900" si="3720">AF900+AI900</f>
        <v>62.23</v>
      </c>
      <c r="AM900" s="22">
        <f t="shared" si="3720"/>
        <v>62.23</v>
      </c>
      <c r="AN900" s="22">
        <f t="shared" si="3720"/>
        <v>0</v>
      </c>
      <c r="AO900" s="22">
        <f t="shared" ref="AO900:AQ900" si="3721">SUM(J900+M900+P900+S900+W900+Z900+AC900+AF900+AI900)</f>
        <v>255.39</v>
      </c>
      <c r="AP900" s="22">
        <f t="shared" si="3721"/>
        <v>202.24</v>
      </c>
      <c r="AQ900" s="22">
        <f t="shared" si="3721"/>
        <v>53.15</v>
      </c>
      <c r="AR900" s="22">
        <v>0.0</v>
      </c>
      <c r="AS900" s="22">
        <f t="shared" si="27"/>
        <v>53.15</v>
      </c>
      <c r="AT900" s="22">
        <f t="shared" si="28"/>
        <v>53.15</v>
      </c>
      <c r="AU900" s="22">
        <f t="shared" si="29"/>
        <v>0</v>
      </c>
      <c r="AV900" s="22">
        <f t="shared" si="3717"/>
        <v>9951.6</v>
      </c>
      <c r="AW900" s="22">
        <f t="shared" si="31"/>
        <v>9951.6</v>
      </c>
      <c r="AX900" s="22">
        <f t="shared" si="32"/>
        <v>0</v>
      </c>
      <c r="AY900" s="22">
        <v>175.06</v>
      </c>
      <c r="AZ900" s="22">
        <f t="shared" si="33"/>
        <v>175.06</v>
      </c>
      <c r="BA900" s="22">
        <f t="shared" si="34"/>
        <v>0</v>
      </c>
      <c r="BB900" s="22">
        <f t="shared" si="35"/>
        <v>10126.66</v>
      </c>
      <c r="BC900" s="22">
        <f t="shared" ref="BC900:BD900" si="3722">SUM(AW900+AZ900)</f>
        <v>10126.66</v>
      </c>
      <c r="BD900" s="22">
        <f t="shared" si="3722"/>
        <v>0</v>
      </c>
      <c r="BE900" s="22">
        <f t="shared" si="37"/>
        <v>0</v>
      </c>
      <c r="BF900" s="27">
        <v>0.0</v>
      </c>
      <c r="BG900" s="22">
        <f t="shared" si="38"/>
        <v>0</v>
      </c>
      <c r="BH900" s="22">
        <f t="shared" si="39"/>
        <v>0</v>
      </c>
      <c r="BI900" s="22">
        <v>283.41</v>
      </c>
      <c r="BJ900" s="22">
        <f t="shared" si="40"/>
        <v>283.41</v>
      </c>
      <c r="BK900" s="22">
        <f t="shared" si="41"/>
        <v>0</v>
      </c>
      <c r="BL900" s="22"/>
      <c r="BM900" s="22">
        <f t="shared" si="42"/>
        <v>0</v>
      </c>
      <c r="BN900" s="22" t="str">
        <f t="shared" si="43"/>
        <v/>
      </c>
      <c r="BO900" s="22">
        <f t="shared" ref="BO900:BQ900" si="3723">BF900+BI900+BL900</f>
        <v>283.41</v>
      </c>
      <c r="BP900" s="22">
        <f t="shared" si="3723"/>
        <v>283.41</v>
      </c>
      <c r="BQ900" s="22">
        <f t="shared" si="3723"/>
        <v>0</v>
      </c>
      <c r="BR900" s="22">
        <f t="shared" si="45"/>
        <v>0</v>
      </c>
      <c r="BS900" s="22">
        <v>0.0</v>
      </c>
      <c r="BT900" s="22">
        <f t="shared" si="46"/>
        <v>0</v>
      </c>
      <c r="BU900" s="22">
        <f t="shared" si="47"/>
        <v>0</v>
      </c>
      <c r="BV900" s="22">
        <f t="shared" si="48"/>
        <v>0</v>
      </c>
      <c r="BW900" s="27">
        <v>2905.02</v>
      </c>
      <c r="BX900" s="22">
        <f t="shared" si="49"/>
        <v>2905.02</v>
      </c>
      <c r="BY900" s="22">
        <f t="shared" si="50"/>
        <v>0</v>
      </c>
      <c r="BZ900" s="22">
        <f t="shared" si="51"/>
        <v>0</v>
      </c>
      <c r="CA900" s="22">
        <f t="shared" si="52"/>
        <v>0</v>
      </c>
    </row>
    <row r="901" ht="14.25" customHeight="1">
      <c r="A901" s="14" t="s">
        <v>3945</v>
      </c>
      <c r="B901" s="14" t="s">
        <v>3946</v>
      </c>
      <c r="C901" s="14" t="s">
        <v>3947</v>
      </c>
      <c r="D901" s="14" t="s">
        <v>3948</v>
      </c>
      <c r="E901" s="14" t="s">
        <v>346</v>
      </c>
      <c r="F901" s="14" t="s">
        <v>3684</v>
      </c>
      <c r="G901" s="14" t="s">
        <v>3949</v>
      </c>
      <c r="H901" s="25" t="s">
        <v>3650</v>
      </c>
      <c r="I901" s="26">
        <v>53.15</v>
      </c>
      <c r="J901" s="22">
        <v>0.0</v>
      </c>
      <c r="K901" s="22">
        <f t="shared" si="6"/>
        <v>0</v>
      </c>
      <c r="L901" s="22">
        <f t="shared" si="7"/>
        <v>0</v>
      </c>
      <c r="M901" s="22">
        <v>0.0</v>
      </c>
      <c r="N901" s="22">
        <f t="shared" si="8"/>
        <v>0</v>
      </c>
      <c r="O901" s="22">
        <f t="shared" si="9"/>
        <v>0</v>
      </c>
      <c r="P901" s="22">
        <v>10.0</v>
      </c>
      <c r="Q901" s="22">
        <f t="shared" si="10"/>
        <v>0</v>
      </c>
      <c r="R901" s="22">
        <f t="shared" si="11"/>
        <v>10</v>
      </c>
      <c r="S901" s="22">
        <v>100.0</v>
      </c>
      <c r="T901" s="22">
        <f t="shared" si="12"/>
        <v>56.85</v>
      </c>
      <c r="U901" s="22">
        <f t="shared" si="13"/>
        <v>43.15</v>
      </c>
      <c r="V901" s="22">
        <f t="shared" si="14"/>
        <v>0</v>
      </c>
      <c r="W901" s="22">
        <v>13.9</v>
      </c>
      <c r="X901" s="22">
        <f t="shared" si="15"/>
        <v>13.9</v>
      </c>
      <c r="Y901" s="22">
        <f t="shared" si="16"/>
        <v>0</v>
      </c>
      <c r="Z901" s="22">
        <v>0.39</v>
      </c>
      <c r="AA901" s="22">
        <f t="shared" si="17"/>
        <v>0.39</v>
      </c>
      <c r="AB901" s="22">
        <f t="shared" si="18"/>
        <v>0</v>
      </c>
      <c r="AC901" s="22">
        <v>68.87</v>
      </c>
      <c r="AD901" s="22">
        <f t="shared" si="19"/>
        <v>68.87</v>
      </c>
      <c r="AE901" s="22">
        <f t="shared" si="20"/>
        <v>0</v>
      </c>
      <c r="AF901" s="22">
        <v>1.37</v>
      </c>
      <c r="AG901" s="22">
        <f t="shared" si="21"/>
        <v>1.37</v>
      </c>
      <c r="AH901" s="22">
        <f t="shared" si="22"/>
        <v>0</v>
      </c>
      <c r="AI901" s="22">
        <v>60.86</v>
      </c>
      <c r="AJ901" s="22">
        <f t="shared" si="23"/>
        <v>60.86</v>
      </c>
      <c r="AK901" s="22">
        <f t="shared" si="24"/>
        <v>0</v>
      </c>
      <c r="AL901" s="22">
        <f t="shared" ref="AL901:AN901" si="3724">AF901+AI901</f>
        <v>62.23</v>
      </c>
      <c r="AM901" s="22">
        <f t="shared" si="3724"/>
        <v>62.23</v>
      </c>
      <c r="AN901" s="22">
        <f t="shared" si="3724"/>
        <v>0</v>
      </c>
      <c r="AO901" s="22">
        <f t="shared" ref="AO901:AQ901" si="3725">SUM(J901+M901+P901+S901+W901+Z901+AC901+AF901+AI901)</f>
        <v>255.39</v>
      </c>
      <c r="AP901" s="22">
        <f t="shared" si="3725"/>
        <v>202.24</v>
      </c>
      <c r="AQ901" s="22">
        <f t="shared" si="3725"/>
        <v>53.15</v>
      </c>
      <c r="AR901" s="22">
        <v>0.0</v>
      </c>
      <c r="AS901" s="22">
        <f t="shared" si="27"/>
        <v>53.15</v>
      </c>
      <c r="AT901" s="22">
        <f t="shared" si="28"/>
        <v>53.15</v>
      </c>
      <c r="AU901" s="22">
        <f t="shared" si="29"/>
        <v>0</v>
      </c>
      <c r="AV901" s="22">
        <f>37.95*120</f>
        <v>4554</v>
      </c>
      <c r="AW901" s="22">
        <f t="shared" si="31"/>
        <v>4554</v>
      </c>
      <c r="AX901" s="22">
        <f t="shared" si="32"/>
        <v>0</v>
      </c>
      <c r="AY901" s="22">
        <v>70.73</v>
      </c>
      <c r="AZ901" s="22">
        <f t="shared" si="33"/>
        <v>70.73</v>
      </c>
      <c r="BA901" s="22">
        <f t="shared" si="34"/>
        <v>0</v>
      </c>
      <c r="BB901" s="22">
        <f t="shared" si="35"/>
        <v>4624.73</v>
      </c>
      <c r="BC901" s="22">
        <f t="shared" ref="BC901:BD901" si="3726">SUM(AW901+AZ901)</f>
        <v>4624.73</v>
      </c>
      <c r="BD901" s="22">
        <f t="shared" si="3726"/>
        <v>0</v>
      </c>
      <c r="BE901" s="22">
        <f t="shared" si="37"/>
        <v>0</v>
      </c>
      <c r="BF901" s="27">
        <v>0.0</v>
      </c>
      <c r="BG901" s="22">
        <f t="shared" si="38"/>
        <v>0</v>
      </c>
      <c r="BH901" s="22">
        <f t="shared" si="39"/>
        <v>0</v>
      </c>
      <c r="BI901" s="22">
        <v>383.28</v>
      </c>
      <c r="BJ901" s="22">
        <f t="shared" si="40"/>
        <v>383.28</v>
      </c>
      <c r="BK901" s="22">
        <f t="shared" si="41"/>
        <v>0</v>
      </c>
      <c r="BL901" s="22"/>
      <c r="BM901" s="22">
        <f t="shared" si="42"/>
        <v>0</v>
      </c>
      <c r="BN901" s="22" t="str">
        <f t="shared" si="43"/>
        <v/>
      </c>
      <c r="BO901" s="22">
        <f t="shared" ref="BO901:BQ901" si="3727">BF901+BI901+BL901</f>
        <v>383.28</v>
      </c>
      <c r="BP901" s="22">
        <f t="shared" si="3727"/>
        <v>383.28</v>
      </c>
      <c r="BQ901" s="22">
        <f t="shared" si="3727"/>
        <v>0</v>
      </c>
      <c r="BR901" s="22">
        <f t="shared" si="45"/>
        <v>0</v>
      </c>
      <c r="BS901" s="22">
        <v>0.0</v>
      </c>
      <c r="BT901" s="22">
        <f t="shared" si="46"/>
        <v>0</v>
      </c>
      <c r="BU901" s="22">
        <f t="shared" si="47"/>
        <v>0</v>
      </c>
      <c r="BV901" s="22">
        <f t="shared" si="48"/>
        <v>0</v>
      </c>
      <c r="BW901" s="27">
        <v>138.33</v>
      </c>
      <c r="BX901" s="22">
        <f t="shared" si="49"/>
        <v>138.33</v>
      </c>
      <c r="BY901" s="22">
        <f t="shared" si="50"/>
        <v>0</v>
      </c>
      <c r="BZ901" s="22">
        <f t="shared" si="51"/>
        <v>0</v>
      </c>
      <c r="CA901" s="22">
        <f t="shared" si="52"/>
        <v>0</v>
      </c>
    </row>
    <row r="902" ht="14.25" customHeight="1">
      <c r="A902" s="14" t="s">
        <v>3950</v>
      </c>
      <c r="B902" s="14" t="s">
        <v>3951</v>
      </c>
      <c r="C902" s="14" t="s">
        <v>3952</v>
      </c>
      <c r="D902" s="14" t="s">
        <v>3953</v>
      </c>
      <c r="E902" s="14" t="s">
        <v>3943</v>
      </c>
      <c r="F902" s="14" t="s">
        <v>3760</v>
      </c>
      <c r="G902" s="14" t="s">
        <v>3954</v>
      </c>
      <c r="H902" s="25" t="s">
        <v>3650</v>
      </c>
      <c r="I902" s="26">
        <v>53.15</v>
      </c>
      <c r="J902" s="22">
        <v>0.0</v>
      </c>
      <c r="K902" s="22">
        <f t="shared" si="6"/>
        <v>0</v>
      </c>
      <c r="L902" s="22">
        <f t="shared" si="7"/>
        <v>0</v>
      </c>
      <c r="M902" s="22">
        <v>0.0</v>
      </c>
      <c r="N902" s="22">
        <f t="shared" si="8"/>
        <v>0</v>
      </c>
      <c r="O902" s="22">
        <f t="shared" si="9"/>
        <v>0</v>
      </c>
      <c r="P902" s="22">
        <v>10.0</v>
      </c>
      <c r="Q902" s="22">
        <f t="shared" si="10"/>
        <v>0</v>
      </c>
      <c r="R902" s="22">
        <f t="shared" si="11"/>
        <v>10</v>
      </c>
      <c r="S902" s="22">
        <v>100.0</v>
      </c>
      <c r="T902" s="22">
        <f t="shared" si="12"/>
        <v>56.85</v>
      </c>
      <c r="U902" s="22">
        <f t="shared" si="13"/>
        <v>43.15</v>
      </c>
      <c r="V902" s="22">
        <f t="shared" si="14"/>
        <v>0</v>
      </c>
      <c r="W902" s="22">
        <v>13.9</v>
      </c>
      <c r="X902" s="22">
        <f t="shared" si="15"/>
        <v>13.9</v>
      </c>
      <c r="Y902" s="22">
        <f t="shared" si="16"/>
        <v>0</v>
      </c>
      <c r="Z902" s="22">
        <v>0.39</v>
      </c>
      <c r="AA902" s="22">
        <f t="shared" si="17"/>
        <v>0.39</v>
      </c>
      <c r="AB902" s="22">
        <f t="shared" si="18"/>
        <v>0</v>
      </c>
      <c r="AC902" s="22">
        <v>68.87</v>
      </c>
      <c r="AD902" s="22">
        <f t="shared" si="19"/>
        <v>68.87</v>
      </c>
      <c r="AE902" s="22">
        <f t="shared" si="20"/>
        <v>0</v>
      </c>
      <c r="AF902" s="22">
        <v>1.37</v>
      </c>
      <c r="AG902" s="22">
        <f t="shared" si="21"/>
        <v>1.37</v>
      </c>
      <c r="AH902" s="22">
        <f t="shared" si="22"/>
        <v>0</v>
      </c>
      <c r="AI902" s="22">
        <v>60.86</v>
      </c>
      <c r="AJ902" s="22">
        <f t="shared" si="23"/>
        <v>60.86</v>
      </c>
      <c r="AK902" s="22">
        <f t="shared" si="24"/>
        <v>0</v>
      </c>
      <c r="AL902" s="22">
        <f t="shared" ref="AL902:AN902" si="3728">AF902+AI902</f>
        <v>62.23</v>
      </c>
      <c r="AM902" s="22">
        <f t="shared" si="3728"/>
        <v>62.23</v>
      </c>
      <c r="AN902" s="22">
        <f t="shared" si="3728"/>
        <v>0</v>
      </c>
      <c r="AO902" s="22">
        <f t="shared" ref="AO902:AQ902" si="3729">SUM(J902+M902+P902+S902+W902+Z902+AC902+AF902+AI902)</f>
        <v>255.39</v>
      </c>
      <c r="AP902" s="22">
        <f t="shared" si="3729"/>
        <v>202.24</v>
      </c>
      <c r="AQ902" s="22">
        <f t="shared" si="3729"/>
        <v>53.15</v>
      </c>
      <c r="AR902" s="22">
        <v>0.0</v>
      </c>
      <c r="AS902" s="22">
        <f t="shared" si="27"/>
        <v>53.15</v>
      </c>
      <c r="AT902" s="22">
        <f t="shared" si="28"/>
        <v>53.15</v>
      </c>
      <c r="AU902" s="22">
        <f t="shared" si="29"/>
        <v>0</v>
      </c>
      <c r="AV902" s="22">
        <f>82.93*120</f>
        <v>9951.6</v>
      </c>
      <c r="AW902" s="22">
        <f t="shared" si="31"/>
        <v>9951.6</v>
      </c>
      <c r="AX902" s="22">
        <f t="shared" si="32"/>
        <v>0</v>
      </c>
      <c r="AY902" s="22">
        <v>175.06</v>
      </c>
      <c r="AZ902" s="22">
        <f t="shared" si="33"/>
        <v>175.06</v>
      </c>
      <c r="BA902" s="22">
        <f t="shared" si="34"/>
        <v>0</v>
      </c>
      <c r="BB902" s="22">
        <f t="shared" si="35"/>
        <v>10126.66</v>
      </c>
      <c r="BC902" s="22">
        <f t="shared" ref="BC902:BD902" si="3730">SUM(AW902+AZ902)</f>
        <v>10126.66</v>
      </c>
      <c r="BD902" s="22">
        <f t="shared" si="3730"/>
        <v>0</v>
      </c>
      <c r="BE902" s="22">
        <f t="shared" si="37"/>
        <v>0</v>
      </c>
      <c r="BF902" s="27">
        <v>0.0</v>
      </c>
      <c r="BG902" s="22">
        <f t="shared" si="38"/>
        <v>0</v>
      </c>
      <c r="BH902" s="22">
        <f t="shared" si="39"/>
        <v>0</v>
      </c>
      <c r="BI902" s="22">
        <v>288.14</v>
      </c>
      <c r="BJ902" s="22">
        <f t="shared" si="40"/>
        <v>288.14</v>
      </c>
      <c r="BK902" s="22">
        <f t="shared" si="41"/>
        <v>0</v>
      </c>
      <c r="BL902" s="22"/>
      <c r="BM902" s="22">
        <f t="shared" si="42"/>
        <v>0</v>
      </c>
      <c r="BN902" s="22" t="str">
        <f t="shared" si="43"/>
        <v/>
      </c>
      <c r="BO902" s="22">
        <f t="shared" ref="BO902:BQ902" si="3731">BF902+BI902+BL902</f>
        <v>288.14</v>
      </c>
      <c r="BP902" s="22">
        <f t="shared" si="3731"/>
        <v>288.14</v>
      </c>
      <c r="BQ902" s="22">
        <f t="shared" si="3731"/>
        <v>0</v>
      </c>
      <c r="BR902" s="22">
        <f t="shared" si="45"/>
        <v>0</v>
      </c>
      <c r="BS902" s="22">
        <v>0.0</v>
      </c>
      <c r="BT902" s="22">
        <f t="shared" si="46"/>
        <v>0</v>
      </c>
      <c r="BU902" s="22">
        <f t="shared" si="47"/>
        <v>0</v>
      </c>
      <c r="BV902" s="22">
        <f t="shared" si="48"/>
        <v>0</v>
      </c>
      <c r="BW902" s="27">
        <v>127.69</v>
      </c>
      <c r="BX902" s="22">
        <f t="shared" si="49"/>
        <v>127.69</v>
      </c>
      <c r="BY902" s="22">
        <f t="shared" si="50"/>
        <v>0</v>
      </c>
      <c r="BZ902" s="22">
        <f t="shared" si="51"/>
        <v>0</v>
      </c>
      <c r="CA902" s="22">
        <f t="shared" si="52"/>
        <v>0</v>
      </c>
    </row>
    <row r="903" ht="14.25" customHeight="1">
      <c r="A903" s="14" t="s">
        <v>3955</v>
      </c>
      <c r="B903" s="14" t="s">
        <v>3956</v>
      </c>
      <c r="C903" s="14" t="s">
        <v>3957</v>
      </c>
      <c r="D903" s="14" t="s">
        <v>3958</v>
      </c>
      <c r="E903" s="14" t="s">
        <v>3959</v>
      </c>
      <c r="F903" s="14" t="s">
        <v>3853</v>
      </c>
      <c r="G903" s="14" t="s">
        <v>3960</v>
      </c>
      <c r="H903" s="25" t="s">
        <v>3650</v>
      </c>
      <c r="I903" s="26">
        <v>53.15</v>
      </c>
      <c r="J903" s="22">
        <v>0.0</v>
      </c>
      <c r="K903" s="22">
        <f t="shared" si="6"/>
        <v>0</v>
      </c>
      <c r="L903" s="22">
        <f t="shared" si="7"/>
        <v>0</v>
      </c>
      <c r="M903" s="22">
        <v>0.0</v>
      </c>
      <c r="N903" s="22">
        <f t="shared" si="8"/>
        <v>0</v>
      </c>
      <c r="O903" s="22">
        <f t="shared" si="9"/>
        <v>0</v>
      </c>
      <c r="P903" s="22">
        <v>10.0</v>
      </c>
      <c r="Q903" s="22">
        <f t="shared" si="10"/>
        <v>0</v>
      </c>
      <c r="R903" s="22">
        <f t="shared" si="11"/>
        <v>10</v>
      </c>
      <c r="S903" s="22">
        <v>100.0</v>
      </c>
      <c r="T903" s="22">
        <f t="shared" si="12"/>
        <v>56.85</v>
      </c>
      <c r="U903" s="22">
        <f t="shared" si="13"/>
        <v>43.15</v>
      </c>
      <c r="V903" s="22">
        <f t="shared" si="14"/>
        <v>0</v>
      </c>
      <c r="W903" s="22">
        <v>13.9</v>
      </c>
      <c r="X903" s="22">
        <f t="shared" si="15"/>
        <v>13.9</v>
      </c>
      <c r="Y903" s="22">
        <f t="shared" si="16"/>
        <v>0</v>
      </c>
      <c r="Z903" s="22">
        <v>0.39</v>
      </c>
      <c r="AA903" s="22">
        <f t="shared" si="17"/>
        <v>0.39</v>
      </c>
      <c r="AB903" s="22">
        <f t="shared" si="18"/>
        <v>0</v>
      </c>
      <c r="AC903" s="22">
        <v>68.87</v>
      </c>
      <c r="AD903" s="22">
        <f t="shared" si="19"/>
        <v>68.87</v>
      </c>
      <c r="AE903" s="22">
        <f t="shared" si="20"/>
        <v>0</v>
      </c>
      <c r="AF903" s="22">
        <v>1.37</v>
      </c>
      <c r="AG903" s="22">
        <f t="shared" si="21"/>
        <v>1.37</v>
      </c>
      <c r="AH903" s="22">
        <f t="shared" si="22"/>
        <v>0</v>
      </c>
      <c r="AI903" s="22">
        <v>60.86</v>
      </c>
      <c r="AJ903" s="22">
        <f t="shared" si="23"/>
        <v>60.86</v>
      </c>
      <c r="AK903" s="22">
        <f t="shared" si="24"/>
        <v>0</v>
      </c>
      <c r="AL903" s="22">
        <f t="shared" ref="AL903:AN903" si="3732">AF903+AI903</f>
        <v>62.23</v>
      </c>
      <c r="AM903" s="22">
        <f t="shared" si="3732"/>
        <v>62.23</v>
      </c>
      <c r="AN903" s="22">
        <f t="shared" si="3732"/>
        <v>0</v>
      </c>
      <c r="AO903" s="22">
        <f t="shared" ref="AO903:AQ903" si="3733">SUM(J903+M903+P903+S903+W903+Z903+AC903+AF903+AI903)</f>
        <v>255.39</v>
      </c>
      <c r="AP903" s="22">
        <f t="shared" si="3733"/>
        <v>202.24</v>
      </c>
      <c r="AQ903" s="22">
        <f t="shared" si="3733"/>
        <v>53.15</v>
      </c>
      <c r="AR903" s="22">
        <v>0.0</v>
      </c>
      <c r="AS903" s="22">
        <f t="shared" si="27"/>
        <v>53.15</v>
      </c>
      <c r="AT903" s="22">
        <f t="shared" si="28"/>
        <v>53.15</v>
      </c>
      <c r="AU903" s="22">
        <f t="shared" si="29"/>
        <v>0</v>
      </c>
      <c r="AV903" s="22">
        <f>37.95*120</f>
        <v>4554</v>
      </c>
      <c r="AW903" s="22">
        <f t="shared" si="31"/>
        <v>4554</v>
      </c>
      <c r="AX903" s="22">
        <f t="shared" si="32"/>
        <v>0</v>
      </c>
      <c r="AY903" s="22">
        <v>70.73</v>
      </c>
      <c r="AZ903" s="22">
        <f t="shared" si="33"/>
        <v>70.73</v>
      </c>
      <c r="BA903" s="22">
        <f t="shared" si="34"/>
        <v>0</v>
      </c>
      <c r="BB903" s="22">
        <f t="shared" si="35"/>
        <v>4624.73</v>
      </c>
      <c r="BC903" s="22">
        <f t="shared" ref="BC903:BD903" si="3734">SUM(AW903+AZ903)</f>
        <v>4624.73</v>
      </c>
      <c r="BD903" s="22">
        <f t="shared" si="3734"/>
        <v>0</v>
      </c>
      <c r="BE903" s="22">
        <f t="shared" si="37"/>
        <v>0</v>
      </c>
      <c r="BF903" s="27">
        <v>0.0</v>
      </c>
      <c r="BG903" s="22">
        <f t="shared" si="38"/>
        <v>0</v>
      </c>
      <c r="BH903" s="22">
        <f t="shared" si="39"/>
        <v>0</v>
      </c>
      <c r="BI903" s="22">
        <v>177.76</v>
      </c>
      <c r="BJ903" s="22">
        <f t="shared" si="40"/>
        <v>177.76</v>
      </c>
      <c r="BK903" s="22">
        <f t="shared" si="41"/>
        <v>0</v>
      </c>
      <c r="BL903" s="22"/>
      <c r="BM903" s="22">
        <f t="shared" si="42"/>
        <v>0</v>
      </c>
      <c r="BN903" s="22" t="str">
        <f t="shared" si="43"/>
        <v/>
      </c>
      <c r="BO903" s="22">
        <f t="shared" ref="BO903:BQ903" si="3735">BF903+BI903+BL903</f>
        <v>177.76</v>
      </c>
      <c r="BP903" s="22">
        <f t="shared" si="3735"/>
        <v>177.76</v>
      </c>
      <c r="BQ903" s="22">
        <f t="shared" si="3735"/>
        <v>0</v>
      </c>
      <c r="BR903" s="22">
        <f t="shared" si="45"/>
        <v>0</v>
      </c>
      <c r="BS903" s="22">
        <v>0.0</v>
      </c>
      <c r="BT903" s="22">
        <f t="shared" si="46"/>
        <v>0</v>
      </c>
      <c r="BU903" s="22">
        <f t="shared" si="47"/>
        <v>0</v>
      </c>
      <c r="BV903" s="22">
        <f t="shared" si="48"/>
        <v>0</v>
      </c>
      <c r="BW903" s="27">
        <v>180.89</v>
      </c>
      <c r="BX903" s="22">
        <f t="shared" si="49"/>
        <v>180.89</v>
      </c>
      <c r="BY903" s="22">
        <f t="shared" si="50"/>
        <v>0</v>
      </c>
      <c r="BZ903" s="22">
        <f t="shared" si="51"/>
        <v>0</v>
      </c>
      <c r="CA903" s="22">
        <f t="shared" si="52"/>
        <v>0</v>
      </c>
    </row>
    <row r="904" ht="14.25" customHeight="1">
      <c r="A904" s="14" t="s">
        <v>3961</v>
      </c>
      <c r="B904" s="14" t="s">
        <v>3962</v>
      </c>
      <c r="C904" s="14" t="s">
        <v>3963</v>
      </c>
      <c r="D904" s="14" t="s">
        <v>3964</v>
      </c>
      <c r="E904" s="14" t="s">
        <v>3965</v>
      </c>
      <c r="F904" s="14" t="s">
        <v>3760</v>
      </c>
      <c r="G904" s="14" t="s">
        <v>3966</v>
      </c>
      <c r="H904" s="25" t="s">
        <v>3650</v>
      </c>
      <c r="I904" s="26">
        <v>53.15</v>
      </c>
      <c r="J904" s="22">
        <v>0.0</v>
      </c>
      <c r="K904" s="22">
        <f t="shared" si="6"/>
        <v>0</v>
      </c>
      <c r="L904" s="22">
        <f t="shared" si="7"/>
        <v>0</v>
      </c>
      <c r="M904" s="22">
        <v>0.0</v>
      </c>
      <c r="N904" s="22">
        <f t="shared" si="8"/>
        <v>0</v>
      </c>
      <c r="O904" s="22">
        <f t="shared" si="9"/>
        <v>0</v>
      </c>
      <c r="P904" s="22">
        <v>10.0</v>
      </c>
      <c r="Q904" s="22">
        <f t="shared" si="10"/>
        <v>0</v>
      </c>
      <c r="R904" s="22">
        <f t="shared" si="11"/>
        <v>10</v>
      </c>
      <c r="S904" s="22">
        <v>100.0</v>
      </c>
      <c r="T904" s="22">
        <f t="shared" si="12"/>
        <v>56.85</v>
      </c>
      <c r="U904" s="22">
        <f t="shared" si="13"/>
        <v>43.15</v>
      </c>
      <c r="V904" s="22">
        <f t="shared" si="14"/>
        <v>0</v>
      </c>
      <c r="W904" s="22">
        <v>13.9</v>
      </c>
      <c r="X904" s="22">
        <f t="shared" si="15"/>
        <v>13.9</v>
      </c>
      <c r="Y904" s="22">
        <f t="shared" si="16"/>
        <v>0</v>
      </c>
      <c r="Z904" s="22">
        <v>0.39</v>
      </c>
      <c r="AA904" s="22">
        <f t="shared" si="17"/>
        <v>0.39</v>
      </c>
      <c r="AB904" s="22">
        <f t="shared" si="18"/>
        <v>0</v>
      </c>
      <c r="AC904" s="22">
        <v>68.87</v>
      </c>
      <c r="AD904" s="22">
        <f t="shared" si="19"/>
        <v>68.87</v>
      </c>
      <c r="AE904" s="22">
        <f t="shared" si="20"/>
        <v>0</v>
      </c>
      <c r="AF904" s="22">
        <v>1.37</v>
      </c>
      <c r="AG904" s="22">
        <f t="shared" si="21"/>
        <v>1.37</v>
      </c>
      <c r="AH904" s="22">
        <f t="shared" si="22"/>
        <v>0</v>
      </c>
      <c r="AI904" s="22">
        <v>60.86</v>
      </c>
      <c r="AJ904" s="22">
        <f t="shared" si="23"/>
        <v>60.86</v>
      </c>
      <c r="AK904" s="22">
        <f t="shared" si="24"/>
        <v>0</v>
      </c>
      <c r="AL904" s="22">
        <f t="shared" ref="AL904:AN904" si="3736">AF904+AI904</f>
        <v>62.23</v>
      </c>
      <c r="AM904" s="22">
        <f t="shared" si="3736"/>
        <v>62.23</v>
      </c>
      <c r="AN904" s="22">
        <f t="shared" si="3736"/>
        <v>0</v>
      </c>
      <c r="AO904" s="22">
        <f t="shared" ref="AO904:AQ904" si="3737">SUM(J904+M904+P904+S904+W904+Z904+AC904+AF904+AI904)</f>
        <v>255.39</v>
      </c>
      <c r="AP904" s="22">
        <f t="shared" si="3737"/>
        <v>202.24</v>
      </c>
      <c r="AQ904" s="22">
        <f t="shared" si="3737"/>
        <v>53.15</v>
      </c>
      <c r="AR904" s="22">
        <v>0.0</v>
      </c>
      <c r="AS904" s="22">
        <f t="shared" si="27"/>
        <v>53.15</v>
      </c>
      <c r="AT904" s="22">
        <f t="shared" si="28"/>
        <v>53.15</v>
      </c>
      <c r="AU904" s="22">
        <f t="shared" si="29"/>
        <v>0</v>
      </c>
      <c r="AV904" s="22">
        <f>82.93*120</f>
        <v>9951.6</v>
      </c>
      <c r="AW904" s="22">
        <f t="shared" si="31"/>
        <v>9951.6</v>
      </c>
      <c r="AX904" s="22">
        <f t="shared" si="32"/>
        <v>0</v>
      </c>
      <c r="AY904" s="22">
        <v>175.06</v>
      </c>
      <c r="AZ904" s="22">
        <f t="shared" si="33"/>
        <v>175.06</v>
      </c>
      <c r="BA904" s="22">
        <f t="shared" si="34"/>
        <v>0</v>
      </c>
      <c r="BB904" s="22">
        <f t="shared" si="35"/>
        <v>10126.66</v>
      </c>
      <c r="BC904" s="22">
        <f t="shared" ref="BC904:BD904" si="3738">SUM(AW904+AZ904)</f>
        <v>10126.66</v>
      </c>
      <c r="BD904" s="22">
        <f t="shared" si="3738"/>
        <v>0</v>
      </c>
      <c r="BE904" s="22">
        <f t="shared" si="37"/>
        <v>0</v>
      </c>
      <c r="BF904" s="27">
        <v>0.0</v>
      </c>
      <c r="BG904" s="22">
        <f t="shared" si="38"/>
        <v>0</v>
      </c>
      <c r="BH904" s="22">
        <f t="shared" si="39"/>
        <v>0</v>
      </c>
      <c r="BI904" s="22">
        <v>283.41</v>
      </c>
      <c r="BJ904" s="22">
        <f t="shared" si="40"/>
        <v>283.41</v>
      </c>
      <c r="BK904" s="22">
        <f t="shared" si="41"/>
        <v>0</v>
      </c>
      <c r="BL904" s="22"/>
      <c r="BM904" s="22">
        <f t="shared" si="42"/>
        <v>0</v>
      </c>
      <c r="BN904" s="22" t="str">
        <f t="shared" si="43"/>
        <v/>
      </c>
      <c r="BO904" s="22">
        <f t="shared" ref="BO904:BQ904" si="3739">BF904+BI904+BL904</f>
        <v>283.41</v>
      </c>
      <c r="BP904" s="22">
        <f t="shared" si="3739"/>
        <v>283.41</v>
      </c>
      <c r="BQ904" s="22">
        <f t="shared" si="3739"/>
        <v>0</v>
      </c>
      <c r="BR904" s="22">
        <f t="shared" si="45"/>
        <v>0</v>
      </c>
      <c r="BS904" s="22">
        <v>0.0</v>
      </c>
      <c r="BT904" s="22">
        <f t="shared" si="46"/>
        <v>0</v>
      </c>
      <c r="BU904" s="22">
        <f t="shared" si="47"/>
        <v>0</v>
      </c>
      <c r="BV904" s="22">
        <f t="shared" si="48"/>
        <v>0</v>
      </c>
      <c r="BW904" s="27">
        <v>191.54</v>
      </c>
      <c r="BX904" s="22">
        <f t="shared" si="49"/>
        <v>191.54</v>
      </c>
      <c r="BY904" s="22">
        <f t="shared" si="50"/>
        <v>0</v>
      </c>
      <c r="BZ904" s="22">
        <f t="shared" si="51"/>
        <v>0</v>
      </c>
      <c r="CA904" s="22">
        <f t="shared" si="52"/>
        <v>0</v>
      </c>
    </row>
    <row r="905" ht="14.25" customHeight="1">
      <c r="A905" s="14" t="s">
        <v>3967</v>
      </c>
      <c r="B905" s="14" t="s">
        <v>3968</v>
      </c>
      <c r="C905" s="14" t="s">
        <v>3969</v>
      </c>
      <c r="D905" s="14" t="s">
        <v>3970</v>
      </c>
      <c r="E905" s="14" t="s">
        <v>887</v>
      </c>
      <c r="F905" s="14" t="s">
        <v>3881</v>
      </c>
      <c r="G905" s="14" t="s">
        <v>3971</v>
      </c>
      <c r="H905" s="25" t="s">
        <v>3650</v>
      </c>
      <c r="I905" s="26">
        <v>53.15</v>
      </c>
      <c r="J905" s="22">
        <v>0.0</v>
      </c>
      <c r="K905" s="22">
        <f t="shared" si="6"/>
        <v>0</v>
      </c>
      <c r="L905" s="22">
        <f t="shared" si="7"/>
        <v>0</v>
      </c>
      <c r="M905" s="22">
        <v>0.0</v>
      </c>
      <c r="N905" s="22">
        <f t="shared" si="8"/>
        <v>0</v>
      </c>
      <c r="O905" s="22">
        <f t="shared" si="9"/>
        <v>0</v>
      </c>
      <c r="P905" s="22">
        <v>22.0</v>
      </c>
      <c r="Q905" s="22">
        <f t="shared" si="10"/>
        <v>0</v>
      </c>
      <c r="R905" s="22">
        <f t="shared" si="11"/>
        <v>22</v>
      </c>
      <c r="S905" s="22">
        <v>100.0</v>
      </c>
      <c r="T905" s="22">
        <f t="shared" si="12"/>
        <v>68.85</v>
      </c>
      <c r="U905" s="22">
        <f t="shared" si="13"/>
        <v>31.15</v>
      </c>
      <c r="V905" s="22">
        <f t="shared" si="14"/>
        <v>0</v>
      </c>
      <c r="W905" s="22">
        <v>27.8</v>
      </c>
      <c r="X905" s="22">
        <f t="shared" si="15"/>
        <v>27.8</v>
      </c>
      <c r="Y905" s="22">
        <f t="shared" si="16"/>
        <v>0</v>
      </c>
      <c r="Z905" s="22">
        <v>0.39</v>
      </c>
      <c r="AA905" s="22">
        <f t="shared" si="17"/>
        <v>0.39</v>
      </c>
      <c r="AB905" s="22">
        <f t="shared" si="18"/>
        <v>0</v>
      </c>
      <c r="AC905" s="22">
        <v>68.87</v>
      </c>
      <c r="AD905" s="22">
        <f t="shared" si="19"/>
        <v>68.87</v>
      </c>
      <c r="AE905" s="22">
        <f t="shared" si="20"/>
        <v>0</v>
      </c>
      <c r="AF905" s="22">
        <v>1.37</v>
      </c>
      <c r="AG905" s="22">
        <f t="shared" si="21"/>
        <v>1.37</v>
      </c>
      <c r="AH905" s="22">
        <f t="shared" si="22"/>
        <v>0</v>
      </c>
      <c r="AI905" s="22">
        <v>60.86</v>
      </c>
      <c r="AJ905" s="22">
        <f t="shared" si="23"/>
        <v>60.86</v>
      </c>
      <c r="AK905" s="22">
        <f t="shared" si="24"/>
        <v>0</v>
      </c>
      <c r="AL905" s="22">
        <f t="shared" ref="AL905:AN905" si="3740">AF905+AI905</f>
        <v>62.23</v>
      </c>
      <c r="AM905" s="22">
        <f t="shared" si="3740"/>
        <v>62.23</v>
      </c>
      <c r="AN905" s="22">
        <f t="shared" si="3740"/>
        <v>0</v>
      </c>
      <c r="AO905" s="22">
        <f t="shared" ref="AO905:AQ905" si="3741">SUM(J905+M905+P905+S905+W905+Z905+AC905+AF905+AI905)</f>
        <v>281.29</v>
      </c>
      <c r="AP905" s="22">
        <f t="shared" si="3741"/>
        <v>228.14</v>
      </c>
      <c r="AQ905" s="22">
        <f t="shared" si="3741"/>
        <v>53.15</v>
      </c>
      <c r="AR905" s="22">
        <v>0.0</v>
      </c>
      <c r="AS905" s="22">
        <f t="shared" si="27"/>
        <v>53.15</v>
      </c>
      <c r="AT905" s="22">
        <f t="shared" si="28"/>
        <v>53.15</v>
      </c>
      <c r="AU905" s="22">
        <f t="shared" si="29"/>
        <v>0</v>
      </c>
      <c r="AV905" s="22">
        <f t="shared" ref="AV905:AV908" si="3746">37.95*120</f>
        <v>4554</v>
      </c>
      <c r="AW905" s="22">
        <f t="shared" si="31"/>
        <v>4554</v>
      </c>
      <c r="AX905" s="22">
        <f t="shared" si="32"/>
        <v>0</v>
      </c>
      <c r="AY905" s="22">
        <v>70.73</v>
      </c>
      <c r="AZ905" s="22">
        <f t="shared" si="33"/>
        <v>70.73</v>
      </c>
      <c r="BA905" s="22">
        <f t="shared" si="34"/>
        <v>0</v>
      </c>
      <c r="BB905" s="22">
        <f t="shared" si="35"/>
        <v>4624.73</v>
      </c>
      <c r="BC905" s="22">
        <f t="shared" ref="BC905:BD905" si="3742">SUM(AW905+AZ905)</f>
        <v>4624.73</v>
      </c>
      <c r="BD905" s="22">
        <f t="shared" si="3742"/>
        <v>0</v>
      </c>
      <c r="BE905" s="22">
        <f t="shared" si="37"/>
        <v>0</v>
      </c>
      <c r="BF905" s="27">
        <v>0.0</v>
      </c>
      <c r="BG905" s="22">
        <f t="shared" si="38"/>
        <v>0</v>
      </c>
      <c r="BH905" s="22">
        <f t="shared" si="39"/>
        <v>0</v>
      </c>
      <c r="BI905" s="22">
        <v>249.68</v>
      </c>
      <c r="BJ905" s="22">
        <f t="shared" si="40"/>
        <v>249.68</v>
      </c>
      <c r="BK905" s="22">
        <f t="shared" si="41"/>
        <v>0</v>
      </c>
      <c r="BL905" s="22"/>
      <c r="BM905" s="22">
        <f t="shared" si="42"/>
        <v>0</v>
      </c>
      <c r="BN905" s="22" t="str">
        <f t="shared" si="43"/>
        <v/>
      </c>
      <c r="BO905" s="22">
        <f t="shared" ref="BO905:BQ905" si="3743">BF905+BI905+BL905</f>
        <v>249.68</v>
      </c>
      <c r="BP905" s="22">
        <f t="shared" si="3743"/>
        <v>249.68</v>
      </c>
      <c r="BQ905" s="22">
        <f t="shared" si="3743"/>
        <v>0</v>
      </c>
      <c r="BR905" s="22">
        <f t="shared" si="45"/>
        <v>0</v>
      </c>
      <c r="BS905" s="22">
        <v>0.0</v>
      </c>
      <c r="BT905" s="22">
        <f t="shared" si="46"/>
        <v>0</v>
      </c>
      <c r="BU905" s="22">
        <f t="shared" si="47"/>
        <v>0</v>
      </c>
      <c r="BV905" s="22">
        <f t="shared" si="48"/>
        <v>0</v>
      </c>
      <c r="BW905" s="27">
        <v>85.13</v>
      </c>
      <c r="BX905" s="22">
        <f t="shared" si="49"/>
        <v>85.13</v>
      </c>
      <c r="BY905" s="22">
        <f t="shared" si="50"/>
        <v>0</v>
      </c>
      <c r="BZ905" s="22">
        <f t="shared" si="51"/>
        <v>0</v>
      </c>
      <c r="CA905" s="22">
        <f t="shared" si="52"/>
        <v>0</v>
      </c>
    </row>
    <row r="906" ht="14.25" customHeight="1">
      <c r="A906" s="14" t="s">
        <v>3972</v>
      </c>
      <c r="B906" s="14" t="s">
        <v>3973</v>
      </c>
      <c r="C906" s="14" t="s">
        <v>3974</v>
      </c>
      <c r="D906" s="14" t="s">
        <v>3975</v>
      </c>
      <c r="E906" s="14" t="s">
        <v>3976</v>
      </c>
      <c r="F906" s="14" t="s">
        <v>3977</v>
      </c>
      <c r="G906" s="14" t="s">
        <v>3978</v>
      </c>
      <c r="H906" s="25" t="s">
        <v>3650</v>
      </c>
      <c r="I906" s="26">
        <v>53.15</v>
      </c>
      <c r="J906" s="22">
        <v>0.0</v>
      </c>
      <c r="K906" s="22">
        <f t="shared" si="6"/>
        <v>0</v>
      </c>
      <c r="L906" s="22">
        <f t="shared" si="7"/>
        <v>0</v>
      </c>
      <c r="M906" s="22">
        <v>0.0</v>
      </c>
      <c r="N906" s="22">
        <f t="shared" si="8"/>
        <v>0</v>
      </c>
      <c r="O906" s="22">
        <f t="shared" si="9"/>
        <v>0</v>
      </c>
      <c r="P906" s="22">
        <v>10.0</v>
      </c>
      <c r="Q906" s="22">
        <f t="shared" si="10"/>
        <v>0</v>
      </c>
      <c r="R906" s="22">
        <f t="shared" si="11"/>
        <v>10</v>
      </c>
      <c r="S906" s="22">
        <v>100.0</v>
      </c>
      <c r="T906" s="22">
        <f t="shared" si="12"/>
        <v>56.85</v>
      </c>
      <c r="U906" s="22">
        <f t="shared" si="13"/>
        <v>43.15</v>
      </c>
      <c r="V906" s="22">
        <f t="shared" si="14"/>
        <v>0</v>
      </c>
      <c r="W906" s="22">
        <v>13.9</v>
      </c>
      <c r="X906" s="22">
        <f t="shared" si="15"/>
        <v>13.9</v>
      </c>
      <c r="Y906" s="22">
        <f t="shared" si="16"/>
        <v>0</v>
      </c>
      <c r="Z906" s="22">
        <v>0.39</v>
      </c>
      <c r="AA906" s="22">
        <f t="shared" si="17"/>
        <v>0.39</v>
      </c>
      <c r="AB906" s="22">
        <f t="shared" si="18"/>
        <v>0</v>
      </c>
      <c r="AC906" s="22">
        <v>68.87</v>
      </c>
      <c r="AD906" s="22">
        <f t="shared" si="19"/>
        <v>68.87</v>
      </c>
      <c r="AE906" s="22">
        <f t="shared" si="20"/>
        <v>0</v>
      </c>
      <c r="AF906" s="22">
        <v>1.37</v>
      </c>
      <c r="AG906" s="22">
        <f t="shared" si="21"/>
        <v>1.37</v>
      </c>
      <c r="AH906" s="22">
        <f t="shared" si="22"/>
        <v>0</v>
      </c>
      <c r="AI906" s="22">
        <v>60.86</v>
      </c>
      <c r="AJ906" s="22">
        <f t="shared" si="23"/>
        <v>60.86</v>
      </c>
      <c r="AK906" s="22">
        <f t="shared" si="24"/>
        <v>0</v>
      </c>
      <c r="AL906" s="22">
        <f t="shared" ref="AL906:AN906" si="3744">AF906+AI906</f>
        <v>62.23</v>
      </c>
      <c r="AM906" s="22">
        <f t="shared" si="3744"/>
        <v>62.23</v>
      </c>
      <c r="AN906" s="22">
        <f t="shared" si="3744"/>
        <v>0</v>
      </c>
      <c r="AO906" s="22">
        <f t="shared" ref="AO906:AQ906" si="3745">SUM(J906+M906+P906+S906+W906+Z906+AC906+AF906+AI906)</f>
        <v>255.39</v>
      </c>
      <c r="AP906" s="22">
        <f t="shared" si="3745"/>
        <v>202.24</v>
      </c>
      <c r="AQ906" s="22">
        <f t="shared" si="3745"/>
        <v>53.15</v>
      </c>
      <c r="AR906" s="22">
        <v>0.0</v>
      </c>
      <c r="AS906" s="22">
        <f t="shared" si="27"/>
        <v>53.15</v>
      </c>
      <c r="AT906" s="22">
        <f t="shared" si="28"/>
        <v>53.15</v>
      </c>
      <c r="AU906" s="22">
        <f t="shared" si="29"/>
        <v>0</v>
      </c>
      <c r="AV906" s="22">
        <f t="shared" si="3746"/>
        <v>4554</v>
      </c>
      <c r="AW906" s="22">
        <f t="shared" si="31"/>
        <v>4554</v>
      </c>
      <c r="AX906" s="22">
        <f t="shared" si="32"/>
        <v>0</v>
      </c>
      <c r="AY906" s="22">
        <v>70.73</v>
      </c>
      <c r="AZ906" s="22">
        <f t="shared" si="33"/>
        <v>70.73</v>
      </c>
      <c r="BA906" s="22">
        <f t="shared" si="34"/>
        <v>0</v>
      </c>
      <c r="BB906" s="22">
        <f t="shared" si="35"/>
        <v>4624.73</v>
      </c>
      <c r="BC906" s="22">
        <f t="shared" ref="BC906:BD906" si="3747">SUM(AW906+AZ906)</f>
        <v>4624.73</v>
      </c>
      <c r="BD906" s="22">
        <f t="shared" si="3747"/>
        <v>0</v>
      </c>
      <c r="BE906" s="22">
        <f t="shared" si="37"/>
        <v>0</v>
      </c>
      <c r="BF906" s="27">
        <v>0.0</v>
      </c>
      <c r="BG906" s="22">
        <f t="shared" si="38"/>
        <v>0</v>
      </c>
      <c r="BH906" s="22">
        <f t="shared" si="39"/>
        <v>0</v>
      </c>
      <c r="BI906" s="22">
        <v>177.76</v>
      </c>
      <c r="BJ906" s="22">
        <f t="shared" si="40"/>
        <v>177.76</v>
      </c>
      <c r="BK906" s="22">
        <f t="shared" si="41"/>
        <v>0</v>
      </c>
      <c r="BL906" s="22"/>
      <c r="BM906" s="22">
        <f t="shared" si="42"/>
        <v>0</v>
      </c>
      <c r="BN906" s="22" t="str">
        <f t="shared" si="43"/>
        <v/>
      </c>
      <c r="BO906" s="22">
        <f t="shared" ref="BO906:BQ906" si="3748">BF906+BI906+BL906</f>
        <v>177.76</v>
      </c>
      <c r="BP906" s="22">
        <f t="shared" si="3748"/>
        <v>177.76</v>
      </c>
      <c r="BQ906" s="22">
        <f t="shared" si="3748"/>
        <v>0</v>
      </c>
      <c r="BR906" s="22">
        <f t="shared" si="45"/>
        <v>0</v>
      </c>
      <c r="BS906" s="22">
        <v>0.0</v>
      </c>
      <c r="BT906" s="22">
        <f t="shared" si="46"/>
        <v>0</v>
      </c>
      <c r="BU906" s="22">
        <f t="shared" si="47"/>
        <v>0</v>
      </c>
      <c r="BV906" s="22">
        <f t="shared" si="48"/>
        <v>0</v>
      </c>
      <c r="BW906" s="27">
        <v>0.0</v>
      </c>
      <c r="BX906" s="22">
        <f t="shared" si="49"/>
        <v>0</v>
      </c>
      <c r="BY906" s="22">
        <f t="shared" si="50"/>
        <v>0</v>
      </c>
      <c r="BZ906" s="22">
        <f t="shared" si="51"/>
        <v>0</v>
      </c>
      <c r="CA906" s="22">
        <f t="shared" si="52"/>
        <v>0</v>
      </c>
    </row>
    <row r="907" ht="14.25" customHeight="1">
      <c r="A907" s="14" t="s">
        <v>3979</v>
      </c>
      <c r="B907" s="14" t="s">
        <v>3980</v>
      </c>
      <c r="C907" s="14" t="s">
        <v>3981</v>
      </c>
      <c r="D907" s="14" t="s">
        <v>3982</v>
      </c>
      <c r="E907" s="14" t="s">
        <v>312</v>
      </c>
      <c r="F907" s="14" t="s">
        <v>508</v>
      </c>
      <c r="G907" s="14" t="s">
        <v>3983</v>
      </c>
      <c r="H907" s="25" t="s">
        <v>3650</v>
      </c>
      <c r="I907" s="26">
        <v>53.15</v>
      </c>
      <c r="J907" s="22">
        <v>0.0</v>
      </c>
      <c r="K907" s="22">
        <f t="shared" si="6"/>
        <v>0</v>
      </c>
      <c r="L907" s="22">
        <f t="shared" si="7"/>
        <v>0</v>
      </c>
      <c r="M907" s="22">
        <v>0.0</v>
      </c>
      <c r="N907" s="22">
        <f t="shared" si="8"/>
        <v>0</v>
      </c>
      <c r="O907" s="22">
        <f t="shared" si="9"/>
        <v>0</v>
      </c>
      <c r="P907" s="22">
        <v>10.0</v>
      </c>
      <c r="Q907" s="22">
        <f t="shared" si="10"/>
        <v>0</v>
      </c>
      <c r="R907" s="22">
        <f t="shared" si="11"/>
        <v>10</v>
      </c>
      <c r="S907" s="22">
        <v>100.0</v>
      </c>
      <c r="T907" s="22">
        <f t="shared" si="12"/>
        <v>56.85</v>
      </c>
      <c r="U907" s="22">
        <f t="shared" si="13"/>
        <v>43.15</v>
      </c>
      <c r="V907" s="22">
        <f t="shared" si="14"/>
        <v>0</v>
      </c>
      <c r="W907" s="22">
        <v>13.9</v>
      </c>
      <c r="X907" s="22">
        <f t="shared" si="15"/>
        <v>13.9</v>
      </c>
      <c r="Y907" s="22">
        <f t="shared" si="16"/>
        <v>0</v>
      </c>
      <c r="Z907" s="22">
        <v>0.39</v>
      </c>
      <c r="AA907" s="22">
        <f t="shared" si="17"/>
        <v>0.39</v>
      </c>
      <c r="AB907" s="22">
        <f t="shared" si="18"/>
        <v>0</v>
      </c>
      <c r="AC907" s="22">
        <v>68.87</v>
      </c>
      <c r="AD907" s="22">
        <f t="shared" si="19"/>
        <v>68.87</v>
      </c>
      <c r="AE907" s="22">
        <f t="shared" si="20"/>
        <v>0</v>
      </c>
      <c r="AF907" s="22">
        <v>1.37</v>
      </c>
      <c r="AG907" s="22">
        <f t="shared" si="21"/>
        <v>1.37</v>
      </c>
      <c r="AH907" s="22">
        <f t="shared" si="22"/>
        <v>0</v>
      </c>
      <c r="AI907" s="22">
        <v>60.86</v>
      </c>
      <c r="AJ907" s="22">
        <f t="shared" si="23"/>
        <v>60.86</v>
      </c>
      <c r="AK907" s="22">
        <f t="shared" si="24"/>
        <v>0</v>
      </c>
      <c r="AL907" s="22">
        <f t="shared" ref="AL907:AN907" si="3749">AF907+AI907</f>
        <v>62.23</v>
      </c>
      <c r="AM907" s="22">
        <f t="shared" si="3749"/>
        <v>62.23</v>
      </c>
      <c r="AN907" s="22">
        <f t="shared" si="3749"/>
        <v>0</v>
      </c>
      <c r="AO907" s="22">
        <f t="shared" ref="AO907:AQ907" si="3750">SUM(J907+M907+P907+S907+W907+Z907+AC907+AF907+AI907)</f>
        <v>255.39</v>
      </c>
      <c r="AP907" s="22">
        <f t="shared" si="3750"/>
        <v>202.24</v>
      </c>
      <c r="AQ907" s="22">
        <f t="shared" si="3750"/>
        <v>53.15</v>
      </c>
      <c r="AR907" s="22">
        <v>0.0</v>
      </c>
      <c r="AS907" s="22">
        <f t="shared" si="27"/>
        <v>53.15</v>
      </c>
      <c r="AT907" s="22">
        <f t="shared" si="28"/>
        <v>53.15</v>
      </c>
      <c r="AU907" s="22">
        <f t="shared" si="29"/>
        <v>0</v>
      </c>
      <c r="AV907" s="22">
        <f t="shared" si="3746"/>
        <v>4554</v>
      </c>
      <c r="AW907" s="22">
        <f t="shared" si="31"/>
        <v>4554</v>
      </c>
      <c r="AX907" s="22">
        <f t="shared" si="32"/>
        <v>0</v>
      </c>
      <c r="AY907" s="22">
        <v>70.73</v>
      </c>
      <c r="AZ907" s="22">
        <f t="shared" si="33"/>
        <v>70.73</v>
      </c>
      <c r="BA907" s="22">
        <f t="shared" si="34"/>
        <v>0</v>
      </c>
      <c r="BB907" s="22">
        <f t="shared" si="35"/>
        <v>4624.73</v>
      </c>
      <c r="BC907" s="22">
        <f t="shared" ref="BC907:BD907" si="3751">SUM(AW907+AZ907)</f>
        <v>4624.73</v>
      </c>
      <c r="BD907" s="22">
        <f t="shared" si="3751"/>
        <v>0</v>
      </c>
      <c r="BE907" s="22">
        <f t="shared" si="37"/>
        <v>0</v>
      </c>
      <c r="BF907" s="27">
        <v>0.0</v>
      </c>
      <c r="BG907" s="22">
        <f t="shared" si="38"/>
        <v>0</v>
      </c>
      <c r="BH907" s="22">
        <f t="shared" si="39"/>
        <v>0</v>
      </c>
      <c r="BI907" s="22">
        <v>564.05</v>
      </c>
      <c r="BJ907" s="22">
        <f t="shared" si="40"/>
        <v>564.05</v>
      </c>
      <c r="BK907" s="22">
        <f t="shared" si="41"/>
        <v>0</v>
      </c>
      <c r="BL907" s="22"/>
      <c r="BM907" s="22">
        <f t="shared" si="42"/>
        <v>0</v>
      </c>
      <c r="BN907" s="22" t="str">
        <f t="shared" si="43"/>
        <v/>
      </c>
      <c r="BO907" s="22">
        <f t="shared" ref="BO907:BQ907" si="3752">BF907+BI907+BL907</f>
        <v>564.05</v>
      </c>
      <c r="BP907" s="22">
        <f t="shared" si="3752"/>
        <v>564.05</v>
      </c>
      <c r="BQ907" s="22">
        <f t="shared" si="3752"/>
        <v>0</v>
      </c>
      <c r="BR907" s="22">
        <f t="shared" si="45"/>
        <v>0</v>
      </c>
      <c r="BS907" s="22">
        <v>0.0</v>
      </c>
      <c r="BT907" s="22">
        <f t="shared" si="46"/>
        <v>0</v>
      </c>
      <c r="BU907" s="22">
        <f t="shared" si="47"/>
        <v>0</v>
      </c>
      <c r="BV907" s="22">
        <f t="shared" si="48"/>
        <v>0</v>
      </c>
      <c r="BW907" s="27">
        <v>638.46</v>
      </c>
      <c r="BX907" s="22">
        <f t="shared" si="49"/>
        <v>638.46</v>
      </c>
      <c r="BY907" s="22">
        <f t="shared" si="50"/>
        <v>0</v>
      </c>
      <c r="BZ907" s="22">
        <f t="shared" si="51"/>
        <v>0</v>
      </c>
      <c r="CA907" s="22">
        <f t="shared" si="52"/>
        <v>0</v>
      </c>
    </row>
    <row r="908" ht="14.25" customHeight="1">
      <c r="A908" s="14" t="s">
        <v>3984</v>
      </c>
      <c r="B908" s="14" t="s">
        <v>3985</v>
      </c>
      <c r="C908" s="14" t="s">
        <v>3986</v>
      </c>
      <c r="D908" s="14" t="s">
        <v>3987</v>
      </c>
      <c r="E908" s="14" t="s">
        <v>533</v>
      </c>
      <c r="F908" s="14" t="s">
        <v>236</v>
      </c>
      <c r="G908" s="14" t="s">
        <v>3988</v>
      </c>
      <c r="H908" s="25" t="s">
        <v>3650</v>
      </c>
      <c r="I908" s="26">
        <v>53.15</v>
      </c>
      <c r="J908" s="22">
        <v>0.0</v>
      </c>
      <c r="K908" s="22">
        <f t="shared" si="6"/>
        <v>0</v>
      </c>
      <c r="L908" s="22">
        <f t="shared" si="7"/>
        <v>0</v>
      </c>
      <c r="M908" s="22">
        <v>0.0</v>
      </c>
      <c r="N908" s="22">
        <f t="shared" si="8"/>
        <v>0</v>
      </c>
      <c r="O908" s="22">
        <f t="shared" si="9"/>
        <v>0</v>
      </c>
      <c r="P908" s="22">
        <v>10.0</v>
      </c>
      <c r="Q908" s="22">
        <f t="shared" si="10"/>
        <v>0</v>
      </c>
      <c r="R908" s="22">
        <f t="shared" si="11"/>
        <v>10</v>
      </c>
      <c r="S908" s="22">
        <v>100.0</v>
      </c>
      <c r="T908" s="22">
        <f t="shared" si="12"/>
        <v>56.85</v>
      </c>
      <c r="U908" s="22">
        <f t="shared" si="13"/>
        <v>43.15</v>
      </c>
      <c r="V908" s="22">
        <f t="shared" si="14"/>
        <v>0</v>
      </c>
      <c r="W908" s="22">
        <v>13.9</v>
      </c>
      <c r="X908" s="22">
        <f t="shared" si="15"/>
        <v>13.9</v>
      </c>
      <c r="Y908" s="22">
        <f t="shared" si="16"/>
        <v>0</v>
      </c>
      <c r="Z908" s="22">
        <v>0.39</v>
      </c>
      <c r="AA908" s="22">
        <f t="shared" si="17"/>
        <v>0.39</v>
      </c>
      <c r="AB908" s="22">
        <f t="shared" si="18"/>
        <v>0</v>
      </c>
      <c r="AC908" s="22">
        <v>68.87</v>
      </c>
      <c r="AD908" s="22">
        <f t="shared" si="19"/>
        <v>68.87</v>
      </c>
      <c r="AE908" s="22">
        <f t="shared" si="20"/>
        <v>0</v>
      </c>
      <c r="AF908" s="22">
        <v>1.37</v>
      </c>
      <c r="AG908" s="22">
        <f t="shared" si="21"/>
        <v>1.37</v>
      </c>
      <c r="AH908" s="22">
        <f t="shared" si="22"/>
        <v>0</v>
      </c>
      <c r="AI908" s="22">
        <v>60.86</v>
      </c>
      <c r="AJ908" s="22">
        <f t="shared" si="23"/>
        <v>60.86</v>
      </c>
      <c r="AK908" s="22">
        <f t="shared" si="24"/>
        <v>0</v>
      </c>
      <c r="AL908" s="22">
        <f t="shared" ref="AL908:AN908" si="3753">AF908+AI908</f>
        <v>62.23</v>
      </c>
      <c r="AM908" s="22">
        <f t="shared" si="3753"/>
        <v>62.23</v>
      </c>
      <c r="AN908" s="22">
        <f t="shared" si="3753"/>
        <v>0</v>
      </c>
      <c r="AO908" s="22">
        <f t="shared" ref="AO908:AQ908" si="3754">SUM(J908+M908+P908+S908+W908+Z908+AC908+AF908+AI908)</f>
        <v>255.39</v>
      </c>
      <c r="AP908" s="22">
        <f t="shared" si="3754"/>
        <v>202.24</v>
      </c>
      <c r="AQ908" s="22">
        <f t="shared" si="3754"/>
        <v>53.15</v>
      </c>
      <c r="AR908" s="22">
        <v>0.0</v>
      </c>
      <c r="AS908" s="22">
        <f t="shared" si="27"/>
        <v>53.15</v>
      </c>
      <c r="AT908" s="22">
        <f t="shared" si="28"/>
        <v>53.15</v>
      </c>
      <c r="AU908" s="22">
        <f t="shared" si="29"/>
        <v>0</v>
      </c>
      <c r="AV908" s="22">
        <f t="shared" si="3746"/>
        <v>4554</v>
      </c>
      <c r="AW908" s="22">
        <f t="shared" si="31"/>
        <v>4554</v>
      </c>
      <c r="AX908" s="22">
        <f t="shared" si="32"/>
        <v>0</v>
      </c>
      <c r="AY908" s="22">
        <v>70.73</v>
      </c>
      <c r="AZ908" s="22">
        <f t="shared" si="33"/>
        <v>70.73</v>
      </c>
      <c r="BA908" s="22">
        <f t="shared" si="34"/>
        <v>0</v>
      </c>
      <c r="BB908" s="22">
        <f t="shared" si="35"/>
        <v>4624.73</v>
      </c>
      <c r="BC908" s="22">
        <f t="shared" ref="BC908:BD908" si="3755">SUM(AW908+AZ908)</f>
        <v>4624.73</v>
      </c>
      <c r="BD908" s="22">
        <f t="shared" si="3755"/>
        <v>0</v>
      </c>
      <c r="BE908" s="22">
        <f t="shared" si="37"/>
        <v>0</v>
      </c>
      <c r="BF908" s="27">
        <v>0.0</v>
      </c>
      <c r="BG908" s="22">
        <f t="shared" si="38"/>
        <v>0</v>
      </c>
      <c r="BH908" s="22">
        <f t="shared" si="39"/>
        <v>0</v>
      </c>
      <c r="BI908" s="22">
        <v>696.19</v>
      </c>
      <c r="BJ908" s="22">
        <f t="shared" si="40"/>
        <v>696.19</v>
      </c>
      <c r="BK908" s="22">
        <f t="shared" si="41"/>
        <v>0</v>
      </c>
      <c r="BL908" s="22"/>
      <c r="BM908" s="22">
        <f t="shared" si="42"/>
        <v>0</v>
      </c>
      <c r="BN908" s="22" t="str">
        <f t="shared" si="43"/>
        <v/>
      </c>
      <c r="BO908" s="22">
        <f t="shared" ref="BO908:BQ908" si="3756">BF908+BI908+BL908</f>
        <v>696.19</v>
      </c>
      <c r="BP908" s="22">
        <f t="shared" si="3756"/>
        <v>696.19</v>
      </c>
      <c r="BQ908" s="22">
        <f t="shared" si="3756"/>
        <v>0</v>
      </c>
      <c r="BR908" s="22">
        <f t="shared" si="45"/>
        <v>0</v>
      </c>
      <c r="BS908" s="22">
        <v>0.0</v>
      </c>
      <c r="BT908" s="22">
        <f t="shared" si="46"/>
        <v>0</v>
      </c>
      <c r="BU908" s="22">
        <f t="shared" si="47"/>
        <v>0</v>
      </c>
      <c r="BV908" s="22">
        <f t="shared" si="48"/>
        <v>0</v>
      </c>
      <c r="BW908" s="27">
        <v>191.54</v>
      </c>
      <c r="BX908" s="22">
        <f t="shared" si="49"/>
        <v>191.54</v>
      </c>
      <c r="BY908" s="22">
        <f t="shared" si="50"/>
        <v>0</v>
      </c>
      <c r="BZ908" s="22">
        <f t="shared" si="51"/>
        <v>0</v>
      </c>
      <c r="CA908" s="22">
        <f t="shared" si="52"/>
        <v>0</v>
      </c>
    </row>
    <row r="909" ht="14.25" customHeight="1">
      <c r="A909" s="14" t="s">
        <v>3989</v>
      </c>
      <c r="B909" s="14" t="s">
        <v>3990</v>
      </c>
      <c r="C909" s="14" t="s">
        <v>3991</v>
      </c>
      <c r="D909" s="14" t="s">
        <v>3992</v>
      </c>
      <c r="E909" s="14" t="s">
        <v>3993</v>
      </c>
      <c r="F909" s="14" t="s">
        <v>3904</v>
      </c>
      <c r="G909" s="14" t="s">
        <v>3994</v>
      </c>
      <c r="H909" s="25" t="s">
        <v>3650</v>
      </c>
      <c r="I909" s="26">
        <v>53.15</v>
      </c>
      <c r="J909" s="22">
        <v>0.0</v>
      </c>
      <c r="K909" s="22">
        <f t="shared" si="6"/>
        <v>0</v>
      </c>
      <c r="L909" s="22">
        <f t="shared" si="7"/>
        <v>0</v>
      </c>
      <c r="M909" s="22">
        <v>0.0</v>
      </c>
      <c r="N909" s="22">
        <f t="shared" si="8"/>
        <v>0</v>
      </c>
      <c r="O909" s="22">
        <f t="shared" si="9"/>
        <v>0</v>
      </c>
      <c r="P909" s="22">
        <v>10.0</v>
      </c>
      <c r="Q909" s="22">
        <f t="shared" si="10"/>
        <v>0</v>
      </c>
      <c r="R909" s="22">
        <f t="shared" si="11"/>
        <v>10</v>
      </c>
      <c r="S909" s="22">
        <v>100.0</v>
      </c>
      <c r="T909" s="22">
        <f t="shared" si="12"/>
        <v>56.85</v>
      </c>
      <c r="U909" s="22">
        <f t="shared" si="13"/>
        <v>43.15</v>
      </c>
      <c r="V909" s="22">
        <f t="shared" si="14"/>
        <v>0</v>
      </c>
      <c r="W909" s="22">
        <v>13.9</v>
      </c>
      <c r="X909" s="22">
        <f t="shared" si="15"/>
        <v>13.9</v>
      </c>
      <c r="Y909" s="22">
        <f t="shared" si="16"/>
        <v>0</v>
      </c>
      <c r="Z909" s="22">
        <v>0.39</v>
      </c>
      <c r="AA909" s="22">
        <f t="shared" si="17"/>
        <v>0.39</v>
      </c>
      <c r="AB909" s="22">
        <f t="shared" si="18"/>
        <v>0</v>
      </c>
      <c r="AC909" s="22">
        <v>68.87</v>
      </c>
      <c r="AD909" s="22">
        <f t="shared" si="19"/>
        <v>68.87</v>
      </c>
      <c r="AE909" s="22">
        <f t="shared" si="20"/>
        <v>0</v>
      </c>
      <c r="AF909" s="22">
        <v>1.37</v>
      </c>
      <c r="AG909" s="22">
        <f t="shared" si="21"/>
        <v>1.37</v>
      </c>
      <c r="AH909" s="22">
        <f t="shared" si="22"/>
        <v>0</v>
      </c>
      <c r="AI909" s="22">
        <v>60.86</v>
      </c>
      <c r="AJ909" s="22">
        <f t="shared" si="23"/>
        <v>60.86</v>
      </c>
      <c r="AK909" s="22">
        <f t="shared" si="24"/>
        <v>0</v>
      </c>
      <c r="AL909" s="22">
        <f t="shared" ref="AL909:AN909" si="3757">AF909+AI909</f>
        <v>62.23</v>
      </c>
      <c r="AM909" s="22">
        <f t="shared" si="3757"/>
        <v>62.23</v>
      </c>
      <c r="AN909" s="22">
        <f t="shared" si="3757"/>
        <v>0</v>
      </c>
      <c r="AO909" s="22">
        <f t="shared" ref="AO909:AQ909" si="3758">SUM(J909+M909+P909+S909+W909+Z909+AC909+AF909+AI909)</f>
        <v>255.39</v>
      </c>
      <c r="AP909" s="22">
        <f t="shared" si="3758"/>
        <v>202.24</v>
      </c>
      <c r="AQ909" s="22">
        <f t="shared" si="3758"/>
        <v>53.15</v>
      </c>
      <c r="AR909" s="22">
        <v>0.0</v>
      </c>
      <c r="AS909" s="22">
        <f t="shared" si="27"/>
        <v>53.15</v>
      </c>
      <c r="AT909" s="22">
        <f t="shared" si="28"/>
        <v>53.15</v>
      </c>
      <c r="AU909" s="22">
        <f t="shared" si="29"/>
        <v>0</v>
      </c>
      <c r="AV909" s="22">
        <f>82.93*120</f>
        <v>9951.6</v>
      </c>
      <c r="AW909" s="22">
        <f t="shared" si="31"/>
        <v>9951.6</v>
      </c>
      <c r="AX909" s="22">
        <f t="shared" si="32"/>
        <v>0</v>
      </c>
      <c r="AY909" s="22">
        <v>175.06</v>
      </c>
      <c r="AZ909" s="22">
        <f t="shared" si="33"/>
        <v>175.06</v>
      </c>
      <c r="BA909" s="22">
        <f t="shared" si="34"/>
        <v>0</v>
      </c>
      <c r="BB909" s="22">
        <f t="shared" si="35"/>
        <v>10126.66</v>
      </c>
      <c r="BC909" s="22">
        <f t="shared" ref="BC909:BD909" si="3759">SUM(AW909+AZ909)</f>
        <v>10126.66</v>
      </c>
      <c r="BD909" s="22">
        <f t="shared" si="3759"/>
        <v>0</v>
      </c>
      <c r="BE909" s="22">
        <f t="shared" si="37"/>
        <v>0</v>
      </c>
      <c r="BF909" s="27">
        <v>0.0</v>
      </c>
      <c r="BG909" s="22">
        <f t="shared" si="38"/>
        <v>0</v>
      </c>
      <c r="BH909" s="22">
        <f t="shared" si="39"/>
        <v>0</v>
      </c>
      <c r="BI909" s="22">
        <v>283.41</v>
      </c>
      <c r="BJ909" s="22">
        <f t="shared" si="40"/>
        <v>283.41</v>
      </c>
      <c r="BK909" s="22">
        <f t="shared" si="41"/>
        <v>0</v>
      </c>
      <c r="BL909" s="22"/>
      <c r="BM909" s="22">
        <f t="shared" si="42"/>
        <v>0</v>
      </c>
      <c r="BN909" s="22" t="str">
        <f t="shared" si="43"/>
        <v/>
      </c>
      <c r="BO909" s="22">
        <f t="shared" ref="BO909:BQ909" si="3760">BF909+BI909+BL909</f>
        <v>283.41</v>
      </c>
      <c r="BP909" s="22">
        <f t="shared" si="3760"/>
        <v>283.41</v>
      </c>
      <c r="BQ909" s="22">
        <f t="shared" si="3760"/>
        <v>0</v>
      </c>
      <c r="BR909" s="22">
        <f t="shared" si="45"/>
        <v>0</v>
      </c>
      <c r="BS909" s="22">
        <v>0.0</v>
      </c>
      <c r="BT909" s="22">
        <f t="shared" si="46"/>
        <v>0</v>
      </c>
      <c r="BU909" s="22">
        <f t="shared" si="47"/>
        <v>0</v>
      </c>
      <c r="BV909" s="22">
        <f t="shared" si="48"/>
        <v>0</v>
      </c>
      <c r="BW909" s="27">
        <v>3794.6</v>
      </c>
      <c r="BX909" s="22">
        <f t="shared" si="49"/>
        <v>3794.6</v>
      </c>
      <c r="BY909" s="22">
        <f t="shared" si="50"/>
        <v>0</v>
      </c>
      <c r="BZ909" s="22">
        <f t="shared" si="51"/>
        <v>0</v>
      </c>
      <c r="CA909" s="22">
        <f t="shared" si="52"/>
        <v>0</v>
      </c>
    </row>
    <row r="910" ht="14.25" customHeight="1">
      <c r="A910" s="14" t="s">
        <v>3995</v>
      </c>
      <c r="B910" s="14" t="s">
        <v>3996</v>
      </c>
      <c r="C910" s="14" t="s">
        <v>3997</v>
      </c>
      <c r="D910" s="14" t="s">
        <v>3998</v>
      </c>
      <c r="E910" s="14" t="s">
        <v>3683</v>
      </c>
      <c r="F910" s="14" t="s">
        <v>3853</v>
      </c>
      <c r="G910" s="14" t="s">
        <v>3999</v>
      </c>
      <c r="H910" s="25" t="s">
        <v>3650</v>
      </c>
      <c r="I910" s="26">
        <v>53.15</v>
      </c>
      <c r="J910" s="22">
        <v>0.0</v>
      </c>
      <c r="K910" s="22">
        <f t="shared" si="6"/>
        <v>0</v>
      </c>
      <c r="L910" s="22">
        <f t="shared" si="7"/>
        <v>0</v>
      </c>
      <c r="M910" s="22">
        <v>0.0</v>
      </c>
      <c r="N910" s="22">
        <f t="shared" si="8"/>
        <v>0</v>
      </c>
      <c r="O910" s="22">
        <f t="shared" si="9"/>
        <v>0</v>
      </c>
      <c r="P910" s="22">
        <v>10.0</v>
      </c>
      <c r="Q910" s="22">
        <f t="shared" si="10"/>
        <v>0</v>
      </c>
      <c r="R910" s="22">
        <f t="shared" si="11"/>
        <v>10</v>
      </c>
      <c r="S910" s="22">
        <v>100.0</v>
      </c>
      <c r="T910" s="22">
        <f t="shared" si="12"/>
        <v>56.85</v>
      </c>
      <c r="U910" s="22">
        <f t="shared" si="13"/>
        <v>43.15</v>
      </c>
      <c r="V910" s="22">
        <f t="shared" si="14"/>
        <v>0</v>
      </c>
      <c r="W910" s="22">
        <v>13.9</v>
      </c>
      <c r="X910" s="22">
        <f t="shared" si="15"/>
        <v>13.9</v>
      </c>
      <c r="Y910" s="22">
        <f t="shared" si="16"/>
        <v>0</v>
      </c>
      <c r="Z910" s="22">
        <v>0.39</v>
      </c>
      <c r="AA910" s="22">
        <f t="shared" si="17"/>
        <v>0.39</v>
      </c>
      <c r="AB910" s="22">
        <f t="shared" si="18"/>
        <v>0</v>
      </c>
      <c r="AC910" s="22">
        <v>68.87</v>
      </c>
      <c r="AD910" s="22">
        <f t="shared" si="19"/>
        <v>68.87</v>
      </c>
      <c r="AE910" s="22">
        <f t="shared" si="20"/>
        <v>0</v>
      </c>
      <c r="AF910" s="22">
        <v>1.37</v>
      </c>
      <c r="AG910" s="22">
        <f t="shared" si="21"/>
        <v>1.37</v>
      </c>
      <c r="AH910" s="22">
        <f t="shared" si="22"/>
        <v>0</v>
      </c>
      <c r="AI910" s="22">
        <v>60.86</v>
      </c>
      <c r="AJ910" s="22">
        <f t="shared" si="23"/>
        <v>60.86</v>
      </c>
      <c r="AK910" s="22">
        <f t="shared" si="24"/>
        <v>0</v>
      </c>
      <c r="AL910" s="22">
        <f t="shared" ref="AL910:AN910" si="3761">AF910+AI910</f>
        <v>62.23</v>
      </c>
      <c r="AM910" s="22">
        <f t="shared" si="3761"/>
        <v>62.23</v>
      </c>
      <c r="AN910" s="22">
        <f t="shared" si="3761"/>
        <v>0</v>
      </c>
      <c r="AO910" s="22">
        <f t="shared" ref="AO910:AQ910" si="3762">SUM(J910+M910+P910+S910+W910+Z910+AC910+AF910+AI910)</f>
        <v>255.39</v>
      </c>
      <c r="AP910" s="22">
        <f t="shared" si="3762"/>
        <v>202.24</v>
      </c>
      <c r="AQ910" s="22">
        <f t="shared" si="3762"/>
        <v>53.15</v>
      </c>
      <c r="AR910" s="22">
        <v>0.0</v>
      </c>
      <c r="AS910" s="22">
        <f t="shared" si="27"/>
        <v>53.15</v>
      </c>
      <c r="AT910" s="22">
        <f t="shared" si="28"/>
        <v>53.15</v>
      </c>
      <c r="AU910" s="22">
        <f t="shared" si="29"/>
        <v>0</v>
      </c>
      <c r="AV910" s="22">
        <f t="shared" ref="AV910:AV914" si="3767">37.95*120</f>
        <v>4554</v>
      </c>
      <c r="AW910" s="22">
        <f t="shared" si="31"/>
        <v>4554</v>
      </c>
      <c r="AX910" s="22">
        <f t="shared" si="32"/>
        <v>0</v>
      </c>
      <c r="AY910" s="22">
        <v>70.73</v>
      </c>
      <c r="AZ910" s="22">
        <f t="shared" si="33"/>
        <v>70.73</v>
      </c>
      <c r="BA910" s="22">
        <f t="shared" si="34"/>
        <v>0</v>
      </c>
      <c r="BB910" s="22">
        <f t="shared" si="35"/>
        <v>4624.73</v>
      </c>
      <c r="BC910" s="22">
        <f t="shared" ref="BC910:BD910" si="3763">SUM(AW910+AZ910)</f>
        <v>4624.73</v>
      </c>
      <c r="BD910" s="22">
        <f t="shared" si="3763"/>
        <v>0</v>
      </c>
      <c r="BE910" s="22">
        <f t="shared" si="37"/>
        <v>0</v>
      </c>
      <c r="BF910" s="27">
        <v>0.0</v>
      </c>
      <c r="BG910" s="22">
        <f t="shared" si="38"/>
        <v>0</v>
      </c>
      <c r="BH910" s="22">
        <f t="shared" si="39"/>
        <v>0</v>
      </c>
      <c r="BI910" s="22">
        <v>177.76</v>
      </c>
      <c r="BJ910" s="22">
        <f t="shared" si="40"/>
        <v>177.76</v>
      </c>
      <c r="BK910" s="22">
        <f t="shared" si="41"/>
        <v>0</v>
      </c>
      <c r="BL910" s="22"/>
      <c r="BM910" s="22">
        <f t="shared" si="42"/>
        <v>0</v>
      </c>
      <c r="BN910" s="22" t="str">
        <f t="shared" si="43"/>
        <v/>
      </c>
      <c r="BO910" s="22">
        <f t="shared" ref="BO910:BQ910" si="3764">BF910+BI910+BL910</f>
        <v>177.76</v>
      </c>
      <c r="BP910" s="22">
        <f t="shared" si="3764"/>
        <v>177.76</v>
      </c>
      <c r="BQ910" s="22">
        <f t="shared" si="3764"/>
        <v>0</v>
      </c>
      <c r="BR910" s="22">
        <f t="shared" si="45"/>
        <v>0</v>
      </c>
      <c r="BS910" s="22">
        <v>0.0</v>
      </c>
      <c r="BT910" s="22">
        <f t="shared" si="46"/>
        <v>0</v>
      </c>
      <c r="BU910" s="22">
        <f t="shared" si="47"/>
        <v>0</v>
      </c>
      <c r="BV910" s="22">
        <f t="shared" si="48"/>
        <v>0</v>
      </c>
      <c r="BW910" s="27">
        <v>244.74</v>
      </c>
      <c r="BX910" s="22">
        <f t="shared" si="49"/>
        <v>244.74</v>
      </c>
      <c r="BY910" s="22">
        <f t="shared" si="50"/>
        <v>0</v>
      </c>
      <c r="BZ910" s="22">
        <f t="shared" si="51"/>
        <v>0</v>
      </c>
      <c r="CA910" s="22">
        <f t="shared" si="52"/>
        <v>0</v>
      </c>
    </row>
    <row r="911" ht="14.25" customHeight="1">
      <c r="A911" s="14" t="s">
        <v>4000</v>
      </c>
      <c r="B911" s="14" t="s">
        <v>4001</v>
      </c>
      <c r="C911" s="14" t="s">
        <v>4002</v>
      </c>
      <c r="D911" s="14" t="s">
        <v>4003</v>
      </c>
      <c r="E911" s="14" t="s">
        <v>312</v>
      </c>
      <c r="F911" s="14" t="s">
        <v>508</v>
      </c>
      <c r="G911" s="14" t="s">
        <v>4004</v>
      </c>
      <c r="H911" s="25" t="s">
        <v>3650</v>
      </c>
      <c r="I911" s="26">
        <v>53.15</v>
      </c>
      <c r="J911" s="22">
        <v>0.0</v>
      </c>
      <c r="K911" s="22">
        <f t="shared" si="6"/>
        <v>0</v>
      </c>
      <c r="L911" s="22">
        <f t="shared" si="7"/>
        <v>0</v>
      </c>
      <c r="M911" s="22">
        <v>0.0</v>
      </c>
      <c r="N911" s="22">
        <f t="shared" si="8"/>
        <v>0</v>
      </c>
      <c r="O911" s="22">
        <f t="shared" si="9"/>
        <v>0</v>
      </c>
      <c r="P911" s="22">
        <v>10.0</v>
      </c>
      <c r="Q911" s="22">
        <f t="shared" si="10"/>
        <v>0</v>
      </c>
      <c r="R911" s="22">
        <f t="shared" si="11"/>
        <v>10</v>
      </c>
      <c r="S911" s="22">
        <v>100.0</v>
      </c>
      <c r="T911" s="22">
        <f t="shared" si="12"/>
        <v>56.85</v>
      </c>
      <c r="U911" s="22">
        <f t="shared" si="13"/>
        <v>43.15</v>
      </c>
      <c r="V911" s="22">
        <f t="shared" si="14"/>
        <v>0</v>
      </c>
      <c r="W911" s="22">
        <v>27.8</v>
      </c>
      <c r="X911" s="22">
        <f t="shared" si="15"/>
        <v>27.8</v>
      </c>
      <c r="Y911" s="22">
        <f t="shared" si="16"/>
        <v>0</v>
      </c>
      <c r="Z911" s="22">
        <v>0.39</v>
      </c>
      <c r="AA911" s="22">
        <f t="shared" si="17"/>
        <v>0.39</v>
      </c>
      <c r="AB911" s="22">
        <f t="shared" si="18"/>
        <v>0</v>
      </c>
      <c r="AC911" s="22">
        <v>68.87</v>
      </c>
      <c r="AD911" s="22">
        <f t="shared" si="19"/>
        <v>68.87</v>
      </c>
      <c r="AE911" s="22">
        <f t="shared" si="20"/>
        <v>0</v>
      </c>
      <c r="AF911" s="22">
        <v>1.37</v>
      </c>
      <c r="AG911" s="22">
        <f t="shared" si="21"/>
        <v>1.37</v>
      </c>
      <c r="AH911" s="22">
        <f t="shared" si="22"/>
        <v>0</v>
      </c>
      <c r="AI911" s="22">
        <v>60.86</v>
      </c>
      <c r="AJ911" s="22">
        <f t="shared" si="23"/>
        <v>60.86</v>
      </c>
      <c r="AK911" s="22">
        <f t="shared" si="24"/>
        <v>0</v>
      </c>
      <c r="AL911" s="22">
        <f t="shared" ref="AL911:AN911" si="3765">AF911+AI911</f>
        <v>62.23</v>
      </c>
      <c r="AM911" s="22">
        <f t="shared" si="3765"/>
        <v>62.23</v>
      </c>
      <c r="AN911" s="22">
        <f t="shared" si="3765"/>
        <v>0</v>
      </c>
      <c r="AO911" s="22">
        <f t="shared" ref="AO911:AQ911" si="3766">SUM(J911+M911+P911+S911+W911+Z911+AC911+AF911+AI911)</f>
        <v>269.29</v>
      </c>
      <c r="AP911" s="22">
        <f t="shared" si="3766"/>
        <v>216.14</v>
      </c>
      <c r="AQ911" s="22">
        <f t="shared" si="3766"/>
        <v>53.15</v>
      </c>
      <c r="AR911" s="22">
        <v>0.0</v>
      </c>
      <c r="AS911" s="22">
        <f t="shared" si="27"/>
        <v>53.15</v>
      </c>
      <c r="AT911" s="22">
        <f t="shared" si="28"/>
        <v>53.15</v>
      </c>
      <c r="AU911" s="22">
        <f t="shared" si="29"/>
        <v>0</v>
      </c>
      <c r="AV911" s="22">
        <f t="shared" si="3767"/>
        <v>4554</v>
      </c>
      <c r="AW911" s="22">
        <f t="shared" si="31"/>
        <v>4554</v>
      </c>
      <c r="AX911" s="22">
        <f t="shared" si="32"/>
        <v>0</v>
      </c>
      <c r="AY911" s="22">
        <v>70.73</v>
      </c>
      <c r="AZ911" s="22">
        <f t="shared" si="33"/>
        <v>70.73</v>
      </c>
      <c r="BA911" s="22">
        <f t="shared" si="34"/>
        <v>0</v>
      </c>
      <c r="BB911" s="22">
        <f t="shared" si="35"/>
        <v>4624.73</v>
      </c>
      <c r="BC911" s="22">
        <f t="shared" ref="BC911:BD911" si="3768">SUM(AW911+AZ911)</f>
        <v>4624.73</v>
      </c>
      <c r="BD911" s="22">
        <f t="shared" si="3768"/>
        <v>0</v>
      </c>
      <c r="BE911" s="22">
        <f t="shared" si="37"/>
        <v>0</v>
      </c>
      <c r="BF911" s="27">
        <v>0.0</v>
      </c>
      <c r="BG911" s="22">
        <f t="shared" si="38"/>
        <v>0</v>
      </c>
      <c r="BH911" s="22">
        <f t="shared" si="39"/>
        <v>0</v>
      </c>
      <c r="BI911" s="22">
        <v>444.09999999999997</v>
      </c>
      <c r="BJ911" s="22">
        <f t="shared" si="40"/>
        <v>444.1</v>
      </c>
      <c r="BK911" s="22">
        <f t="shared" si="41"/>
        <v>0</v>
      </c>
      <c r="BL911" s="22"/>
      <c r="BM911" s="22">
        <f t="shared" si="42"/>
        <v>0</v>
      </c>
      <c r="BN911" s="22" t="str">
        <f t="shared" si="43"/>
        <v/>
      </c>
      <c r="BO911" s="22">
        <f t="shared" ref="BO911:BQ911" si="3769">BF911+BI911+BL911</f>
        <v>444.1</v>
      </c>
      <c r="BP911" s="22">
        <f t="shared" si="3769"/>
        <v>444.1</v>
      </c>
      <c r="BQ911" s="22">
        <f t="shared" si="3769"/>
        <v>0</v>
      </c>
      <c r="BR911" s="22">
        <f t="shared" si="45"/>
        <v>0</v>
      </c>
      <c r="BS911" s="22">
        <v>0.0</v>
      </c>
      <c r="BT911" s="22">
        <f t="shared" si="46"/>
        <v>0</v>
      </c>
      <c r="BU911" s="22">
        <f t="shared" si="47"/>
        <v>0</v>
      </c>
      <c r="BV911" s="22">
        <f t="shared" si="48"/>
        <v>0</v>
      </c>
      <c r="BW911" s="27">
        <v>510.77</v>
      </c>
      <c r="BX911" s="22">
        <f t="shared" si="49"/>
        <v>510.77</v>
      </c>
      <c r="BY911" s="22">
        <f t="shared" si="50"/>
        <v>0</v>
      </c>
      <c r="BZ911" s="22">
        <f t="shared" si="51"/>
        <v>0</v>
      </c>
      <c r="CA911" s="22">
        <f t="shared" si="52"/>
        <v>0</v>
      </c>
    </row>
    <row r="912" ht="14.25" customHeight="1">
      <c r="A912" s="14" t="s">
        <v>4005</v>
      </c>
      <c r="B912" s="14" t="s">
        <v>4006</v>
      </c>
      <c r="C912" s="14" t="s">
        <v>4007</v>
      </c>
      <c r="D912" s="14" t="s">
        <v>4008</v>
      </c>
      <c r="E912" s="14" t="s">
        <v>3683</v>
      </c>
      <c r="F912" s="14" t="s">
        <v>3729</v>
      </c>
      <c r="G912" s="14" t="s">
        <v>4009</v>
      </c>
      <c r="H912" s="25" t="s">
        <v>3650</v>
      </c>
      <c r="I912" s="26">
        <v>53.15</v>
      </c>
      <c r="J912" s="22">
        <v>0.0</v>
      </c>
      <c r="K912" s="22">
        <f t="shared" si="6"/>
        <v>0</v>
      </c>
      <c r="L912" s="22">
        <f t="shared" si="7"/>
        <v>0</v>
      </c>
      <c r="M912" s="22">
        <v>0.0</v>
      </c>
      <c r="N912" s="22">
        <f t="shared" si="8"/>
        <v>0</v>
      </c>
      <c r="O912" s="22">
        <f t="shared" si="9"/>
        <v>0</v>
      </c>
      <c r="P912" s="22">
        <v>10.0</v>
      </c>
      <c r="Q912" s="22">
        <f t="shared" si="10"/>
        <v>0</v>
      </c>
      <c r="R912" s="22">
        <f t="shared" si="11"/>
        <v>10</v>
      </c>
      <c r="S912" s="22">
        <v>100.0</v>
      </c>
      <c r="T912" s="22">
        <f t="shared" si="12"/>
        <v>56.85</v>
      </c>
      <c r="U912" s="22">
        <f t="shared" si="13"/>
        <v>43.15</v>
      </c>
      <c r="V912" s="22">
        <f t="shared" si="14"/>
        <v>0</v>
      </c>
      <c r="W912" s="22">
        <v>13.9</v>
      </c>
      <c r="X912" s="22">
        <f t="shared" si="15"/>
        <v>13.9</v>
      </c>
      <c r="Y912" s="22">
        <f t="shared" si="16"/>
        <v>0</v>
      </c>
      <c r="Z912" s="22">
        <v>0.39</v>
      </c>
      <c r="AA912" s="22">
        <f t="shared" si="17"/>
        <v>0.39</v>
      </c>
      <c r="AB912" s="22">
        <f t="shared" si="18"/>
        <v>0</v>
      </c>
      <c r="AC912" s="22">
        <v>68.87</v>
      </c>
      <c r="AD912" s="22">
        <f t="shared" si="19"/>
        <v>68.87</v>
      </c>
      <c r="AE912" s="22">
        <f t="shared" si="20"/>
        <v>0</v>
      </c>
      <c r="AF912" s="22">
        <v>1.37</v>
      </c>
      <c r="AG912" s="22">
        <f t="shared" si="21"/>
        <v>1.37</v>
      </c>
      <c r="AH912" s="22">
        <f t="shared" si="22"/>
        <v>0</v>
      </c>
      <c r="AI912" s="22">
        <v>60.86</v>
      </c>
      <c r="AJ912" s="22">
        <f t="shared" si="23"/>
        <v>60.86</v>
      </c>
      <c r="AK912" s="22">
        <f t="shared" si="24"/>
        <v>0</v>
      </c>
      <c r="AL912" s="22">
        <f t="shared" ref="AL912:AN912" si="3770">AF912+AI912</f>
        <v>62.23</v>
      </c>
      <c r="AM912" s="22">
        <f t="shared" si="3770"/>
        <v>62.23</v>
      </c>
      <c r="AN912" s="22">
        <f t="shared" si="3770"/>
        <v>0</v>
      </c>
      <c r="AO912" s="22">
        <f t="shared" ref="AO912:AQ912" si="3771">SUM(J912+M912+P912+S912+W912+Z912+AC912+AF912+AI912)</f>
        <v>255.39</v>
      </c>
      <c r="AP912" s="22">
        <f t="shared" si="3771"/>
        <v>202.24</v>
      </c>
      <c r="AQ912" s="22">
        <f t="shared" si="3771"/>
        <v>53.15</v>
      </c>
      <c r="AR912" s="22">
        <v>0.0</v>
      </c>
      <c r="AS912" s="22">
        <f t="shared" si="27"/>
        <v>53.15</v>
      </c>
      <c r="AT912" s="22">
        <f t="shared" si="28"/>
        <v>53.15</v>
      </c>
      <c r="AU912" s="22">
        <f t="shared" si="29"/>
        <v>0</v>
      </c>
      <c r="AV912" s="22">
        <f t="shared" si="3767"/>
        <v>4554</v>
      </c>
      <c r="AW912" s="22">
        <f t="shared" si="31"/>
        <v>4554</v>
      </c>
      <c r="AX912" s="22">
        <f t="shared" si="32"/>
        <v>0</v>
      </c>
      <c r="AY912" s="22">
        <v>70.73</v>
      </c>
      <c r="AZ912" s="22">
        <f t="shared" si="33"/>
        <v>70.73</v>
      </c>
      <c r="BA912" s="22">
        <f t="shared" si="34"/>
        <v>0</v>
      </c>
      <c r="BB912" s="22">
        <f t="shared" si="35"/>
        <v>4624.73</v>
      </c>
      <c r="BC912" s="22">
        <f t="shared" ref="BC912:BD912" si="3772">SUM(AW912+AZ912)</f>
        <v>4624.73</v>
      </c>
      <c r="BD912" s="22">
        <f t="shared" si="3772"/>
        <v>0</v>
      </c>
      <c r="BE912" s="22">
        <f t="shared" si="37"/>
        <v>0</v>
      </c>
      <c r="BF912" s="27">
        <v>0.0</v>
      </c>
      <c r="BG912" s="22">
        <f t="shared" si="38"/>
        <v>0</v>
      </c>
      <c r="BH912" s="22">
        <f t="shared" si="39"/>
        <v>0</v>
      </c>
      <c r="BI912" s="22">
        <v>308.79999999999995</v>
      </c>
      <c r="BJ912" s="22">
        <f t="shared" si="40"/>
        <v>308.8</v>
      </c>
      <c r="BK912" s="22">
        <f t="shared" si="41"/>
        <v>0</v>
      </c>
      <c r="BL912" s="22"/>
      <c r="BM912" s="22">
        <f t="shared" si="42"/>
        <v>0</v>
      </c>
      <c r="BN912" s="22" t="str">
        <f t="shared" si="43"/>
        <v/>
      </c>
      <c r="BO912" s="22">
        <f t="shared" ref="BO912:BQ912" si="3773">BF912+BI912+BL912</f>
        <v>308.8</v>
      </c>
      <c r="BP912" s="22">
        <f t="shared" si="3773"/>
        <v>308.8</v>
      </c>
      <c r="BQ912" s="22">
        <f t="shared" si="3773"/>
        <v>0</v>
      </c>
      <c r="BR912" s="22">
        <f t="shared" si="45"/>
        <v>0</v>
      </c>
      <c r="BS912" s="22">
        <v>0.0</v>
      </c>
      <c r="BT912" s="22">
        <f t="shared" si="46"/>
        <v>0</v>
      </c>
      <c r="BU912" s="22">
        <f t="shared" si="47"/>
        <v>0</v>
      </c>
      <c r="BV912" s="22">
        <f t="shared" si="48"/>
        <v>0</v>
      </c>
      <c r="BW912" s="27">
        <v>766.16</v>
      </c>
      <c r="BX912" s="22">
        <f t="shared" si="49"/>
        <v>766.16</v>
      </c>
      <c r="BY912" s="22">
        <f t="shared" si="50"/>
        <v>0</v>
      </c>
      <c r="BZ912" s="22">
        <f t="shared" si="51"/>
        <v>0</v>
      </c>
      <c r="CA912" s="22">
        <f t="shared" si="52"/>
        <v>0</v>
      </c>
    </row>
    <row r="913" ht="14.25" customHeight="1">
      <c r="A913" s="14" t="s">
        <v>4010</v>
      </c>
      <c r="B913" s="14" t="s">
        <v>4011</v>
      </c>
      <c r="C913" s="14" t="s">
        <v>4012</v>
      </c>
      <c r="D913" s="14" t="s">
        <v>4013</v>
      </c>
      <c r="E913" s="14" t="s">
        <v>346</v>
      </c>
      <c r="F913" s="14" t="s">
        <v>577</v>
      </c>
      <c r="G913" s="14" t="s">
        <v>4014</v>
      </c>
      <c r="H913" s="25" t="s">
        <v>3650</v>
      </c>
      <c r="I913" s="26">
        <v>53.15</v>
      </c>
      <c r="J913" s="22">
        <v>0.0</v>
      </c>
      <c r="K913" s="22">
        <f t="shared" si="6"/>
        <v>0</v>
      </c>
      <c r="L913" s="22">
        <f t="shared" si="7"/>
        <v>0</v>
      </c>
      <c r="M913" s="22">
        <v>0.0</v>
      </c>
      <c r="N913" s="22">
        <f t="shared" si="8"/>
        <v>0</v>
      </c>
      <c r="O913" s="22">
        <f t="shared" si="9"/>
        <v>0</v>
      </c>
      <c r="P913" s="22">
        <v>10.0</v>
      </c>
      <c r="Q913" s="22">
        <f t="shared" si="10"/>
        <v>0</v>
      </c>
      <c r="R913" s="22">
        <f t="shared" si="11"/>
        <v>10</v>
      </c>
      <c r="S913" s="22">
        <v>100.0</v>
      </c>
      <c r="T913" s="22">
        <f t="shared" si="12"/>
        <v>56.85</v>
      </c>
      <c r="U913" s="22">
        <f t="shared" si="13"/>
        <v>43.15</v>
      </c>
      <c r="V913" s="22">
        <f t="shared" si="14"/>
        <v>0</v>
      </c>
      <c r="W913" s="22">
        <v>13.9</v>
      </c>
      <c r="X913" s="22">
        <f t="shared" si="15"/>
        <v>13.9</v>
      </c>
      <c r="Y913" s="22">
        <f t="shared" si="16"/>
        <v>0</v>
      </c>
      <c r="Z913" s="22">
        <v>0.39</v>
      </c>
      <c r="AA913" s="22">
        <f t="shared" si="17"/>
        <v>0.39</v>
      </c>
      <c r="AB913" s="22">
        <f t="shared" si="18"/>
        <v>0</v>
      </c>
      <c r="AC913" s="22">
        <v>68.87</v>
      </c>
      <c r="AD913" s="22">
        <f t="shared" si="19"/>
        <v>68.87</v>
      </c>
      <c r="AE913" s="22">
        <f t="shared" si="20"/>
        <v>0</v>
      </c>
      <c r="AF913" s="22">
        <v>1.37</v>
      </c>
      <c r="AG913" s="22">
        <f t="shared" si="21"/>
        <v>1.37</v>
      </c>
      <c r="AH913" s="22">
        <f t="shared" si="22"/>
        <v>0</v>
      </c>
      <c r="AI913" s="22">
        <v>60.86</v>
      </c>
      <c r="AJ913" s="22">
        <f t="shared" si="23"/>
        <v>60.86</v>
      </c>
      <c r="AK913" s="22">
        <f t="shared" si="24"/>
        <v>0</v>
      </c>
      <c r="AL913" s="22">
        <f t="shared" ref="AL913:AN913" si="3774">AF913+AI913</f>
        <v>62.23</v>
      </c>
      <c r="AM913" s="22">
        <f t="shared" si="3774"/>
        <v>62.23</v>
      </c>
      <c r="AN913" s="22">
        <f t="shared" si="3774"/>
        <v>0</v>
      </c>
      <c r="AO913" s="22">
        <f t="shared" ref="AO913:AQ913" si="3775">SUM(J913+M913+P913+S913+W913+Z913+AC913+AF913+AI913)</f>
        <v>255.39</v>
      </c>
      <c r="AP913" s="22">
        <f t="shared" si="3775"/>
        <v>202.24</v>
      </c>
      <c r="AQ913" s="22">
        <f t="shared" si="3775"/>
        <v>53.15</v>
      </c>
      <c r="AR913" s="22">
        <v>0.0</v>
      </c>
      <c r="AS913" s="22">
        <f t="shared" si="27"/>
        <v>53.15</v>
      </c>
      <c r="AT913" s="22">
        <f t="shared" si="28"/>
        <v>53.15</v>
      </c>
      <c r="AU913" s="22">
        <f t="shared" si="29"/>
        <v>0</v>
      </c>
      <c r="AV913" s="22">
        <f t="shared" si="3767"/>
        <v>4554</v>
      </c>
      <c r="AW913" s="22">
        <f t="shared" si="31"/>
        <v>4554</v>
      </c>
      <c r="AX913" s="22">
        <f t="shared" si="32"/>
        <v>0</v>
      </c>
      <c r="AY913" s="22">
        <v>70.73</v>
      </c>
      <c r="AZ913" s="22">
        <f t="shared" si="33"/>
        <v>70.73</v>
      </c>
      <c r="BA913" s="22">
        <f t="shared" si="34"/>
        <v>0</v>
      </c>
      <c r="BB913" s="22">
        <f t="shared" si="35"/>
        <v>4624.73</v>
      </c>
      <c r="BC913" s="22">
        <f t="shared" ref="BC913:BD913" si="3776">SUM(AW913+AZ913)</f>
        <v>4624.73</v>
      </c>
      <c r="BD913" s="22">
        <f t="shared" si="3776"/>
        <v>0</v>
      </c>
      <c r="BE913" s="22">
        <f t="shared" si="37"/>
        <v>0</v>
      </c>
      <c r="BF913" s="27">
        <v>0.0</v>
      </c>
      <c r="BG913" s="22">
        <f t="shared" si="38"/>
        <v>0</v>
      </c>
      <c r="BH913" s="22">
        <f t="shared" si="39"/>
        <v>0</v>
      </c>
      <c r="BI913" s="22">
        <v>377.9</v>
      </c>
      <c r="BJ913" s="22">
        <f t="shared" si="40"/>
        <v>377.9</v>
      </c>
      <c r="BK913" s="22">
        <f t="shared" si="41"/>
        <v>0</v>
      </c>
      <c r="BL913" s="22"/>
      <c r="BM913" s="22">
        <f t="shared" si="42"/>
        <v>0</v>
      </c>
      <c r="BN913" s="22" t="str">
        <f t="shared" si="43"/>
        <v/>
      </c>
      <c r="BO913" s="22">
        <f t="shared" ref="BO913:BQ913" si="3777">BF913+BI913+BL913</f>
        <v>377.9</v>
      </c>
      <c r="BP913" s="22">
        <f t="shared" si="3777"/>
        <v>377.9</v>
      </c>
      <c r="BQ913" s="22">
        <f t="shared" si="3777"/>
        <v>0</v>
      </c>
      <c r="BR913" s="22">
        <f t="shared" si="45"/>
        <v>0</v>
      </c>
      <c r="BS913" s="22">
        <v>0.0</v>
      </c>
      <c r="BT913" s="22">
        <f t="shared" si="46"/>
        <v>0</v>
      </c>
      <c r="BU913" s="22">
        <f t="shared" si="47"/>
        <v>0</v>
      </c>
      <c r="BV913" s="22">
        <f t="shared" si="48"/>
        <v>0</v>
      </c>
      <c r="BW913" s="27">
        <v>766.16</v>
      </c>
      <c r="BX913" s="22">
        <f t="shared" si="49"/>
        <v>766.16</v>
      </c>
      <c r="BY913" s="22">
        <f t="shared" si="50"/>
        <v>0</v>
      </c>
      <c r="BZ913" s="22">
        <f t="shared" si="51"/>
        <v>0</v>
      </c>
      <c r="CA913" s="22">
        <f t="shared" si="52"/>
        <v>0</v>
      </c>
    </row>
    <row r="914" ht="14.25" customHeight="1">
      <c r="A914" s="14" t="s">
        <v>4015</v>
      </c>
      <c r="B914" s="14" t="s">
        <v>4016</v>
      </c>
      <c r="C914" s="14" t="s">
        <v>4017</v>
      </c>
      <c r="D914" s="14" t="s">
        <v>4018</v>
      </c>
      <c r="E914" s="14" t="s">
        <v>1095</v>
      </c>
      <c r="F914" s="14" t="s">
        <v>369</v>
      </c>
      <c r="G914" s="14" t="s">
        <v>4019</v>
      </c>
      <c r="H914" s="25" t="s">
        <v>3650</v>
      </c>
      <c r="I914" s="26">
        <v>53.15</v>
      </c>
      <c r="J914" s="22">
        <v>0.0</v>
      </c>
      <c r="K914" s="22">
        <f t="shared" si="6"/>
        <v>0</v>
      </c>
      <c r="L914" s="22">
        <f t="shared" si="7"/>
        <v>0</v>
      </c>
      <c r="M914" s="22">
        <v>0.0</v>
      </c>
      <c r="N914" s="22">
        <f t="shared" si="8"/>
        <v>0</v>
      </c>
      <c r="O914" s="22">
        <f t="shared" si="9"/>
        <v>0</v>
      </c>
      <c r="P914" s="22">
        <v>10.0</v>
      </c>
      <c r="Q914" s="22">
        <f t="shared" si="10"/>
        <v>0</v>
      </c>
      <c r="R914" s="22">
        <f t="shared" si="11"/>
        <v>10</v>
      </c>
      <c r="S914" s="22">
        <v>100.0</v>
      </c>
      <c r="T914" s="22">
        <f t="shared" si="12"/>
        <v>56.85</v>
      </c>
      <c r="U914" s="22">
        <f t="shared" si="13"/>
        <v>43.15</v>
      </c>
      <c r="V914" s="22">
        <f t="shared" si="14"/>
        <v>0</v>
      </c>
      <c r="W914" s="22">
        <v>13.9</v>
      </c>
      <c r="X914" s="22">
        <f t="shared" si="15"/>
        <v>13.9</v>
      </c>
      <c r="Y914" s="22">
        <f t="shared" si="16"/>
        <v>0</v>
      </c>
      <c r="Z914" s="22">
        <v>0.39</v>
      </c>
      <c r="AA914" s="22">
        <f t="shared" si="17"/>
        <v>0.39</v>
      </c>
      <c r="AB914" s="22">
        <f t="shared" si="18"/>
        <v>0</v>
      </c>
      <c r="AC914" s="22">
        <v>68.87</v>
      </c>
      <c r="AD914" s="22">
        <f t="shared" si="19"/>
        <v>68.87</v>
      </c>
      <c r="AE914" s="22">
        <f t="shared" si="20"/>
        <v>0</v>
      </c>
      <c r="AF914" s="22">
        <v>1.37</v>
      </c>
      <c r="AG914" s="22">
        <f t="shared" si="21"/>
        <v>1.37</v>
      </c>
      <c r="AH914" s="22">
        <f t="shared" si="22"/>
        <v>0</v>
      </c>
      <c r="AI914" s="22">
        <v>60.86</v>
      </c>
      <c r="AJ914" s="22">
        <f t="shared" si="23"/>
        <v>60.86</v>
      </c>
      <c r="AK914" s="22">
        <f t="shared" si="24"/>
        <v>0</v>
      </c>
      <c r="AL914" s="22">
        <f t="shared" ref="AL914:AN914" si="3778">AF914+AI914</f>
        <v>62.23</v>
      </c>
      <c r="AM914" s="22">
        <f t="shared" si="3778"/>
        <v>62.23</v>
      </c>
      <c r="AN914" s="22">
        <f t="shared" si="3778"/>
        <v>0</v>
      </c>
      <c r="AO914" s="22">
        <f t="shared" ref="AO914:AQ914" si="3779">SUM(J914+M914+P914+S914+W914+Z914+AC914+AF914+AI914)</f>
        <v>255.39</v>
      </c>
      <c r="AP914" s="22">
        <f t="shared" si="3779"/>
        <v>202.24</v>
      </c>
      <c r="AQ914" s="22">
        <f t="shared" si="3779"/>
        <v>53.15</v>
      </c>
      <c r="AR914" s="22">
        <v>0.0</v>
      </c>
      <c r="AS914" s="22">
        <f t="shared" si="27"/>
        <v>53.15</v>
      </c>
      <c r="AT914" s="22">
        <f t="shared" si="28"/>
        <v>53.15</v>
      </c>
      <c r="AU914" s="22">
        <f t="shared" si="29"/>
        <v>0</v>
      </c>
      <c r="AV914" s="22">
        <f t="shared" si="3767"/>
        <v>4554</v>
      </c>
      <c r="AW914" s="22">
        <f t="shared" si="31"/>
        <v>4554</v>
      </c>
      <c r="AX914" s="22">
        <f t="shared" si="32"/>
        <v>0</v>
      </c>
      <c r="AY914" s="22">
        <v>70.73</v>
      </c>
      <c r="AZ914" s="22">
        <f t="shared" si="33"/>
        <v>70.73</v>
      </c>
      <c r="BA914" s="22">
        <f t="shared" si="34"/>
        <v>0</v>
      </c>
      <c r="BB914" s="22">
        <f t="shared" si="35"/>
        <v>4624.73</v>
      </c>
      <c r="BC914" s="22">
        <f t="shared" ref="BC914:BD914" si="3780">SUM(AW914+AZ914)</f>
        <v>4624.73</v>
      </c>
      <c r="BD914" s="22">
        <f t="shared" si="3780"/>
        <v>0</v>
      </c>
      <c r="BE914" s="22">
        <f t="shared" si="37"/>
        <v>0</v>
      </c>
      <c r="BF914" s="27">
        <v>0.0</v>
      </c>
      <c r="BG914" s="22">
        <f t="shared" si="38"/>
        <v>0</v>
      </c>
      <c r="BH914" s="22">
        <f t="shared" si="39"/>
        <v>0</v>
      </c>
      <c r="BI914" s="22">
        <v>434.75</v>
      </c>
      <c r="BJ914" s="22">
        <f t="shared" si="40"/>
        <v>434.75</v>
      </c>
      <c r="BK914" s="22">
        <f t="shared" si="41"/>
        <v>0</v>
      </c>
      <c r="BL914" s="22"/>
      <c r="BM914" s="22">
        <f t="shared" si="42"/>
        <v>0</v>
      </c>
      <c r="BN914" s="22" t="str">
        <f t="shared" si="43"/>
        <v/>
      </c>
      <c r="BO914" s="22">
        <f t="shared" ref="BO914:BQ914" si="3781">BF914+BI914+BL914</f>
        <v>434.75</v>
      </c>
      <c r="BP914" s="22">
        <f t="shared" si="3781"/>
        <v>434.75</v>
      </c>
      <c r="BQ914" s="22">
        <f t="shared" si="3781"/>
        <v>0</v>
      </c>
      <c r="BR914" s="22">
        <f t="shared" si="45"/>
        <v>0</v>
      </c>
      <c r="BS914" s="22">
        <v>0.0</v>
      </c>
      <c r="BT914" s="22">
        <f t="shared" si="46"/>
        <v>0</v>
      </c>
      <c r="BU914" s="22">
        <f t="shared" si="47"/>
        <v>0</v>
      </c>
      <c r="BV914" s="22">
        <f t="shared" si="48"/>
        <v>0</v>
      </c>
      <c r="BW914" s="27">
        <v>191.54</v>
      </c>
      <c r="BX914" s="22">
        <f t="shared" si="49"/>
        <v>191.54</v>
      </c>
      <c r="BY914" s="22">
        <f t="shared" si="50"/>
        <v>0</v>
      </c>
      <c r="BZ914" s="22">
        <f t="shared" si="51"/>
        <v>0</v>
      </c>
      <c r="CA914" s="22">
        <f t="shared" si="52"/>
        <v>0</v>
      </c>
    </row>
    <row r="915" ht="14.25" customHeight="1">
      <c r="A915" s="14" t="s">
        <v>4020</v>
      </c>
      <c r="B915" s="14" t="s">
        <v>4021</v>
      </c>
      <c r="C915" s="14" t="s">
        <v>4022</v>
      </c>
      <c r="D915" s="14" t="s">
        <v>4023</v>
      </c>
      <c r="E915" s="14" t="s">
        <v>4024</v>
      </c>
      <c r="F915" s="14" t="s">
        <v>4025</v>
      </c>
      <c r="G915" s="14" t="s">
        <v>4026</v>
      </c>
      <c r="H915" s="25" t="s">
        <v>3650</v>
      </c>
      <c r="I915" s="26">
        <v>53.15</v>
      </c>
      <c r="J915" s="22">
        <v>0.0</v>
      </c>
      <c r="K915" s="22">
        <f t="shared" si="6"/>
        <v>0</v>
      </c>
      <c r="L915" s="22">
        <f t="shared" si="7"/>
        <v>0</v>
      </c>
      <c r="M915" s="22">
        <v>0.0</v>
      </c>
      <c r="N915" s="22">
        <f t="shared" si="8"/>
        <v>0</v>
      </c>
      <c r="O915" s="22">
        <f t="shared" si="9"/>
        <v>0</v>
      </c>
      <c r="P915" s="22">
        <v>22.0</v>
      </c>
      <c r="Q915" s="22">
        <f t="shared" si="10"/>
        <v>0</v>
      </c>
      <c r="R915" s="22">
        <f t="shared" si="11"/>
        <v>22</v>
      </c>
      <c r="S915" s="22">
        <v>100.0</v>
      </c>
      <c r="T915" s="22">
        <f t="shared" si="12"/>
        <v>68.85</v>
      </c>
      <c r="U915" s="22">
        <f t="shared" si="13"/>
        <v>31.15</v>
      </c>
      <c r="V915" s="22">
        <f t="shared" si="14"/>
        <v>0</v>
      </c>
      <c r="W915" s="22">
        <v>13.9</v>
      </c>
      <c r="X915" s="22">
        <f t="shared" si="15"/>
        <v>13.9</v>
      </c>
      <c r="Y915" s="22">
        <f t="shared" si="16"/>
        <v>0</v>
      </c>
      <c r="Z915" s="22">
        <v>0.39</v>
      </c>
      <c r="AA915" s="22">
        <f t="shared" si="17"/>
        <v>0.39</v>
      </c>
      <c r="AB915" s="22">
        <f t="shared" si="18"/>
        <v>0</v>
      </c>
      <c r="AC915" s="22">
        <v>68.87</v>
      </c>
      <c r="AD915" s="22">
        <f t="shared" si="19"/>
        <v>68.87</v>
      </c>
      <c r="AE915" s="22">
        <f t="shared" si="20"/>
        <v>0</v>
      </c>
      <c r="AF915" s="22">
        <v>1.37</v>
      </c>
      <c r="AG915" s="22">
        <f t="shared" si="21"/>
        <v>1.37</v>
      </c>
      <c r="AH915" s="22">
        <f t="shared" si="22"/>
        <v>0</v>
      </c>
      <c r="AI915" s="22">
        <v>60.86</v>
      </c>
      <c r="AJ915" s="22">
        <f t="shared" si="23"/>
        <v>60.86</v>
      </c>
      <c r="AK915" s="22">
        <f t="shared" si="24"/>
        <v>0</v>
      </c>
      <c r="AL915" s="22">
        <f t="shared" ref="AL915:AN915" si="3782">AF915+AI915</f>
        <v>62.23</v>
      </c>
      <c r="AM915" s="22">
        <f t="shared" si="3782"/>
        <v>62.23</v>
      </c>
      <c r="AN915" s="22">
        <f t="shared" si="3782"/>
        <v>0</v>
      </c>
      <c r="AO915" s="22">
        <f t="shared" ref="AO915:AQ915" si="3783">SUM(J915+M915+P915+S915+W915+Z915+AC915+AF915+AI915)</f>
        <v>267.39</v>
      </c>
      <c r="AP915" s="22">
        <f t="shared" si="3783"/>
        <v>214.24</v>
      </c>
      <c r="AQ915" s="22">
        <f t="shared" si="3783"/>
        <v>53.15</v>
      </c>
      <c r="AR915" s="22">
        <v>0.0</v>
      </c>
      <c r="AS915" s="22">
        <f t="shared" si="27"/>
        <v>53.15</v>
      </c>
      <c r="AT915" s="22">
        <f t="shared" si="28"/>
        <v>53.15</v>
      </c>
      <c r="AU915" s="22">
        <f t="shared" si="29"/>
        <v>0</v>
      </c>
      <c r="AV915" s="22">
        <f>82.93*120</f>
        <v>9951.6</v>
      </c>
      <c r="AW915" s="22">
        <f t="shared" si="31"/>
        <v>9951.6</v>
      </c>
      <c r="AX915" s="22">
        <f t="shared" si="32"/>
        <v>0</v>
      </c>
      <c r="AY915" s="22">
        <v>175.06</v>
      </c>
      <c r="AZ915" s="22">
        <f t="shared" si="33"/>
        <v>175.06</v>
      </c>
      <c r="BA915" s="22">
        <f t="shared" si="34"/>
        <v>0</v>
      </c>
      <c r="BB915" s="22">
        <f t="shared" si="35"/>
        <v>10126.66</v>
      </c>
      <c r="BC915" s="22">
        <f t="shared" ref="BC915:BD915" si="3784">SUM(AW915+AZ915)</f>
        <v>10126.66</v>
      </c>
      <c r="BD915" s="22">
        <f t="shared" si="3784"/>
        <v>0</v>
      </c>
      <c r="BE915" s="22">
        <f t="shared" si="37"/>
        <v>0</v>
      </c>
      <c r="BF915" s="27">
        <v>0.0</v>
      </c>
      <c r="BG915" s="22">
        <f t="shared" si="38"/>
        <v>0</v>
      </c>
      <c r="BH915" s="22">
        <f t="shared" si="39"/>
        <v>0</v>
      </c>
      <c r="BI915" s="22">
        <v>283.41</v>
      </c>
      <c r="BJ915" s="22">
        <f t="shared" si="40"/>
        <v>283.41</v>
      </c>
      <c r="BK915" s="22">
        <f t="shared" si="41"/>
        <v>0</v>
      </c>
      <c r="BL915" s="22"/>
      <c r="BM915" s="22">
        <f t="shared" si="42"/>
        <v>0</v>
      </c>
      <c r="BN915" s="22" t="str">
        <f t="shared" si="43"/>
        <v/>
      </c>
      <c r="BO915" s="22">
        <f t="shared" ref="BO915:BQ915" si="3785">BF915+BI915+BL915</f>
        <v>283.41</v>
      </c>
      <c r="BP915" s="22">
        <f t="shared" si="3785"/>
        <v>283.41</v>
      </c>
      <c r="BQ915" s="22">
        <f t="shared" si="3785"/>
        <v>0</v>
      </c>
      <c r="BR915" s="22">
        <f t="shared" si="45"/>
        <v>0</v>
      </c>
      <c r="BS915" s="22">
        <v>0.0</v>
      </c>
      <c r="BT915" s="22">
        <f t="shared" si="46"/>
        <v>0</v>
      </c>
      <c r="BU915" s="22">
        <f t="shared" si="47"/>
        <v>0</v>
      </c>
      <c r="BV915" s="22">
        <f t="shared" si="48"/>
        <v>0</v>
      </c>
      <c r="BW915" s="27">
        <v>2479.36</v>
      </c>
      <c r="BX915" s="22">
        <f t="shared" si="49"/>
        <v>2479.36</v>
      </c>
      <c r="BY915" s="22">
        <f t="shared" si="50"/>
        <v>0</v>
      </c>
      <c r="BZ915" s="22">
        <f t="shared" si="51"/>
        <v>0</v>
      </c>
      <c r="CA915" s="22">
        <f t="shared" si="52"/>
        <v>0</v>
      </c>
    </row>
    <row r="916" ht="14.25" customHeight="1">
      <c r="A916" s="14" t="s">
        <v>4027</v>
      </c>
      <c r="B916" s="14" t="s">
        <v>4028</v>
      </c>
      <c r="C916" s="14" t="s">
        <v>4029</v>
      </c>
      <c r="D916" s="14" t="s">
        <v>4030</v>
      </c>
      <c r="E916" s="14" t="s">
        <v>266</v>
      </c>
      <c r="F916" s="14" t="s">
        <v>191</v>
      </c>
      <c r="G916" s="14" t="s">
        <v>4031</v>
      </c>
      <c r="H916" s="25" t="s">
        <v>3650</v>
      </c>
      <c r="I916" s="26">
        <v>53.15</v>
      </c>
      <c r="J916" s="22">
        <v>0.0</v>
      </c>
      <c r="K916" s="22">
        <f t="shared" si="6"/>
        <v>0</v>
      </c>
      <c r="L916" s="22">
        <f t="shared" si="7"/>
        <v>0</v>
      </c>
      <c r="M916" s="22">
        <v>0.0</v>
      </c>
      <c r="N916" s="22">
        <f t="shared" si="8"/>
        <v>0</v>
      </c>
      <c r="O916" s="22">
        <f t="shared" si="9"/>
        <v>0</v>
      </c>
      <c r="P916" s="22">
        <v>10.0</v>
      </c>
      <c r="Q916" s="22">
        <f t="shared" si="10"/>
        <v>0</v>
      </c>
      <c r="R916" s="22">
        <f t="shared" si="11"/>
        <v>10</v>
      </c>
      <c r="S916" s="22">
        <v>100.0</v>
      </c>
      <c r="T916" s="22">
        <f t="shared" si="12"/>
        <v>56.85</v>
      </c>
      <c r="U916" s="22">
        <f t="shared" si="13"/>
        <v>43.15</v>
      </c>
      <c r="V916" s="22">
        <f t="shared" si="14"/>
        <v>0</v>
      </c>
      <c r="W916" s="22">
        <v>27.8</v>
      </c>
      <c r="X916" s="22">
        <f t="shared" si="15"/>
        <v>27.8</v>
      </c>
      <c r="Y916" s="22">
        <f t="shared" si="16"/>
        <v>0</v>
      </c>
      <c r="Z916" s="22">
        <v>0.39</v>
      </c>
      <c r="AA916" s="22">
        <f t="shared" si="17"/>
        <v>0.39</v>
      </c>
      <c r="AB916" s="22">
        <f t="shared" si="18"/>
        <v>0</v>
      </c>
      <c r="AC916" s="22">
        <v>68.87</v>
      </c>
      <c r="AD916" s="22">
        <f t="shared" si="19"/>
        <v>68.87</v>
      </c>
      <c r="AE916" s="22">
        <f t="shared" si="20"/>
        <v>0</v>
      </c>
      <c r="AF916" s="22">
        <v>1.37</v>
      </c>
      <c r="AG916" s="22">
        <f t="shared" si="21"/>
        <v>1.37</v>
      </c>
      <c r="AH916" s="22">
        <f t="shared" si="22"/>
        <v>0</v>
      </c>
      <c r="AI916" s="22">
        <v>60.86</v>
      </c>
      <c r="AJ916" s="22">
        <f t="shared" si="23"/>
        <v>60.86</v>
      </c>
      <c r="AK916" s="22">
        <f t="shared" si="24"/>
        <v>0</v>
      </c>
      <c r="AL916" s="22">
        <f t="shared" ref="AL916:AN916" si="3786">AF916+AI916</f>
        <v>62.23</v>
      </c>
      <c r="AM916" s="22">
        <f t="shared" si="3786"/>
        <v>62.23</v>
      </c>
      <c r="AN916" s="22">
        <f t="shared" si="3786"/>
        <v>0</v>
      </c>
      <c r="AO916" s="22">
        <f t="shared" ref="AO916:AQ916" si="3787">SUM(J916+M916+P916+S916+W916+Z916+AC916+AF916+AI916)</f>
        <v>269.29</v>
      </c>
      <c r="AP916" s="22">
        <f t="shared" si="3787"/>
        <v>216.14</v>
      </c>
      <c r="AQ916" s="22">
        <f t="shared" si="3787"/>
        <v>53.15</v>
      </c>
      <c r="AR916" s="22">
        <v>0.0</v>
      </c>
      <c r="AS916" s="22">
        <f t="shared" si="27"/>
        <v>53.15</v>
      </c>
      <c r="AT916" s="22">
        <f t="shared" si="28"/>
        <v>53.15</v>
      </c>
      <c r="AU916" s="22">
        <f t="shared" si="29"/>
        <v>0</v>
      </c>
      <c r="AV916" s="22">
        <f>37.95*120</f>
        <v>4554</v>
      </c>
      <c r="AW916" s="22">
        <f t="shared" si="31"/>
        <v>4554</v>
      </c>
      <c r="AX916" s="22">
        <f t="shared" si="32"/>
        <v>0</v>
      </c>
      <c r="AY916" s="22">
        <v>70.73</v>
      </c>
      <c r="AZ916" s="22">
        <f t="shared" si="33"/>
        <v>70.73</v>
      </c>
      <c r="BA916" s="22">
        <f t="shared" si="34"/>
        <v>0</v>
      </c>
      <c r="BB916" s="22">
        <f t="shared" si="35"/>
        <v>4624.73</v>
      </c>
      <c r="BC916" s="22">
        <f t="shared" ref="BC916:BD916" si="3788">SUM(AW916+AZ916)</f>
        <v>4624.73</v>
      </c>
      <c r="BD916" s="22">
        <f t="shared" si="3788"/>
        <v>0</v>
      </c>
      <c r="BE916" s="22">
        <f t="shared" si="37"/>
        <v>0</v>
      </c>
      <c r="BF916" s="27">
        <v>0.0</v>
      </c>
      <c r="BG916" s="22">
        <f t="shared" si="38"/>
        <v>0</v>
      </c>
      <c r="BH916" s="22">
        <f t="shared" si="39"/>
        <v>0</v>
      </c>
      <c r="BI916" s="22">
        <v>0.0</v>
      </c>
      <c r="BJ916" s="22">
        <f t="shared" si="40"/>
        <v>0</v>
      </c>
      <c r="BK916" s="22">
        <f t="shared" si="41"/>
        <v>0</v>
      </c>
      <c r="BL916" s="22"/>
      <c r="BM916" s="22">
        <f t="shared" si="42"/>
        <v>0</v>
      </c>
      <c r="BN916" s="22" t="str">
        <f t="shared" si="43"/>
        <v/>
      </c>
      <c r="BO916" s="22">
        <f t="shared" ref="BO916:BQ916" si="3789">BF916+BI916+BL916</f>
        <v>0</v>
      </c>
      <c r="BP916" s="22">
        <f t="shared" si="3789"/>
        <v>0</v>
      </c>
      <c r="BQ916" s="22">
        <f t="shared" si="3789"/>
        <v>0</v>
      </c>
      <c r="BR916" s="22">
        <f t="shared" si="45"/>
        <v>0</v>
      </c>
      <c r="BS916" s="22">
        <v>0.0</v>
      </c>
      <c r="BT916" s="22">
        <f t="shared" si="46"/>
        <v>0</v>
      </c>
      <c r="BU916" s="22">
        <f t="shared" si="47"/>
        <v>0</v>
      </c>
      <c r="BV916" s="22">
        <f t="shared" si="48"/>
        <v>0</v>
      </c>
      <c r="BW916" s="27">
        <v>106.4</v>
      </c>
      <c r="BX916" s="22">
        <f t="shared" si="49"/>
        <v>106.4</v>
      </c>
      <c r="BY916" s="22">
        <f t="shared" si="50"/>
        <v>0</v>
      </c>
      <c r="BZ916" s="22">
        <f t="shared" si="51"/>
        <v>0</v>
      </c>
      <c r="CA916" s="22">
        <f t="shared" si="52"/>
        <v>0</v>
      </c>
    </row>
    <row r="917" ht="14.25" customHeight="1">
      <c r="A917" s="14" t="s">
        <v>4032</v>
      </c>
      <c r="B917" s="14" t="s">
        <v>4033</v>
      </c>
      <c r="C917" s="14" t="s">
        <v>4034</v>
      </c>
      <c r="D917" s="14" t="s">
        <v>4035</v>
      </c>
      <c r="E917" s="14" t="s">
        <v>3158</v>
      </c>
      <c r="F917" s="14" t="s">
        <v>4036</v>
      </c>
      <c r="G917" s="14" t="s">
        <v>4037</v>
      </c>
      <c r="H917" s="25" t="s">
        <v>3650</v>
      </c>
      <c r="I917" s="26">
        <v>53.15</v>
      </c>
      <c r="J917" s="22">
        <v>0.0</v>
      </c>
      <c r="K917" s="22">
        <f t="shared" si="6"/>
        <v>0</v>
      </c>
      <c r="L917" s="22">
        <f t="shared" si="7"/>
        <v>0</v>
      </c>
      <c r="M917" s="22">
        <v>0.0</v>
      </c>
      <c r="N917" s="22">
        <f t="shared" si="8"/>
        <v>0</v>
      </c>
      <c r="O917" s="22">
        <f t="shared" si="9"/>
        <v>0</v>
      </c>
      <c r="P917" s="22">
        <v>10.0</v>
      </c>
      <c r="Q917" s="22">
        <f t="shared" si="10"/>
        <v>0</v>
      </c>
      <c r="R917" s="22">
        <f t="shared" si="11"/>
        <v>10</v>
      </c>
      <c r="S917" s="22">
        <v>100.0</v>
      </c>
      <c r="T917" s="22">
        <f t="shared" si="12"/>
        <v>56.85</v>
      </c>
      <c r="U917" s="22">
        <f t="shared" si="13"/>
        <v>43.15</v>
      </c>
      <c r="V917" s="22">
        <f t="shared" si="14"/>
        <v>0</v>
      </c>
      <c r="W917" s="22">
        <v>13.9</v>
      </c>
      <c r="X917" s="22">
        <f t="shared" si="15"/>
        <v>13.9</v>
      </c>
      <c r="Y917" s="22">
        <f t="shared" si="16"/>
        <v>0</v>
      </c>
      <c r="Z917" s="22">
        <v>0.39</v>
      </c>
      <c r="AA917" s="22">
        <f t="shared" si="17"/>
        <v>0.39</v>
      </c>
      <c r="AB917" s="22">
        <f t="shared" si="18"/>
        <v>0</v>
      </c>
      <c r="AC917" s="22">
        <v>68.87</v>
      </c>
      <c r="AD917" s="22">
        <f t="shared" si="19"/>
        <v>68.87</v>
      </c>
      <c r="AE917" s="22">
        <f t="shared" si="20"/>
        <v>0</v>
      </c>
      <c r="AF917" s="22">
        <v>1.37</v>
      </c>
      <c r="AG917" s="22">
        <f t="shared" si="21"/>
        <v>1.37</v>
      </c>
      <c r="AH917" s="22">
        <f t="shared" si="22"/>
        <v>0</v>
      </c>
      <c r="AI917" s="22">
        <v>60.86</v>
      </c>
      <c r="AJ917" s="22">
        <f t="shared" si="23"/>
        <v>60.86</v>
      </c>
      <c r="AK917" s="22">
        <f t="shared" si="24"/>
        <v>0</v>
      </c>
      <c r="AL917" s="22">
        <f t="shared" ref="AL917:AN917" si="3790">AF917+AI917</f>
        <v>62.23</v>
      </c>
      <c r="AM917" s="22">
        <f t="shared" si="3790"/>
        <v>62.23</v>
      </c>
      <c r="AN917" s="22">
        <f t="shared" si="3790"/>
        <v>0</v>
      </c>
      <c r="AO917" s="22">
        <f t="shared" ref="AO917:AQ917" si="3791">SUM(J917+M917+P917+S917+W917+Z917+AC917+AF917+AI917)</f>
        <v>255.39</v>
      </c>
      <c r="AP917" s="22">
        <f t="shared" si="3791"/>
        <v>202.24</v>
      </c>
      <c r="AQ917" s="22">
        <f t="shared" si="3791"/>
        <v>53.15</v>
      </c>
      <c r="AR917" s="22">
        <v>0.0</v>
      </c>
      <c r="AS917" s="22">
        <f t="shared" si="27"/>
        <v>53.15</v>
      </c>
      <c r="AT917" s="22">
        <f t="shared" si="28"/>
        <v>53.15</v>
      </c>
      <c r="AU917" s="22">
        <f t="shared" si="29"/>
        <v>0</v>
      </c>
      <c r="AV917" s="22">
        <f>82.93*120</f>
        <v>9951.6</v>
      </c>
      <c r="AW917" s="22">
        <f t="shared" si="31"/>
        <v>9951.6</v>
      </c>
      <c r="AX917" s="22">
        <f t="shared" si="32"/>
        <v>0</v>
      </c>
      <c r="AY917" s="22">
        <v>175.06</v>
      </c>
      <c r="AZ917" s="22">
        <f t="shared" si="33"/>
        <v>175.06</v>
      </c>
      <c r="BA917" s="22">
        <f t="shared" si="34"/>
        <v>0</v>
      </c>
      <c r="BB917" s="22">
        <f t="shared" si="35"/>
        <v>10126.66</v>
      </c>
      <c r="BC917" s="22">
        <f t="shared" ref="BC917:BD917" si="3792">SUM(AW917+AZ917)</f>
        <v>10126.66</v>
      </c>
      <c r="BD917" s="22">
        <f t="shared" si="3792"/>
        <v>0</v>
      </c>
      <c r="BE917" s="22">
        <f t="shared" si="37"/>
        <v>0</v>
      </c>
      <c r="BF917" s="27">
        <v>0.0</v>
      </c>
      <c r="BG917" s="22">
        <f t="shared" si="38"/>
        <v>0</v>
      </c>
      <c r="BH917" s="22">
        <f t="shared" si="39"/>
        <v>0</v>
      </c>
      <c r="BI917" s="22">
        <v>0.0</v>
      </c>
      <c r="BJ917" s="22">
        <f t="shared" si="40"/>
        <v>0</v>
      </c>
      <c r="BK917" s="22">
        <f t="shared" si="41"/>
        <v>0</v>
      </c>
      <c r="BL917" s="22"/>
      <c r="BM917" s="22">
        <f t="shared" si="42"/>
        <v>0</v>
      </c>
      <c r="BN917" s="22" t="str">
        <f t="shared" si="43"/>
        <v/>
      </c>
      <c r="BO917" s="22">
        <f t="shared" ref="BO917:BQ917" si="3793">BF917+BI917+BL917</f>
        <v>0</v>
      </c>
      <c r="BP917" s="22">
        <f t="shared" si="3793"/>
        <v>0</v>
      </c>
      <c r="BQ917" s="22">
        <f t="shared" si="3793"/>
        <v>0</v>
      </c>
      <c r="BR917" s="22">
        <f t="shared" si="45"/>
        <v>0</v>
      </c>
      <c r="BS917" s="22">
        <v>0.0</v>
      </c>
      <c r="BT917" s="22">
        <f t="shared" si="46"/>
        <v>0</v>
      </c>
      <c r="BU917" s="22">
        <f t="shared" si="47"/>
        <v>0</v>
      </c>
      <c r="BV917" s="22">
        <f t="shared" si="48"/>
        <v>0</v>
      </c>
      <c r="BW917" s="27">
        <v>0.0</v>
      </c>
      <c r="BX917" s="22">
        <f t="shared" si="49"/>
        <v>0</v>
      </c>
      <c r="BY917" s="22">
        <f t="shared" si="50"/>
        <v>0</v>
      </c>
      <c r="BZ917" s="22">
        <f t="shared" si="51"/>
        <v>0</v>
      </c>
      <c r="CA917" s="22">
        <f t="shared" si="52"/>
        <v>0</v>
      </c>
    </row>
    <row r="918" ht="14.25" customHeight="1">
      <c r="A918" s="14" t="s">
        <v>4038</v>
      </c>
      <c r="B918" s="14" t="s">
        <v>4039</v>
      </c>
      <c r="C918" s="14" t="s">
        <v>4040</v>
      </c>
      <c r="D918" s="14" t="s">
        <v>4041</v>
      </c>
      <c r="E918" s="14" t="s">
        <v>312</v>
      </c>
      <c r="F918" s="14" t="s">
        <v>508</v>
      </c>
      <c r="G918" s="14" t="s">
        <v>4042</v>
      </c>
      <c r="H918" s="25" t="s">
        <v>3650</v>
      </c>
      <c r="I918" s="26">
        <v>53.15</v>
      </c>
      <c r="J918" s="22">
        <v>0.0</v>
      </c>
      <c r="K918" s="22">
        <f t="shared" si="6"/>
        <v>0</v>
      </c>
      <c r="L918" s="22">
        <f t="shared" si="7"/>
        <v>0</v>
      </c>
      <c r="M918" s="22">
        <v>0.0</v>
      </c>
      <c r="N918" s="22">
        <f t="shared" si="8"/>
        <v>0</v>
      </c>
      <c r="O918" s="22">
        <f t="shared" si="9"/>
        <v>0</v>
      </c>
      <c r="P918" s="22">
        <v>22.0</v>
      </c>
      <c r="Q918" s="22">
        <f t="shared" si="10"/>
        <v>0</v>
      </c>
      <c r="R918" s="22">
        <f t="shared" si="11"/>
        <v>22</v>
      </c>
      <c r="S918" s="22">
        <v>100.0</v>
      </c>
      <c r="T918" s="22">
        <f t="shared" si="12"/>
        <v>68.85</v>
      </c>
      <c r="U918" s="22">
        <f t="shared" si="13"/>
        <v>31.15</v>
      </c>
      <c r="V918" s="22">
        <f t="shared" si="14"/>
        <v>0</v>
      </c>
      <c r="W918" s="22">
        <v>13.9</v>
      </c>
      <c r="X918" s="22">
        <f t="shared" si="15"/>
        <v>13.9</v>
      </c>
      <c r="Y918" s="22">
        <f t="shared" si="16"/>
        <v>0</v>
      </c>
      <c r="Z918" s="22">
        <v>0.39</v>
      </c>
      <c r="AA918" s="22">
        <f t="shared" si="17"/>
        <v>0.39</v>
      </c>
      <c r="AB918" s="22">
        <f t="shared" si="18"/>
        <v>0</v>
      </c>
      <c r="AC918" s="22">
        <v>68.87</v>
      </c>
      <c r="AD918" s="22">
        <f t="shared" si="19"/>
        <v>68.87</v>
      </c>
      <c r="AE918" s="22">
        <f t="shared" si="20"/>
        <v>0</v>
      </c>
      <c r="AF918" s="22">
        <v>1.37</v>
      </c>
      <c r="AG918" s="22">
        <f t="shared" si="21"/>
        <v>1.37</v>
      </c>
      <c r="AH918" s="22">
        <f t="shared" si="22"/>
        <v>0</v>
      </c>
      <c r="AI918" s="22">
        <v>60.86</v>
      </c>
      <c r="AJ918" s="22">
        <f t="shared" si="23"/>
        <v>60.86</v>
      </c>
      <c r="AK918" s="22">
        <f t="shared" si="24"/>
        <v>0</v>
      </c>
      <c r="AL918" s="22">
        <f t="shared" ref="AL918:AN918" si="3794">AF918+AI918</f>
        <v>62.23</v>
      </c>
      <c r="AM918" s="22">
        <f t="shared" si="3794"/>
        <v>62.23</v>
      </c>
      <c r="AN918" s="22">
        <f t="shared" si="3794"/>
        <v>0</v>
      </c>
      <c r="AO918" s="22">
        <f t="shared" ref="AO918:AQ918" si="3795">SUM(J918+M918+P918+S918+W918+Z918+AC918+AF918+AI918)</f>
        <v>267.39</v>
      </c>
      <c r="AP918" s="22">
        <f t="shared" si="3795"/>
        <v>214.24</v>
      </c>
      <c r="AQ918" s="22">
        <f t="shared" si="3795"/>
        <v>53.15</v>
      </c>
      <c r="AR918" s="22">
        <v>0.0</v>
      </c>
      <c r="AS918" s="22">
        <f t="shared" si="27"/>
        <v>53.15</v>
      </c>
      <c r="AT918" s="22">
        <f t="shared" si="28"/>
        <v>53.15</v>
      </c>
      <c r="AU918" s="22">
        <f t="shared" si="29"/>
        <v>0</v>
      </c>
      <c r="AV918" s="22">
        <f t="shared" ref="AV918:AV919" si="3800">37.95*120</f>
        <v>4554</v>
      </c>
      <c r="AW918" s="22">
        <f t="shared" si="31"/>
        <v>4554</v>
      </c>
      <c r="AX918" s="22">
        <f t="shared" si="32"/>
        <v>0</v>
      </c>
      <c r="AY918" s="22">
        <v>70.73</v>
      </c>
      <c r="AZ918" s="22">
        <f t="shared" si="33"/>
        <v>70.73</v>
      </c>
      <c r="BA918" s="22">
        <f t="shared" si="34"/>
        <v>0</v>
      </c>
      <c r="BB918" s="22">
        <f t="shared" si="35"/>
        <v>4624.73</v>
      </c>
      <c r="BC918" s="22">
        <f t="shared" ref="BC918:BD918" si="3796">SUM(AW918+AZ918)</f>
        <v>4624.73</v>
      </c>
      <c r="BD918" s="22">
        <f t="shared" si="3796"/>
        <v>0</v>
      </c>
      <c r="BE918" s="22">
        <f t="shared" si="37"/>
        <v>0</v>
      </c>
      <c r="BF918" s="27">
        <v>0.0</v>
      </c>
      <c r="BG918" s="22">
        <f t="shared" si="38"/>
        <v>0</v>
      </c>
      <c r="BH918" s="22">
        <f t="shared" si="39"/>
        <v>0</v>
      </c>
      <c r="BI918" s="22">
        <v>564.05</v>
      </c>
      <c r="BJ918" s="22">
        <f t="shared" si="40"/>
        <v>564.05</v>
      </c>
      <c r="BK918" s="22">
        <f t="shared" si="41"/>
        <v>0</v>
      </c>
      <c r="BL918" s="22"/>
      <c r="BM918" s="22">
        <f t="shared" si="42"/>
        <v>0</v>
      </c>
      <c r="BN918" s="22" t="str">
        <f t="shared" si="43"/>
        <v/>
      </c>
      <c r="BO918" s="22">
        <f t="shared" ref="BO918:BQ918" si="3797">BF918+BI918+BL918</f>
        <v>564.05</v>
      </c>
      <c r="BP918" s="22">
        <f t="shared" si="3797"/>
        <v>564.05</v>
      </c>
      <c r="BQ918" s="22">
        <f t="shared" si="3797"/>
        <v>0</v>
      </c>
      <c r="BR918" s="22">
        <f t="shared" si="45"/>
        <v>0</v>
      </c>
      <c r="BS918" s="22">
        <v>0.0</v>
      </c>
      <c r="BT918" s="22">
        <f t="shared" si="46"/>
        <v>0</v>
      </c>
      <c r="BU918" s="22">
        <f t="shared" si="47"/>
        <v>0</v>
      </c>
      <c r="BV918" s="22">
        <f t="shared" si="48"/>
        <v>0</v>
      </c>
      <c r="BW918" s="27">
        <v>0.0</v>
      </c>
      <c r="BX918" s="22">
        <f t="shared" si="49"/>
        <v>0</v>
      </c>
      <c r="BY918" s="22">
        <f t="shared" si="50"/>
        <v>0</v>
      </c>
      <c r="BZ918" s="22">
        <f t="shared" si="51"/>
        <v>0</v>
      </c>
      <c r="CA918" s="22">
        <f t="shared" si="52"/>
        <v>0</v>
      </c>
    </row>
    <row r="919" ht="14.25" customHeight="1">
      <c r="A919" s="14" t="s">
        <v>4043</v>
      </c>
      <c r="B919" s="14" t="s">
        <v>4044</v>
      </c>
      <c r="C919" s="14" t="s">
        <v>4045</v>
      </c>
      <c r="D919" s="14" t="s">
        <v>4046</v>
      </c>
      <c r="E919" s="14" t="s">
        <v>1095</v>
      </c>
      <c r="F919" s="14" t="s">
        <v>627</v>
      </c>
      <c r="G919" s="14" t="s">
        <v>4047</v>
      </c>
      <c r="H919" s="25" t="s">
        <v>3650</v>
      </c>
      <c r="I919" s="26">
        <v>53.15</v>
      </c>
      <c r="J919" s="22">
        <v>0.0</v>
      </c>
      <c r="K919" s="22">
        <f t="shared" si="6"/>
        <v>0</v>
      </c>
      <c r="L919" s="22">
        <f t="shared" si="7"/>
        <v>0</v>
      </c>
      <c r="M919" s="22">
        <v>0.0</v>
      </c>
      <c r="N919" s="22">
        <f t="shared" si="8"/>
        <v>0</v>
      </c>
      <c r="O919" s="22">
        <f t="shared" si="9"/>
        <v>0</v>
      </c>
      <c r="P919" s="22">
        <v>10.0</v>
      </c>
      <c r="Q919" s="22">
        <f t="shared" si="10"/>
        <v>0</v>
      </c>
      <c r="R919" s="22">
        <f t="shared" si="11"/>
        <v>10</v>
      </c>
      <c r="S919" s="22">
        <v>100.0</v>
      </c>
      <c r="T919" s="22">
        <f t="shared" si="12"/>
        <v>56.85</v>
      </c>
      <c r="U919" s="22">
        <f t="shared" si="13"/>
        <v>43.15</v>
      </c>
      <c r="V919" s="22">
        <f t="shared" si="14"/>
        <v>0</v>
      </c>
      <c r="W919" s="22">
        <v>13.9</v>
      </c>
      <c r="X919" s="22">
        <f t="shared" si="15"/>
        <v>13.9</v>
      </c>
      <c r="Y919" s="22">
        <f t="shared" si="16"/>
        <v>0</v>
      </c>
      <c r="Z919" s="22">
        <v>0.39</v>
      </c>
      <c r="AA919" s="22">
        <f t="shared" si="17"/>
        <v>0.39</v>
      </c>
      <c r="AB919" s="22">
        <f t="shared" si="18"/>
        <v>0</v>
      </c>
      <c r="AC919" s="22">
        <v>68.87</v>
      </c>
      <c r="AD919" s="22">
        <f t="shared" si="19"/>
        <v>68.87</v>
      </c>
      <c r="AE919" s="22">
        <f t="shared" si="20"/>
        <v>0</v>
      </c>
      <c r="AF919" s="22">
        <v>1.37</v>
      </c>
      <c r="AG919" s="22">
        <f t="shared" si="21"/>
        <v>1.37</v>
      </c>
      <c r="AH919" s="22">
        <f t="shared" si="22"/>
        <v>0</v>
      </c>
      <c r="AI919" s="22">
        <v>60.86</v>
      </c>
      <c r="AJ919" s="22">
        <f t="shared" si="23"/>
        <v>60.86</v>
      </c>
      <c r="AK919" s="22">
        <f t="shared" si="24"/>
        <v>0</v>
      </c>
      <c r="AL919" s="22">
        <f t="shared" ref="AL919:AN919" si="3798">AF919+AI919</f>
        <v>62.23</v>
      </c>
      <c r="AM919" s="22">
        <f t="shared" si="3798"/>
        <v>62.23</v>
      </c>
      <c r="AN919" s="22">
        <f t="shared" si="3798"/>
        <v>0</v>
      </c>
      <c r="AO919" s="22">
        <f t="shared" ref="AO919:AQ919" si="3799">SUM(J919+M919+P919+S919+W919+Z919+AC919+AF919+AI919)</f>
        <v>255.39</v>
      </c>
      <c r="AP919" s="22">
        <f t="shared" si="3799"/>
        <v>202.24</v>
      </c>
      <c r="AQ919" s="22">
        <f t="shared" si="3799"/>
        <v>53.15</v>
      </c>
      <c r="AR919" s="22">
        <v>0.0</v>
      </c>
      <c r="AS919" s="22">
        <f t="shared" si="27"/>
        <v>53.15</v>
      </c>
      <c r="AT919" s="22">
        <f t="shared" si="28"/>
        <v>53.15</v>
      </c>
      <c r="AU919" s="22">
        <f t="shared" si="29"/>
        <v>0</v>
      </c>
      <c r="AV919" s="22">
        <f t="shared" si="3800"/>
        <v>4554</v>
      </c>
      <c r="AW919" s="22">
        <f t="shared" si="31"/>
        <v>4554</v>
      </c>
      <c r="AX919" s="22">
        <f t="shared" si="32"/>
        <v>0</v>
      </c>
      <c r="AY919" s="22">
        <v>70.73</v>
      </c>
      <c r="AZ919" s="22">
        <f t="shared" si="33"/>
        <v>70.73</v>
      </c>
      <c r="BA919" s="22">
        <f t="shared" si="34"/>
        <v>0</v>
      </c>
      <c r="BB919" s="22">
        <f t="shared" si="35"/>
        <v>4624.73</v>
      </c>
      <c r="BC919" s="22">
        <f t="shared" ref="BC919:BD919" si="3801">SUM(AW919+AZ919)</f>
        <v>4624.73</v>
      </c>
      <c r="BD919" s="22">
        <f t="shared" si="3801"/>
        <v>0</v>
      </c>
      <c r="BE919" s="22">
        <f t="shared" si="37"/>
        <v>0</v>
      </c>
      <c r="BF919" s="27">
        <v>0.0</v>
      </c>
      <c r="BG919" s="22">
        <f t="shared" si="38"/>
        <v>0</v>
      </c>
      <c r="BH919" s="22">
        <f t="shared" si="39"/>
        <v>0</v>
      </c>
      <c r="BI919" s="22">
        <v>435.61</v>
      </c>
      <c r="BJ919" s="22">
        <f t="shared" si="40"/>
        <v>435.61</v>
      </c>
      <c r="BK919" s="22">
        <f t="shared" si="41"/>
        <v>0</v>
      </c>
      <c r="BL919" s="22"/>
      <c r="BM919" s="22">
        <f t="shared" si="42"/>
        <v>0</v>
      </c>
      <c r="BN919" s="22" t="str">
        <f t="shared" si="43"/>
        <v/>
      </c>
      <c r="BO919" s="22">
        <f t="shared" ref="BO919:BQ919" si="3802">BF919+BI919+BL919</f>
        <v>435.61</v>
      </c>
      <c r="BP919" s="22">
        <f t="shared" si="3802"/>
        <v>435.61</v>
      </c>
      <c r="BQ919" s="22">
        <f t="shared" si="3802"/>
        <v>0</v>
      </c>
      <c r="BR919" s="22">
        <f t="shared" si="45"/>
        <v>0</v>
      </c>
      <c r="BS919" s="22">
        <v>0.0</v>
      </c>
      <c r="BT919" s="22">
        <f t="shared" si="46"/>
        <v>0</v>
      </c>
      <c r="BU919" s="22">
        <f t="shared" si="47"/>
        <v>0</v>
      </c>
      <c r="BV919" s="22">
        <f t="shared" si="48"/>
        <v>0</v>
      </c>
      <c r="BW919" s="27">
        <v>766.17</v>
      </c>
      <c r="BX919" s="22">
        <f t="shared" si="49"/>
        <v>766.17</v>
      </c>
      <c r="BY919" s="22">
        <f t="shared" si="50"/>
        <v>0</v>
      </c>
      <c r="BZ919" s="22">
        <f t="shared" si="51"/>
        <v>0</v>
      </c>
      <c r="CA919" s="22">
        <f t="shared" si="52"/>
        <v>0</v>
      </c>
    </row>
    <row r="920" ht="14.25" customHeight="1">
      <c r="A920" s="14" t="s">
        <v>4048</v>
      </c>
      <c r="B920" s="14" t="s">
        <v>4049</v>
      </c>
      <c r="C920" s="14" t="s">
        <v>4050</v>
      </c>
      <c r="D920" s="14" t="s">
        <v>4051</v>
      </c>
      <c r="E920" s="14" t="s">
        <v>3158</v>
      </c>
      <c r="F920" s="14" t="s">
        <v>3853</v>
      </c>
      <c r="G920" s="14" t="s">
        <v>4052</v>
      </c>
      <c r="H920" s="25" t="s">
        <v>3650</v>
      </c>
      <c r="I920" s="26">
        <v>53.15</v>
      </c>
      <c r="J920" s="22">
        <v>0.0</v>
      </c>
      <c r="K920" s="22">
        <f t="shared" si="6"/>
        <v>0</v>
      </c>
      <c r="L920" s="22">
        <f t="shared" si="7"/>
        <v>0</v>
      </c>
      <c r="M920" s="22">
        <v>0.0</v>
      </c>
      <c r="N920" s="22">
        <f t="shared" si="8"/>
        <v>0</v>
      </c>
      <c r="O920" s="22">
        <f t="shared" si="9"/>
        <v>0</v>
      </c>
      <c r="P920" s="22">
        <v>22.0</v>
      </c>
      <c r="Q920" s="22">
        <f t="shared" si="10"/>
        <v>0</v>
      </c>
      <c r="R920" s="22">
        <f t="shared" si="11"/>
        <v>22</v>
      </c>
      <c r="S920" s="22">
        <v>100.0</v>
      </c>
      <c r="T920" s="22">
        <f t="shared" si="12"/>
        <v>68.85</v>
      </c>
      <c r="U920" s="22">
        <f t="shared" si="13"/>
        <v>31.15</v>
      </c>
      <c r="V920" s="22">
        <f t="shared" si="14"/>
        <v>0</v>
      </c>
      <c r="W920" s="22">
        <v>13.9</v>
      </c>
      <c r="X920" s="22">
        <f t="shared" si="15"/>
        <v>13.9</v>
      </c>
      <c r="Y920" s="22">
        <f t="shared" si="16"/>
        <v>0</v>
      </c>
      <c r="Z920" s="22">
        <v>0.39</v>
      </c>
      <c r="AA920" s="22">
        <f t="shared" si="17"/>
        <v>0.39</v>
      </c>
      <c r="AB920" s="22">
        <f t="shared" si="18"/>
        <v>0</v>
      </c>
      <c r="AC920" s="22">
        <v>68.87</v>
      </c>
      <c r="AD920" s="22">
        <f t="shared" si="19"/>
        <v>68.87</v>
      </c>
      <c r="AE920" s="22">
        <f t="shared" si="20"/>
        <v>0</v>
      </c>
      <c r="AF920" s="22">
        <v>1.37</v>
      </c>
      <c r="AG920" s="22">
        <f t="shared" si="21"/>
        <v>1.37</v>
      </c>
      <c r="AH920" s="22">
        <f t="shared" si="22"/>
        <v>0</v>
      </c>
      <c r="AI920" s="22">
        <v>60.86</v>
      </c>
      <c r="AJ920" s="22">
        <f t="shared" si="23"/>
        <v>60.86</v>
      </c>
      <c r="AK920" s="22">
        <f t="shared" si="24"/>
        <v>0</v>
      </c>
      <c r="AL920" s="22">
        <f t="shared" ref="AL920:AN920" si="3803">AF920+AI920</f>
        <v>62.23</v>
      </c>
      <c r="AM920" s="22">
        <f t="shared" si="3803"/>
        <v>62.23</v>
      </c>
      <c r="AN920" s="22">
        <f t="shared" si="3803"/>
        <v>0</v>
      </c>
      <c r="AO920" s="22">
        <f t="shared" ref="AO920:AQ920" si="3804">SUM(J920+M920+P920+S920+W920+Z920+AC920+AF920+AI920)</f>
        <v>267.39</v>
      </c>
      <c r="AP920" s="22">
        <f t="shared" si="3804"/>
        <v>214.24</v>
      </c>
      <c r="AQ920" s="22">
        <f t="shared" si="3804"/>
        <v>53.15</v>
      </c>
      <c r="AR920" s="22">
        <v>0.0</v>
      </c>
      <c r="AS920" s="22">
        <f t="shared" si="27"/>
        <v>53.15</v>
      </c>
      <c r="AT920" s="22">
        <f t="shared" si="28"/>
        <v>53.15</v>
      </c>
      <c r="AU920" s="22">
        <f t="shared" si="29"/>
        <v>0</v>
      </c>
      <c r="AV920" s="22">
        <f>82.93*120</f>
        <v>9951.6</v>
      </c>
      <c r="AW920" s="22">
        <f t="shared" si="31"/>
        <v>9951.6</v>
      </c>
      <c r="AX920" s="22">
        <f t="shared" si="32"/>
        <v>0</v>
      </c>
      <c r="AY920" s="22">
        <v>175.06</v>
      </c>
      <c r="AZ920" s="22">
        <f t="shared" si="33"/>
        <v>175.06</v>
      </c>
      <c r="BA920" s="22">
        <f t="shared" si="34"/>
        <v>0</v>
      </c>
      <c r="BB920" s="22">
        <f t="shared" si="35"/>
        <v>10126.66</v>
      </c>
      <c r="BC920" s="22">
        <f t="shared" ref="BC920:BD920" si="3805">SUM(AW920+AZ920)</f>
        <v>10126.66</v>
      </c>
      <c r="BD920" s="22">
        <f t="shared" si="3805"/>
        <v>0</v>
      </c>
      <c r="BE920" s="22">
        <f t="shared" si="37"/>
        <v>0</v>
      </c>
      <c r="BF920" s="27">
        <v>0.0</v>
      </c>
      <c r="BG920" s="22">
        <f t="shared" si="38"/>
        <v>0</v>
      </c>
      <c r="BH920" s="22">
        <f t="shared" si="39"/>
        <v>0</v>
      </c>
      <c r="BI920" s="22">
        <v>283.41</v>
      </c>
      <c r="BJ920" s="22">
        <f t="shared" si="40"/>
        <v>283.41</v>
      </c>
      <c r="BK920" s="22">
        <f t="shared" si="41"/>
        <v>0</v>
      </c>
      <c r="BL920" s="22"/>
      <c r="BM920" s="22">
        <f t="shared" si="42"/>
        <v>0</v>
      </c>
      <c r="BN920" s="22" t="str">
        <f t="shared" si="43"/>
        <v/>
      </c>
      <c r="BO920" s="22">
        <f t="shared" ref="BO920:BQ920" si="3806">BF920+BI920+BL920</f>
        <v>283.41</v>
      </c>
      <c r="BP920" s="22">
        <f t="shared" si="3806"/>
        <v>283.41</v>
      </c>
      <c r="BQ920" s="22">
        <f t="shared" si="3806"/>
        <v>0</v>
      </c>
      <c r="BR920" s="22">
        <f t="shared" si="45"/>
        <v>0</v>
      </c>
      <c r="BS920" s="22">
        <v>2711.9</v>
      </c>
      <c r="BT920" s="22">
        <f t="shared" si="46"/>
        <v>2711.9</v>
      </c>
      <c r="BU920" s="22">
        <f t="shared" si="47"/>
        <v>0</v>
      </c>
      <c r="BV920" s="22">
        <f t="shared" si="48"/>
        <v>0</v>
      </c>
      <c r="BW920" s="27">
        <v>2138.86</v>
      </c>
      <c r="BX920" s="22">
        <f t="shared" si="49"/>
        <v>2138.86</v>
      </c>
      <c r="BY920" s="22">
        <f t="shared" si="50"/>
        <v>0</v>
      </c>
      <c r="BZ920" s="22">
        <f t="shared" si="51"/>
        <v>0</v>
      </c>
      <c r="CA920" s="22">
        <f t="shared" si="52"/>
        <v>0</v>
      </c>
    </row>
    <row r="921" ht="14.25" customHeight="1">
      <c r="A921" s="14" t="s">
        <v>4053</v>
      </c>
      <c r="B921" s="14" t="s">
        <v>4054</v>
      </c>
      <c r="C921" s="14" t="s">
        <v>4055</v>
      </c>
      <c r="D921" s="14" t="s">
        <v>4056</v>
      </c>
      <c r="E921" s="14" t="s">
        <v>3683</v>
      </c>
      <c r="F921" s="14" t="s">
        <v>3723</v>
      </c>
      <c r="G921" s="14" t="s">
        <v>4057</v>
      </c>
      <c r="H921" s="25" t="s">
        <v>3650</v>
      </c>
      <c r="I921" s="26">
        <v>53.15</v>
      </c>
      <c r="J921" s="22">
        <v>0.0</v>
      </c>
      <c r="K921" s="22">
        <f t="shared" si="6"/>
        <v>0</v>
      </c>
      <c r="L921" s="22">
        <f t="shared" si="7"/>
        <v>0</v>
      </c>
      <c r="M921" s="22">
        <v>0.0</v>
      </c>
      <c r="N921" s="22">
        <f t="shared" si="8"/>
        <v>0</v>
      </c>
      <c r="O921" s="22">
        <f t="shared" si="9"/>
        <v>0</v>
      </c>
      <c r="P921" s="22">
        <v>22.0</v>
      </c>
      <c r="Q921" s="22">
        <f t="shared" si="10"/>
        <v>0</v>
      </c>
      <c r="R921" s="22">
        <f t="shared" si="11"/>
        <v>22</v>
      </c>
      <c r="S921" s="22">
        <v>100.0</v>
      </c>
      <c r="T921" s="22">
        <f t="shared" si="12"/>
        <v>68.85</v>
      </c>
      <c r="U921" s="22">
        <f t="shared" si="13"/>
        <v>31.15</v>
      </c>
      <c r="V921" s="22">
        <f t="shared" si="14"/>
        <v>0</v>
      </c>
      <c r="W921" s="22">
        <v>13.9</v>
      </c>
      <c r="X921" s="22">
        <f t="shared" si="15"/>
        <v>13.9</v>
      </c>
      <c r="Y921" s="22">
        <f t="shared" si="16"/>
        <v>0</v>
      </c>
      <c r="Z921" s="22">
        <v>0.39</v>
      </c>
      <c r="AA921" s="22">
        <f t="shared" si="17"/>
        <v>0.39</v>
      </c>
      <c r="AB921" s="22">
        <f t="shared" si="18"/>
        <v>0</v>
      </c>
      <c r="AC921" s="22">
        <v>68.87</v>
      </c>
      <c r="AD921" s="22">
        <f t="shared" si="19"/>
        <v>68.87</v>
      </c>
      <c r="AE921" s="22">
        <f t="shared" si="20"/>
        <v>0</v>
      </c>
      <c r="AF921" s="22">
        <v>1.37</v>
      </c>
      <c r="AG921" s="22">
        <f t="shared" si="21"/>
        <v>1.37</v>
      </c>
      <c r="AH921" s="22">
        <f t="shared" si="22"/>
        <v>0</v>
      </c>
      <c r="AI921" s="22">
        <v>60.86</v>
      </c>
      <c r="AJ921" s="22">
        <f t="shared" si="23"/>
        <v>60.86</v>
      </c>
      <c r="AK921" s="22">
        <f t="shared" si="24"/>
        <v>0</v>
      </c>
      <c r="AL921" s="22">
        <f t="shared" ref="AL921:AN921" si="3807">AF921+AI921</f>
        <v>62.23</v>
      </c>
      <c r="AM921" s="22">
        <f t="shared" si="3807"/>
        <v>62.23</v>
      </c>
      <c r="AN921" s="22">
        <f t="shared" si="3807"/>
        <v>0</v>
      </c>
      <c r="AO921" s="22">
        <f t="shared" ref="AO921:AQ921" si="3808">SUM(J921+M921+P921+S921+W921+Z921+AC921+AF921+AI921)</f>
        <v>267.39</v>
      </c>
      <c r="AP921" s="22">
        <f t="shared" si="3808"/>
        <v>214.24</v>
      </c>
      <c r="AQ921" s="22">
        <f t="shared" si="3808"/>
        <v>53.15</v>
      </c>
      <c r="AR921" s="22">
        <v>0.0</v>
      </c>
      <c r="AS921" s="22">
        <f t="shared" si="27"/>
        <v>53.15</v>
      </c>
      <c r="AT921" s="22">
        <f t="shared" si="28"/>
        <v>53.15</v>
      </c>
      <c r="AU921" s="22">
        <f t="shared" si="29"/>
        <v>0</v>
      </c>
      <c r="AV921" s="22">
        <f>37.95*120</f>
        <v>4554</v>
      </c>
      <c r="AW921" s="22">
        <f t="shared" si="31"/>
        <v>4554</v>
      </c>
      <c r="AX921" s="22">
        <f t="shared" si="32"/>
        <v>0</v>
      </c>
      <c r="AY921" s="22">
        <v>70.73</v>
      </c>
      <c r="AZ921" s="22">
        <f t="shared" si="33"/>
        <v>70.73</v>
      </c>
      <c r="BA921" s="22">
        <f t="shared" si="34"/>
        <v>0</v>
      </c>
      <c r="BB921" s="22">
        <f t="shared" si="35"/>
        <v>4624.73</v>
      </c>
      <c r="BC921" s="22">
        <f t="shared" ref="BC921:BD921" si="3809">SUM(AW921+AZ921)</f>
        <v>4624.73</v>
      </c>
      <c r="BD921" s="22">
        <f t="shared" si="3809"/>
        <v>0</v>
      </c>
      <c r="BE921" s="22">
        <f t="shared" si="37"/>
        <v>0</v>
      </c>
      <c r="BF921" s="27">
        <v>0.0</v>
      </c>
      <c r="BG921" s="22">
        <f t="shared" si="38"/>
        <v>0</v>
      </c>
      <c r="BH921" s="22">
        <f t="shared" si="39"/>
        <v>0</v>
      </c>
      <c r="BI921" s="22">
        <v>177.76</v>
      </c>
      <c r="BJ921" s="22">
        <f t="shared" si="40"/>
        <v>177.76</v>
      </c>
      <c r="BK921" s="22">
        <f t="shared" si="41"/>
        <v>0</v>
      </c>
      <c r="BL921" s="22"/>
      <c r="BM921" s="22">
        <f t="shared" si="42"/>
        <v>0</v>
      </c>
      <c r="BN921" s="22" t="str">
        <f t="shared" si="43"/>
        <v/>
      </c>
      <c r="BO921" s="22">
        <f t="shared" ref="BO921:BQ921" si="3810">BF921+BI921+BL921</f>
        <v>177.76</v>
      </c>
      <c r="BP921" s="22">
        <f t="shared" si="3810"/>
        <v>177.76</v>
      </c>
      <c r="BQ921" s="22">
        <f t="shared" si="3810"/>
        <v>0</v>
      </c>
      <c r="BR921" s="22">
        <f t="shared" si="45"/>
        <v>0</v>
      </c>
      <c r="BS921" s="22">
        <v>0.0</v>
      </c>
      <c r="BT921" s="22">
        <f t="shared" si="46"/>
        <v>0</v>
      </c>
      <c r="BU921" s="22">
        <f t="shared" si="47"/>
        <v>0</v>
      </c>
      <c r="BV921" s="22">
        <f t="shared" si="48"/>
        <v>0</v>
      </c>
      <c r="BW921" s="27">
        <v>574.62</v>
      </c>
      <c r="BX921" s="22">
        <f t="shared" si="49"/>
        <v>574.62</v>
      </c>
      <c r="BY921" s="22">
        <f t="shared" si="50"/>
        <v>0</v>
      </c>
      <c r="BZ921" s="22">
        <f t="shared" si="51"/>
        <v>0</v>
      </c>
      <c r="CA921" s="22">
        <f t="shared" si="52"/>
        <v>0</v>
      </c>
    </row>
    <row r="922" ht="14.25" customHeight="1">
      <c r="A922" s="14" t="s">
        <v>4058</v>
      </c>
      <c r="B922" s="14" t="s">
        <v>4059</v>
      </c>
      <c r="C922" s="14" t="s">
        <v>4060</v>
      </c>
      <c r="D922" s="14" t="s">
        <v>4061</v>
      </c>
      <c r="E922" s="14" t="s">
        <v>1355</v>
      </c>
      <c r="F922" s="14" t="s">
        <v>3655</v>
      </c>
      <c r="G922" s="14" t="s">
        <v>4062</v>
      </c>
      <c r="H922" s="25" t="s">
        <v>3650</v>
      </c>
      <c r="I922" s="26">
        <v>53.15</v>
      </c>
      <c r="J922" s="22">
        <v>0.0</v>
      </c>
      <c r="K922" s="22">
        <f t="shared" si="6"/>
        <v>0</v>
      </c>
      <c r="L922" s="22">
        <f t="shared" si="7"/>
        <v>0</v>
      </c>
      <c r="M922" s="22">
        <v>0.0</v>
      </c>
      <c r="N922" s="22">
        <f t="shared" si="8"/>
        <v>0</v>
      </c>
      <c r="O922" s="22">
        <f t="shared" si="9"/>
        <v>0</v>
      </c>
      <c r="P922" s="22">
        <v>22.0</v>
      </c>
      <c r="Q922" s="22">
        <f t="shared" si="10"/>
        <v>0</v>
      </c>
      <c r="R922" s="22">
        <f t="shared" si="11"/>
        <v>22</v>
      </c>
      <c r="S922" s="22">
        <v>100.0</v>
      </c>
      <c r="T922" s="22">
        <f t="shared" si="12"/>
        <v>68.85</v>
      </c>
      <c r="U922" s="22">
        <f t="shared" si="13"/>
        <v>31.15</v>
      </c>
      <c r="V922" s="22">
        <f t="shared" si="14"/>
        <v>0</v>
      </c>
      <c r="W922" s="22">
        <v>13.9</v>
      </c>
      <c r="X922" s="22">
        <f t="shared" si="15"/>
        <v>13.9</v>
      </c>
      <c r="Y922" s="22">
        <f t="shared" si="16"/>
        <v>0</v>
      </c>
      <c r="Z922" s="22">
        <v>0.39</v>
      </c>
      <c r="AA922" s="22">
        <f t="shared" si="17"/>
        <v>0.39</v>
      </c>
      <c r="AB922" s="22">
        <f t="shared" si="18"/>
        <v>0</v>
      </c>
      <c r="AC922" s="22">
        <v>68.87</v>
      </c>
      <c r="AD922" s="22">
        <f t="shared" si="19"/>
        <v>68.87</v>
      </c>
      <c r="AE922" s="22">
        <f t="shared" si="20"/>
        <v>0</v>
      </c>
      <c r="AF922" s="22">
        <v>1.37</v>
      </c>
      <c r="AG922" s="22">
        <f t="shared" si="21"/>
        <v>1.37</v>
      </c>
      <c r="AH922" s="22">
        <f t="shared" si="22"/>
        <v>0</v>
      </c>
      <c r="AI922" s="22">
        <v>60.86</v>
      </c>
      <c r="AJ922" s="22">
        <f t="shared" si="23"/>
        <v>60.86</v>
      </c>
      <c r="AK922" s="22">
        <f t="shared" si="24"/>
        <v>0</v>
      </c>
      <c r="AL922" s="22">
        <f t="shared" ref="AL922:AN922" si="3811">AF922+AI922</f>
        <v>62.23</v>
      </c>
      <c r="AM922" s="22">
        <f t="shared" si="3811"/>
        <v>62.23</v>
      </c>
      <c r="AN922" s="22">
        <f t="shared" si="3811"/>
        <v>0</v>
      </c>
      <c r="AO922" s="22">
        <f t="shared" ref="AO922:AQ922" si="3812">SUM(J922+M922+P922+S922+W922+Z922+AC922+AF922+AI922)</f>
        <v>267.39</v>
      </c>
      <c r="AP922" s="22">
        <f t="shared" si="3812"/>
        <v>214.24</v>
      </c>
      <c r="AQ922" s="22">
        <f t="shared" si="3812"/>
        <v>53.15</v>
      </c>
      <c r="AR922" s="22">
        <v>0.0</v>
      </c>
      <c r="AS922" s="22">
        <f t="shared" si="27"/>
        <v>53.15</v>
      </c>
      <c r="AT922" s="22">
        <f t="shared" si="28"/>
        <v>53.15</v>
      </c>
      <c r="AU922" s="22">
        <f t="shared" si="29"/>
        <v>0</v>
      </c>
      <c r="AV922" s="22">
        <f>82.93*120</f>
        <v>9951.6</v>
      </c>
      <c r="AW922" s="22">
        <f t="shared" si="31"/>
        <v>9951.6</v>
      </c>
      <c r="AX922" s="22">
        <f t="shared" si="32"/>
        <v>0</v>
      </c>
      <c r="AY922" s="22">
        <v>175.06</v>
      </c>
      <c r="AZ922" s="22">
        <f t="shared" si="33"/>
        <v>175.06</v>
      </c>
      <c r="BA922" s="22">
        <f t="shared" si="34"/>
        <v>0</v>
      </c>
      <c r="BB922" s="22">
        <f t="shared" si="35"/>
        <v>10126.66</v>
      </c>
      <c r="BC922" s="22">
        <f t="shared" ref="BC922:BD922" si="3813">SUM(AW922+AZ922)</f>
        <v>10126.66</v>
      </c>
      <c r="BD922" s="22">
        <f t="shared" si="3813"/>
        <v>0</v>
      </c>
      <c r="BE922" s="22">
        <f t="shared" si="37"/>
        <v>0</v>
      </c>
      <c r="BF922" s="27">
        <v>0.0</v>
      </c>
      <c r="BG922" s="22">
        <f t="shared" si="38"/>
        <v>0</v>
      </c>
      <c r="BH922" s="22">
        <f t="shared" si="39"/>
        <v>0</v>
      </c>
      <c r="BI922" s="22">
        <v>395.44000000000005</v>
      </c>
      <c r="BJ922" s="22">
        <f t="shared" si="40"/>
        <v>395.44</v>
      </c>
      <c r="BK922" s="22">
        <f t="shared" si="41"/>
        <v>0</v>
      </c>
      <c r="BL922" s="22"/>
      <c r="BM922" s="22">
        <f t="shared" si="42"/>
        <v>0</v>
      </c>
      <c r="BN922" s="22" t="str">
        <f t="shared" si="43"/>
        <v/>
      </c>
      <c r="BO922" s="22">
        <f t="shared" ref="BO922:BQ922" si="3814">BF922+BI922+BL922</f>
        <v>395.44</v>
      </c>
      <c r="BP922" s="22">
        <f t="shared" si="3814"/>
        <v>395.44</v>
      </c>
      <c r="BQ922" s="22">
        <f t="shared" si="3814"/>
        <v>0</v>
      </c>
      <c r="BR922" s="22">
        <f t="shared" si="45"/>
        <v>0</v>
      </c>
      <c r="BS922" s="22">
        <v>0.0</v>
      </c>
      <c r="BT922" s="22">
        <f t="shared" si="46"/>
        <v>0</v>
      </c>
      <c r="BU922" s="22">
        <f t="shared" si="47"/>
        <v>0</v>
      </c>
      <c r="BV922" s="22">
        <f t="shared" si="48"/>
        <v>0</v>
      </c>
      <c r="BW922" s="27">
        <v>766.16</v>
      </c>
      <c r="BX922" s="22">
        <f t="shared" si="49"/>
        <v>766.16</v>
      </c>
      <c r="BY922" s="22">
        <f t="shared" si="50"/>
        <v>0</v>
      </c>
      <c r="BZ922" s="22">
        <f t="shared" si="51"/>
        <v>0</v>
      </c>
      <c r="CA922" s="22">
        <f t="shared" si="52"/>
        <v>0</v>
      </c>
    </row>
    <row r="923" ht="14.25" customHeight="1">
      <c r="A923" s="14" t="s">
        <v>4063</v>
      </c>
      <c r="B923" s="14" t="s">
        <v>4064</v>
      </c>
      <c r="C923" s="14" t="s">
        <v>4065</v>
      </c>
      <c r="D923" s="14" t="s">
        <v>4066</v>
      </c>
      <c r="E923" s="14" t="s">
        <v>606</v>
      </c>
      <c r="F923" s="14" t="s">
        <v>3684</v>
      </c>
      <c r="G923" s="14" t="s">
        <v>4067</v>
      </c>
      <c r="H923" s="25" t="s">
        <v>3650</v>
      </c>
      <c r="I923" s="26">
        <v>53.15</v>
      </c>
      <c r="J923" s="22">
        <v>0.0</v>
      </c>
      <c r="K923" s="22">
        <f t="shared" si="6"/>
        <v>0</v>
      </c>
      <c r="L923" s="22">
        <f t="shared" si="7"/>
        <v>0</v>
      </c>
      <c r="M923" s="22">
        <v>0.0</v>
      </c>
      <c r="N923" s="22">
        <f t="shared" si="8"/>
        <v>0</v>
      </c>
      <c r="O923" s="22">
        <f t="shared" si="9"/>
        <v>0</v>
      </c>
      <c r="P923" s="22">
        <v>10.0</v>
      </c>
      <c r="Q923" s="22">
        <f t="shared" si="10"/>
        <v>0</v>
      </c>
      <c r="R923" s="22">
        <f t="shared" si="11"/>
        <v>10</v>
      </c>
      <c r="S923" s="22">
        <v>100.0</v>
      </c>
      <c r="T923" s="22">
        <f t="shared" si="12"/>
        <v>56.85</v>
      </c>
      <c r="U923" s="22">
        <f t="shared" si="13"/>
        <v>43.15</v>
      </c>
      <c r="V923" s="22">
        <f t="shared" si="14"/>
        <v>0</v>
      </c>
      <c r="W923" s="22">
        <v>13.9</v>
      </c>
      <c r="X923" s="22">
        <f t="shared" si="15"/>
        <v>13.9</v>
      </c>
      <c r="Y923" s="22">
        <f t="shared" si="16"/>
        <v>0</v>
      </c>
      <c r="Z923" s="22">
        <v>0.39</v>
      </c>
      <c r="AA923" s="22">
        <f t="shared" si="17"/>
        <v>0.39</v>
      </c>
      <c r="AB923" s="22">
        <f t="shared" si="18"/>
        <v>0</v>
      </c>
      <c r="AC923" s="22">
        <v>68.87</v>
      </c>
      <c r="AD923" s="22">
        <f t="shared" si="19"/>
        <v>68.87</v>
      </c>
      <c r="AE923" s="22">
        <f t="shared" si="20"/>
        <v>0</v>
      </c>
      <c r="AF923" s="22">
        <v>1.37</v>
      </c>
      <c r="AG923" s="22">
        <f t="shared" si="21"/>
        <v>1.37</v>
      </c>
      <c r="AH923" s="22">
        <f t="shared" si="22"/>
        <v>0</v>
      </c>
      <c r="AI923" s="22">
        <v>60.86</v>
      </c>
      <c r="AJ923" s="22">
        <f t="shared" si="23"/>
        <v>60.86</v>
      </c>
      <c r="AK923" s="22">
        <f t="shared" si="24"/>
        <v>0</v>
      </c>
      <c r="AL923" s="22">
        <f t="shared" ref="AL923:AN923" si="3815">AF923+AI923</f>
        <v>62.23</v>
      </c>
      <c r="AM923" s="22">
        <f t="shared" si="3815"/>
        <v>62.23</v>
      </c>
      <c r="AN923" s="22">
        <f t="shared" si="3815"/>
        <v>0</v>
      </c>
      <c r="AO923" s="22">
        <f t="shared" ref="AO923:AQ923" si="3816">SUM(J923+M923+P923+S923+W923+Z923+AC923+AF923+AI923)</f>
        <v>255.39</v>
      </c>
      <c r="AP923" s="22">
        <f t="shared" si="3816"/>
        <v>202.24</v>
      </c>
      <c r="AQ923" s="22">
        <f t="shared" si="3816"/>
        <v>53.15</v>
      </c>
      <c r="AR923" s="22">
        <v>0.0</v>
      </c>
      <c r="AS923" s="22">
        <f t="shared" si="27"/>
        <v>53.15</v>
      </c>
      <c r="AT923" s="22">
        <f t="shared" si="28"/>
        <v>53.15</v>
      </c>
      <c r="AU923" s="22">
        <f t="shared" si="29"/>
        <v>0</v>
      </c>
      <c r="AV923" s="22">
        <f>37.95*120</f>
        <v>4554</v>
      </c>
      <c r="AW923" s="22">
        <f t="shared" si="31"/>
        <v>4554</v>
      </c>
      <c r="AX923" s="22">
        <f t="shared" si="32"/>
        <v>0</v>
      </c>
      <c r="AY923" s="22">
        <v>70.73</v>
      </c>
      <c r="AZ923" s="22">
        <f t="shared" si="33"/>
        <v>70.73</v>
      </c>
      <c r="BA923" s="22">
        <f t="shared" si="34"/>
        <v>0</v>
      </c>
      <c r="BB923" s="22">
        <f t="shared" si="35"/>
        <v>4624.73</v>
      </c>
      <c r="BC923" s="22">
        <f t="shared" ref="BC923:BD923" si="3817">SUM(AW923+AZ923)</f>
        <v>4624.73</v>
      </c>
      <c r="BD923" s="22">
        <f t="shared" si="3817"/>
        <v>0</v>
      </c>
      <c r="BE923" s="22">
        <f t="shared" si="37"/>
        <v>0</v>
      </c>
      <c r="BF923" s="27">
        <v>0.0</v>
      </c>
      <c r="BG923" s="22">
        <f t="shared" si="38"/>
        <v>0</v>
      </c>
      <c r="BH923" s="22">
        <f t="shared" si="39"/>
        <v>0</v>
      </c>
      <c r="BI923" s="22">
        <v>348.81</v>
      </c>
      <c r="BJ923" s="22">
        <f t="shared" si="40"/>
        <v>348.81</v>
      </c>
      <c r="BK923" s="22">
        <f t="shared" si="41"/>
        <v>0</v>
      </c>
      <c r="BL923" s="22"/>
      <c r="BM923" s="22">
        <f t="shared" si="42"/>
        <v>0</v>
      </c>
      <c r="BN923" s="22" t="str">
        <f t="shared" si="43"/>
        <v/>
      </c>
      <c r="BO923" s="22">
        <f t="shared" ref="BO923:BQ923" si="3818">BF923+BI923+BL923</f>
        <v>348.81</v>
      </c>
      <c r="BP923" s="22">
        <f t="shared" si="3818"/>
        <v>348.81</v>
      </c>
      <c r="BQ923" s="22">
        <f t="shared" si="3818"/>
        <v>0</v>
      </c>
      <c r="BR923" s="22">
        <f t="shared" si="45"/>
        <v>0</v>
      </c>
      <c r="BS923" s="22">
        <v>0.0</v>
      </c>
      <c r="BT923" s="22">
        <f t="shared" si="46"/>
        <v>0</v>
      </c>
      <c r="BU923" s="22">
        <f t="shared" si="47"/>
        <v>0</v>
      </c>
      <c r="BV923" s="22">
        <f t="shared" si="48"/>
        <v>0</v>
      </c>
      <c r="BW923" s="27">
        <v>0.0</v>
      </c>
      <c r="BX923" s="22">
        <f t="shared" si="49"/>
        <v>0</v>
      </c>
      <c r="BY923" s="22">
        <f t="shared" si="50"/>
        <v>0</v>
      </c>
      <c r="BZ923" s="22">
        <f t="shared" si="51"/>
        <v>0</v>
      </c>
      <c r="CA923" s="22">
        <f t="shared" si="52"/>
        <v>0</v>
      </c>
    </row>
    <row r="924" ht="14.25" customHeight="1">
      <c r="A924" s="14" t="s">
        <v>4068</v>
      </c>
      <c r="B924" s="14" t="s">
        <v>4069</v>
      </c>
      <c r="C924" s="14" t="s">
        <v>4070</v>
      </c>
      <c r="D924" s="14" t="s">
        <v>4071</v>
      </c>
      <c r="E924" s="14" t="s">
        <v>4072</v>
      </c>
      <c r="F924" s="14" t="s">
        <v>4073</v>
      </c>
      <c r="G924" s="14" t="s">
        <v>4074</v>
      </c>
      <c r="H924" s="25" t="s">
        <v>3650</v>
      </c>
      <c r="I924" s="26">
        <v>53.15</v>
      </c>
      <c r="J924" s="22">
        <v>0.0</v>
      </c>
      <c r="K924" s="22">
        <f t="shared" si="6"/>
        <v>0</v>
      </c>
      <c r="L924" s="22">
        <f t="shared" si="7"/>
        <v>0</v>
      </c>
      <c r="M924" s="22">
        <v>0.0</v>
      </c>
      <c r="N924" s="22">
        <f t="shared" si="8"/>
        <v>0</v>
      </c>
      <c r="O924" s="22">
        <f t="shared" si="9"/>
        <v>0</v>
      </c>
      <c r="P924" s="22">
        <v>10.0</v>
      </c>
      <c r="Q924" s="22">
        <f t="shared" si="10"/>
        <v>0</v>
      </c>
      <c r="R924" s="22">
        <f t="shared" si="11"/>
        <v>10</v>
      </c>
      <c r="S924" s="22">
        <v>100.0</v>
      </c>
      <c r="T924" s="22">
        <f t="shared" si="12"/>
        <v>56.85</v>
      </c>
      <c r="U924" s="22">
        <f t="shared" si="13"/>
        <v>43.15</v>
      </c>
      <c r="V924" s="22">
        <f t="shared" si="14"/>
        <v>0</v>
      </c>
      <c r="W924" s="22">
        <v>13.9</v>
      </c>
      <c r="X924" s="22">
        <f t="shared" si="15"/>
        <v>13.9</v>
      </c>
      <c r="Y924" s="22">
        <f t="shared" si="16"/>
        <v>0</v>
      </c>
      <c r="Z924" s="22">
        <v>0.39</v>
      </c>
      <c r="AA924" s="22">
        <f t="shared" si="17"/>
        <v>0.39</v>
      </c>
      <c r="AB924" s="22">
        <f t="shared" si="18"/>
        <v>0</v>
      </c>
      <c r="AC924" s="22">
        <v>68.87</v>
      </c>
      <c r="AD924" s="22">
        <f t="shared" si="19"/>
        <v>68.87</v>
      </c>
      <c r="AE924" s="22">
        <f t="shared" si="20"/>
        <v>0</v>
      </c>
      <c r="AF924" s="22">
        <v>1.37</v>
      </c>
      <c r="AG924" s="22">
        <f t="shared" si="21"/>
        <v>1.37</v>
      </c>
      <c r="AH924" s="22">
        <f t="shared" si="22"/>
        <v>0</v>
      </c>
      <c r="AI924" s="22">
        <v>60.86</v>
      </c>
      <c r="AJ924" s="22">
        <f t="shared" si="23"/>
        <v>60.86</v>
      </c>
      <c r="AK924" s="22">
        <f t="shared" si="24"/>
        <v>0</v>
      </c>
      <c r="AL924" s="22">
        <f t="shared" ref="AL924:AN924" si="3819">AF924+AI924</f>
        <v>62.23</v>
      </c>
      <c r="AM924" s="22">
        <f t="shared" si="3819"/>
        <v>62.23</v>
      </c>
      <c r="AN924" s="22">
        <f t="shared" si="3819"/>
        <v>0</v>
      </c>
      <c r="AO924" s="22">
        <f t="shared" ref="AO924:AQ924" si="3820">SUM(J924+M924+P924+S924+W924+Z924+AC924+AF924+AI924)</f>
        <v>255.39</v>
      </c>
      <c r="AP924" s="22">
        <f t="shared" si="3820"/>
        <v>202.24</v>
      </c>
      <c r="AQ924" s="22">
        <f t="shared" si="3820"/>
        <v>53.15</v>
      </c>
      <c r="AR924" s="22">
        <v>0.0</v>
      </c>
      <c r="AS924" s="22">
        <f t="shared" si="27"/>
        <v>53.15</v>
      </c>
      <c r="AT924" s="22">
        <f t="shared" si="28"/>
        <v>53.15</v>
      </c>
      <c r="AU924" s="22">
        <f t="shared" si="29"/>
        <v>0</v>
      </c>
      <c r="AV924" s="22">
        <f>82.93*120</f>
        <v>9951.6</v>
      </c>
      <c r="AW924" s="22">
        <f t="shared" si="31"/>
        <v>9951.6</v>
      </c>
      <c r="AX924" s="22">
        <f t="shared" si="32"/>
        <v>0</v>
      </c>
      <c r="AY924" s="22">
        <v>175.06</v>
      </c>
      <c r="AZ924" s="22">
        <f t="shared" si="33"/>
        <v>175.06</v>
      </c>
      <c r="BA924" s="22">
        <f t="shared" si="34"/>
        <v>0</v>
      </c>
      <c r="BB924" s="22">
        <f t="shared" si="35"/>
        <v>10126.66</v>
      </c>
      <c r="BC924" s="22">
        <f t="shared" ref="BC924:BD924" si="3821">SUM(AW924+AZ924)</f>
        <v>10126.66</v>
      </c>
      <c r="BD924" s="22">
        <f t="shared" si="3821"/>
        <v>0</v>
      </c>
      <c r="BE924" s="22">
        <f t="shared" si="37"/>
        <v>0</v>
      </c>
      <c r="BF924" s="27">
        <v>0.0</v>
      </c>
      <c r="BG924" s="22">
        <f t="shared" si="38"/>
        <v>0</v>
      </c>
      <c r="BH924" s="22">
        <f t="shared" si="39"/>
        <v>0</v>
      </c>
      <c r="BI924" s="22">
        <v>283.41</v>
      </c>
      <c r="BJ924" s="22">
        <f t="shared" si="40"/>
        <v>283.41</v>
      </c>
      <c r="BK924" s="22">
        <f t="shared" si="41"/>
        <v>0</v>
      </c>
      <c r="BL924" s="22"/>
      <c r="BM924" s="22">
        <f t="shared" si="42"/>
        <v>0</v>
      </c>
      <c r="BN924" s="22" t="str">
        <f t="shared" si="43"/>
        <v/>
      </c>
      <c r="BO924" s="22">
        <f t="shared" ref="BO924:BQ924" si="3822">BF924+BI924+BL924</f>
        <v>283.41</v>
      </c>
      <c r="BP924" s="22">
        <f t="shared" si="3822"/>
        <v>283.41</v>
      </c>
      <c r="BQ924" s="22">
        <f t="shared" si="3822"/>
        <v>0</v>
      </c>
      <c r="BR924" s="22">
        <f t="shared" si="45"/>
        <v>0</v>
      </c>
      <c r="BS924" s="22">
        <v>0.0</v>
      </c>
      <c r="BT924" s="22">
        <f t="shared" si="46"/>
        <v>0</v>
      </c>
      <c r="BU924" s="22">
        <f t="shared" si="47"/>
        <v>0</v>
      </c>
      <c r="BV924" s="22">
        <f t="shared" si="48"/>
        <v>0</v>
      </c>
      <c r="BW924" s="27">
        <v>4809.77</v>
      </c>
      <c r="BX924" s="22">
        <f t="shared" si="49"/>
        <v>4809.77</v>
      </c>
      <c r="BY924" s="22">
        <f t="shared" si="50"/>
        <v>0</v>
      </c>
      <c r="BZ924" s="22">
        <f t="shared" si="51"/>
        <v>0</v>
      </c>
      <c r="CA924" s="22">
        <f t="shared" si="52"/>
        <v>0</v>
      </c>
    </row>
    <row r="925" ht="14.25" customHeight="1">
      <c r="A925" s="14" t="s">
        <v>4075</v>
      </c>
      <c r="B925" s="14" t="s">
        <v>244</v>
      </c>
      <c r="C925" s="14" t="s">
        <v>4076</v>
      </c>
      <c r="D925" s="14"/>
      <c r="E925" s="14" t="s">
        <v>585</v>
      </c>
      <c r="F925" s="14" t="s">
        <v>124</v>
      </c>
      <c r="G925" s="14" t="s">
        <v>4077</v>
      </c>
      <c r="H925" s="25" t="s">
        <v>3650</v>
      </c>
      <c r="I925" s="26">
        <v>53.15</v>
      </c>
      <c r="J925" s="22">
        <v>0.0</v>
      </c>
      <c r="K925" s="22">
        <f t="shared" si="6"/>
        <v>0</v>
      </c>
      <c r="L925" s="22">
        <f t="shared" si="7"/>
        <v>0</v>
      </c>
      <c r="M925" s="22">
        <v>0.0</v>
      </c>
      <c r="N925" s="22">
        <f t="shared" si="8"/>
        <v>0</v>
      </c>
      <c r="O925" s="22">
        <f t="shared" si="9"/>
        <v>0</v>
      </c>
      <c r="P925" s="22">
        <v>0.0</v>
      </c>
      <c r="Q925" s="22">
        <f t="shared" si="10"/>
        <v>0</v>
      </c>
      <c r="R925" s="22">
        <f t="shared" si="11"/>
        <v>0</v>
      </c>
      <c r="S925" s="22">
        <v>100.0</v>
      </c>
      <c r="T925" s="22">
        <f t="shared" si="12"/>
        <v>46.85</v>
      </c>
      <c r="U925" s="22">
        <f t="shared" si="13"/>
        <v>53.15</v>
      </c>
      <c r="V925" s="22">
        <f t="shared" si="14"/>
        <v>0</v>
      </c>
      <c r="W925" s="22">
        <v>13.9</v>
      </c>
      <c r="X925" s="22">
        <f t="shared" si="15"/>
        <v>13.9</v>
      </c>
      <c r="Y925" s="22">
        <f t="shared" si="16"/>
        <v>0</v>
      </c>
      <c r="Z925" s="22">
        <v>0.39</v>
      </c>
      <c r="AA925" s="22">
        <f t="shared" si="17"/>
        <v>0.39</v>
      </c>
      <c r="AB925" s="22">
        <f t="shared" si="18"/>
        <v>0</v>
      </c>
      <c r="AC925" s="22">
        <v>68.87</v>
      </c>
      <c r="AD925" s="22">
        <f t="shared" si="19"/>
        <v>68.87</v>
      </c>
      <c r="AE925" s="22">
        <f t="shared" si="20"/>
        <v>0</v>
      </c>
      <c r="AF925" s="22">
        <v>1.37</v>
      </c>
      <c r="AG925" s="22">
        <f t="shared" si="21"/>
        <v>1.37</v>
      </c>
      <c r="AH925" s="22">
        <f t="shared" si="22"/>
        <v>0</v>
      </c>
      <c r="AI925" s="22">
        <v>60.86</v>
      </c>
      <c r="AJ925" s="22">
        <f t="shared" si="23"/>
        <v>60.86</v>
      </c>
      <c r="AK925" s="22">
        <f t="shared" si="24"/>
        <v>0</v>
      </c>
      <c r="AL925" s="22">
        <f t="shared" ref="AL925:AN925" si="3823">AF925+AI925</f>
        <v>62.23</v>
      </c>
      <c r="AM925" s="22">
        <f t="shared" si="3823"/>
        <v>62.23</v>
      </c>
      <c r="AN925" s="22">
        <f t="shared" si="3823"/>
        <v>0</v>
      </c>
      <c r="AO925" s="22">
        <f t="shared" ref="AO925:AQ925" si="3824">SUM(J925+M925+P925+S925+W925+Z925+AC925+AF925+AI925)</f>
        <v>245.39</v>
      </c>
      <c r="AP925" s="22">
        <f t="shared" si="3824"/>
        <v>192.24</v>
      </c>
      <c r="AQ925" s="22">
        <f t="shared" si="3824"/>
        <v>53.15</v>
      </c>
      <c r="AR925" s="22">
        <v>0.0</v>
      </c>
      <c r="AS925" s="22">
        <f t="shared" si="27"/>
        <v>53.15</v>
      </c>
      <c r="AT925" s="22">
        <f t="shared" si="28"/>
        <v>53.15</v>
      </c>
      <c r="AU925" s="22">
        <f t="shared" si="29"/>
        <v>0</v>
      </c>
      <c r="AV925" s="22">
        <f>37.95*120</f>
        <v>4554</v>
      </c>
      <c r="AW925" s="22">
        <f t="shared" si="31"/>
        <v>4554</v>
      </c>
      <c r="AX925" s="22">
        <f t="shared" si="32"/>
        <v>0</v>
      </c>
      <c r="AY925" s="22">
        <v>70.73</v>
      </c>
      <c r="AZ925" s="22">
        <f t="shared" si="33"/>
        <v>70.73</v>
      </c>
      <c r="BA925" s="22">
        <f t="shared" si="34"/>
        <v>0</v>
      </c>
      <c r="BB925" s="22">
        <f t="shared" si="35"/>
        <v>4624.73</v>
      </c>
      <c r="BC925" s="22">
        <f t="shared" ref="BC925:BD925" si="3825">SUM(AW925+AZ925)</f>
        <v>4624.73</v>
      </c>
      <c r="BD925" s="22">
        <f t="shared" si="3825"/>
        <v>0</v>
      </c>
      <c r="BE925" s="22">
        <f t="shared" si="37"/>
        <v>0</v>
      </c>
      <c r="BF925" s="27">
        <v>0.0</v>
      </c>
      <c r="BG925" s="22">
        <f t="shared" si="38"/>
        <v>0</v>
      </c>
      <c r="BH925" s="22">
        <f t="shared" si="39"/>
        <v>0</v>
      </c>
      <c r="BI925" s="22">
        <v>0.0</v>
      </c>
      <c r="BJ925" s="22">
        <f t="shared" si="40"/>
        <v>0</v>
      </c>
      <c r="BK925" s="22">
        <f t="shared" si="41"/>
        <v>0</v>
      </c>
      <c r="BL925" s="22"/>
      <c r="BM925" s="22">
        <f t="shared" si="42"/>
        <v>0</v>
      </c>
      <c r="BN925" s="22" t="str">
        <f t="shared" si="43"/>
        <v/>
      </c>
      <c r="BO925" s="22">
        <f t="shared" ref="BO925:BQ925" si="3826">BF925+BI925+BL925</f>
        <v>0</v>
      </c>
      <c r="BP925" s="22">
        <f t="shared" si="3826"/>
        <v>0</v>
      </c>
      <c r="BQ925" s="22">
        <f t="shared" si="3826"/>
        <v>0</v>
      </c>
      <c r="BR925" s="22">
        <f t="shared" si="45"/>
        <v>0</v>
      </c>
      <c r="BS925" s="22">
        <v>0.0</v>
      </c>
      <c r="BT925" s="22">
        <f t="shared" si="46"/>
        <v>0</v>
      </c>
      <c r="BU925" s="22">
        <f t="shared" si="47"/>
        <v>0</v>
      </c>
      <c r="BV925" s="22">
        <f t="shared" si="48"/>
        <v>0</v>
      </c>
      <c r="BW925" s="27">
        <v>0.0</v>
      </c>
      <c r="BX925" s="22">
        <f t="shared" si="49"/>
        <v>0</v>
      </c>
      <c r="BY925" s="22">
        <f t="shared" si="50"/>
        <v>0</v>
      </c>
      <c r="BZ925" s="22">
        <f t="shared" si="51"/>
        <v>0</v>
      </c>
      <c r="CA925" s="22">
        <f t="shared" si="52"/>
        <v>0</v>
      </c>
    </row>
    <row r="926" ht="14.25" customHeight="1">
      <c r="A926" s="14" t="s">
        <v>4078</v>
      </c>
      <c r="B926" s="14" t="s">
        <v>4079</v>
      </c>
      <c r="C926" s="14" t="s">
        <v>4080</v>
      </c>
      <c r="D926" s="14" t="s">
        <v>4081</v>
      </c>
      <c r="E926" s="14" t="s">
        <v>4082</v>
      </c>
      <c r="F926" s="14" t="s">
        <v>3742</v>
      </c>
      <c r="G926" s="14" t="s">
        <v>4083</v>
      </c>
      <c r="H926" s="25" t="s">
        <v>3650</v>
      </c>
      <c r="I926" s="26">
        <v>53.15</v>
      </c>
      <c r="J926" s="22">
        <v>0.0</v>
      </c>
      <c r="K926" s="22">
        <f t="shared" si="6"/>
        <v>0</v>
      </c>
      <c r="L926" s="22">
        <f t="shared" si="7"/>
        <v>0</v>
      </c>
      <c r="M926" s="22">
        <v>0.0</v>
      </c>
      <c r="N926" s="22">
        <f t="shared" si="8"/>
        <v>0</v>
      </c>
      <c r="O926" s="22">
        <f t="shared" si="9"/>
        <v>0</v>
      </c>
      <c r="P926" s="22">
        <v>22.0</v>
      </c>
      <c r="Q926" s="22">
        <f t="shared" si="10"/>
        <v>0</v>
      </c>
      <c r="R926" s="22">
        <f t="shared" si="11"/>
        <v>22</v>
      </c>
      <c r="S926" s="22">
        <v>100.0</v>
      </c>
      <c r="T926" s="22">
        <f t="shared" si="12"/>
        <v>68.85</v>
      </c>
      <c r="U926" s="22">
        <f t="shared" si="13"/>
        <v>31.15</v>
      </c>
      <c r="V926" s="22">
        <f t="shared" si="14"/>
        <v>0</v>
      </c>
      <c r="W926" s="22">
        <v>13.9</v>
      </c>
      <c r="X926" s="22">
        <f t="shared" si="15"/>
        <v>13.9</v>
      </c>
      <c r="Y926" s="22">
        <f t="shared" si="16"/>
        <v>0</v>
      </c>
      <c r="Z926" s="22">
        <v>0.39</v>
      </c>
      <c r="AA926" s="22">
        <f t="shared" si="17"/>
        <v>0.39</v>
      </c>
      <c r="AB926" s="22">
        <f t="shared" si="18"/>
        <v>0</v>
      </c>
      <c r="AC926" s="22">
        <v>68.87</v>
      </c>
      <c r="AD926" s="22">
        <f t="shared" si="19"/>
        <v>68.87</v>
      </c>
      <c r="AE926" s="22">
        <f t="shared" si="20"/>
        <v>0</v>
      </c>
      <c r="AF926" s="22">
        <v>1.37</v>
      </c>
      <c r="AG926" s="22">
        <f t="shared" si="21"/>
        <v>1.37</v>
      </c>
      <c r="AH926" s="22">
        <f t="shared" si="22"/>
        <v>0</v>
      </c>
      <c r="AI926" s="22">
        <v>60.86</v>
      </c>
      <c r="AJ926" s="22">
        <f t="shared" si="23"/>
        <v>60.86</v>
      </c>
      <c r="AK926" s="22">
        <f t="shared" si="24"/>
        <v>0</v>
      </c>
      <c r="AL926" s="22">
        <f t="shared" ref="AL926:AN926" si="3827">AF926+AI926</f>
        <v>62.23</v>
      </c>
      <c r="AM926" s="22">
        <f t="shared" si="3827"/>
        <v>62.23</v>
      </c>
      <c r="AN926" s="22">
        <f t="shared" si="3827"/>
        <v>0</v>
      </c>
      <c r="AO926" s="22">
        <f t="shared" ref="AO926:AQ926" si="3828">SUM(J926+M926+P926+S926+W926+Z926+AC926+AF926+AI926)</f>
        <v>267.39</v>
      </c>
      <c r="AP926" s="22">
        <f t="shared" si="3828"/>
        <v>214.24</v>
      </c>
      <c r="AQ926" s="22">
        <f t="shared" si="3828"/>
        <v>53.15</v>
      </c>
      <c r="AR926" s="22">
        <v>0.0</v>
      </c>
      <c r="AS926" s="22">
        <f t="shared" si="27"/>
        <v>53.15</v>
      </c>
      <c r="AT926" s="22">
        <f t="shared" si="28"/>
        <v>53.15</v>
      </c>
      <c r="AU926" s="22">
        <f t="shared" si="29"/>
        <v>0</v>
      </c>
      <c r="AV926" s="22">
        <f t="shared" ref="AV926:AV928" si="3833">82.93*120</f>
        <v>9951.6</v>
      </c>
      <c r="AW926" s="22">
        <f t="shared" si="31"/>
        <v>9951.6</v>
      </c>
      <c r="AX926" s="22">
        <f t="shared" si="32"/>
        <v>0</v>
      </c>
      <c r="AY926" s="22">
        <v>175.06</v>
      </c>
      <c r="AZ926" s="22">
        <f t="shared" si="33"/>
        <v>175.06</v>
      </c>
      <c r="BA926" s="22">
        <f t="shared" si="34"/>
        <v>0</v>
      </c>
      <c r="BB926" s="22">
        <f t="shared" si="35"/>
        <v>10126.66</v>
      </c>
      <c r="BC926" s="22">
        <f t="shared" ref="BC926:BD926" si="3829">SUM(AW926+AZ926)</f>
        <v>10126.66</v>
      </c>
      <c r="BD926" s="22">
        <f t="shared" si="3829"/>
        <v>0</v>
      </c>
      <c r="BE926" s="22">
        <f t="shared" si="37"/>
        <v>0</v>
      </c>
      <c r="BF926" s="27">
        <v>0.0</v>
      </c>
      <c r="BG926" s="22">
        <f t="shared" si="38"/>
        <v>0</v>
      </c>
      <c r="BH926" s="22">
        <f t="shared" si="39"/>
        <v>0</v>
      </c>
      <c r="BI926" s="22">
        <v>283.41</v>
      </c>
      <c r="BJ926" s="22">
        <f t="shared" si="40"/>
        <v>283.41</v>
      </c>
      <c r="BK926" s="22">
        <f t="shared" si="41"/>
        <v>0</v>
      </c>
      <c r="BL926" s="22"/>
      <c r="BM926" s="22">
        <f t="shared" si="42"/>
        <v>0</v>
      </c>
      <c r="BN926" s="22" t="str">
        <f t="shared" si="43"/>
        <v/>
      </c>
      <c r="BO926" s="22">
        <f t="shared" ref="BO926:BQ926" si="3830">BF926+BI926+BL926</f>
        <v>283.41</v>
      </c>
      <c r="BP926" s="22">
        <f t="shared" si="3830"/>
        <v>283.41</v>
      </c>
      <c r="BQ926" s="22">
        <f t="shared" si="3830"/>
        <v>0</v>
      </c>
      <c r="BR926" s="22">
        <f t="shared" si="45"/>
        <v>0</v>
      </c>
      <c r="BS926" s="22">
        <v>0.0</v>
      </c>
      <c r="BT926" s="22">
        <f t="shared" si="46"/>
        <v>0</v>
      </c>
      <c r="BU926" s="22">
        <f t="shared" si="47"/>
        <v>0</v>
      </c>
      <c r="BV926" s="22">
        <f t="shared" si="48"/>
        <v>0</v>
      </c>
      <c r="BW926" s="27">
        <v>319.23</v>
      </c>
      <c r="BX926" s="22">
        <f t="shared" si="49"/>
        <v>319.23</v>
      </c>
      <c r="BY926" s="22">
        <f t="shared" si="50"/>
        <v>0</v>
      </c>
      <c r="BZ926" s="22">
        <f t="shared" si="51"/>
        <v>0</v>
      </c>
      <c r="CA926" s="22">
        <f t="shared" si="52"/>
        <v>0</v>
      </c>
    </row>
    <row r="927" ht="14.25" customHeight="1">
      <c r="A927" s="14" t="s">
        <v>4084</v>
      </c>
      <c r="B927" s="14" t="s">
        <v>4085</v>
      </c>
      <c r="C927" s="14" t="s">
        <v>4086</v>
      </c>
      <c r="D927" s="14" t="s">
        <v>4087</v>
      </c>
      <c r="E927" s="14" t="s">
        <v>4088</v>
      </c>
      <c r="F927" s="14" t="s">
        <v>3742</v>
      </c>
      <c r="G927" s="14" t="s">
        <v>4089</v>
      </c>
      <c r="H927" s="25" t="s">
        <v>3650</v>
      </c>
      <c r="I927" s="26">
        <v>53.15</v>
      </c>
      <c r="J927" s="22">
        <v>0.0</v>
      </c>
      <c r="K927" s="22">
        <f t="shared" si="6"/>
        <v>0</v>
      </c>
      <c r="L927" s="22">
        <f t="shared" si="7"/>
        <v>0</v>
      </c>
      <c r="M927" s="22">
        <v>0.0</v>
      </c>
      <c r="N927" s="22">
        <f t="shared" si="8"/>
        <v>0</v>
      </c>
      <c r="O927" s="22">
        <f t="shared" si="9"/>
        <v>0</v>
      </c>
      <c r="P927" s="22">
        <v>22.0</v>
      </c>
      <c r="Q927" s="22">
        <f t="shared" si="10"/>
        <v>0</v>
      </c>
      <c r="R927" s="22">
        <f t="shared" si="11"/>
        <v>22</v>
      </c>
      <c r="S927" s="22">
        <v>100.0</v>
      </c>
      <c r="T927" s="22">
        <f t="shared" si="12"/>
        <v>68.85</v>
      </c>
      <c r="U927" s="22">
        <f t="shared" si="13"/>
        <v>31.15</v>
      </c>
      <c r="V927" s="22">
        <f t="shared" si="14"/>
        <v>0</v>
      </c>
      <c r="W927" s="22">
        <v>13.9</v>
      </c>
      <c r="X927" s="22">
        <f t="shared" si="15"/>
        <v>13.9</v>
      </c>
      <c r="Y927" s="22">
        <f t="shared" si="16"/>
        <v>0</v>
      </c>
      <c r="Z927" s="22">
        <v>0.39</v>
      </c>
      <c r="AA927" s="22">
        <f t="shared" si="17"/>
        <v>0.39</v>
      </c>
      <c r="AB927" s="22">
        <f t="shared" si="18"/>
        <v>0</v>
      </c>
      <c r="AC927" s="22">
        <v>68.87</v>
      </c>
      <c r="AD927" s="22">
        <f t="shared" si="19"/>
        <v>68.87</v>
      </c>
      <c r="AE927" s="22">
        <f t="shared" si="20"/>
        <v>0</v>
      </c>
      <c r="AF927" s="22">
        <v>1.37</v>
      </c>
      <c r="AG927" s="22">
        <f t="shared" si="21"/>
        <v>1.37</v>
      </c>
      <c r="AH927" s="22">
        <f t="shared" si="22"/>
        <v>0</v>
      </c>
      <c r="AI927" s="22">
        <v>60.86</v>
      </c>
      <c r="AJ927" s="22">
        <f t="shared" si="23"/>
        <v>60.86</v>
      </c>
      <c r="AK927" s="22">
        <f t="shared" si="24"/>
        <v>0</v>
      </c>
      <c r="AL927" s="22">
        <f t="shared" ref="AL927:AN927" si="3831">AF927+AI927</f>
        <v>62.23</v>
      </c>
      <c r="AM927" s="22">
        <f t="shared" si="3831"/>
        <v>62.23</v>
      </c>
      <c r="AN927" s="22">
        <f t="shared" si="3831"/>
        <v>0</v>
      </c>
      <c r="AO927" s="22">
        <f t="shared" ref="AO927:AQ927" si="3832">SUM(J927+M927+P927+S927+W927+Z927+AC927+AF927+AI927)</f>
        <v>267.39</v>
      </c>
      <c r="AP927" s="22">
        <f t="shared" si="3832"/>
        <v>214.24</v>
      </c>
      <c r="AQ927" s="22">
        <f t="shared" si="3832"/>
        <v>53.15</v>
      </c>
      <c r="AR927" s="22">
        <v>0.0</v>
      </c>
      <c r="AS927" s="22">
        <f t="shared" si="27"/>
        <v>53.15</v>
      </c>
      <c r="AT927" s="22">
        <f t="shared" si="28"/>
        <v>53.15</v>
      </c>
      <c r="AU927" s="22">
        <f t="shared" si="29"/>
        <v>0</v>
      </c>
      <c r="AV927" s="22">
        <f t="shared" si="3833"/>
        <v>9951.6</v>
      </c>
      <c r="AW927" s="22">
        <f t="shared" si="31"/>
        <v>9951.6</v>
      </c>
      <c r="AX927" s="22">
        <f t="shared" si="32"/>
        <v>0</v>
      </c>
      <c r="AY927" s="22">
        <v>175.06</v>
      </c>
      <c r="AZ927" s="22">
        <f t="shared" si="33"/>
        <v>175.06</v>
      </c>
      <c r="BA927" s="22">
        <f t="shared" si="34"/>
        <v>0</v>
      </c>
      <c r="BB927" s="22">
        <f t="shared" si="35"/>
        <v>10126.66</v>
      </c>
      <c r="BC927" s="22">
        <f t="shared" ref="BC927:BD927" si="3834">SUM(AW927+AZ927)</f>
        <v>10126.66</v>
      </c>
      <c r="BD927" s="22">
        <f t="shared" si="3834"/>
        <v>0</v>
      </c>
      <c r="BE927" s="22">
        <f t="shared" si="37"/>
        <v>0</v>
      </c>
      <c r="BF927" s="27">
        <v>0.0</v>
      </c>
      <c r="BG927" s="22">
        <f t="shared" si="38"/>
        <v>0</v>
      </c>
      <c r="BH927" s="22">
        <f t="shared" si="39"/>
        <v>0</v>
      </c>
      <c r="BI927" s="22">
        <v>0.0</v>
      </c>
      <c r="BJ927" s="22">
        <f t="shared" si="40"/>
        <v>0</v>
      </c>
      <c r="BK927" s="22">
        <f t="shared" si="41"/>
        <v>0</v>
      </c>
      <c r="BL927" s="22"/>
      <c r="BM927" s="22">
        <f t="shared" si="42"/>
        <v>0</v>
      </c>
      <c r="BN927" s="22" t="str">
        <f t="shared" si="43"/>
        <v/>
      </c>
      <c r="BO927" s="22">
        <f t="shared" ref="BO927:BQ927" si="3835">BF927+BI927+BL927</f>
        <v>0</v>
      </c>
      <c r="BP927" s="22">
        <f t="shared" si="3835"/>
        <v>0</v>
      </c>
      <c r="BQ927" s="22">
        <f t="shared" si="3835"/>
        <v>0</v>
      </c>
      <c r="BR927" s="22">
        <f t="shared" si="45"/>
        <v>0</v>
      </c>
      <c r="BS927" s="22">
        <v>0.0</v>
      </c>
      <c r="BT927" s="22">
        <f t="shared" si="46"/>
        <v>0</v>
      </c>
      <c r="BU927" s="22">
        <f t="shared" si="47"/>
        <v>0</v>
      </c>
      <c r="BV927" s="22">
        <f t="shared" si="48"/>
        <v>0</v>
      </c>
      <c r="BW927" s="27">
        <v>191.54</v>
      </c>
      <c r="BX927" s="22">
        <f t="shared" si="49"/>
        <v>191.54</v>
      </c>
      <c r="BY927" s="22">
        <f t="shared" si="50"/>
        <v>0</v>
      </c>
      <c r="BZ927" s="22">
        <f t="shared" si="51"/>
        <v>0</v>
      </c>
      <c r="CA927" s="22">
        <f t="shared" si="52"/>
        <v>0</v>
      </c>
    </row>
    <row r="928" ht="14.25" customHeight="1">
      <c r="A928" s="14" t="s">
        <v>4090</v>
      </c>
      <c r="B928" s="14" t="s">
        <v>4091</v>
      </c>
      <c r="C928" s="14" t="s">
        <v>4092</v>
      </c>
      <c r="D928" s="14" t="s">
        <v>4093</v>
      </c>
      <c r="E928" s="14" t="s">
        <v>4094</v>
      </c>
      <c r="F928" s="14" t="s">
        <v>3881</v>
      </c>
      <c r="G928" s="14" t="s">
        <v>4095</v>
      </c>
      <c r="H928" s="25" t="s">
        <v>3650</v>
      </c>
      <c r="I928" s="26">
        <v>53.15</v>
      </c>
      <c r="J928" s="22">
        <v>0.0</v>
      </c>
      <c r="K928" s="22">
        <f t="shared" si="6"/>
        <v>0</v>
      </c>
      <c r="L928" s="22">
        <f t="shared" si="7"/>
        <v>0</v>
      </c>
      <c r="M928" s="22">
        <v>0.0</v>
      </c>
      <c r="N928" s="22">
        <f t="shared" si="8"/>
        <v>0</v>
      </c>
      <c r="O928" s="22">
        <f t="shared" si="9"/>
        <v>0</v>
      </c>
      <c r="P928" s="22">
        <v>22.0</v>
      </c>
      <c r="Q928" s="22">
        <f t="shared" si="10"/>
        <v>0</v>
      </c>
      <c r="R928" s="22">
        <f t="shared" si="11"/>
        <v>22</v>
      </c>
      <c r="S928" s="22">
        <v>100.0</v>
      </c>
      <c r="T928" s="22">
        <f t="shared" si="12"/>
        <v>68.85</v>
      </c>
      <c r="U928" s="22">
        <f t="shared" si="13"/>
        <v>31.15</v>
      </c>
      <c r="V928" s="22">
        <f t="shared" si="14"/>
        <v>0</v>
      </c>
      <c r="W928" s="22">
        <v>13.9</v>
      </c>
      <c r="X928" s="22">
        <f t="shared" si="15"/>
        <v>13.9</v>
      </c>
      <c r="Y928" s="22">
        <f t="shared" si="16"/>
        <v>0</v>
      </c>
      <c r="Z928" s="22">
        <v>0.39</v>
      </c>
      <c r="AA928" s="22">
        <f t="shared" si="17"/>
        <v>0.39</v>
      </c>
      <c r="AB928" s="22">
        <f t="shared" si="18"/>
        <v>0</v>
      </c>
      <c r="AC928" s="22">
        <v>68.87</v>
      </c>
      <c r="AD928" s="22">
        <f t="shared" si="19"/>
        <v>68.87</v>
      </c>
      <c r="AE928" s="22">
        <f t="shared" si="20"/>
        <v>0</v>
      </c>
      <c r="AF928" s="22">
        <v>1.37</v>
      </c>
      <c r="AG928" s="22">
        <f t="shared" si="21"/>
        <v>1.37</v>
      </c>
      <c r="AH928" s="22">
        <f t="shared" si="22"/>
        <v>0</v>
      </c>
      <c r="AI928" s="22">
        <v>60.86</v>
      </c>
      <c r="AJ928" s="22">
        <f t="shared" si="23"/>
        <v>60.86</v>
      </c>
      <c r="AK928" s="22">
        <f t="shared" si="24"/>
        <v>0</v>
      </c>
      <c r="AL928" s="22">
        <f t="shared" ref="AL928:AN928" si="3836">AF928+AI928</f>
        <v>62.23</v>
      </c>
      <c r="AM928" s="22">
        <f t="shared" si="3836"/>
        <v>62.23</v>
      </c>
      <c r="AN928" s="22">
        <f t="shared" si="3836"/>
        <v>0</v>
      </c>
      <c r="AO928" s="22">
        <f t="shared" ref="AO928:AQ928" si="3837">SUM(J928+M928+P928+S928+W928+Z928+AC928+AF928+AI928)</f>
        <v>267.39</v>
      </c>
      <c r="AP928" s="22">
        <f t="shared" si="3837"/>
        <v>214.24</v>
      </c>
      <c r="AQ928" s="22">
        <f t="shared" si="3837"/>
        <v>53.15</v>
      </c>
      <c r="AR928" s="22">
        <v>0.0</v>
      </c>
      <c r="AS928" s="22">
        <f t="shared" si="27"/>
        <v>53.15</v>
      </c>
      <c r="AT928" s="22">
        <f t="shared" si="28"/>
        <v>53.15</v>
      </c>
      <c r="AU928" s="22">
        <f t="shared" si="29"/>
        <v>0</v>
      </c>
      <c r="AV928" s="22">
        <f t="shared" si="3833"/>
        <v>9951.6</v>
      </c>
      <c r="AW928" s="22">
        <f t="shared" si="31"/>
        <v>9951.6</v>
      </c>
      <c r="AX928" s="22">
        <f t="shared" si="32"/>
        <v>0</v>
      </c>
      <c r="AY928" s="22">
        <v>175.06</v>
      </c>
      <c r="AZ928" s="22">
        <f t="shared" si="33"/>
        <v>175.06</v>
      </c>
      <c r="BA928" s="22">
        <f t="shared" si="34"/>
        <v>0</v>
      </c>
      <c r="BB928" s="22">
        <f t="shared" si="35"/>
        <v>10126.66</v>
      </c>
      <c r="BC928" s="22">
        <f t="shared" ref="BC928:BD928" si="3838">SUM(AW928+AZ928)</f>
        <v>10126.66</v>
      </c>
      <c r="BD928" s="22">
        <f t="shared" si="3838"/>
        <v>0</v>
      </c>
      <c r="BE928" s="22">
        <f t="shared" si="37"/>
        <v>0</v>
      </c>
      <c r="BF928" s="27">
        <v>0.0</v>
      </c>
      <c r="BG928" s="22">
        <f t="shared" si="38"/>
        <v>0</v>
      </c>
      <c r="BH928" s="22">
        <f t="shared" si="39"/>
        <v>0</v>
      </c>
      <c r="BI928" s="22">
        <v>283.41</v>
      </c>
      <c r="BJ928" s="22">
        <f t="shared" si="40"/>
        <v>283.41</v>
      </c>
      <c r="BK928" s="22">
        <f t="shared" si="41"/>
        <v>0</v>
      </c>
      <c r="BL928" s="22"/>
      <c r="BM928" s="22">
        <f t="shared" si="42"/>
        <v>0</v>
      </c>
      <c r="BN928" s="22" t="str">
        <f t="shared" si="43"/>
        <v/>
      </c>
      <c r="BO928" s="22">
        <f t="shared" ref="BO928:BQ928" si="3839">BF928+BI928+BL928</f>
        <v>283.41</v>
      </c>
      <c r="BP928" s="22">
        <f t="shared" si="3839"/>
        <v>283.41</v>
      </c>
      <c r="BQ928" s="22">
        <f t="shared" si="3839"/>
        <v>0</v>
      </c>
      <c r="BR928" s="22">
        <f t="shared" si="45"/>
        <v>0</v>
      </c>
      <c r="BS928" s="22">
        <v>0.0</v>
      </c>
      <c r="BT928" s="22">
        <f t="shared" si="46"/>
        <v>0</v>
      </c>
      <c r="BU928" s="22">
        <f t="shared" si="47"/>
        <v>0</v>
      </c>
      <c r="BV928" s="22">
        <f t="shared" si="48"/>
        <v>0</v>
      </c>
      <c r="BW928" s="27">
        <v>1904.73</v>
      </c>
      <c r="BX928" s="22">
        <f t="shared" si="49"/>
        <v>1904.73</v>
      </c>
      <c r="BY928" s="22">
        <f t="shared" si="50"/>
        <v>0</v>
      </c>
      <c r="BZ928" s="22">
        <f t="shared" si="51"/>
        <v>0</v>
      </c>
      <c r="CA928" s="22">
        <f t="shared" si="52"/>
        <v>0</v>
      </c>
    </row>
    <row r="929" ht="14.25" customHeight="1">
      <c r="A929" s="14" t="s">
        <v>4096</v>
      </c>
      <c r="B929" s="14" t="s">
        <v>4097</v>
      </c>
      <c r="C929" s="14" t="s">
        <v>4098</v>
      </c>
      <c r="D929" s="14" t="s">
        <v>4099</v>
      </c>
      <c r="E929" s="14" t="s">
        <v>235</v>
      </c>
      <c r="F929" s="14" t="s">
        <v>267</v>
      </c>
      <c r="G929" s="14" t="s">
        <v>4100</v>
      </c>
      <c r="H929" s="25" t="s">
        <v>3650</v>
      </c>
      <c r="I929" s="26">
        <v>53.15</v>
      </c>
      <c r="J929" s="22">
        <v>0.0</v>
      </c>
      <c r="K929" s="22">
        <f t="shared" si="6"/>
        <v>0</v>
      </c>
      <c r="L929" s="22">
        <f t="shared" si="7"/>
        <v>0</v>
      </c>
      <c r="M929" s="22">
        <v>0.0</v>
      </c>
      <c r="N929" s="22">
        <f t="shared" si="8"/>
        <v>0</v>
      </c>
      <c r="O929" s="22">
        <f t="shared" si="9"/>
        <v>0</v>
      </c>
      <c r="P929" s="22">
        <v>10.0</v>
      </c>
      <c r="Q929" s="22">
        <f t="shared" si="10"/>
        <v>0</v>
      </c>
      <c r="R929" s="22">
        <f t="shared" si="11"/>
        <v>10</v>
      </c>
      <c r="S929" s="22">
        <v>100.0</v>
      </c>
      <c r="T929" s="22">
        <f t="shared" si="12"/>
        <v>56.85</v>
      </c>
      <c r="U929" s="22">
        <f t="shared" si="13"/>
        <v>43.15</v>
      </c>
      <c r="V929" s="22">
        <f t="shared" si="14"/>
        <v>0</v>
      </c>
      <c r="W929" s="22">
        <v>13.9</v>
      </c>
      <c r="X929" s="22">
        <f t="shared" si="15"/>
        <v>13.9</v>
      </c>
      <c r="Y929" s="22">
        <f t="shared" si="16"/>
        <v>0</v>
      </c>
      <c r="Z929" s="22">
        <v>0.39</v>
      </c>
      <c r="AA929" s="22">
        <f t="shared" si="17"/>
        <v>0.39</v>
      </c>
      <c r="AB929" s="22">
        <f t="shared" si="18"/>
        <v>0</v>
      </c>
      <c r="AC929" s="22">
        <v>68.87</v>
      </c>
      <c r="AD929" s="22">
        <f t="shared" si="19"/>
        <v>68.87</v>
      </c>
      <c r="AE929" s="22">
        <f t="shared" si="20"/>
        <v>0</v>
      </c>
      <c r="AF929" s="22">
        <v>1.37</v>
      </c>
      <c r="AG929" s="22">
        <f t="shared" si="21"/>
        <v>1.37</v>
      </c>
      <c r="AH929" s="22">
        <f t="shared" si="22"/>
        <v>0</v>
      </c>
      <c r="AI929" s="22">
        <v>60.86</v>
      </c>
      <c r="AJ929" s="22">
        <f t="shared" si="23"/>
        <v>60.86</v>
      </c>
      <c r="AK929" s="22">
        <f t="shared" si="24"/>
        <v>0</v>
      </c>
      <c r="AL929" s="22">
        <f t="shared" ref="AL929:AN929" si="3840">AF929+AI929</f>
        <v>62.23</v>
      </c>
      <c r="AM929" s="22">
        <f t="shared" si="3840"/>
        <v>62.23</v>
      </c>
      <c r="AN929" s="22">
        <f t="shared" si="3840"/>
        <v>0</v>
      </c>
      <c r="AO929" s="22">
        <f t="shared" ref="AO929:AQ929" si="3841">SUM(J929+M929+P929+S929+W929+Z929+AC929+AF929+AI929)</f>
        <v>255.39</v>
      </c>
      <c r="AP929" s="22">
        <f t="shared" si="3841"/>
        <v>202.24</v>
      </c>
      <c r="AQ929" s="22">
        <f t="shared" si="3841"/>
        <v>53.15</v>
      </c>
      <c r="AR929" s="22">
        <v>0.0</v>
      </c>
      <c r="AS929" s="22">
        <f t="shared" si="27"/>
        <v>53.15</v>
      </c>
      <c r="AT929" s="22">
        <f t="shared" si="28"/>
        <v>53.15</v>
      </c>
      <c r="AU929" s="22">
        <f t="shared" si="29"/>
        <v>0</v>
      </c>
      <c r="AV929" s="22">
        <f>37.95*120</f>
        <v>4554</v>
      </c>
      <c r="AW929" s="22">
        <f t="shared" si="31"/>
        <v>4554</v>
      </c>
      <c r="AX929" s="22">
        <f t="shared" si="32"/>
        <v>0</v>
      </c>
      <c r="AY929" s="22">
        <v>70.73</v>
      </c>
      <c r="AZ929" s="22">
        <f t="shared" si="33"/>
        <v>70.73</v>
      </c>
      <c r="BA929" s="22">
        <f t="shared" si="34"/>
        <v>0</v>
      </c>
      <c r="BB929" s="22">
        <f t="shared" si="35"/>
        <v>4624.73</v>
      </c>
      <c r="BC929" s="22">
        <f t="shared" ref="BC929:BD929" si="3842">SUM(AW929+AZ929)</f>
        <v>4624.73</v>
      </c>
      <c r="BD929" s="22">
        <f t="shared" si="3842"/>
        <v>0</v>
      </c>
      <c r="BE929" s="22">
        <f t="shared" si="37"/>
        <v>0</v>
      </c>
      <c r="BF929" s="27">
        <v>0.0</v>
      </c>
      <c r="BG929" s="22">
        <f t="shared" si="38"/>
        <v>0</v>
      </c>
      <c r="BH929" s="22">
        <f t="shared" si="39"/>
        <v>0</v>
      </c>
      <c r="BI929" s="22">
        <v>673.82</v>
      </c>
      <c r="BJ929" s="22">
        <f t="shared" si="40"/>
        <v>673.82</v>
      </c>
      <c r="BK929" s="22">
        <f t="shared" si="41"/>
        <v>0</v>
      </c>
      <c r="BL929" s="22"/>
      <c r="BM929" s="22">
        <f t="shared" si="42"/>
        <v>0</v>
      </c>
      <c r="BN929" s="22" t="str">
        <f t="shared" si="43"/>
        <v/>
      </c>
      <c r="BO929" s="22">
        <f t="shared" ref="BO929:BQ929" si="3843">BF929+BI929+BL929</f>
        <v>673.82</v>
      </c>
      <c r="BP929" s="22">
        <f t="shared" si="3843"/>
        <v>673.82</v>
      </c>
      <c r="BQ929" s="22">
        <f t="shared" si="3843"/>
        <v>0</v>
      </c>
      <c r="BR929" s="22">
        <f t="shared" si="45"/>
        <v>0</v>
      </c>
      <c r="BS929" s="22">
        <v>0.0</v>
      </c>
      <c r="BT929" s="22">
        <f t="shared" si="46"/>
        <v>0</v>
      </c>
      <c r="BU929" s="22">
        <f t="shared" si="47"/>
        <v>0</v>
      </c>
      <c r="BV929" s="22">
        <f t="shared" si="48"/>
        <v>0</v>
      </c>
      <c r="BW929" s="27">
        <v>170.26</v>
      </c>
      <c r="BX929" s="22">
        <f t="shared" si="49"/>
        <v>170.26</v>
      </c>
      <c r="BY929" s="22">
        <f t="shared" si="50"/>
        <v>0</v>
      </c>
      <c r="BZ929" s="22">
        <f t="shared" si="51"/>
        <v>0</v>
      </c>
      <c r="CA929" s="22">
        <f t="shared" si="52"/>
        <v>0</v>
      </c>
    </row>
    <row r="930" ht="14.25" customHeight="1">
      <c r="A930" s="14" t="s">
        <v>4101</v>
      </c>
      <c r="B930" s="14" t="s">
        <v>4102</v>
      </c>
      <c r="C930" s="14" t="s">
        <v>4103</v>
      </c>
      <c r="D930" s="14" t="s">
        <v>4104</v>
      </c>
      <c r="E930" s="14" t="s">
        <v>3773</v>
      </c>
      <c r="F930" s="14" t="s">
        <v>3881</v>
      </c>
      <c r="G930" s="14" t="s">
        <v>4105</v>
      </c>
      <c r="H930" s="25" t="s">
        <v>3650</v>
      </c>
      <c r="I930" s="26">
        <v>53.15</v>
      </c>
      <c r="J930" s="22">
        <v>0.0</v>
      </c>
      <c r="K930" s="22">
        <f t="shared" si="6"/>
        <v>0</v>
      </c>
      <c r="L930" s="22">
        <f t="shared" si="7"/>
        <v>0</v>
      </c>
      <c r="M930" s="22">
        <v>0.0</v>
      </c>
      <c r="N930" s="22">
        <f t="shared" si="8"/>
        <v>0</v>
      </c>
      <c r="O930" s="22">
        <f t="shared" si="9"/>
        <v>0</v>
      </c>
      <c r="P930" s="22">
        <v>10.0</v>
      </c>
      <c r="Q930" s="22">
        <f t="shared" si="10"/>
        <v>0</v>
      </c>
      <c r="R930" s="22">
        <f t="shared" si="11"/>
        <v>10</v>
      </c>
      <c r="S930" s="22">
        <v>100.0</v>
      </c>
      <c r="T930" s="22">
        <f t="shared" si="12"/>
        <v>56.85</v>
      </c>
      <c r="U930" s="22">
        <f t="shared" si="13"/>
        <v>43.15</v>
      </c>
      <c r="V930" s="22">
        <f t="shared" si="14"/>
        <v>0</v>
      </c>
      <c r="W930" s="22">
        <v>27.8</v>
      </c>
      <c r="X930" s="22">
        <f t="shared" si="15"/>
        <v>27.8</v>
      </c>
      <c r="Y930" s="22">
        <f t="shared" si="16"/>
        <v>0</v>
      </c>
      <c r="Z930" s="22">
        <v>0.39</v>
      </c>
      <c r="AA930" s="22">
        <f t="shared" si="17"/>
        <v>0.39</v>
      </c>
      <c r="AB930" s="22">
        <f t="shared" si="18"/>
        <v>0</v>
      </c>
      <c r="AC930" s="22">
        <v>68.87</v>
      </c>
      <c r="AD930" s="22">
        <f t="shared" si="19"/>
        <v>68.87</v>
      </c>
      <c r="AE930" s="22">
        <f t="shared" si="20"/>
        <v>0</v>
      </c>
      <c r="AF930" s="22">
        <v>1.37</v>
      </c>
      <c r="AG930" s="22">
        <f t="shared" si="21"/>
        <v>1.37</v>
      </c>
      <c r="AH930" s="22">
        <f t="shared" si="22"/>
        <v>0</v>
      </c>
      <c r="AI930" s="22">
        <v>60.86</v>
      </c>
      <c r="AJ930" s="22">
        <f t="shared" si="23"/>
        <v>60.86</v>
      </c>
      <c r="AK930" s="22">
        <f t="shared" si="24"/>
        <v>0</v>
      </c>
      <c r="AL930" s="22">
        <f t="shared" ref="AL930:AN930" si="3844">AF930+AI930</f>
        <v>62.23</v>
      </c>
      <c r="AM930" s="22">
        <f t="shared" si="3844"/>
        <v>62.23</v>
      </c>
      <c r="AN930" s="22">
        <f t="shared" si="3844"/>
        <v>0</v>
      </c>
      <c r="AO930" s="22">
        <f t="shared" ref="AO930:AQ930" si="3845">SUM(J930+M930+P930+S930+W930+Z930+AC930+AF930+AI930)</f>
        <v>269.29</v>
      </c>
      <c r="AP930" s="22">
        <f t="shared" si="3845"/>
        <v>216.14</v>
      </c>
      <c r="AQ930" s="22">
        <f t="shared" si="3845"/>
        <v>53.15</v>
      </c>
      <c r="AR930" s="22">
        <v>0.0</v>
      </c>
      <c r="AS930" s="22">
        <f t="shared" si="27"/>
        <v>53.15</v>
      </c>
      <c r="AT930" s="22">
        <f t="shared" si="28"/>
        <v>53.15</v>
      </c>
      <c r="AU930" s="22">
        <f t="shared" si="29"/>
        <v>0</v>
      </c>
      <c r="AV930" s="22">
        <f>82.93*120</f>
        <v>9951.6</v>
      </c>
      <c r="AW930" s="22">
        <f t="shared" si="31"/>
        <v>9951.6</v>
      </c>
      <c r="AX930" s="22">
        <f t="shared" si="32"/>
        <v>0</v>
      </c>
      <c r="AY930" s="22">
        <v>175.06</v>
      </c>
      <c r="AZ930" s="22">
        <f t="shared" si="33"/>
        <v>175.06</v>
      </c>
      <c r="BA930" s="22">
        <f t="shared" si="34"/>
        <v>0</v>
      </c>
      <c r="BB930" s="22">
        <f t="shared" si="35"/>
        <v>10126.66</v>
      </c>
      <c r="BC930" s="22">
        <f t="shared" ref="BC930:BD930" si="3846">SUM(AW930+AZ930)</f>
        <v>10126.66</v>
      </c>
      <c r="BD930" s="22">
        <f t="shared" si="3846"/>
        <v>0</v>
      </c>
      <c r="BE930" s="22">
        <f t="shared" si="37"/>
        <v>0</v>
      </c>
      <c r="BF930" s="27">
        <v>0.0</v>
      </c>
      <c r="BG930" s="22">
        <f t="shared" si="38"/>
        <v>0</v>
      </c>
      <c r="BH930" s="22">
        <f t="shared" si="39"/>
        <v>0</v>
      </c>
      <c r="BI930" s="22">
        <v>0.0</v>
      </c>
      <c r="BJ930" s="22">
        <f t="shared" si="40"/>
        <v>0</v>
      </c>
      <c r="BK930" s="22">
        <f t="shared" si="41"/>
        <v>0</v>
      </c>
      <c r="BL930" s="22"/>
      <c r="BM930" s="22">
        <f t="shared" si="42"/>
        <v>0</v>
      </c>
      <c r="BN930" s="22" t="str">
        <f t="shared" si="43"/>
        <v/>
      </c>
      <c r="BO930" s="22">
        <f t="shared" ref="BO930:BQ930" si="3847">BF930+BI930+BL930</f>
        <v>0</v>
      </c>
      <c r="BP930" s="22">
        <f t="shared" si="3847"/>
        <v>0</v>
      </c>
      <c r="BQ930" s="22">
        <f t="shared" si="3847"/>
        <v>0</v>
      </c>
      <c r="BR930" s="22">
        <f t="shared" si="45"/>
        <v>0</v>
      </c>
      <c r="BS930" s="22">
        <v>0.0</v>
      </c>
      <c r="BT930" s="22">
        <f t="shared" si="46"/>
        <v>0</v>
      </c>
      <c r="BU930" s="22">
        <f t="shared" si="47"/>
        <v>0</v>
      </c>
      <c r="BV930" s="22">
        <f t="shared" si="48"/>
        <v>0</v>
      </c>
      <c r="BW930" s="27">
        <v>68.1</v>
      </c>
      <c r="BX930" s="22">
        <f t="shared" si="49"/>
        <v>68.1</v>
      </c>
      <c r="BY930" s="22">
        <f t="shared" si="50"/>
        <v>0</v>
      </c>
      <c r="BZ930" s="22">
        <f t="shared" si="51"/>
        <v>0</v>
      </c>
      <c r="CA930" s="22">
        <f t="shared" si="52"/>
        <v>0</v>
      </c>
    </row>
    <row r="931" ht="14.25" customHeight="1">
      <c r="A931" s="14" t="s">
        <v>4106</v>
      </c>
      <c r="B931" s="14" t="s">
        <v>4107</v>
      </c>
      <c r="C931" s="14" t="s">
        <v>4108</v>
      </c>
      <c r="D931" s="14" t="s">
        <v>4109</v>
      </c>
      <c r="E931" s="14" t="s">
        <v>626</v>
      </c>
      <c r="F931" s="14" t="s">
        <v>3915</v>
      </c>
      <c r="G931" s="14" t="s">
        <v>4110</v>
      </c>
      <c r="H931" s="25" t="s">
        <v>3650</v>
      </c>
      <c r="I931" s="26">
        <v>53.15</v>
      </c>
      <c r="J931" s="22">
        <v>0.0</v>
      </c>
      <c r="K931" s="22">
        <f t="shared" si="6"/>
        <v>0</v>
      </c>
      <c r="L931" s="22">
        <f t="shared" si="7"/>
        <v>0</v>
      </c>
      <c r="M931" s="22">
        <v>0.0</v>
      </c>
      <c r="N931" s="22">
        <f t="shared" si="8"/>
        <v>0</v>
      </c>
      <c r="O931" s="22">
        <f t="shared" si="9"/>
        <v>0</v>
      </c>
      <c r="P931" s="22">
        <v>10.0</v>
      </c>
      <c r="Q931" s="22">
        <f t="shared" si="10"/>
        <v>0</v>
      </c>
      <c r="R931" s="22">
        <f t="shared" si="11"/>
        <v>10</v>
      </c>
      <c r="S931" s="22">
        <v>100.0</v>
      </c>
      <c r="T931" s="22">
        <f t="shared" si="12"/>
        <v>56.85</v>
      </c>
      <c r="U931" s="22">
        <f t="shared" si="13"/>
        <v>43.15</v>
      </c>
      <c r="V931" s="22">
        <f t="shared" si="14"/>
        <v>0</v>
      </c>
      <c r="W931" s="22">
        <v>13.9</v>
      </c>
      <c r="X931" s="22">
        <f t="shared" si="15"/>
        <v>13.9</v>
      </c>
      <c r="Y931" s="22">
        <f t="shared" si="16"/>
        <v>0</v>
      </c>
      <c r="Z931" s="22">
        <v>0.39</v>
      </c>
      <c r="AA931" s="22">
        <f t="shared" si="17"/>
        <v>0.39</v>
      </c>
      <c r="AB931" s="22">
        <f t="shared" si="18"/>
        <v>0</v>
      </c>
      <c r="AC931" s="22">
        <v>68.87</v>
      </c>
      <c r="AD931" s="22">
        <f t="shared" si="19"/>
        <v>68.87</v>
      </c>
      <c r="AE931" s="22">
        <f t="shared" si="20"/>
        <v>0</v>
      </c>
      <c r="AF931" s="22">
        <v>1.37</v>
      </c>
      <c r="AG931" s="22">
        <f t="shared" si="21"/>
        <v>1.37</v>
      </c>
      <c r="AH931" s="22">
        <f t="shared" si="22"/>
        <v>0</v>
      </c>
      <c r="AI931" s="22">
        <v>60.86</v>
      </c>
      <c r="AJ931" s="22">
        <f t="shared" si="23"/>
        <v>60.86</v>
      </c>
      <c r="AK931" s="22">
        <f t="shared" si="24"/>
        <v>0</v>
      </c>
      <c r="AL931" s="22">
        <f t="shared" ref="AL931:AN931" si="3848">AF931+AI931</f>
        <v>62.23</v>
      </c>
      <c r="AM931" s="22">
        <f t="shared" si="3848"/>
        <v>62.23</v>
      </c>
      <c r="AN931" s="22">
        <f t="shared" si="3848"/>
        <v>0</v>
      </c>
      <c r="AO931" s="22">
        <f t="shared" ref="AO931:AQ931" si="3849">SUM(J931+M931+P931+S931+W931+Z931+AC931+AF931+AI931)</f>
        <v>255.39</v>
      </c>
      <c r="AP931" s="22">
        <f t="shared" si="3849"/>
        <v>202.24</v>
      </c>
      <c r="AQ931" s="22">
        <f t="shared" si="3849"/>
        <v>53.15</v>
      </c>
      <c r="AR931" s="22">
        <v>0.0</v>
      </c>
      <c r="AS931" s="22">
        <f t="shared" si="27"/>
        <v>53.15</v>
      </c>
      <c r="AT931" s="22">
        <f t="shared" si="28"/>
        <v>53.15</v>
      </c>
      <c r="AU931" s="22">
        <f t="shared" si="29"/>
        <v>0</v>
      </c>
      <c r="AV931" s="22">
        <f>37.95*120</f>
        <v>4554</v>
      </c>
      <c r="AW931" s="22">
        <f t="shared" si="31"/>
        <v>4554</v>
      </c>
      <c r="AX931" s="22">
        <f t="shared" si="32"/>
        <v>0</v>
      </c>
      <c r="AY931" s="22">
        <v>70.73</v>
      </c>
      <c r="AZ931" s="22">
        <f t="shared" si="33"/>
        <v>70.73</v>
      </c>
      <c r="BA931" s="22">
        <f t="shared" si="34"/>
        <v>0</v>
      </c>
      <c r="BB931" s="22">
        <f t="shared" si="35"/>
        <v>4624.73</v>
      </c>
      <c r="BC931" s="22">
        <f t="shared" ref="BC931:BD931" si="3850">SUM(AW931+AZ931)</f>
        <v>4624.73</v>
      </c>
      <c r="BD931" s="22">
        <f t="shared" si="3850"/>
        <v>0</v>
      </c>
      <c r="BE931" s="22">
        <f t="shared" si="37"/>
        <v>0</v>
      </c>
      <c r="BF931" s="27">
        <v>0.0</v>
      </c>
      <c r="BG931" s="22">
        <f t="shared" si="38"/>
        <v>0</v>
      </c>
      <c r="BH931" s="22">
        <f t="shared" si="39"/>
        <v>0</v>
      </c>
      <c r="BI931" s="22">
        <v>0.0</v>
      </c>
      <c r="BJ931" s="22">
        <f t="shared" si="40"/>
        <v>0</v>
      </c>
      <c r="BK931" s="22">
        <f t="shared" si="41"/>
        <v>0</v>
      </c>
      <c r="BL931" s="22"/>
      <c r="BM931" s="22">
        <f t="shared" si="42"/>
        <v>0</v>
      </c>
      <c r="BN931" s="22" t="str">
        <f t="shared" si="43"/>
        <v/>
      </c>
      <c r="BO931" s="22">
        <f t="shared" ref="BO931:BQ931" si="3851">BF931+BI931+BL931</f>
        <v>0</v>
      </c>
      <c r="BP931" s="22">
        <f t="shared" si="3851"/>
        <v>0</v>
      </c>
      <c r="BQ931" s="22">
        <f t="shared" si="3851"/>
        <v>0</v>
      </c>
      <c r="BR931" s="22">
        <f t="shared" si="45"/>
        <v>0</v>
      </c>
      <c r="BS931" s="22">
        <v>0.0</v>
      </c>
      <c r="BT931" s="22">
        <f t="shared" si="46"/>
        <v>0</v>
      </c>
      <c r="BU931" s="22">
        <f t="shared" si="47"/>
        <v>0</v>
      </c>
      <c r="BV931" s="22">
        <f t="shared" si="48"/>
        <v>0</v>
      </c>
      <c r="BW931" s="27">
        <v>191.54</v>
      </c>
      <c r="BX931" s="22">
        <f t="shared" si="49"/>
        <v>191.54</v>
      </c>
      <c r="BY931" s="22">
        <f t="shared" si="50"/>
        <v>0</v>
      </c>
      <c r="BZ931" s="22">
        <f t="shared" si="51"/>
        <v>0</v>
      </c>
      <c r="CA931" s="22">
        <f t="shared" si="52"/>
        <v>0</v>
      </c>
    </row>
    <row r="932" ht="14.25" customHeight="1">
      <c r="A932" s="14" t="s">
        <v>4111</v>
      </c>
      <c r="B932" s="14" t="s">
        <v>4112</v>
      </c>
      <c r="C932" s="14" t="s">
        <v>4113</v>
      </c>
      <c r="D932" s="14" t="s">
        <v>4114</v>
      </c>
      <c r="E932" s="14" t="s">
        <v>4082</v>
      </c>
      <c r="F932" s="14" t="s">
        <v>3904</v>
      </c>
      <c r="G932" s="14" t="s">
        <v>4115</v>
      </c>
      <c r="H932" s="25" t="s">
        <v>3650</v>
      </c>
      <c r="I932" s="26">
        <v>53.15</v>
      </c>
      <c r="J932" s="22">
        <v>0.0</v>
      </c>
      <c r="K932" s="22">
        <f t="shared" si="6"/>
        <v>0</v>
      </c>
      <c r="L932" s="22">
        <f t="shared" si="7"/>
        <v>0</v>
      </c>
      <c r="M932" s="22">
        <v>0.0</v>
      </c>
      <c r="N932" s="22">
        <f t="shared" si="8"/>
        <v>0</v>
      </c>
      <c r="O932" s="22">
        <f t="shared" si="9"/>
        <v>0</v>
      </c>
      <c r="P932" s="22">
        <v>10.0</v>
      </c>
      <c r="Q932" s="22">
        <f t="shared" si="10"/>
        <v>0</v>
      </c>
      <c r="R932" s="22">
        <f t="shared" si="11"/>
        <v>10</v>
      </c>
      <c r="S932" s="22">
        <v>100.0</v>
      </c>
      <c r="T932" s="22">
        <f t="shared" si="12"/>
        <v>56.85</v>
      </c>
      <c r="U932" s="22">
        <f t="shared" si="13"/>
        <v>43.15</v>
      </c>
      <c r="V932" s="22">
        <f t="shared" si="14"/>
        <v>0</v>
      </c>
      <c r="W932" s="22">
        <v>13.9</v>
      </c>
      <c r="X932" s="22">
        <f t="shared" si="15"/>
        <v>13.9</v>
      </c>
      <c r="Y932" s="22">
        <f t="shared" si="16"/>
        <v>0</v>
      </c>
      <c r="Z932" s="22">
        <v>0.39</v>
      </c>
      <c r="AA932" s="22">
        <f t="shared" si="17"/>
        <v>0.39</v>
      </c>
      <c r="AB932" s="22">
        <f t="shared" si="18"/>
        <v>0</v>
      </c>
      <c r="AC932" s="22">
        <v>68.87</v>
      </c>
      <c r="AD932" s="22">
        <f t="shared" si="19"/>
        <v>68.87</v>
      </c>
      <c r="AE932" s="22">
        <f t="shared" si="20"/>
        <v>0</v>
      </c>
      <c r="AF932" s="22">
        <v>1.37</v>
      </c>
      <c r="AG932" s="22">
        <f t="shared" si="21"/>
        <v>1.37</v>
      </c>
      <c r="AH932" s="22">
        <f t="shared" si="22"/>
        <v>0</v>
      </c>
      <c r="AI932" s="22">
        <v>60.86</v>
      </c>
      <c r="AJ932" s="22">
        <f t="shared" si="23"/>
        <v>60.86</v>
      </c>
      <c r="AK932" s="22">
        <f t="shared" si="24"/>
        <v>0</v>
      </c>
      <c r="AL932" s="22">
        <f t="shared" ref="AL932:AN932" si="3852">AF932+AI932</f>
        <v>62.23</v>
      </c>
      <c r="AM932" s="22">
        <f t="shared" si="3852"/>
        <v>62.23</v>
      </c>
      <c r="AN932" s="22">
        <f t="shared" si="3852"/>
        <v>0</v>
      </c>
      <c r="AO932" s="22">
        <f t="shared" ref="AO932:AQ932" si="3853">SUM(J932+M932+P932+S932+W932+Z932+AC932+AF932+AI932)</f>
        <v>255.39</v>
      </c>
      <c r="AP932" s="22">
        <f t="shared" si="3853"/>
        <v>202.24</v>
      </c>
      <c r="AQ932" s="22">
        <f t="shared" si="3853"/>
        <v>53.15</v>
      </c>
      <c r="AR932" s="22">
        <v>0.0</v>
      </c>
      <c r="AS932" s="22">
        <f t="shared" si="27"/>
        <v>53.15</v>
      </c>
      <c r="AT932" s="22">
        <f t="shared" si="28"/>
        <v>53.15</v>
      </c>
      <c r="AU932" s="22">
        <f t="shared" si="29"/>
        <v>0</v>
      </c>
      <c r="AV932" s="22">
        <f t="shared" ref="AV932:AV933" si="3858">82.93*120</f>
        <v>9951.6</v>
      </c>
      <c r="AW932" s="22">
        <f t="shared" si="31"/>
        <v>9951.6</v>
      </c>
      <c r="AX932" s="22">
        <f t="shared" si="32"/>
        <v>0</v>
      </c>
      <c r="AY932" s="22">
        <v>175.06</v>
      </c>
      <c r="AZ932" s="22">
        <f t="shared" si="33"/>
        <v>175.06</v>
      </c>
      <c r="BA932" s="22">
        <f t="shared" si="34"/>
        <v>0</v>
      </c>
      <c r="BB932" s="22">
        <f t="shared" si="35"/>
        <v>10126.66</v>
      </c>
      <c r="BC932" s="22">
        <f t="shared" ref="BC932:BD932" si="3854">SUM(AW932+AZ932)</f>
        <v>10126.66</v>
      </c>
      <c r="BD932" s="22">
        <f t="shared" si="3854"/>
        <v>0</v>
      </c>
      <c r="BE932" s="22">
        <f t="shared" si="37"/>
        <v>0</v>
      </c>
      <c r="BF932" s="27">
        <v>0.0</v>
      </c>
      <c r="BG932" s="22">
        <f t="shared" si="38"/>
        <v>0</v>
      </c>
      <c r="BH932" s="22">
        <f t="shared" si="39"/>
        <v>0</v>
      </c>
      <c r="BI932" s="22">
        <v>283.41</v>
      </c>
      <c r="BJ932" s="22">
        <f t="shared" si="40"/>
        <v>283.41</v>
      </c>
      <c r="BK932" s="22">
        <f t="shared" si="41"/>
        <v>0</v>
      </c>
      <c r="BL932" s="22"/>
      <c r="BM932" s="22">
        <f t="shared" si="42"/>
        <v>0</v>
      </c>
      <c r="BN932" s="22" t="str">
        <f t="shared" si="43"/>
        <v/>
      </c>
      <c r="BO932" s="22">
        <f t="shared" ref="BO932:BQ932" si="3855">BF932+BI932+BL932</f>
        <v>283.41</v>
      </c>
      <c r="BP932" s="22">
        <f t="shared" si="3855"/>
        <v>283.41</v>
      </c>
      <c r="BQ932" s="22">
        <f t="shared" si="3855"/>
        <v>0</v>
      </c>
      <c r="BR932" s="22">
        <f t="shared" si="45"/>
        <v>0</v>
      </c>
      <c r="BS932" s="22">
        <v>0.0</v>
      </c>
      <c r="BT932" s="22">
        <f t="shared" si="46"/>
        <v>0</v>
      </c>
      <c r="BU932" s="22">
        <f t="shared" si="47"/>
        <v>0</v>
      </c>
      <c r="BV932" s="22">
        <f t="shared" si="48"/>
        <v>0</v>
      </c>
      <c r="BW932" s="27">
        <v>3617.94</v>
      </c>
      <c r="BX932" s="22">
        <f t="shared" si="49"/>
        <v>3617.94</v>
      </c>
      <c r="BY932" s="22">
        <f t="shared" si="50"/>
        <v>0</v>
      </c>
      <c r="BZ932" s="22">
        <f t="shared" si="51"/>
        <v>0</v>
      </c>
      <c r="CA932" s="22">
        <f t="shared" si="52"/>
        <v>0</v>
      </c>
    </row>
    <row r="933" ht="14.25" customHeight="1">
      <c r="A933" s="14" t="s">
        <v>4116</v>
      </c>
      <c r="B933" s="14" t="s">
        <v>4117</v>
      </c>
      <c r="C933" s="14" t="s">
        <v>4118</v>
      </c>
      <c r="D933" s="14" t="s">
        <v>4119</v>
      </c>
      <c r="E933" s="14" t="s">
        <v>1010</v>
      </c>
      <c r="F933" s="14" t="s">
        <v>4036</v>
      </c>
      <c r="G933" s="14" t="s">
        <v>4120</v>
      </c>
      <c r="H933" s="25" t="s">
        <v>3650</v>
      </c>
      <c r="I933" s="26">
        <v>53.15</v>
      </c>
      <c r="J933" s="22">
        <v>0.0</v>
      </c>
      <c r="K933" s="22">
        <f t="shared" si="6"/>
        <v>0</v>
      </c>
      <c r="L933" s="22">
        <f t="shared" si="7"/>
        <v>0</v>
      </c>
      <c r="M933" s="22">
        <v>0.0</v>
      </c>
      <c r="N933" s="22">
        <f t="shared" si="8"/>
        <v>0</v>
      </c>
      <c r="O933" s="22">
        <f t="shared" si="9"/>
        <v>0</v>
      </c>
      <c r="P933" s="22">
        <v>22.0</v>
      </c>
      <c r="Q933" s="22">
        <f t="shared" si="10"/>
        <v>0</v>
      </c>
      <c r="R933" s="22">
        <f t="shared" si="11"/>
        <v>22</v>
      </c>
      <c r="S933" s="22">
        <v>100.0</v>
      </c>
      <c r="T933" s="22">
        <f t="shared" si="12"/>
        <v>68.85</v>
      </c>
      <c r="U933" s="22">
        <f t="shared" si="13"/>
        <v>31.15</v>
      </c>
      <c r="V933" s="22">
        <f t="shared" si="14"/>
        <v>0</v>
      </c>
      <c r="W933" s="22">
        <v>13.9</v>
      </c>
      <c r="X933" s="22">
        <f t="shared" si="15"/>
        <v>13.9</v>
      </c>
      <c r="Y933" s="22">
        <f t="shared" si="16"/>
        <v>0</v>
      </c>
      <c r="Z933" s="22">
        <v>0.39</v>
      </c>
      <c r="AA933" s="22">
        <f t="shared" si="17"/>
        <v>0.39</v>
      </c>
      <c r="AB933" s="22">
        <f t="shared" si="18"/>
        <v>0</v>
      </c>
      <c r="AC933" s="22">
        <v>68.87</v>
      </c>
      <c r="AD933" s="22">
        <f t="shared" si="19"/>
        <v>68.87</v>
      </c>
      <c r="AE933" s="22">
        <f t="shared" si="20"/>
        <v>0</v>
      </c>
      <c r="AF933" s="22">
        <v>1.37</v>
      </c>
      <c r="AG933" s="22">
        <f t="shared" si="21"/>
        <v>1.37</v>
      </c>
      <c r="AH933" s="22">
        <f t="shared" si="22"/>
        <v>0</v>
      </c>
      <c r="AI933" s="22">
        <v>60.86</v>
      </c>
      <c r="AJ933" s="22">
        <f t="shared" si="23"/>
        <v>60.86</v>
      </c>
      <c r="AK933" s="22">
        <f t="shared" si="24"/>
        <v>0</v>
      </c>
      <c r="AL933" s="22">
        <f t="shared" ref="AL933:AN933" si="3856">AF933+AI933</f>
        <v>62.23</v>
      </c>
      <c r="AM933" s="22">
        <f t="shared" si="3856"/>
        <v>62.23</v>
      </c>
      <c r="AN933" s="22">
        <f t="shared" si="3856"/>
        <v>0</v>
      </c>
      <c r="AO933" s="22">
        <f t="shared" ref="AO933:AQ933" si="3857">SUM(J933+M933+P933+S933+W933+Z933+AC933+AF933+AI933)</f>
        <v>267.39</v>
      </c>
      <c r="AP933" s="22">
        <f t="shared" si="3857"/>
        <v>214.24</v>
      </c>
      <c r="AQ933" s="22">
        <f t="shared" si="3857"/>
        <v>53.15</v>
      </c>
      <c r="AR933" s="22">
        <v>0.0</v>
      </c>
      <c r="AS933" s="22">
        <f t="shared" si="27"/>
        <v>53.15</v>
      </c>
      <c r="AT933" s="22">
        <f t="shared" si="28"/>
        <v>53.15</v>
      </c>
      <c r="AU933" s="22">
        <f t="shared" si="29"/>
        <v>0</v>
      </c>
      <c r="AV933" s="22">
        <f t="shared" si="3858"/>
        <v>9951.6</v>
      </c>
      <c r="AW933" s="22">
        <f t="shared" si="31"/>
        <v>9951.6</v>
      </c>
      <c r="AX933" s="22">
        <f t="shared" si="32"/>
        <v>0</v>
      </c>
      <c r="AY933" s="22">
        <v>175.06</v>
      </c>
      <c r="AZ933" s="22">
        <f t="shared" si="33"/>
        <v>175.06</v>
      </c>
      <c r="BA933" s="22">
        <f t="shared" si="34"/>
        <v>0</v>
      </c>
      <c r="BB933" s="22">
        <f t="shared" si="35"/>
        <v>10126.66</v>
      </c>
      <c r="BC933" s="22">
        <f t="shared" ref="BC933:BD933" si="3859">SUM(AW933+AZ933)</f>
        <v>10126.66</v>
      </c>
      <c r="BD933" s="22">
        <f t="shared" si="3859"/>
        <v>0</v>
      </c>
      <c r="BE933" s="22">
        <f t="shared" si="37"/>
        <v>0</v>
      </c>
      <c r="BF933" s="27">
        <v>0.0</v>
      </c>
      <c r="BG933" s="22">
        <f t="shared" si="38"/>
        <v>0</v>
      </c>
      <c r="BH933" s="22">
        <f t="shared" si="39"/>
        <v>0</v>
      </c>
      <c r="BI933" s="22">
        <v>283.41</v>
      </c>
      <c r="BJ933" s="22">
        <f t="shared" si="40"/>
        <v>283.41</v>
      </c>
      <c r="BK933" s="22">
        <f t="shared" si="41"/>
        <v>0</v>
      </c>
      <c r="BL933" s="22"/>
      <c r="BM933" s="22">
        <f t="shared" si="42"/>
        <v>0</v>
      </c>
      <c r="BN933" s="22" t="str">
        <f t="shared" si="43"/>
        <v/>
      </c>
      <c r="BO933" s="22">
        <f t="shared" ref="BO933:BQ933" si="3860">BF933+BI933+BL933</f>
        <v>283.41</v>
      </c>
      <c r="BP933" s="22">
        <f t="shared" si="3860"/>
        <v>283.41</v>
      </c>
      <c r="BQ933" s="22">
        <f t="shared" si="3860"/>
        <v>0</v>
      </c>
      <c r="BR933" s="22">
        <f t="shared" si="45"/>
        <v>0</v>
      </c>
      <c r="BS933" s="22">
        <v>0.0</v>
      </c>
      <c r="BT933" s="22">
        <f t="shared" si="46"/>
        <v>0</v>
      </c>
      <c r="BU933" s="22">
        <f t="shared" si="47"/>
        <v>0</v>
      </c>
      <c r="BV933" s="22">
        <f t="shared" si="48"/>
        <v>0</v>
      </c>
      <c r="BW933" s="27">
        <v>1159.87</v>
      </c>
      <c r="BX933" s="22">
        <f t="shared" si="49"/>
        <v>1159.87</v>
      </c>
      <c r="BY933" s="22">
        <f t="shared" si="50"/>
        <v>0</v>
      </c>
      <c r="BZ933" s="22">
        <f t="shared" si="51"/>
        <v>0</v>
      </c>
      <c r="CA933" s="22">
        <f t="shared" si="52"/>
        <v>0</v>
      </c>
    </row>
    <row r="934" ht="14.25" customHeight="1">
      <c r="A934" s="14" t="s">
        <v>4121</v>
      </c>
      <c r="B934" s="14" t="s">
        <v>4122</v>
      </c>
      <c r="C934" s="14" t="s">
        <v>4123</v>
      </c>
      <c r="D934" s="14" t="s">
        <v>4124</v>
      </c>
      <c r="E934" s="14" t="s">
        <v>758</v>
      </c>
      <c r="F934" s="14" t="s">
        <v>3729</v>
      </c>
      <c r="G934" s="14" t="s">
        <v>4125</v>
      </c>
      <c r="H934" s="25" t="s">
        <v>3650</v>
      </c>
      <c r="I934" s="26">
        <v>53.15</v>
      </c>
      <c r="J934" s="22">
        <v>0.0</v>
      </c>
      <c r="K934" s="22">
        <f t="shared" si="6"/>
        <v>0</v>
      </c>
      <c r="L934" s="22">
        <f t="shared" si="7"/>
        <v>0</v>
      </c>
      <c r="M934" s="22">
        <v>0.0</v>
      </c>
      <c r="N934" s="22">
        <f t="shared" si="8"/>
        <v>0</v>
      </c>
      <c r="O934" s="22">
        <f t="shared" si="9"/>
        <v>0</v>
      </c>
      <c r="P934" s="22">
        <v>10.0</v>
      </c>
      <c r="Q934" s="22">
        <f t="shared" si="10"/>
        <v>0</v>
      </c>
      <c r="R934" s="22">
        <f t="shared" si="11"/>
        <v>10</v>
      </c>
      <c r="S934" s="22">
        <v>100.0</v>
      </c>
      <c r="T934" s="22">
        <f t="shared" si="12"/>
        <v>56.85</v>
      </c>
      <c r="U934" s="22">
        <f t="shared" si="13"/>
        <v>43.15</v>
      </c>
      <c r="V934" s="22">
        <f t="shared" si="14"/>
        <v>0</v>
      </c>
      <c r="W934" s="22">
        <v>13.9</v>
      </c>
      <c r="X934" s="22">
        <f t="shared" si="15"/>
        <v>13.9</v>
      </c>
      <c r="Y934" s="22">
        <f t="shared" si="16"/>
        <v>0</v>
      </c>
      <c r="Z934" s="22">
        <v>0.39</v>
      </c>
      <c r="AA934" s="22">
        <f t="shared" si="17"/>
        <v>0.39</v>
      </c>
      <c r="AB934" s="22">
        <f t="shared" si="18"/>
        <v>0</v>
      </c>
      <c r="AC934" s="22">
        <v>68.87</v>
      </c>
      <c r="AD934" s="22">
        <f t="shared" si="19"/>
        <v>68.87</v>
      </c>
      <c r="AE934" s="22">
        <f t="shared" si="20"/>
        <v>0</v>
      </c>
      <c r="AF934" s="22">
        <v>1.37</v>
      </c>
      <c r="AG934" s="22">
        <f t="shared" si="21"/>
        <v>1.37</v>
      </c>
      <c r="AH934" s="22">
        <f t="shared" si="22"/>
        <v>0</v>
      </c>
      <c r="AI934" s="22">
        <v>60.86</v>
      </c>
      <c r="AJ934" s="22">
        <f t="shared" si="23"/>
        <v>60.86</v>
      </c>
      <c r="AK934" s="22">
        <f t="shared" si="24"/>
        <v>0</v>
      </c>
      <c r="AL934" s="22">
        <f t="shared" ref="AL934:AN934" si="3861">AF934+AI934</f>
        <v>62.23</v>
      </c>
      <c r="AM934" s="22">
        <f t="shared" si="3861"/>
        <v>62.23</v>
      </c>
      <c r="AN934" s="22">
        <f t="shared" si="3861"/>
        <v>0</v>
      </c>
      <c r="AO934" s="22">
        <f t="shared" ref="AO934:AQ934" si="3862">SUM(J934+M934+P934+S934+W934+Z934+AC934+AF934+AI934)</f>
        <v>255.39</v>
      </c>
      <c r="AP934" s="22">
        <f t="shared" si="3862"/>
        <v>202.24</v>
      </c>
      <c r="AQ934" s="22">
        <f t="shared" si="3862"/>
        <v>53.15</v>
      </c>
      <c r="AR934" s="22">
        <v>0.0</v>
      </c>
      <c r="AS934" s="22">
        <f t="shared" si="27"/>
        <v>53.15</v>
      </c>
      <c r="AT934" s="22">
        <f t="shared" si="28"/>
        <v>53.15</v>
      </c>
      <c r="AU934" s="22">
        <f t="shared" si="29"/>
        <v>0</v>
      </c>
      <c r="AV934" s="22">
        <f>37.95*120</f>
        <v>4554</v>
      </c>
      <c r="AW934" s="22">
        <f t="shared" si="31"/>
        <v>4554</v>
      </c>
      <c r="AX934" s="22">
        <f t="shared" si="32"/>
        <v>0</v>
      </c>
      <c r="AY934" s="22">
        <v>70.73</v>
      </c>
      <c r="AZ934" s="22">
        <f t="shared" si="33"/>
        <v>70.73</v>
      </c>
      <c r="BA934" s="22">
        <f t="shared" si="34"/>
        <v>0</v>
      </c>
      <c r="BB934" s="22">
        <f t="shared" si="35"/>
        <v>4624.73</v>
      </c>
      <c r="BC934" s="22">
        <f t="shared" ref="BC934:BD934" si="3863">SUM(AW934+AZ934)</f>
        <v>4624.73</v>
      </c>
      <c r="BD934" s="22">
        <f t="shared" si="3863"/>
        <v>0</v>
      </c>
      <c r="BE934" s="22">
        <f t="shared" si="37"/>
        <v>0</v>
      </c>
      <c r="BF934" s="27">
        <v>0.0</v>
      </c>
      <c r="BG934" s="22">
        <f t="shared" si="38"/>
        <v>0</v>
      </c>
      <c r="BH934" s="22">
        <f t="shared" si="39"/>
        <v>0</v>
      </c>
      <c r="BI934" s="22">
        <v>49.46</v>
      </c>
      <c r="BJ934" s="22">
        <f t="shared" si="40"/>
        <v>49.46</v>
      </c>
      <c r="BK934" s="22">
        <f t="shared" si="41"/>
        <v>0</v>
      </c>
      <c r="BL934" s="22"/>
      <c r="BM934" s="22">
        <f t="shared" si="42"/>
        <v>0</v>
      </c>
      <c r="BN934" s="22" t="str">
        <f t="shared" si="43"/>
        <v/>
      </c>
      <c r="BO934" s="22">
        <f t="shared" ref="BO934:BQ934" si="3864">BF934+BI934+BL934</f>
        <v>49.46</v>
      </c>
      <c r="BP934" s="22">
        <f t="shared" si="3864"/>
        <v>49.46</v>
      </c>
      <c r="BQ934" s="22">
        <f t="shared" si="3864"/>
        <v>0</v>
      </c>
      <c r="BR934" s="22">
        <f t="shared" si="45"/>
        <v>0</v>
      </c>
      <c r="BS934" s="22">
        <v>0.0</v>
      </c>
      <c r="BT934" s="22">
        <f t="shared" si="46"/>
        <v>0</v>
      </c>
      <c r="BU934" s="22">
        <f t="shared" si="47"/>
        <v>0</v>
      </c>
      <c r="BV934" s="22">
        <f t="shared" si="48"/>
        <v>0</v>
      </c>
      <c r="BW934" s="27">
        <v>0.0</v>
      </c>
      <c r="BX934" s="22">
        <f t="shared" si="49"/>
        <v>0</v>
      </c>
      <c r="BY934" s="22">
        <f t="shared" si="50"/>
        <v>0</v>
      </c>
      <c r="BZ934" s="22">
        <f t="shared" si="51"/>
        <v>0</v>
      </c>
      <c r="CA934" s="22">
        <f t="shared" si="52"/>
        <v>0</v>
      </c>
    </row>
    <row r="935" ht="14.25" customHeight="1">
      <c r="A935" s="14" t="s">
        <v>4126</v>
      </c>
      <c r="B935" s="14" t="s">
        <v>4127</v>
      </c>
      <c r="C935" s="14" t="s">
        <v>4128</v>
      </c>
      <c r="D935" s="14" t="s">
        <v>4129</v>
      </c>
      <c r="E935" s="14" t="s">
        <v>4130</v>
      </c>
      <c r="F935" s="14" t="s">
        <v>4073</v>
      </c>
      <c r="G935" s="14" t="s">
        <v>4131</v>
      </c>
      <c r="H935" s="25" t="s">
        <v>3650</v>
      </c>
      <c r="I935" s="26">
        <v>53.15</v>
      </c>
      <c r="J935" s="22">
        <v>0.0</v>
      </c>
      <c r="K935" s="22">
        <f t="shared" si="6"/>
        <v>0</v>
      </c>
      <c r="L935" s="22">
        <f t="shared" si="7"/>
        <v>0</v>
      </c>
      <c r="M935" s="22">
        <v>0.0</v>
      </c>
      <c r="N935" s="22">
        <f t="shared" si="8"/>
        <v>0</v>
      </c>
      <c r="O935" s="22">
        <f t="shared" si="9"/>
        <v>0</v>
      </c>
      <c r="P935" s="22">
        <v>22.0</v>
      </c>
      <c r="Q935" s="22">
        <f t="shared" si="10"/>
        <v>0</v>
      </c>
      <c r="R935" s="22">
        <f t="shared" si="11"/>
        <v>22</v>
      </c>
      <c r="S935" s="22">
        <v>100.0</v>
      </c>
      <c r="T935" s="22">
        <f t="shared" si="12"/>
        <v>68.85</v>
      </c>
      <c r="U935" s="22">
        <f t="shared" si="13"/>
        <v>31.15</v>
      </c>
      <c r="V935" s="22">
        <f t="shared" si="14"/>
        <v>0</v>
      </c>
      <c r="W935" s="22">
        <v>13.9</v>
      </c>
      <c r="X935" s="22">
        <f t="shared" si="15"/>
        <v>13.9</v>
      </c>
      <c r="Y935" s="22">
        <f t="shared" si="16"/>
        <v>0</v>
      </c>
      <c r="Z935" s="22">
        <v>0.39</v>
      </c>
      <c r="AA935" s="22">
        <f t="shared" si="17"/>
        <v>0.39</v>
      </c>
      <c r="AB935" s="22">
        <f t="shared" si="18"/>
        <v>0</v>
      </c>
      <c r="AC935" s="22">
        <v>68.87</v>
      </c>
      <c r="AD935" s="22">
        <f t="shared" si="19"/>
        <v>68.87</v>
      </c>
      <c r="AE935" s="22">
        <f t="shared" si="20"/>
        <v>0</v>
      </c>
      <c r="AF935" s="22">
        <v>1.37</v>
      </c>
      <c r="AG935" s="22">
        <f t="shared" si="21"/>
        <v>1.37</v>
      </c>
      <c r="AH935" s="22">
        <f t="shared" si="22"/>
        <v>0</v>
      </c>
      <c r="AI935" s="22">
        <v>60.86</v>
      </c>
      <c r="AJ935" s="22">
        <f t="shared" si="23"/>
        <v>60.86</v>
      </c>
      <c r="AK935" s="22">
        <f t="shared" si="24"/>
        <v>0</v>
      </c>
      <c r="AL935" s="22">
        <f t="shared" ref="AL935:AN935" si="3865">AF935+AI935</f>
        <v>62.23</v>
      </c>
      <c r="AM935" s="22">
        <f t="shared" si="3865"/>
        <v>62.23</v>
      </c>
      <c r="AN935" s="22">
        <f t="shared" si="3865"/>
        <v>0</v>
      </c>
      <c r="AO935" s="22">
        <f t="shared" ref="AO935:AQ935" si="3866">SUM(J935+M935+P935+S935+W935+Z935+AC935+AF935+AI935)</f>
        <v>267.39</v>
      </c>
      <c r="AP935" s="22">
        <f t="shared" si="3866"/>
        <v>214.24</v>
      </c>
      <c r="AQ935" s="22">
        <f t="shared" si="3866"/>
        <v>53.15</v>
      </c>
      <c r="AR935" s="22">
        <v>0.0</v>
      </c>
      <c r="AS935" s="22">
        <f t="shared" si="27"/>
        <v>53.15</v>
      </c>
      <c r="AT935" s="22">
        <f t="shared" si="28"/>
        <v>53.15</v>
      </c>
      <c r="AU935" s="22">
        <f t="shared" si="29"/>
        <v>0</v>
      </c>
      <c r="AV935" s="22">
        <f t="shared" ref="AV935:AV936" si="3871">82.93*120</f>
        <v>9951.6</v>
      </c>
      <c r="AW935" s="22">
        <f t="shared" si="31"/>
        <v>9951.6</v>
      </c>
      <c r="AX935" s="22">
        <f t="shared" si="32"/>
        <v>0</v>
      </c>
      <c r="AY935" s="22">
        <v>175.06</v>
      </c>
      <c r="AZ935" s="22">
        <f t="shared" si="33"/>
        <v>175.06</v>
      </c>
      <c r="BA935" s="22">
        <f t="shared" si="34"/>
        <v>0</v>
      </c>
      <c r="BB935" s="22">
        <f t="shared" si="35"/>
        <v>10126.66</v>
      </c>
      <c r="BC935" s="22">
        <f t="shared" ref="BC935:BD935" si="3867">SUM(AW935+AZ935)</f>
        <v>10126.66</v>
      </c>
      <c r="BD935" s="22">
        <f t="shared" si="3867"/>
        <v>0</v>
      </c>
      <c r="BE935" s="22">
        <f t="shared" si="37"/>
        <v>0</v>
      </c>
      <c r="BF935" s="27">
        <v>0.0</v>
      </c>
      <c r="BG935" s="22">
        <f t="shared" si="38"/>
        <v>0</v>
      </c>
      <c r="BH935" s="22">
        <f t="shared" si="39"/>
        <v>0</v>
      </c>
      <c r="BI935" s="22">
        <v>283.41</v>
      </c>
      <c r="BJ935" s="22">
        <f t="shared" si="40"/>
        <v>283.41</v>
      </c>
      <c r="BK935" s="22">
        <f t="shared" si="41"/>
        <v>0</v>
      </c>
      <c r="BL935" s="22"/>
      <c r="BM935" s="22">
        <f t="shared" si="42"/>
        <v>0</v>
      </c>
      <c r="BN935" s="22" t="str">
        <f t="shared" si="43"/>
        <v/>
      </c>
      <c r="BO935" s="22">
        <f t="shared" ref="BO935:BQ935" si="3868">BF935+BI935+BL935</f>
        <v>283.41</v>
      </c>
      <c r="BP935" s="22">
        <f t="shared" si="3868"/>
        <v>283.41</v>
      </c>
      <c r="BQ935" s="22">
        <f t="shared" si="3868"/>
        <v>0</v>
      </c>
      <c r="BR935" s="22">
        <f t="shared" si="45"/>
        <v>0</v>
      </c>
      <c r="BS935" s="22">
        <v>0.0</v>
      </c>
      <c r="BT935" s="22">
        <f t="shared" si="46"/>
        <v>0</v>
      </c>
      <c r="BU935" s="22">
        <f t="shared" si="47"/>
        <v>0</v>
      </c>
      <c r="BV935" s="22">
        <f t="shared" si="48"/>
        <v>0</v>
      </c>
      <c r="BW935" s="27">
        <v>1862.19</v>
      </c>
      <c r="BX935" s="22">
        <f t="shared" si="49"/>
        <v>1862.19</v>
      </c>
      <c r="BY935" s="22">
        <f t="shared" si="50"/>
        <v>0</v>
      </c>
      <c r="BZ935" s="22">
        <f t="shared" si="51"/>
        <v>0</v>
      </c>
      <c r="CA935" s="22">
        <f t="shared" si="52"/>
        <v>0</v>
      </c>
    </row>
    <row r="936" ht="14.25" customHeight="1">
      <c r="A936" s="14" t="s">
        <v>4132</v>
      </c>
      <c r="B936" s="14" t="s">
        <v>4133</v>
      </c>
      <c r="C936" s="14" t="s">
        <v>4134</v>
      </c>
      <c r="D936" s="14" t="s">
        <v>4135</v>
      </c>
      <c r="E936" s="14" t="s">
        <v>4136</v>
      </c>
      <c r="F936" s="14" t="s">
        <v>4137</v>
      </c>
      <c r="G936" s="14" t="s">
        <v>4138</v>
      </c>
      <c r="H936" s="25" t="s">
        <v>3650</v>
      </c>
      <c r="I936" s="26">
        <v>53.15</v>
      </c>
      <c r="J936" s="22">
        <v>0.0</v>
      </c>
      <c r="K936" s="22">
        <f t="shared" si="6"/>
        <v>0</v>
      </c>
      <c r="L936" s="22">
        <f t="shared" si="7"/>
        <v>0</v>
      </c>
      <c r="M936" s="22">
        <v>0.0</v>
      </c>
      <c r="N936" s="22">
        <f t="shared" si="8"/>
        <v>0</v>
      </c>
      <c r="O936" s="22">
        <f t="shared" si="9"/>
        <v>0</v>
      </c>
      <c r="P936" s="22">
        <v>22.0</v>
      </c>
      <c r="Q936" s="22">
        <f t="shared" si="10"/>
        <v>0</v>
      </c>
      <c r="R936" s="22">
        <f t="shared" si="11"/>
        <v>22</v>
      </c>
      <c r="S936" s="22">
        <v>100.0</v>
      </c>
      <c r="T936" s="22">
        <f t="shared" si="12"/>
        <v>68.85</v>
      </c>
      <c r="U936" s="22">
        <f t="shared" si="13"/>
        <v>31.15</v>
      </c>
      <c r="V936" s="22">
        <f t="shared" si="14"/>
        <v>0</v>
      </c>
      <c r="W936" s="22">
        <v>13.9</v>
      </c>
      <c r="X936" s="22">
        <f t="shared" si="15"/>
        <v>13.9</v>
      </c>
      <c r="Y936" s="22">
        <f t="shared" si="16"/>
        <v>0</v>
      </c>
      <c r="Z936" s="22">
        <v>0.39</v>
      </c>
      <c r="AA936" s="22">
        <f t="shared" si="17"/>
        <v>0.39</v>
      </c>
      <c r="AB936" s="22">
        <f t="shared" si="18"/>
        <v>0</v>
      </c>
      <c r="AC936" s="22">
        <v>68.87</v>
      </c>
      <c r="AD936" s="22">
        <f t="shared" si="19"/>
        <v>68.87</v>
      </c>
      <c r="AE936" s="22">
        <f t="shared" si="20"/>
        <v>0</v>
      </c>
      <c r="AF936" s="22">
        <v>1.37</v>
      </c>
      <c r="AG936" s="22">
        <f t="shared" si="21"/>
        <v>1.37</v>
      </c>
      <c r="AH936" s="22">
        <f t="shared" si="22"/>
        <v>0</v>
      </c>
      <c r="AI936" s="22">
        <v>60.86</v>
      </c>
      <c r="AJ936" s="22">
        <f t="shared" si="23"/>
        <v>60.86</v>
      </c>
      <c r="AK936" s="22">
        <f t="shared" si="24"/>
        <v>0</v>
      </c>
      <c r="AL936" s="22">
        <f t="shared" ref="AL936:AN936" si="3869">AF936+AI936</f>
        <v>62.23</v>
      </c>
      <c r="AM936" s="22">
        <f t="shared" si="3869"/>
        <v>62.23</v>
      </c>
      <c r="AN936" s="22">
        <f t="shared" si="3869"/>
        <v>0</v>
      </c>
      <c r="AO936" s="22">
        <f t="shared" ref="AO936:AQ936" si="3870">SUM(J936+M936+P936+S936+W936+Z936+AC936+AF936+AI936)</f>
        <v>267.39</v>
      </c>
      <c r="AP936" s="22">
        <f t="shared" si="3870"/>
        <v>214.24</v>
      </c>
      <c r="AQ936" s="22">
        <f t="shared" si="3870"/>
        <v>53.15</v>
      </c>
      <c r="AR936" s="22">
        <v>0.0</v>
      </c>
      <c r="AS936" s="22">
        <f t="shared" si="27"/>
        <v>53.15</v>
      </c>
      <c r="AT936" s="22">
        <f t="shared" si="28"/>
        <v>53.15</v>
      </c>
      <c r="AU936" s="22">
        <f t="shared" si="29"/>
        <v>0</v>
      </c>
      <c r="AV936" s="22">
        <f t="shared" si="3871"/>
        <v>9951.6</v>
      </c>
      <c r="AW936" s="22">
        <f t="shared" si="31"/>
        <v>9951.6</v>
      </c>
      <c r="AX936" s="22">
        <f t="shared" si="32"/>
        <v>0</v>
      </c>
      <c r="AY936" s="22">
        <v>175.06</v>
      </c>
      <c r="AZ936" s="22">
        <f t="shared" si="33"/>
        <v>175.06</v>
      </c>
      <c r="BA936" s="22">
        <f t="shared" si="34"/>
        <v>0</v>
      </c>
      <c r="BB936" s="22">
        <f t="shared" si="35"/>
        <v>10126.66</v>
      </c>
      <c r="BC936" s="22">
        <f t="shared" ref="BC936:BD936" si="3872">SUM(AW936+AZ936)</f>
        <v>10126.66</v>
      </c>
      <c r="BD936" s="22">
        <f t="shared" si="3872"/>
        <v>0</v>
      </c>
      <c r="BE936" s="22">
        <f t="shared" si="37"/>
        <v>0</v>
      </c>
      <c r="BF936" s="27">
        <v>0.0</v>
      </c>
      <c r="BG936" s="22">
        <f t="shared" si="38"/>
        <v>0</v>
      </c>
      <c r="BH936" s="22">
        <f t="shared" si="39"/>
        <v>0</v>
      </c>
      <c r="BI936" s="22">
        <v>283.41</v>
      </c>
      <c r="BJ936" s="22">
        <f t="shared" si="40"/>
        <v>283.41</v>
      </c>
      <c r="BK936" s="22">
        <f t="shared" si="41"/>
        <v>0</v>
      </c>
      <c r="BL936" s="22"/>
      <c r="BM936" s="22">
        <f t="shared" si="42"/>
        <v>0</v>
      </c>
      <c r="BN936" s="22" t="str">
        <f t="shared" si="43"/>
        <v/>
      </c>
      <c r="BO936" s="22">
        <f t="shared" ref="BO936:BQ936" si="3873">BF936+BI936+BL936</f>
        <v>283.41</v>
      </c>
      <c r="BP936" s="22">
        <f t="shared" si="3873"/>
        <v>283.41</v>
      </c>
      <c r="BQ936" s="22">
        <f t="shared" si="3873"/>
        <v>0</v>
      </c>
      <c r="BR936" s="22">
        <f t="shared" si="45"/>
        <v>0</v>
      </c>
      <c r="BS936" s="22">
        <v>0.0</v>
      </c>
      <c r="BT936" s="22">
        <f t="shared" si="46"/>
        <v>0</v>
      </c>
      <c r="BU936" s="22">
        <f t="shared" si="47"/>
        <v>0</v>
      </c>
      <c r="BV936" s="22">
        <f t="shared" si="48"/>
        <v>0</v>
      </c>
      <c r="BW936" s="27">
        <v>1447.19</v>
      </c>
      <c r="BX936" s="22">
        <f t="shared" si="49"/>
        <v>1447.19</v>
      </c>
      <c r="BY936" s="22">
        <f t="shared" si="50"/>
        <v>0</v>
      </c>
      <c r="BZ936" s="22">
        <f t="shared" si="51"/>
        <v>0</v>
      </c>
      <c r="CA936" s="22">
        <f t="shared" si="52"/>
        <v>0</v>
      </c>
    </row>
    <row r="937" ht="14.25" customHeight="1">
      <c r="A937" s="14" t="s">
        <v>4139</v>
      </c>
      <c r="B937" s="14" t="s">
        <v>4140</v>
      </c>
      <c r="C937" s="14" t="s">
        <v>4141</v>
      </c>
      <c r="D937" s="14" t="s">
        <v>4142</v>
      </c>
      <c r="E937" s="14" t="s">
        <v>287</v>
      </c>
      <c r="F937" s="14" t="s">
        <v>745</v>
      </c>
      <c r="G937" s="14" t="s">
        <v>4143</v>
      </c>
      <c r="H937" s="25" t="s">
        <v>3650</v>
      </c>
      <c r="I937" s="26">
        <v>53.15</v>
      </c>
      <c r="J937" s="22">
        <v>0.0</v>
      </c>
      <c r="K937" s="22">
        <f t="shared" si="6"/>
        <v>0</v>
      </c>
      <c r="L937" s="22">
        <f t="shared" si="7"/>
        <v>0</v>
      </c>
      <c r="M937" s="22">
        <v>0.0</v>
      </c>
      <c r="N937" s="22">
        <f t="shared" si="8"/>
        <v>0</v>
      </c>
      <c r="O937" s="22">
        <f t="shared" si="9"/>
        <v>0</v>
      </c>
      <c r="P937" s="22">
        <v>10.0</v>
      </c>
      <c r="Q937" s="22">
        <f t="shared" si="10"/>
        <v>0</v>
      </c>
      <c r="R937" s="22">
        <f t="shared" si="11"/>
        <v>10</v>
      </c>
      <c r="S937" s="22">
        <v>100.0</v>
      </c>
      <c r="T937" s="22">
        <f t="shared" si="12"/>
        <v>56.85</v>
      </c>
      <c r="U937" s="22">
        <f t="shared" si="13"/>
        <v>43.15</v>
      </c>
      <c r="V937" s="22">
        <f t="shared" si="14"/>
        <v>0</v>
      </c>
      <c r="W937" s="22">
        <v>13.9</v>
      </c>
      <c r="X937" s="22">
        <f t="shared" si="15"/>
        <v>13.9</v>
      </c>
      <c r="Y937" s="22">
        <f t="shared" si="16"/>
        <v>0</v>
      </c>
      <c r="Z937" s="22">
        <v>0.39</v>
      </c>
      <c r="AA937" s="22">
        <f t="shared" si="17"/>
        <v>0.39</v>
      </c>
      <c r="AB937" s="22">
        <f t="shared" si="18"/>
        <v>0</v>
      </c>
      <c r="AC937" s="22">
        <v>68.87</v>
      </c>
      <c r="AD937" s="22">
        <f t="shared" si="19"/>
        <v>68.87</v>
      </c>
      <c r="AE937" s="22">
        <f t="shared" si="20"/>
        <v>0</v>
      </c>
      <c r="AF937" s="22">
        <v>1.37</v>
      </c>
      <c r="AG937" s="22">
        <f t="shared" si="21"/>
        <v>1.37</v>
      </c>
      <c r="AH937" s="22">
        <f t="shared" si="22"/>
        <v>0</v>
      </c>
      <c r="AI937" s="22">
        <v>60.86</v>
      </c>
      <c r="AJ937" s="22">
        <f t="shared" si="23"/>
        <v>60.86</v>
      </c>
      <c r="AK937" s="22">
        <f t="shared" si="24"/>
        <v>0</v>
      </c>
      <c r="AL937" s="22">
        <f t="shared" ref="AL937:AN937" si="3874">AF937+AI937</f>
        <v>62.23</v>
      </c>
      <c r="AM937" s="22">
        <f t="shared" si="3874"/>
        <v>62.23</v>
      </c>
      <c r="AN937" s="22">
        <f t="shared" si="3874"/>
        <v>0</v>
      </c>
      <c r="AO937" s="22">
        <f t="shared" ref="AO937:AQ937" si="3875">SUM(J937+M937+P937+S937+W937+Z937+AC937+AF937+AI937)</f>
        <v>255.39</v>
      </c>
      <c r="AP937" s="22">
        <f t="shared" si="3875"/>
        <v>202.24</v>
      </c>
      <c r="AQ937" s="22">
        <f t="shared" si="3875"/>
        <v>53.15</v>
      </c>
      <c r="AR937" s="22">
        <v>0.0</v>
      </c>
      <c r="AS937" s="22">
        <f t="shared" si="27"/>
        <v>53.15</v>
      </c>
      <c r="AT937" s="22">
        <f t="shared" si="28"/>
        <v>53.15</v>
      </c>
      <c r="AU937" s="22">
        <f t="shared" si="29"/>
        <v>0</v>
      </c>
      <c r="AV937" s="22">
        <f t="shared" ref="AV937:AV938" si="3880">37.95*120</f>
        <v>4554</v>
      </c>
      <c r="AW937" s="22">
        <f t="shared" si="31"/>
        <v>4554</v>
      </c>
      <c r="AX937" s="22">
        <f t="shared" si="32"/>
        <v>0</v>
      </c>
      <c r="AY937" s="22">
        <v>0.0</v>
      </c>
      <c r="AZ937" s="22">
        <f t="shared" si="33"/>
        <v>0</v>
      </c>
      <c r="BA937" s="22">
        <f t="shared" si="34"/>
        <v>0</v>
      </c>
      <c r="BB937" s="22">
        <f t="shared" si="35"/>
        <v>4554</v>
      </c>
      <c r="BC937" s="22">
        <f t="shared" ref="BC937:BD937" si="3876">SUM(AW937+AZ937)</f>
        <v>4554</v>
      </c>
      <c r="BD937" s="22">
        <f t="shared" si="3876"/>
        <v>0</v>
      </c>
      <c r="BE937" s="22">
        <f t="shared" si="37"/>
        <v>0</v>
      </c>
      <c r="BF937" s="27">
        <v>0.0</v>
      </c>
      <c r="BG937" s="22">
        <f t="shared" si="38"/>
        <v>0</v>
      </c>
      <c r="BH937" s="22">
        <f t="shared" si="39"/>
        <v>0</v>
      </c>
      <c r="BI937" s="22">
        <v>555.21</v>
      </c>
      <c r="BJ937" s="22">
        <f t="shared" si="40"/>
        <v>555.21</v>
      </c>
      <c r="BK937" s="22">
        <f t="shared" si="41"/>
        <v>0</v>
      </c>
      <c r="BL937" s="22"/>
      <c r="BM937" s="22">
        <f t="shared" si="42"/>
        <v>0</v>
      </c>
      <c r="BN937" s="22" t="str">
        <f t="shared" si="43"/>
        <v/>
      </c>
      <c r="BO937" s="22">
        <f t="shared" ref="BO937:BQ937" si="3877">BF937+BI937+BL937</f>
        <v>555.21</v>
      </c>
      <c r="BP937" s="22">
        <f t="shared" si="3877"/>
        <v>555.21</v>
      </c>
      <c r="BQ937" s="22">
        <f t="shared" si="3877"/>
        <v>0</v>
      </c>
      <c r="BR937" s="22">
        <f t="shared" si="45"/>
        <v>0</v>
      </c>
      <c r="BS937" s="22">
        <v>0.0</v>
      </c>
      <c r="BT937" s="22">
        <f t="shared" si="46"/>
        <v>0</v>
      </c>
      <c r="BU937" s="22">
        <f t="shared" si="47"/>
        <v>0</v>
      </c>
      <c r="BV937" s="22">
        <f t="shared" si="48"/>
        <v>0</v>
      </c>
      <c r="BW937" s="27">
        <v>2053.73</v>
      </c>
      <c r="BX937" s="22">
        <f t="shared" si="49"/>
        <v>2053.73</v>
      </c>
      <c r="BY937" s="22">
        <f t="shared" si="50"/>
        <v>0</v>
      </c>
      <c r="BZ937" s="22">
        <f t="shared" si="51"/>
        <v>0</v>
      </c>
      <c r="CA937" s="22">
        <f t="shared" si="52"/>
        <v>0</v>
      </c>
    </row>
    <row r="938" ht="14.25" customHeight="1">
      <c r="A938" s="14" t="s">
        <v>4144</v>
      </c>
      <c r="B938" s="14" t="s">
        <v>4145</v>
      </c>
      <c r="C938" s="14" t="s">
        <v>4146</v>
      </c>
      <c r="D938" s="14" t="s">
        <v>4147</v>
      </c>
      <c r="E938" s="14" t="s">
        <v>2775</v>
      </c>
      <c r="F938" s="14" t="s">
        <v>3684</v>
      </c>
      <c r="G938" s="14" t="s">
        <v>4148</v>
      </c>
      <c r="H938" s="25" t="s">
        <v>3650</v>
      </c>
      <c r="I938" s="26">
        <v>53.15</v>
      </c>
      <c r="J938" s="22">
        <v>0.0</v>
      </c>
      <c r="K938" s="22">
        <f t="shared" si="6"/>
        <v>0</v>
      </c>
      <c r="L938" s="22">
        <f t="shared" si="7"/>
        <v>0</v>
      </c>
      <c r="M938" s="22">
        <v>0.0</v>
      </c>
      <c r="N938" s="22">
        <f t="shared" si="8"/>
        <v>0</v>
      </c>
      <c r="O938" s="22">
        <f t="shared" si="9"/>
        <v>0</v>
      </c>
      <c r="P938" s="22">
        <v>10.0</v>
      </c>
      <c r="Q938" s="22">
        <f t="shared" si="10"/>
        <v>0</v>
      </c>
      <c r="R938" s="22">
        <f t="shared" si="11"/>
        <v>10</v>
      </c>
      <c r="S938" s="22">
        <v>100.0</v>
      </c>
      <c r="T938" s="22">
        <f t="shared" si="12"/>
        <v>56.85</v>
      </c>
      <c r="U938" s="22">
        <f t="shared" si="13"/>
        <v>43.15</v>
      </c>
      <c r="V938" s="22">
        <f t="shared" si="14"/>
        <v>0</v>
      </c>
      <c r="W938" s="22">
        <v>13.9</v>
      </c>
      <c r="X938" s="22">
        <f t="shared" si="15"/>
        <v>13.9</v>
      </c>
      <c r="Y938" s="22">
        <f t="shared" si="16"/>
        <v>0</v>
      </c>
      <c r="Z938" s="22">
        <v>0.39</v>
      </c>
      <c r="AA938" s="22">
        <f t="shared" si="17"/>
        <v>0.39</v>
      </c>
      <c r="AB938" s="22">
        <f t="shared" si="18"/>
        <v>0</v>
      </c>
      <c r="AC938" s="22">
        <v>68.87</v>
      </c>
      <c r="AD938" s="22">
        <f t="shared" si="19"/>
        <v>68.87</v>
      </c>
      <c r="AE938" s="22">
        <f t="shared" si="20"/>
        <v>0</v>
      </c>
      <c r="AF938" s="22">
        <v>1.37</v>
      </c>
      <c r="AG938" s="22">
        <f t="shared" si="21"/>
        <v>1.37</v>
      </c>
      <c r="AH938" s="22">
        <f t="shared" si="22"/>
        <v>0</v>
      </c>
      <c r="AI938" s="22">
        <v>60.86</v>
      </c>
      <c r="AJ938" s="22">
        <f t="shared" si="23"/>
        <v>60.86</v>
      </c>
      <c r="AK938" s="22">
        <f t="shared" si="24"/>
        <v>0</v>
      </c>
      <c r="AL938" s="22">
        <f t="shared" ref="AL938:AN938" si="3878">AF938+AI938</f>
        <v>62.23</v>
      </c>
      <c r="AM938" s="22">
        <f t="shared" si="3878"/>
        <v>62.23</v>
      </c>
      <c r="AN938" s="22">
        <f t="shared" si="3878"/>
        <v>0</v>
      </c>
      <c r="AO938" s="22">
        <f t="shared" ref="AO938:AQ938" si="3879">SUM(J938+M938+P938+S938+W938+Z938+AC938+AF938+AI938)</f>
        <v>255.39</v>
      </c>
      <c r="AP938" s="22">
        <f t="shared" si="3879"/>
        <v>202.24</v>
      </c>
      <c r="AQ938" s="22">
        <f t="shared" si="3879"/>
        <v>53.15</v>
      </c>
      <c r="AR938" s="22">
        <v>0.0</v>
      </c>
      <c r="AS938" s="22">
        <f t="shared" si="27"/>
        <v>53.15</v>
      </c>
      <c r="AT938" s="22">
        <f t="shared" si="28"/>
        <v>53.15</v>
      </c>
      <c r="AU938" s="22">
        <f t="shared" si="29"/>
        <v>0</v>
      </c>
      <c r="AV938" s="22">
        <f t="shared" si="3880"/>
        <v>4554</v>
      </c>
      <c r="AW938" s="22">
        <f t="shared" si="31"/>
        <v>4554</v>
      </c>
      <c r="AX938" s="22">
        <f t="shared" si="32"/>
        <v>0</v>
      </c>
      <c r="AY938" s="22">
        <v>70.73</v>
      </c>
      <c r="AZ938" s="22">
        <f t="shared" si="33"/>
        <v>70.73</v>
      </c>
      <c r="BA938" s="22">
        <f t="shared" si="34"/>
        <v>0</v>
      </c>
      <c r="BB938" s="22">
        <f t="shared" si="35"/>
        <v>4624.73</v>
      </c>
      <c r="BC938" s="22">
        <f t="shared" ref="BC938:BD938" si="3881">SUM(AW938+AZ938)</f>
        <v>4624.73</v>
      </c>
      <c r="BD938" s="22">
        <f t="shared" si="3881"/>
        <v>0</v>
      </c>
      <c r="BE938" s="22">
        <f t="shared" si="37"/>
        <v>0</v>
      </c>
      <c r="BF938" s="27">
        <v>0.0</v>
      </c>
      <c r="BG938" s="22">
        <f t="shared" si="38"/>
        <v>0</v>
      </c>
      <c r="BH938" s="22">
        <f t="shared" si="39"/>
        <v>0</v>
      </c>
      <c r="BI938" s="22">
        <v>177.76</v>
      </c>
      <c r="BJ938" s="22">
        <f t="shared" si="40"/>
        <v>177.76</v>
      </c>
      <c r="BK938" s="22">
        <f t="shared" si="41"/>
        <v>0</v>
      </c>
      <c r="BL938" s="22"/>
      <c r="BM938" s="22">
        <f t="shared" si="42"/>
        <v>0</v>
      </c>
      <c r="BN938" s="22" t="str">
        <f t="shared" si="43"/>
        <v/>
      </c>
      <c r="BO938" s="22">
        <f t="shared" ref="BO938:BQ938" si="3882">BF938+BI938+BL938</f>
        <v>177.76</v>
      </c>
      <c r="BP938" s="22">
        <f t="shared" si="3882"/>
        <v>177.76</v>
      </c>
      <c r="BQ938" s="22">
        <f t="shared" si="3882"/>
        <v>0</v>
      </c>
      <c r="BR938" s="22">
        <f t="shared" si="45"/>
        <v>0</v>
      </c>
      <c r="BS938" s="22">
        <v>0.0</v>
      </c>
      <c r="BT938" s="22">
        <f t="shared" si="46"/>
        <v>0</v>
      </c>
      <c r="BU938" s="22">
        <f t="shared" si="47"/>
        <v>0</v>
      </c>
      <c r="BV938" s="22">
        <f t="shared" si="48"/>
        <v>0</v>
      </c>
      <c r="BW938" s="27">
        <v>138.33</v>
      </c>
      <c r="BX938" s="22">
        <f t="shared" si="49"/>
        <v>138.33</v>
      </c>
      <c r="BY938" s="22">
        <f t="shared" si="50"/>
        <v>0</v>
      </c>
      <c r="BZ938" s="22">
        <f t="shared" si="51"/>
        <v>0</v>
      </c>
      <c r="CA938" s="22">
        <f t="shared" si="52"/>
        <v>0</v>
      </c>
    </row>
    <row r="939" ht="14.25" customHeight="1">
      <c r="A939" s="14" t="s">
        <v>4149</v>
      </c>
      <c r="B939" s="14" t="s">
        <v>4150</v>
      </c>
      <c r="C939" s="14" t="s">
        <v>4151</v>
      </c>
      <c r="D939" s="14" t="s">
        <v>4152</v>
      </c>
      <c r="E939" s="14" t="s">
        <v>3722</v>
      </c>
      <c r="F939" s="14" t="s">
        <v>3881</v>
      </c>
      <c r="G939" s="14" t="s">
        <v>4153</v>
      </c>
      <c r="H939" s="25" t="s">
        <v>3650</v>
      </c>
      <c r="I939" s="26">
        <v>53.15</v>
      </c>
      <c r="J939" s="22">
        <v>0.0</v>
      </c>
      <c r="K939" s="22">
        <f t="shared" si="6"/>
        <v>0</v>
      </c>
      <c r="L939" s="22">
        <f t="shared" si="7"/>
        <v>0</v>
      </c>
      <c r="M939" s="22">
        <v>0.0</v>
      </c>
      <c r="N939" s="22">
        <f t="shared" si="8"/>
        <v>0</v>
      </c>
      <c r="O939" s="22">
        <f t="shared" si="9"/>
        <v>0</v>
      </c>
      <c r="P939" s="22">
        <v>22.0</v>
      </c>
      <c r="Q939" s="22">
        <f t="shared" si="10"/>
        <v>0</v>
      </c>
      <c r="R939" s="22">
        <f t="shared" si="11"/>
        <v>22</v>
      </c>
      <c r="S939" s="22">
        <v>100.0</v>
      </c>
      <c r="T939" s="22">
        <f t="shared" si="12"/>
        <v>68.85</v>
      </c>
      <c r="U939" s="22">
        <f t="shared" si="13"/>
        <v>31.15</v>
      </c>
      <c r="V939" s="22">
        <f t="shared" si="14"/>
        <v>0</v>
      </c>
      <c r="W939" s="22">
        <v>13.9</v>
      </c>
      <c r="X939" s="22">
        <f t="shared" si="15"/>
        <v>13.9</v>
      </c>
      <c r="Y939" s="22">
        <f t="shared" si="16"/>
        <v>0</v>
      </c>
      <c r="Z939" s="22">
        <v>0.39</v>
      </c>
      <c r="AA939" s="22">
        <f t="shared" si="17"/>
        <v>0.39</v>
      </c>
      <c r="AB939" s="22">
        <f t="shared" si="18"/>
        <v>0</v>
      </c>
      <c r="AC939" s="22">
        <v>68.87</v>
      </c>
      <c r="AD939" s="22">
        <f t="shared" si="19"/>
        <v>68.87</v>
      </c>
      <c r="AE939" s="22">
        <f t="shared" si="20"/>
        <v>0</v>
      </c>
      <c r="AF939" s="22">
        <v>1.37</v>
      </c>
      <c r="AG939" s="22">
        <f t="shared" si="21"/>
        <v>1.37</v>
      </c>
      <c r="AH939" s="22">
        <f t="shared" si="22"/>
        <v>0</v>
      </c>
      <c r="AI939" s="22">
        <v>60.86</v>
      </c>
      <c r="AJ939" s="22">
        <f t="shared" si="23"/>
        <v>60.86</v>
      </c>
      <c r="AK939" s="22">
        <f t="shared" si="24"/>
        <v>0</v>
      </c>
      <c r="AL939" s="22">
        <f t="shared" ref="AL939:AN939" si="3883">AF939+AI939</f>
        <v>62.23</v>
      </c>
      <c r="AM939" s="22">
        <f t="shared" si="3883"/>
        <v>62.23</v>
      </c>
      <c r="AN939" s="22">
        <f t="shared" si="3883"/>
        <v>0</v>
      </c>
      <c r="AO939" s="22">
        <f t="shared" ref="AO939:AQ939" si="3884">SUM(J939+M939+P939+S939+W939+Z939+AC939+AF939+AI939)</f>
        <v>267.39</v>
      </c>
      <c r="AP939" s="22">
        <f t="shared" si="3884"/>
        <v>214.24</v>
      </c>
      <c r="AQ939" s="22">
        <f t="shared" si="3884"/>
        <v>53.15</v>
      </c>
      <c r="AR939" s="22">
        <v>0.0</v>
      </c>
      <c r="AS939" s="22">
        <f t="shared" si="27"/>
        <v>53.15</v>
      </c>
      <c r="AT939" s="22">
        <f t="shared" si="28"/>
        <v>53.15</v>
      </c>
      <c r="AU939" s="22">
        <f t="shared" si="29"/>
        <v>0</v>
      </c>
      <c r="AV939" s="22">
        <f>82.93*120</f>
        <v>9951.6</v>
      </c>
      <c r="AW939" s="22">
        <f t="shared" si="31"/>
        <v>9951.6</v>
      </c>
      <c r="AX939" s="22">
        <f t="shared" si="32"/>
        <v>0</v>
      </c>
      <c r="AY939" s="22">
        <v>175.06</v>
      </c>
      <c r="AZ939" s="22">
        <f t="shared" si="33"/>
        <v>175.06</v>
      </c>
      <c r="BA939" s="22">
        <f t="shared" si="34"/>
        <v>0</v>
      </c>
      <c r="BB939" s="22">
        <f t="shared" si="35"/>
        <v>10126.66</v>
      </c>
      <c r="BC939" s="22">
        <f t="shared" ref="BC939:BD939" si="3885">SUM(AW939+AZ939)</f>
        <v>10126.66</v>
      </c>
      <c r="BD939" s="22">
        <f t="shared" si="3885"/>
        <v>0</v>
      </c>
      <c r="BE939" s="22">
        <f t="shared" si="37"/>
        <v>0</v>
      </c>
      <c r="BF939" s="27">
        <v>0.0</v>
      </c>
      <c r="BG939" s="22">
        <f t="shared" si="38"/>
        <v>0</v>
      </c>
      <c r="BH939" s="22">
        <f t="shared" si="39"/>
        <v>0</v>
      </c>
      <c r="BI939" s="22">
        <v>880.3900000000001</v>
      </c>
      <c r="BJ939" s="22">
        <f t="shared" si="40"/>
        <v>880.39</v>
      </c>
      <c r="BK939" s="22">
        <f t="shared" si="41"/>
        <v>0</v>
      </c>
      <c r="BL939" s="22"/>
      <c r="BM939" s="22">
        <f t="shared" si="42"/>
        <v>0</v>
      </c>
      <c r="BN939" s="22" t="str">
        <f t="shared" si="43"/>
        <v/>
      </c>
      <c r="BO939" s="22">
        <f t="shared" ref="BO939:BQ939" si="3886">BF939+BI939+BL939</f>
        <v>880.39</v>
      </c>
      <c r="BP939" s="22">
        <f t="shared" si="3886"/>
        <v>880.39</v>
      </c>
      <c r="BQ939" s="22">
        <f t="shared" si="3886"/>
        <v>0</v>
      </c>
      <c r="BR939" s="22">
        <f t="shared" si="45"/>
        <v>0</v>
      </c>
      <c r="BS939" s="22">
        <v>0.0</v>
      </c>
      <c r="BT939" s="22">
        <f t="shared" si="46"/>
        <v>0</v>
      </c>
      <c r="BU939" s="22">
        <f t="shared" si="47"/>
        <v>0</v>
      </c>
      <c r="BV939" s="22">
        <f t="shared" si="48"/>
        <v>0</v>
      </c>
      <c r="BW939" s="27">
        <v>3171.05</v>
      </c>
      <c r="BX939" s="22">
        <f t="shared" si="49"/>
        <v>3171.05</v>
      </c>
      <c r="BY939" s="22">
        <f t="shared" si="50"/>
        <v>0</v>
      </c>
      <c r="BZ939" s="22">
        <f t="shared" si="51"/>
        <v>0</v>
      </c>
      <c r="CA939" s="22">
        <f t="shared" si="52"/>
        <v>0</v>
      </c>
    </row>
    <row r="940" ht="14.25" customHeight="1">
      <c r="A940" s="14" t="s">
        <v>4154</v>
      </c>
      <c r="B940" s="14" t="s">
        <v>4155</v>
      </c>
      <c r="C940" s="14" t="s">
        <v>4156</v>
      </c>
      <c r="D940" s="14" t="s">
        <v>4157</v>
      </c>
      <c r="E940" s="14" t="s">
        <v>3683</v>
      </c>
      <c r="F940" s="14" t="s">
        <v>3655</v>
      </c>
      <c r="G940" s="14" t="s">
        <v>4158</v>
      </c>
      <c r="H940" s="25" t="s">
        <v>3650</v>
      </c>
      <c r="I940" s="26">
        <v>53.15</v>
      </c>
      <c r="J940" s="22">
        <v>0.0</v>
      </c>
      <c r="K940" s="22">
        <f t="shared" si="6"/>
        <v>0</v>
      </c>
      <c r="L940" s="22">
        <f t="shared" si="7"/>
        <v>0</v>
      </c>
      <c r="M940" s="22">
        <v>0.0</v>
      </c>
      <c r="N940" s="22">
        <f t="shared" si="8"/>
        <v>0</v>
      </c>
      <c r="O940" s="22">
        <f t="shared" si="9"/>
        <v>0</v>
      </c>
      <c r="P940" s="22">
        <v>10.0</v>
      </c>
      <c r="Q940" s="22">
        <f t="shared" si="10"/>
        <v>0</v>
      </c>
      <c r="R940" s="22">
        <f t="shared" si="11"/>
        <v>10</v>
      </c>
      <c r="S940" s="22">
        <v>100.0</v>
      </c>
      <c r="T940" s="22">
        <f t="shared" si="12"/>
        <v>56.85</v>
      </c>
      <c r="U940" s="22">
        <f t="shared" si="13"/>
        <v>43.15</v>
      </c>
      <c r="V940" s="22">
        <f t="shared" si="14"/>
        <v>0</v>
      </c>
      <c r="W940" s="22">
        <v>13.9</v>
      </c>
      <c r="X940" s="22">
        <f t="shared" si="15"/>
        <v>13.9</v>
      </c>
      <c r="Y940" s="22">
        <f t="shared" si="16"/>
        <v>0</v>
      </c>
      <c r="Z940" s="22">
        <v>0.39</v>
      </c>
      <c r="AA940" s="22">
        <f t="shared" si="17"/>
        <v>0.39</v>
      </c>
      <c r="AB940" s="22">
        <f t="shared" si="18"/>
        <v>0</v>
      </c>
      <c r="AC940" s="22">
        <v>68.87</v>
      </c>
      <c r="AD940" s="22">
        <f t="shared" si="19"/>
        <v>68.87</v>
      </c>
      <c r="AE940" s="22">
        <f t="shared" si="20"/>
        <v>0</v>
      </c>
      <c r="AF940" s="22">
        <v>1.37</v>
      </c>
      <c r="AG940" s="22">
        <f t="shared" si="21"/>
        <v>1.37</v>
      </c>
      <c r="AH940" s="22">
        <f t="shared" si="22"/>
        <v>0</v>
      </c>
      <c r="AI940" s="22">
        <v>60.86</v>
      </c>
      <c r="AJ940" s="22">
        <f t="shared" si="23"/>
        <v>60.86</v>
      </c>
      <c r="AK940" s="22">
        <f t="shared" si="24"/>
        <v>0</v>
      </c>
      <c r="AL940" s="22">
        <f t="shared" ref="AL940:AN940" si="3887">AF940+AI940</f>
        <v>62.23</v>
      </c>
      <c r="AM940" s="22">
        <f t="shared" si="3887"/>
        <v>62.23</v>
      </c>
      <c r="AN940" s="22">
        <f t="shared" si="3887"/>
        <v>0</v>
      </c>
      <c r="AO940" s="22">
        <f t="shared" ref="AO940:AQ940" si="3888">SUM(J940+M940+P940+S940+W940+Z940+AC940+AF940+AI940)</f>
        <v>255.39</v>
      </c>
      <c r="AP940" s="22">
        <f t="shared" si="3888"/>
        <v>202.24</v>
      </c>
      <c r="AQ940" s="22">
        <f t="shared" si="3888"/>
        <v>53.15</v>
      </c>
      <c r="AR940" s="22">
        <v>0.0</v>
      </c>
      <c r="AS940" s="22">
        <f t="shared" si="27"/>
        <v>53.15</v>
      </c>
      <c r="AT940" s="22">
        <f t="shared" si="28"/>
        <v>53.15</v>
      </c>
      <c r="AU940" s="22">
        <f t="shared" si="29"/>
        <v>0</v>
      </c>
      <c r="AV940" s="22">
        <f t="shared" ref="AV940:AV941" si="3893">37.95*120</f>
        <v>4554</v>
      </c>
      <c r="AW940" s="22">
        <f t="shared" si="31"/>
        <v>4554</v>
      </c>
      <c r="AX940" s="22">
        <f t="shared" si="32"/>
        <v>0</v>
      </c>
      <c r="AY940" s="22">
        <v>70.73</v>
      </c>
      <c r="AZ940" s="22">
        <f t="shared" si="33"/>
        <v>70.73</v>
      </c>
      <c r="BA940" s="22">
        <f t="shared" si="34"/>
        <v>0</v>
      </c>
      <c r="BB940" s="22">
        <f t="shared" si="35"/>
        <v>4624.73</v>
      </c>
      <c r="BC940" s="22">
        <f t="shared" ref="BC940:BD940" si="3889">SUM(AW940+AZ940)</f>
        <v>4624.73</v>
      </c>
      <c r="BD940" s="22">
        <f t="shared" si="3889"/>
        <v>0</v>
      </c>
      <c r="BE940" s="22">
        <f t="shared" si="37"/>
        <v>0</v>
      </c>
      <c r="BF940" s="27">
        <v>0.0</v>
      </c>
      <c r="BG940" s="22">
        <f t="shared" si="38"/>
        <v>0</v>
      </c>
      <c r="BH940" s="22">
        <f t="shared" si="39"/>
        <v>0</v>
      </c>
      <c r="BI940" s="22">
        <v>367.45</v>
      </c>
      <c r="BJ940" s="22">
        <f t="shared" si="40"/>
        <v>367.45</v>
      </c>
      <c r="BK940" s="22">
        <f t="shared" si="41"/>
        <v>0</v>
      </c>
      <c r="BL940" s="22"/>
      <c r="BM940" s="22">
        <f t="shared" si="42"/>
        <v>0</v>
      </c>
      <c r="BN940" s="22" t="str">
        <f t="shared" si="43"/>
        <v/>
      </c>
      <c r="BO940" s="22">
        <f t="shared" ref="BO940:BQ940" si="3890">BF940+BI940+BL940</f>
        <v>367.45</v>
      </c>
      <c r="BP940" s="22">
        <f t="shared" si="3890"/>
        <v>367.45</v>
      </c>
      <c r="BQ940" s="22">
        <f t="shared" si="3890"/>
        <v>0</v>
      </c>
      <c r="BR940" s="22">
        <f t="shared" si="45"/>
        <v>0</v>
      </c>
      <c r="BS940" s="22">
        <v>0.0</v>
      </c>
      <c r="BT940" s="22">
        <f t="shared" si="46"/>
        <v>0</v>
      </c>
      <c r="BU940" s="22">
        <f t="shared" si="47"/>
        <v>0</v>
      </c>
      <c r="BV940" s="22">
        <f t="shared" si="48"/>
        <v>0</v>
      </c>
      <c r="BW940" s="27">
        <v>0.0</v>
      </c>
      <c r="BX940" s="22">
        <f t="shared" si="49"/>
        <v>0</v>
      </c>
      <c r="BY940" s="22">
        <f t="shared" si="50"/>
        <v>0</v>
      </c>
      <c r="BZ940" s="22">
        <f t="shared" si="51"/>
        <v>0</v>
      </c>
      <c r="CA940" s="22">
        <f t="shared" si="52"/>
        <v>0</v>
      </c>
    </row>
    <row r="941" ht="14.25" customHeight="1">
      <c r="A941" s="14" t="s">
        <v>4159</v>
      </c>
      <c r="B941" s="14" t="s">
        <v>4160</v>
      </c>
      <c r="C941" s="14" t="s">
        <v>4161</v>
      </c>
      <c r="D941" s="14" t="s">
        <v>4162</v>
      </c>
      <c r="E941" s="14" t="s">
        <v>145</v>
      </c>
      <c r="F941" s="14" t="s">
        <v>241</v>
      </c>
      <c r="G941" s="14" t="s">
        <v>4163</v>
      </c>
      <c r="H941" s="25" t="s">
        <v>3650</v>
      </c>
      <c r="I941" s="26">
        <v>53.15</v>
      </c>
      <c r="J941" s="22">
        <v>0.0</v>
      </c>
      <c r="K941" s="22">
        <f t="shared" si="6"/>
        <v>0</v>
      </c>
      <c r="L941" s="22">
        <f t="shared" si="7"/>
        <v>0</v>
      </c>
      <c r="M941" s="22">
        <v>0.0</v>
      </c>
      <c r="N941" s="22">
        <f t="shared" si="8"/>
        <v>0</v>
      </c>
      <c r="O941" s="22">
        <f t="shared" si="9"/>
        <v>0</v>
      </c>
      <c r="P941" s="22">
        <v>10.0</v>
      </c>
      <c r="Q941" s="22">
        <f t="shared" si="10"/>
        <v>0</v>
      </c>
      <c r="R941" s="22">
        <f t="shared" si="11"/>
        <v>10</v>
      </c>
      <c r="S941" s="22">
        <v>100.0</v>
      </c>
      <c r="T941" s="22">
        <f t="shared" si="12"/>
        <v>56.85</v>
      </c>
      <c r="U941" s="22">
        <f t="shared" si="13"/>
        <v>43.15</v>
      </c>
      <c r="V941" s="22">
        <f t="shared" si="14"/>
        <v>0</v>
      </c>
      <c r="W941" s="22">
        <v>13.9</v>
      </c>
      <c r="X941" s="22">
        <f t="shared" si="15"/>
        <v>13.9</v>
      </c>
      <c r="Y941" s="22">
        <f t="shared" si="16"/>
        <v>0</v>
      </c>
      <c r="Z941" s="22">
        <v>0.39</v>
      </c>
      <c r="AA941" s="22">
        <f t="shared" si="17"/>
        <v>0.39</v>
      </c>
      <c r="AB941" s="22">
        <f t="shared" si="18"/>
        <v>0</v>
      </c>
      <c r="AC941" s="22">
        <v>68.87</v>
      </c>
      <c r="AD941" s="22">
        <f t="shared" si="19"/>
        <v>68.87</v>
      </c>
      <c r="AE941" s="22">
        <f t="shared" si="20"/>
        <v>0</v>
      </c>
      <c r="AF941" s="22">
        <v>1.37</v>
      </c>
      <c r="AG941" s="22">
        <f t="shared" si="21"/>
        <v>1.37</v>
      </c>
      <c r="AH941" s="22">
        <f t="shared" si="22"/>
        <v>0</v>
      </c>
      <c r="AI941" s="22">
        <v>60.86</v>
      </c>
      <c r="AJ941" s="22">
        <f t="shared" si="23"/>
        <v>60.86</v>
      </c>
      <c r="AK941" s="22">
        <f t="shared" si="24"/>
        <v>0</v>
      </c>
      <c r="AL941" s="22">
        <f t="shared" ref="AL941:AN941" si="3891">AF941+AI941</f>
        <v>62.23</v>
      </c>
      <c r="AM941" s="22">
        <f t="shared" si="3891"/>
        <v>62.23</v>
      </c>
      <c r="AN941" s="22">
        <f t="shared" si="3891"/>
        <v>0</v>
      </c>
      <c r="AO941" s="22">
        <f t="shared" ref="AO941:AQ941" si="3892">SUM(J941+M941+P941+S941+W941+Z941+AC941+AF941+AI941)</f>
        <v>255.39</v>
      </c>
      <c r="AP941" s="22">
        <f t="shared" si="3892"/>
        <v>202.24</v>
      </c>
      <c r="AQ941" s="22">
        <f t="shared" si="3892"/>
        <v>53.15</v>
      </c>
      <c r="AR941" s="22">
        <v>0.0</v>
      </c>
      <c r="AS941" s="22">
        <f t="shared" si="27"/>
        <v>53.15</v>
      </c>
      <c r="AT941" s="22">
        <f t="shared" si="28"/>
        <v>53.15</v>
      </c>
      <c r="AU941" s="22">
        <f t="shared" si="29"/>
        <v>0</v>
      </c>
      <c r="AV941" s="22">
        <f t="shared" si="3893"/>
        <v>4554</v>
      </c>
      <c r="AW941" s="22">
        <f t="shared" si="31"/>
        <v>4554</v>
      </c>
      <c r="AX941" s="22">
        <f t="shared" si="32"/>
        <v>0</v>
      </c>
      <c r="AY941" s="22">
        <v>0.0</v>
      </c>
      <c r="AZ941" s="22">
        <f t="shared" si="33"/>
        <v>0</v>
      </c>
      <c r="BA941" s="22">
        <f t="shared" si="34"/>
        <v>0</v>
      </c>
      <c r="BB941" s="22">
        <f t="shared" si="35"/>
        <v>4554</v>
      </c>
      <c r="BC941" s="22">
        <f t="shared" ref="BC941:BD941" si="3894">SUM(AW941+AZ941)</f>
        <v>4554</v>
      </c>
      <c r="BD941" s="22">
        <f t="shared" si="3894"/>
        <v>0</v>
      </c>
      <c r="BE941" s="22">
        <f t="shared" si="37"/>
        <v>0</v>
      </c>
      <c r="BF941" s="27">
        <v>0.0</v>
      </c>
      <c r="BG941" s="22">
        <f t="shared" si="38"/>
        <v>0</v>
      </c>
      <c r="BH941" s="22">
        <f t="shared" si="39"/>
        <v>0</v>
      </c>
      <c r="BI941" s="22">
        <v>959.6400000000001</v>
      </c>
      <c r="BJ941" s="22">
        <f t="shared" si="40"/>
        <v>959.64</v>
      </c>
      <c r="BK941" s="22">
        <f t="shared" si="41"/>
        <v>0</v>
      </c>
      <c r="BL941" s="22"/>
      <c r="BM941" s="22">
        <f t="shared" si="42"/>
        <v>0</v>
      </c>
      <c r="BN941" s="22" t="str">
        <f t="shared" si="43"/>
        <v/>
      </c>
      <c r="BO941" s="22">
        <f t="shared" ref="BO941:BQ941" si="3895">BF941+BI941+BL941</f>
        <v>959.64</v>
      </c>
      <c r="BP941" s="22">
        <f t="shared" si="3895"/>
        <v>959.64</v>
      </c>
      <c r="BQ941" s="22">
        <f t="shared" si="3895"/>
        <v>0</v>
      </c>
      <c r="BR941" s="22">
        <f t="shared" si="45"/>
        <v>0</v>
      </c>
      <c r="BS941" s="22">
        <v>0.0</v>
      </c>
      <c r="BT941" s="22">
        <f t="shared" si="46"/>
        <v>0</v>
      </c>
      <c r="BU941" s="22">
        <f t="shared" si="47"/>
        <v>0</v>
      </c>
      <c r="BV941" s="22">
        <f t="shared" si="48"/>
        <v>0</v>
      </c>
      <c r="BW941" s="27">
        <v>191.54</v>
      </c>
      <c r="BX941" s="22">
        <f t="shared" si="49"/>
        <v>191.54</v>
      </c>
      <c r="BY941" s="22">
        <f t="shared" si="50"/>
        <v>0</v>
      </c>
      <c r="BZ941" s="22">
        <f t="shared" si="51"/>
        <v>0</v>
      </c>
      <c r="CA941" s="22">
        <f t="shared" si="52"/>
        <v>0</v>
      </c>
    </row>
    <row r="942" ht="14.25" customHeight="1">
      <c r="A942" s="14" t="s">
        <v>4164</v>
      </c>
      <c r="B942" s="14" t="s">
        <v>4165</v>
      </c>
      <c r="C942" s="14" t="s">
        <v>4166</v>
      </c>
      <c r="D942" s="14" t="s">
        <v>4167</v>
      </c>
      <c r="E942" s="14" t="s">
        <v>4168</v>
      </c>
      <c r="F942" s="14" t="s">
        <v>3904</v>
      </c>
      <c r="G942" s="14" t="s">
        <v>4169</v>
      </c>
      <c r="H942" s="25" t="s">
        <v>3650</v>
      </c>
      <c r="I942" s="26">
        <v>53.15</v>
      </c>
      <c r="J942" s="22">
        <v>0.0</v>
      </c>
      <c r="K942" s="22">
        <f t="shared" si="6"/>
        <v>0</v>
      </c>
      <c r="L942" s="22">
        <f t="shared" si="7"/>
        <v>0</v>
      </c>
      <c r="M942" s="22">
        <v>0.0</v>
      </c>
      <c r="N942" s="22">
        <f t="shared" si="8"/>
        <v>0</v>
      </c>
      <c r="O942" s="22">
        <f t="shared" si="9"/>
        <v>0</v>
      </c>
      <c r="P942" s="22">
        <v>10.0</v>
      </c>
      <c r="Q942" s="22">
        <f t="shared" si="10"/>
        <v>0</v>
      </c>
      <c r="R942" s="22">
        <f t="shared" si="11"/>
        <v>10</v>
      </c>
      <c r="S942" s="22">
        <v>100.0</v>
      </c>
      <c r="T942" s="22">
        <f t="shared" si="12"/>
        <v>56.85</v>
      </c>
      <c r="U942" s="22">
        <f t="shared" si="13"/>
        <v>43.15</v>
      </c>
      <c r="V942" s="22">
        <f t="shared" si="14"/>
        <v>0</v>
      </c>
      <c r="W942" s="22">
        <v>27.8</v>
      </c>
      <c r="X942" s="22">
        <f t="shared" si="15"/>
        <v>27.8</v>
      </c>
      <c r="Y942" s="22">
        <f t="shared" si="16"/>
        <v>0</v>
      </c>
      <c r="Z942" s="22">
        <v>0.39</v>
      </c>
      <c r="AA942" s="22">
        <f t="shared" si="17"/>
        <v>0.39</v>
      </c>
      <c r="AB942" s="22">
        <f t="shared" si="18"/>
        <v>0</v>
      </c>
      <c r="AC942" s="22">
        <v>68.87</v>
      </c>
      <c r="AD942" s="22">
        <f t="shared" si="19"/>
        <v>68.87</v>
      </c>
      <c r="AE942" s="22">
        <f t="shared" si="20"/>
        <v>0</v>
      </c>
      <c r="AF942" s="22">
        <v>1.37</v>
      </c>
      <c r="AG942" s="22">
        <f t="shared" si="21"/>
        <v>1.37</v>
      </c>
      <c r="AH942" s="22">
        <f t="shared" si="22"/>
        <v>0</v>
      </c>
      <c r="AI942" s="22">
        <v>60.86</v>
      </c>
      <c r="AJ942" s="22">
        <f t="shared" si="23"/>
        <v>60.86</v>
      </c>
      <c r="AK942" s="22">
        <f t="shared" si="24"/>
        <v>0</v>
      </c>
      <c r="AL942" s="22">
        <f t="shared" ref="AL942:AN942" si="3896">AF942+AI942</f>
        <v>62.23</v>
      </c>
      <c r="AM942" s="22">
        <f t="shared" si="3896"/>
        <v>62.23</v>
      </c>
      <c r="AN942" s="22">
        <f t="shared" si="3896"/>
        <v>0</v>
      </c>
      <c r="AO942" s="22">
        <f t="shared" ref="AO942:AQ942" si="3897">SUM(J942+M942+P942+S942+W942+Z942+AC942+AF942+AI942)</f>
        <v>269.29</v>
      </c>
      <c r="AP942" s="22">
        <f t="shared" si="3897"/>
        <v>216.14</v>
      </c>
      <c r="AQ942" s="22">
        <f t="shared" si="3897"/>
        <v>53.15</v>
      </c>
      <c r="AR942" s="22">
        <v>0.0</v>
      </c>
      <c r="AS942" s="22">
        <f t="shared" si="27"/>
        <v>53.15</v>
      </c>
      <c r="AT942" s="22">
        <f t="shared" si="28"/>
        <v>53.15</v>
      </c>
      <c r="AU942" s="22">
        <f t="shared" si="29"/>
        <v>0</v>
      </c>
      <c r="AV942" s="22">
        <f>82.93*120</f>
        <v>9951.6</v>
      </c>
      <c r="AW942" s="22">
        <f t="shared" si="31"/>
        <v>9951.6</v>
      </c>
      <c r="AX942" s="22">
        <f t="shared" si="32"/>
        <v>0</v>
      </c>
      <c r="AY942" s="22">
        <v>175.06</v>
      </c>
      <c r="AZ942" s="22">
        <f t="shared" si="33"/>
        <v>175.06</v>
      </c>
      <c r="BA942" s="22">
        <f t="shared" si="34"/>
        <v>0</v>
      </c>
      <c r="BB942" s="22">
        <f t="shared" si="35"/>
        <v>10126.66</v>
      </c>
      <c r="BC942" s="22">
        <f t="shared" ref="BC942:BD942" si="3898">SUM(AW942+AZ942)</f>
        <v>10126.66</v>
      </c>
      <c r="BD942" s="22">
        <f t="shared" si="3898"/>
        <v>0</v>
      </c>
      <c r="BE942" s="22">
        <f t="shared" si="37"/>
        <v>0</v>
      </c>
      <c r="BF942" s="27">
        <v>0.0</v>
      </c>
      <c r="BG942" s="22">
        <f t="shared" si="38"/>
        <v>0</v>
      </c>
      <c r="BH942" s="22">
        <f t="shared" si="39"/>
        <v>0</v>
      </c>
      <c r="BI942" s="22">
        <v>293.66</v>
      </c>
      <c r="BJ942" s="22">
        <f t="shared" si="40"/>
        <v>293.66</v>
      </c>
      <c r="BK942" s="22">
        <f t="shared" si="41"/>
        <v>0</v>
      </c>
      <c r="BL942" s="22"/>
      <c r="BM942" s="22">
        <f t="shared" si="42"/>
        <v>0</v>
      </c>
      <c r="BN942" s="22" t="str">
        <f t="shared" si="43"/>
        <v/>
      </c>
      <c r="BO942" s="22">
        <f t="shared" ref="BO942:BQ942" si="3899">BF942+BI942+BL942</f>
        <v>293.66</v>
      </c>
      <c r="BP942" s="22">
        <f t="shared" si="3899"/>
        <v>293.66</v>
      </c>
      <c r="BQ942" s="22">
        <f t="shared" si="3899"/>
        <v>0</v>
      </c>
      <c r="BR942" s="22">
        <f t="shared" si="45"/>
        <v>0</v>
      </c>
      <c r="BS942" s="22">
        <v>0.0</v>
      </c>
      <c r="BT942" s="22">
        <f t="shared" si="46"/>
        <v>0</v>
      </c>
      <c r="BU942" s="22">
        <f t="shared" si="47"/>
        <v>0</v>
      </c>
      <c r="BV942" s="22">
        <f t="shared" si="48"/>
        <v>0</v>
      </c>
      <c r="BW942" s="27">
        <v>85.13</v>
      </c>
      <c r="BX942" s="22">
        <f t="shared" si="49"/>
        <v>85.13</v>
      </c>
      <c r="BY942" s="22">
        <f t="shared" si="50"/>
        <v>0</v>
      </c>
      <c r="BZ942" s="22">
        <f t="shared" si="51"/>
        <v>0</v>
      </c>
      <c r="CA942" s="22">
        <f t="shared" si="52"/>
        <v>0</v>
      </c>
    </row>
    <row r="943" ht="14.25" customHeight="1">
      <c r="A943" s="14" t="s">
        <v>4170</v>
      </c>
      <c r="B943" s="14" t="s">
        <v>4171</v>
      </c>
      <c r="C943" s="14" t="s">
        <v>4172</v>
      </c>
      <c r="D943" s="14" t="s">
        <v>4173</v>
      </c>
      <c r="E943" s="14" t="s">
        <v>374</v>
      </c>
      <c r="F943" s="14" t="s">
        <v>466</v>
      </c>
      <c r="G943" s="14" t="s">
        <v>4174</v>
      </c>
      <c r="H943" s="25" t="s">
        <v>3650</v>
      </c>
      <c r="I943" s="26">
        <v>53.15</v>
      </c>
      <c r="J943" s="22">
        <v>0.0</v>
      </c>
      <c r="K943" s="22">
        <f t="shared" si="6"/>
        <v>0</v>
      </c>
      <c r="L943" s="22">
        <f t="shared" si="7"/>
        <v>0</v>
      </c>
      <c r="M943" s="22">
        <v>0.0</v>
      </c>
      <c r="N943" s="22">
        <f t="shared" si="8"/>
        <v>0</v>
      </c>
      <c r="O943" s="22">
        <f t="shared" si="9"/>
        <v>0</v>
      </c>
      <c r="P943" s="22">
        <v>10.0</v>
      </c>
      <c r="Q943" s="22">
        <f t="shared" si="10"/>
        <v>0</v>
      </c>
      <c r="R943" s="22">
        <f t="shared" si="11"/>
        <v>10</v>
      </c>
      <c r="S943" s="22">
        <v>100.0</v>
      </c>
      <c r="T943" s="22">
        <f t="shared" si="12"/>
        <v>56.85</v>
      </c>
      <c r="U943" s="22">
        <f t="shared" si="13"/>
        <v>43.15</v>
      </c>
      <c r="V943" s="22">
        <f t="shared" si="14"/>
        <v>0</v>
      </c>
      <c r="W943" s="22">
        <v>13.9</v>
      </c>
      <c r="X943" s="22">
        <f t="shared" si="15"/>
        <v>13.9</v>
      </c>
      <c r="Y943" s="22">
        <f t="shared" si="16"/>
        <v>0</v>
      </c>
      <c r="Z943" s="22">
        <v>0.39</v>
      </c>
      <c r="AA943" s="22">
        <f t="shared" si="17"/>
        <v>0.39</v>
      </c>
      <c r="AB943" s="22">
        <f t="shared" si="18"/>
        <v>0</v>
      </c>
      <c r="AC943" s="22">
        <v>68.87</v>
      </c>
      <c r="AD943" s="22">
        <f t="shared" si="19"/>
        <v>68.87</v>
      </c>
      <c r="AE943" s="22">
        <f t="shared" si="20"/>
        <v>0</v>
      </c>
      <c r="AF943" s="22">
        <v>1.37</v>
      </c>
      <c r="AG943" s="22">
        <f t="shared" si="21"/>
        <v>1.37</v>
      </c>
      <c r="AH943" s="22">
        <f t="shared" si="22"/>
        <v>0</v>
      </c>
      <c r="AI943" s="22">
        <v>60.86</v>
      </c>
      <c r="AJ943" s="22">
        <f t="shared" si="23"/>
        <v>60.86</v>
      </c>
      <c r="AK943" s="22">
        <f t="shared" si="24"/>
        <v>0</v>
      </c>
      <c r="AL943" s="22">
        <f t="shared" ref="AL943:AN943" si="3900">AF943+AI943</f>
        <v>62.23</v>
      </c>
      <c r="AM943" s="22">
        <f t="shared" si="3900"/>
        <v>62.23</v>
      </c>
      <c r="AN943" s="22">
        <f t="shared" si="3900"/>
        <v>0</v>
      </c>
      <c r="AO943" s="22">
        <f t="shared" ref="AO943:AQ943" si="3901">SUM(J943+M943+P943+S943+W943+Z943+AC943+AF943+AI943)</f>
        <v>255.39</v>
      </c>
      <c r="AP943" s="22">
        <f t="shared" si="3901"/>
        <v>202.24</v>
      </c>
      <c r="AQ943" s="22">
        <f t="shared" si="3901"/>
        <v>53.15</v>
      </c>
      <c r="AR943" s="22">
        <v>0.0</v>
      </c>
      <c r="AS943" s="22">
        <f t="shared" si="27"/>
        <v>53.15</v>
      </c>
      <c r="AT943" s="22">
        <f t="shared" si="28"/>
        <v>53.15</v>
      </c>
      <c r="AU943" s="22">
        <f t="shared" si="29"/>
        <v>0</v>
      </c>
      <c r="AV943" s="22">
        <f t="shared" ref="AV943:AV949" si="3906">37.95*120</f>
        <v>4554</v>
      </c>
      <c r="AW943" s="22">
        <f t="shared" si="31"/>
        <v>4554</v>
      </c>
      <c r="AX943" s="22">
        <f t="shared" si="32"/>
        <v>0</v>
      </c>
      <c r="AY943" s="22">
        <v>70.73</v>
      </c>
      <c r="AZ943" s="22">
        <f t="shared" si="33"/>
        <v>70.73</v>
      </c>
      <c r="BA943" s="22">
        <f t="shared" si="34"/>
        <v>0</v>
      </c>
      <c r="BB943" s="22">
        <f t="shared" si="35"/>
        <v>4624.73</v>
      </c>
      <c r="BC943" s="22">
        <f t="shared" ref="BC943:BD943" si="3902">SUM(AW943+AZ943)</f>
        <v>4624.73</v>
      </c>
      <c r="BD943" s="22">
        <f t="shared" si="3902"/>
        <v>0</v>
      </c>
      <c r="BE943" s="22">
        <f t="shared" si="37"/>
        <v>0</v>
      </c>
      <c r="BF943" s="27">
        <v>0.0</v>
      </c>
      <c r="BG943" s="22">
        <f t="shared" si="38"/>
        <v>0</v>
      </c>
      <c r="BH943" s="22">
        <f t="shared" si="39"/>
        <v>0</v>
      </c>
      <c r="BI943" s="22">
        <v>508.28999999999996</v>
      </c>
      <c r="BJ943" s="22">
        <f t="shared" si="40"/>
        <v>508.29</v>
      </c>
      <c r="BK943" s="22">
        <f t="shared" si="41"/>
        <v>0</v>
      </c>
      <c r="BL943" s="22"/>
      <c r="BM943" s="22">
        <f t="shared" si="42"/>
        <v>0</v>
      </c>
      <c r="BN943" s="22" t="str">
        <f t="shared" si="43"/>
        <v/>
      </c>
      <c r="BO943" s="22">
        <f t="shared" ref="BO943:BQ943" si="3903">BF943+BI943+BL943</f>
        <v>508.29</v>
      </c>
      <c r="BP943" s="22">
        <f t="shared" si="3903"/>
        <v>508.29</v>
      </c>
      <c r="BQ943" s="22">
        <f t="shared" si="3903"/>
        <v>0</v>
      </c>
      <c r="BR943" s="22">
        <f t="shared" si="45"/>
        <v>0</v>
      </c>
      <c r="BS943" s="22">
        <v>0.0</v>
      </c>
      <c r="BT943" s="22">
        <f t="shared" si="46"/>
        <v>0</v>
      </c>
      <c r="BU943" s="22">
        <f t="shared" si="47"/>
        <v>0</v>
      </c>
      <c r="BV943" s="22">
        <f t="shared" si="48"/>
        <v>0</v>
      </c>
      <c r="BW943" s="27">
        <v>308.58</v>
      </c>
      <c r="BX943" s="22">
        <f t="shared" si="49"/>
        <v>308.58</v>
      </c>
      <c r="BY943" s="22">
        <f t="shared" si="50"/>
        <v>0</v>
      </c>
      <c r="BZ943" s="22">
        <f t="shared" si="51"/>
        <v>0</v>
      </c>
      <c r="CA943" s="22">
        <f t="shared" si="52"/>
        <v>0</v>
      </c>
    </row>
    <row r="944" ht="14.25" customHeight="1">
      <c r="A944" s="14" t="s">
        <v>4175</v>
      </c>
      <c r="B944" s="14" t="s">
        <v>4176</v>
      </c>
      <c r="C944" s="14" t="s">
        <v>4177</v>
      </c>
      <c r="D944" s="14" t="s">
        <v>4178</v>
      </c>
      <c r="E944" s="14" t="s">
        <v>312</v>
      </c>
      <c r="F944" s="14" t="s">
        <v>322</v>
      </c>
      <c r="G944" s="14" t="s">
        <v>4179</v>
      </c>
      <c r="H944" s="25" t="s">
        <v>3650</v>
      </c>
      <c r="I944" s="26">
        <v>53.15</v>
      </c>
      <c r="J944" s="22">
        <v>0.0</v>
      </c>
      <c r="K944" s="22">
        <f t="shared" si="6"/>
        <v>0</v>
      </c>
      <c r="L944" s="22">
        <f t="shared" si="7"/>
        <v>0</v>
      </c>
      <c r="M944" s="22">
        <v>0.0</v>
      </c>
      <c r="N944" s="22">
        <f t="shared" si="8"/>
        <v>0</v>
      </c>
      <c r="O944" s="22">
        <f t="shared" si="9"/>
        <v>0</v>
      </c>
      <c r="P944" s="22">
        <v>10.0</v>
      </c>
      <c r="Q944" s="22">
        <f t="shared" si="10"/>
        <v>0</v>
      </c>
      <c r="R944" s="22">
        <f t="shared" si="11"/>
        <v>10</v>
      </c>
      <c r="S944" s="22">
        <v>100.0</v>
      </c>
      <c r="T944" s="22">
        <f t="shared" si="12"/>
        <v>56.85</v>
      </c>
      <c r="U944" s="22">
        <f t="shared" si="13"/>
        <v>43.15</v>
      </c>
      <c r="V944" s="22">
        <f t="shared" si="14"/>
        <v>0</v>
      </c>
      <c r="W944" s="22">
        <v>13.9</v>
      </c>
      <c r="X944" s="22">
        <f t="shared" si="15"/>
        <v>13.9</v>
      </c>
      <c r="Y944" s="22">
        <f t="shared" si="16"/>
        <v>0</v>
      </c>
      <c r="Z944" s="22">
        <v>0.39</v>
      </c>
      <c r="AA944" s="22">
        <f t="shared" si="17"/>
        <v>0.39</v>
      </c>
      <c r="AB944" s="22">
        <f t="shared" si="18"/>
        <v>0</v>
      </c>
      <c r="AC944" s="22">
        <v>68.87</v>
      </c>
      <c r="AD944" s="22">
        <f t="shared" si="19"/>
        <v>68.87</v>
      </c>
      <c r="AE944" s="22">
        <f t="shared" si="20"/>
        <v>0</v>
      </c>
      <c r="AF944" s="22">
        <v>1.37</v>
      </c>
      <c r="AG944" s="22">
        <f t="shared" si="21"/>
        <v>1.37</v>
      </c>
      <c r="AH944" s="22">
        <f t="shared" si="22"/>
        <v>0</v>
      </c>
      <c r="AI944" s="22">
        <v>60.86</v>
      </c>
      <c r="AJ944" s="22">
        <f t="shared" si="23"/>
        <v>60.86</v>
      </c>
      <c r="AK944" s="22">
        <f t="shared" si="24"/>
        <v>0</v>
      </c>
      <c r="AL944" s="22">
        <f t="shared" ref="AL944:AN944" si="3904">AF944+AI944</f>
        <v>62.23</v>
      </c>
      <c r="AM944" s="22">
        <f t="shared" si="3904"/>
        <v>62.23</v>
      </c>
      <c r="AN944" s="22">
        <f t="shared" si="3904"/>
        <v>0</v>
      </c>
      <c r="AO944" s="22">
        <f t="shared" ref="AO944:AQ944" si="3905">SUM(J944+M944+P944+S944+W944+Z944+AC944+AF944+AI944)</f>
        <v>255.39</v>
      </c>
      <c r="AP944" s="22">
        <f t="shared" si="3905"/>
        <v>202.24</v>
      </c>
      <c r="AQ944" s="22">
        <f t="shared" si="3905"/>
        <v>53.15</v>
      </c>
      <c r="AR944" s="22">
        <v>0.0</v>
      </c>
      <c r="AS944" s="22">
        <f t="shared" si="27"/>
        <v>53.15</v>
      </c>
      <c r="AT944" s="22">
        <f t="shared" si="28"/>
        <v>53.15</v>
      </c>
      <c r="AU944" s="22">
        <f t="shared" si="29"/>
        <v>0</v>
      </c>
      <c r="AV944" s="22">
        <f t="shared" si="3906"/>
        <v>4554</v>
      </c>
      <c r="AW944" s="22">
        <f t="shared" si="31"/>
        <v>4554</v>
      </c>
      <c r="AX944" s="22">
        <f t="shared" si="32"/>
        <v>0</v>
      </c>
      <c r="AY944" s="22">
        <v>0.0</v>
      </c>
      <c r="AZ944" s="22">
        <f t="shared" si="33"/>
        <v>0</v>
      </c>
      <c r="BA944" s="22">
        <f t="shared" si="34"/>
        <v>0</v>
      </c>
      <c r="BB944" s="22">
        <f t="shared" si="35"/>
        <v>4554</v>
      </c>
      <c r="BC944" s="22">
        <f t="shared" ref="BC944:BD944" si="3907">SUM(AW944+AZ944)</f>
        <v>4554</v>
      </c>
      <c r="BD944" s="22">
        <f t="shared" si="3907"/>
        <v>0</v>
      </c>
      <c r="BE944" s="22">
        <f t="shared" si="37"/>
        <v>0</v>
      </c>
      <c r="BF944" s="27">
        <v>0.0</v>
      </c>
      <c r="BG944" s="22">
        <f t="shared" si="38"/>
        <v>0</v>
      </c>
      <c r="BH944" s="22">
        <f t="shared" si="39"/>
        <v>0</v>
      </c>
      <c r="BI944" s="22">
        <v>328.23</v>
      </c>
      <c r="BJ944" s="22">
        <f t="shared" si="40"/>
        <v>328.23</v>
      </c>
      <c r="BK944" s="22">
        <f t="shared" si="41"/>
        <v>0</v>
      </c>
      <c r="BL944" s="22"/>
      <c r="BM944" s="22">
        <f t="shared" si="42"/>
        <v>0</v>
      </c>
      <c r="BN944" s="22" t="str">
        <f t="shared" si="43"/>
        <v/>
      </c>
      <c r="BO944" s="22">
        <f t="shared" ref="BO944:BQ944" si="3908">BF944+BI944+BL944</f>
        <v>328.23</v>
      </c>
      <c r="BP944" s="22">
        <f t="shared" si="3908"/>
        <v>328.23</v>
      </c>
      <c r="BQ944" s="22">
        <f t="shared" si="3908"/>
        <v>0</v>
      </c>
      <c r="BR944" s="22">
        <f t="shared" si="45"/>
        <v>0</v>
      </c>
      <c r="BS944" s="22">
        <v>0.0</v>
      </c>
      <c r="BT944" s="22">
        <f t="shared" si="46"/>
        <v>0</v>
      </c>
      <c r="BU944" s="22">
        <f t="shared" si="47"/>
        <v>0</v>
      </c>
      <c r="BV944" s="22">
        <f t="shared" si="48"/>
        <v>0</v>
      </c>
      <c r="BW944" s="27">
        <v>2234.63</v>
      </c>
      <c r="BX944" s="22">
        <f t="shared" si="49"/>
        <v>2234.63</v>
      </c>
      <c r="BY944" s="22">
        <f t="shared" si="50"/>
        <v>0</v>
      </c>
      <c r="BZ944" s="22">
        <f t="shared" si="51"/>
        <v>0</v>
      </c>
      <c r="CA944" s="22">
        <f t="shared" si="52"/>
        <v>0</v>
      </c>
    </row>
    <row r="945" ht="14.25" customHeight="1">
      <c r="A945" s="14" t="s">
        <v>4180</v>
      </c>
      <c r="B945" s="14" t="s">
        <v>244</v>
      </c>
      <c r="C945" s="14" t="s">
        <v>4181</v>
      </c>
      <c r="D945" s="14"/>
      <c r="E945" s="14" t="s">
        <v>4182</v>
      </c>
      <c r="F945" s="14" t="s">
        <v>247</v>
      </c>
      <c r="G945" s="14" t="s">
        <v>4183</v>
      </c>
      <c r="H945" s="25" t="s">
        <v>3650</v>
      </c>
      <c r="I945" s="26">
        <v>53.15</v>
      </c>
      <c r="J945" s="22">
        <v>0.0</v>
      </c>
      <c r="K945" s="22">
        <f t="shared" si="6"/>
        <v>0</v>
      </c>
      <c r="L945" s="22">
        <f t="shared" si="7"/>
        <v>0</v>
      </c>
      <c r="M945" s="22">
        <v>0.0</v>
      </c>
      <c r="N945" s="22">
        <f t="shared" si="8"/>
        <v>0</v>
      </c>
      <c r="O945" s="22">
        <f t="shared" si="9"/>
        <v>0</v>
      </c>
      <c r="P945" s="22">
        <v>0.0</v>
      </c>
      <c r="Q945" s="22">
        <f t="shared" si="10"/>
        <v>0</v>
      </c>
      <c r="R945" s="22">
        <f t="shared" si="11"/>
        <v>0</v>
      </c>
      <c r="S945" s="22">
        <v>100.0</v>
      </c>
      <c r="T945" s="22">
        <f t="shared" si="12"/>
        <v>46.85</v>
      </c>
      <c r="U945" s="22">
        <f t="shared" si="13"/>
        <v>53.15</v>
      </c>
      <c r="V945" s="22">
        <f t="shared" si="14"/>
        <v>0</v>
      </c>
      <c r="W945" s="22">
        <v>13.9</v>
      </c>
      <c r="X945" s="22">
        <f t="shared" si="15"/>
        <v>13.9</v>
      </c>
      <c r="Y945" s="22">
        <f t="shared" si="16"/>
        <v>0</v>
      </c>
      <c r="Z945" s="22">
        <v>0.39</v>
      </c>
      <c r="AA945" s="22">
        <f t="shared" si="17"/>
        <v>0.39</v>
      </c>
      <c r="AB945" s="22">
        <f t="shared" si="18"/>
        <v>0</v>
      </c>
      <c r="AC945" s="22">
        <v>68.87</v>
      </c>
      <c r="AD945" s="22">
        <f t="shared" si="19"/>
        <v>68.87</v>
      </c>
      <c r="AE945" s="22">
        <f t="shared" si="20"/>
        <v>0</v>
      </c>
      <c r="AF945" s="22">
        <v>1.37</v>
      </c>
      <c r="AG945" s="22">
        <f t="shared" si="21"/>
        <v>1.37</v>
      </c>
      <c r="AH945" s="22">
        <f t="shared" si="22"/>
        <v>0</v>
      </c>
      <c r="AI945" s="22">
        <v>60.86</v>
      </c>
      <c r="AJ945" s="22">
        <f t="shared" si="23"/>
        <v>60.86</v>
      </c>
      <c r="AK945" s="22">
        <f t="shared" si="24"/>
        <v>0</v>
      </c>
      <c r="AL945" s="22">
        <f t="shared" ref="AL945:AN945" si="3909">AF945+AI945</f>
        <v>62.23</v>
      </c>
      <c r="AM945" s="22">
        <f t="shared" si="3909"/>
        <v>62.23</v>
      </c>
      <c r="AN945" s="22">
        <f t="shared" si="3909"/>
        <v>0</v>
      </c>
      <c r="AO945" s="22">
        <f t="shared" ref="AO945:AQ945" si="3910">SUM(J945+M945+P945+S945+W945+Z945+AC945+AF945+AI945)</f>
        <v>245.39</v>
      </c>
      <c r="AP945" s="22">
        <f t="shared" si="3910"/>
        <v>192.24</v>
      </c>
      <c r="AQ945" s="22">
        <f t="shared" si="3910"/>
        <v>53.15</v>
      </c>
      <c r="AR945" s="22">
        <v>0.0</v>
      </c>
      <c r="AS945" s="22">
        <f t="shared" si="27"/>
        <v>53.15</v>
      </c>
      <c r="AT945" s="22">
        <f t="shared" si="28"/>
        <v>53.15</v>
      </c>
      <c r="AU945" s="22">
        <f t="shared" si="29"/>
        <v>0</v>
      </c>
      <c r="AV945" s="22">
        <f t="shared" si="3906"/>
        <v>4554</v>
      </c>
      <c r="AW945" s="22">
        <f t="shared" si="31"/>
        <v>4554</v>
      </c>
      <c r="AX945" s="22">
        <f t="shared" si="32"/>
        <v>0</v>
      </c>
      <c r="AY945" s="22">
        <v>70.73</v>
      </c>
      <c r="AZ945" s="22">
        <f t="shared" si="33"/>
        <v>70.73</v>
      </c>
      <c r="BA945" s="22">
        <f t="shared" si="34"/>
        <v>0</v>
      </c>
      <c r="BB945" s="22">
        <f t="shared" si="35"/>
        <v>4624.73</v>
      </c>
      <c r="BC945" s="22">
        <f t="shared" ref="BC945:BD945" si="3911">SUM(AW945+AZ945)</f>
        <v>4624.73</v>
      </c>
      <c r="BD945" s="22">
        <f t="shared" si="3911"/>
        <v>0</v>
      </c>
      <c r="BE945" s="22">
        <f t="shared" si="37"/>
        <v>0</v>
      </c>
      <c r="BF945" s="27">
        <v>0.0</v>
      </c>
      <c r="BG945" s="22">
        <f t="shared" si="38"/>
        <v>0</v>
      </c>
      <c r="BH945" s="22">
        <f t="shared" si="39"/>
        <v>0</v>
      </c>
      <c r="BI945" s="22">
        <v>0.0</v>
      </c>
      <c r="BJ945" s="22">
        <f t="shared" si="40"/>
        <v>0</v>
      </c>
      <c r="BK945" s="22">
        <f t="shared" si="41"/>
        <v>0</v>
      </c>
      <c r="BL945" s="22"/>
      <c r="BM945" s="22">
        <f t="shared" si="42"/>
        <v>0</v>
      </c>
      <c r="BN945" s="22" t="str">
        <f t="shared" si="43"/>
        <v/>
      </c>
      <c r="BO945" s="22">
        <f t="shared" ref="BO945:BQ945" si="3912">BF945+BI945+BL945</f>
        <v>0</v>
      </c>
      <c r="BP945" s="22">
        <f t="shared" si="3912"/>
        <v>0</v>
      </c>
      <c r="BQ945" s="22">
        <f t="shared" si="3912"/>
        <v>0</v>
      </c>
      <c r="BR945" s="22">
        <f t="shared" si="45"/>
        <v>0</v>
      </c>
      <c r="BS945" s="22">
        <v>0.0</v>
      </c>
      <c r="BT945" s="22">
        <f t="shared" si="46"/>
        <v>0</v>
      </c>
      <c r="BU945" s="22">
        <f t="shared" si="47"/>
        <v>0</v>
      </c>
      <c r="BV945" s="22">
        <f t="shared" si="48"/>
        <v>0</v>
      </c>
      <c r="BW945" s="27">
        <v>0.0</v>
      </c>
      <c r="BX945" s="22">
        <f t="shared" si="49"/>
        <v>0</v>
      </c>
      <c r="BY945" s="22">
        <f t="shared" si="50"/>
        <v>0</v>
      </c>
      <c r="BZ945" s="22">
        <f t="shared" si="51"/>
        <v>0</v>
      </c>
      <c r="CA945" s="22">
        <f t="shared" si="52"/>
        <v>0</v>
      </c>
    </row>
    <row r="946" ht="14.25" customHeight="1">
      <c r="A946" s="14" t="s">
        <v>4184</v>
      </c>
      <c r="B946" s="14" t="s">
        <v>4185</v>
      </c>
      <c r="C946" s="14" t="s">
        <v>4186</v>
      </c>
      <c r="D946" s="14" t="s">
        <v>4187</v>
      </c>
      <c r="E946" s="14" t="s">
        <v>312</v>
      </c>
      <c r="F946" s="14" t="s">
        <v>322</v>
      </c>
      <c r="G946" s="14" t="s">
        <v>4188</v>
      </c>
      <c r="H946" s="25" t="s">
        <v>3650</v>
      </c>
      <c r="I946" s="26">
        <v>53.15</v>
      </c>
      <c r="J946" s="22">
        <v>0.0</v>
      </c>
      <c r="K946" s="22">
        <f t="shared" si="6"/>
        <v>0</v>
      </c>
      <c r="L946" s="22">
        <f t="shared" si="7"/>
        <v>0</v>
      </c>
      <c r="M946" s="22">
        <v>0.0</v>
      </c>
      <c r="N946" s="22">
        <f t="shared" si="8"/>
        <v>0</v>
      </c>
      <c r="O946" s="22">
        <f t="shared" si="9"/>
        <v>0</v>
      </c>
      <c r="P946" s="22">
        <v>10.0</v>
      </c>
      <c r="Q946" s="22">
        <f t="shared" si="10"/>
        <v>0</v>
      </c>
      <c r="R946" s="22">
        <f t="shared" si="11"/>
        <v>10</v>
      </c>
      <c r="S946" s="22">
        <v>100.0</v>
      </c>
      <c r="T946" s="22">
        <f t="shared" si="12"/>
        <v>56.85</v>
      </c>
      <c r="U946" s="22">
        <f t="shared" si="13"/>
        <v>43.15</v>
      </c>
      <c r="V946" s="22">
        <f t="shared" si="14"/>
        <v>0</v>
      </c>
      <c r="W946" s="22">
        <v>13.9</v>
      </c>
      <c r="X946" s="22">
        <f t="shared" si="15"/>
        <v>13.9</v>
      </c>
      <c r="Y946" s="22">
        <f t="shared" si="16"/>
        <v>0</v>
      </c>
      <c r="Z946" s="22">
        <v>0.39</v>
      </c>
      <c r="AA946" s="22">
        <f t="shared" si="17"/>
        <v>0.39</v>
      </c>
      <c r="AB946" s="22">
        <f t="shared" si="18"/>
        <v>0</v>
      </c>
      <c r="AC946" s="22">
        <v>68.87</v>
      </c>
      <c r="AD946" s="22">
        <f t="shared" si="19"/>
        <v>68.87</v>
      </c>
      <c r="AE946" s="22">
        <f t="shared" si="20"/>
        <v>0</v>
      </c>
      <c r="AF946" s="22">
        <v>1.37</v>
      </c>
      <c r="AG946" s="22">
        <f t="shared" si="21"/>
        <v>1.37</v>
      </c>
      <c r="AH946" s="22">
        <f t="shared" si="22"/>
        <v>0</v>
      </c>
      <c r="AI946" s="22">
        <v>60.86</v>
      </c>
      <c r="AJ946" s="22">
        <f t="shared" si="23"/>
        <v>60.86</v>
      </c>
      <c r="AK946" s="22">
        <f t="shared" si="24"/>
        <v>0</v>
      </c>
      <c r="AL946" s="22">
        <f t="shared" ref="AL946:AN946" si="3913">AF946+AI946</f>
        <v>62.23</v>
      </c>
      <c r="AM946" s="22">
        <f t="shared" si="3913"/>
        <v>62.23</v>
      </c>
      <c r="AN946" s="22">
        <f t="shared" si="3913"/>
        <v>0</v>
      </c>
      <c r="AO946" s="22">
        <f t="shared" ref="AO946:AQ946" si="3914">SUM(J946+M946+P946+S946+W946+Z946+AC946+AF946+AI946)</f>
        <v>255.39</v>
      </c>
      <c r="AP946" s="22">
        <f t="shared" si="3914"/>
        <v>202.24</v>
      </c>
      <c r="AQ946" s="22">
        <f t="shared" si="3914"/>
        <v>53.15</v>
      </c>
      <c r="AR946" s="22">
        <v>0.0</v>
      </c>
      <c r="AS946" s="22">
        <f t="shared" si="27"/>
        <v>53.15</v>
      </c>
      <c r="AT946" s="22">
        <f t="shared" si="28"/>
        <v>53.15</v>
      </c>
      <c r="AU946" s="22">
        <f t="shared" si="29"/>
        <v>0</v>
      </c>
      <c r="AV946" s="22">
        <f t="shared" si="3906"/>
        <v>4554</v>
      </c>
      <c r="AW946" s="22">
        <f t="shared" si="31"/>
        <v>4554</v>
      </c>
      <c r="AX946" s="22">
        <f t="shared" si="32"/>
        <v>0</v>
      </c>
      <c r="AY946" s="22">
        <v>70.73</v>
      </c>
      <c r="AZ946" s="22">
        <f t="shared" si="33"/>
        <v>70.73</v>
      </c>
      <c r="BA946" s="22">
        <f t="shared" si="34"/>
        <v>0</v>
      </c>
      <c r="BB946" s="22">
        <f t="shared" si="35"/>
        <v>4624.73</v>
      </c>
      <c r="BC946" s="22">
        <f t="shared" ref="BC946:BD946" si="3915">SUM(AW946+AZ946)</f>
        <v>4624.73</v>
      </c>
      <c r="BD946" s="22">
        <f t="shared" si="3915"/>
        <v>0</v>
      </c>
      <c r="BE946" s="22">
        <f t="shared" si="37"/>
        <v>0</v>
      </c>
      <c r="BF946" s="27">
        <v>0.0</v>
      </c>
      <c r="BG946" s="22">
        <f t="shared" si="38"/>
        <v>0</v>
      </c>
      <c r="BH946" s="22">
        <f t="shared" si="39"/>
        <v>0</v>
      </c>
      <c r="BI946" s="22">
        <v>249.75</v>
      </c>
      <c r="BJ946" s="22">
        <f t="shared" si="40"/>
        <v>249.75</v>
      </c>
      <c r="BK946" s="22">
        <f t="shared" si="41"/>
        <v>0</v>
      </c>
      <c r="BL946" s="22"/>
      <c r="BM946" s="22">
        <f t="shared" si="42"/>
        <v>0</v>
      </c>
      <c r="BN946" s="22" t="str">
        <f t="shared" si="43"/>
        <v/>
      </c>
      <c r="BO946" s="22">
        <f t="shared" ref="BO946:BQ946" si="3916">BF946+BI946+BL946</f>
        <v>249.75</v>
      </c>
      <c r="BP946" s="22">
        <f t="shared" si="3916"/>
        <v>249.75</v>
      </c>
      <c r="BQ946" s="22">
        <f t="shared" si="3916"/>
        <v>0</v>
      </c>
      <c r="BR946" s="22">
        <f t="shared" si="45"/>
        <v>0</v>
      </c>
      <c r="BS946" s="22">
        <v>0.0</v>
      </c>
      <c r="BT946" s="22">
        <f t="shared" si="46"/>
        <v>0</v>
      </c>
      <c r="BU946" s="22">
        <f t="shared" si="47"/>
        <v>0</v>
      </c>
      <c r="BV946" s="22">
        <f t="shared" si="48"/>
        <v>0</v>
      </c>
      <c r="BW946" s="27">
        <v>280.92</v>
      </c>
      <c r="BX946" s="22">
        <f t="shared" si="49"/>
        <v>280.92</v>
      </c>
      <c r="BY946" s="22">
        <f t="shared" si="50"/>
        <v>0</v>
      </c>
      <c r="BZ946" s="22">
        <f t="shared" si="51"/>
        <v>0</v>
      </c>
      <c r="CA946" s="22">
        <f t="shared" si="52"/>
        <v>0</v>
      </c>
    </row>
    <row r="947" ht="14.25" customHeight="1">
      <c r="A947" s="14" t="s">
        <v>4189</v>
      </c>
      <c r="B947" s="14" t="s">
        <v>4190</v>
      </c>
      <c r="C947" s="14" t="s">
        <v>4191</v>
      </c>
      <c r="D947" s="14" t="s">
        <v>4192</v>
      </c>
      <c r="E947" s="14" t="s">
        <v>287</v>
      </c>
      <c r="F947" s="14" t="s">
        <v>191</v>
      </c>
      <c r="G947" s="14" t="s">
        <v>4193</v>
      </c>
      <c r="H947" s="25" t="s">
        <v>3650</v>
      </c>
      <c r="I947" s="26">
        <v>53.15</v>
      </c>
      <c r="J947" s="22">
        <v>0.0</v>
      </c>
      <c r="K947" s="22">
        <f t="shared" si="6"/>
        <v>0</v>
      </c>
      <c r="L947" s="22">
        <f t="shared" si="7"/>
        <v>0</v>
      </c>
      <c r="M947" s="22">
        <v>0.0</v>
      </c>
      <c r="N947" s="22">
        <f t="shared" si="8"/>
        <v>0</v>
      </c>
      <c r="O947" s="22">
        <f t="shared" si="9"/>
        <v>0</v>
      </c>
      <c r="P947" s="22">
        <v>10.0</v>
      </c>
      <c r="Q947" s="22">
        <f t="shared" si="10"/>
        <v>0</v>
      </c>
      <c r="R947" s="22">
        <f t="shared" si="11"/>
        <v>10</v>
      </c>
      <c r="S947" s="22">
        <v>100.0</v>
      </c>
      <c r="T947" s="22">
        <f t="shared" si="12"/>
        <v>56.85</v>
      </c>
      <c r="U947" s="22">
        <f t="shared" si="13"/>
        <v>43.15</v>
      </c>
      <c r="V947" s="22">
        <f t="shared" si="14"/>
        <v>0</v>
      </c>
      <c r="W947" s="22">
        <v>13.9</v>
      </c>
      <c r="X947" s="22">
        <f t="shared" si="15"/>
        <v>13.9</v>
      </c>
      <c r="Y947" s="22">
        <f t="shared" si="16"/>
        <v>0</v>
      </c>
      <c r="Z947" s="22">
        <v>0.39</v>
      </c>
      <c r="AA947" s="22">
        <f t="shared" si="17"/>
        <v>0.39</v>
      </c>
      <c r="AB947" s="22">
        <f t="shared" si="18"/>
        <v>0</v>
      </c>
      <c r="AC947" s="22">
        <v>68.87</v>
      </c>
      <c r="AD947" s="22">
        <f t="shared" si="19"/>
        <v>68.87</v>
      </c>
      <c r="AE947" s="22">
        <f t="shared" si="20"/>
        <v>0</v>
      </c>
      <c r="AF947" s="22">
        <v>1.37</v>
      </c>
      <c r="AG947" s="22">
        <f t="shared" si="21"/>
        <v>1.37</v>
      </c>
      <c r="AH947" s="22">
        <f t="shared" si="22"/>
        <v>0</v>
      </c>
      <c r="AI947" s="22">
        <v>60.86</v>
      </c>
      <c r="AJ947" s="22">
        <f t="shared" si="23"/>
        <v>60.86</v>
      </c>
      <c r="AK947" s="22">
        <f t="shared" si="24"/>
        <v>0</v>
      </c>
      <c r="AL947" s="22">
        <f t="shared" ref="AL947:AN947" si="3917">AF947+AI947</f>
        <v>62.23</v>
      </c>
      <c r="AM947" s="22">
        <f t="shared" si="3917"/>
        <v>62.23</v>
      </c>
      <c r="AN947" s="22">
        <f t="shared" si="3917"/>
        <v>0</v>
      </c>
      <c r="AO947" s="22">
        <f t="shared" ref="AO947:AQ947" si="3918">SUM(J947+M947+P947+S947+W947+Z947+AC947+AF947+AI947)</f>
        <v>255.39</v>
      </c>
      <c r="AP947" s="22">
        <f t="shared" si="3918"/>
        <v>202.24</v>
      </c>
      <c r="AQ947" s="22">
        <f t="shared" si="3918"/>
        <v>53.15</v>
      </c>
      <c r="AR947" s="22">
        <v>0.0</v>
      </c>
      <c r="AS947" s="22">
        <f t="shared" si="27"/>
        <v>53.15</v>
      </c>
      <c r="AT947" s="22">
        <f t="shared" si="28"/>
        <v>53.15</v>
      </c>
      <c r="AU947" s="22">
        <f t="shared" si="29"/>
        <v>0</v>
      </c>
      <c r="AV947" s="22">
        <f t="shared" si="3906"/>
        <v>4554</v>
      </c>
      <c r="AW947" s="22">
        <f t="shared" si="31"/>
        <v>4554</v>
      </c>
      <c r="AX947" s="22">
        <f t="shared" si="32"/>
        <v>0</v>
      </c>
      <c r="AY947" s="22">
        <v>70.73</v>
      </c>
      <c r="AZ947" s="22">
        <f t="shared" si="33"/>
        <v>70.73</v>
      </c>
      <c r="BA947" s="22">
        <f t="shared" si="34"/>
        <v>0</v>
      </c>
      <c r="BB947" s="22">
        <f t="shared" si="35"/>
        <v>4624.73</v>
      </c>
      <c r="BC947" s="22">
        <f t="shared" ref="BC947:BD947" si="3919">SUM(AW947+AZ947)</f>
        <v>4624.73</v>
      </c>
      <c r="BD947" s="22">
        <f t="shared" si="3919"/>
        <v>0</v>
      </c>
      <c r="BE947" s="22">
        <f t="shared" si="37"/>
        <v>0</v>
      </c>
      <c r="BF947" s="27">
        <v>0.0</v>
      </c>
      <c r="BG947" s="22">
        <f t="shared" si="38"/>
        <v>0</v>
      </c>
      <c r="BH947" s="22">
        <f t="shared" si="39"/>
        <v>0</v>
      </c>
      <c r="BI947" s="22">
        <v>554.51</v>
      </c>
      <c r="BJ947" s="22">
        <f t="shared" si="40"/>
        <v>554.51</v>
      </c>
      <c r="BK947" s="22">
        <f t="shared" si="41"/>
        <v>0</v>
      </c>
      <c r="BL947" s="22"/>
      <c r="BM947" s="22">
        <f t="shared" si="42"/>
        <v>0</v>
      </c>
      <c r="BN947" s="22" t="str">
        <f t="shared" si="43"/>
        <v/>
      </c>
      <c r="BO947" s="22">
        <f t="shared" ref="BO947:BQ947" si="3920">BF947+BI947+BL947</f>
        <v>554.51</v>
      </c>
      <c r="BP947" s="22">
        <f t="shared" si="3920"/>
        <v>554.51</v>
      </c>
      <c r="BQ947" s="22">
        <f t="shared" si="3920"/>
        <v>0</v>
      </c>
      <c r="BR947" s="22">
        <f t="shared" si="45"/>
        <v>0</v>
      </c>
      <c r="BS947" s="22">
        <v>0.0</v>
      </c>
      <c r="BT947" s="22">
        <f t="shared" si="46"/>
        <v>0</v>
      </c>
      <c r="BU947" s="22">
        <f t="shared" si="47"/>
        <v>0</v>
      </c>
      <c r="BV947" s="22">
        <f t="shared" si="48"/>
        <v>0</v>
      </c>
      <c r="BW947" s="27">
        <v>766.16</v>
      </c>
      <c r="BX947" s="22">
        <f t="shared" si="49"/>
        <v>766.16</v>
      </c>
      <c r="BY947" s="22">
        <f t="shared" si="50"/>
        <v>0</v>
      </c>
      <c r="BZ947" s="22">
        <f t="shared" si="51"/>
        <v>0</v>
      </c>
      <c r="CA947" s="22">
        <f t="shared" si="52"/>
        <v>0</v>
      </c>
    </row>
    <row r="948" ht="14.25" customHeight="1">
      <c r="A948" s="14" t="s">
        <v>4194</v>
      </c>
      <c r="B948" s="14" t="s">
        <v>4195</v>
      </c>
      <c r="C948" s="14" t="s">
        <v>4196</v>
      </c>
      <c r="D948" s="14" t="s">
        <v>4197</v>
      </c>
      <c r="E948" s="14" t="s">
        <v>465</v>
      </c>
      <c r="F948" s="14" t="s">
        <v>508</v>
      </c>
      <c r="G948" s="14" t="s">
        <v>4198</v>
      </c>
      <c r="H948" s="25" t="s">
        <v>3650</v>
      </c>
      <c r="I948" s="26">
        <v>53.15</v>
      </c>
      <c r="J948" s="22">
        <v>0.0</v>
      </c>
      <c r="K948" s="22">
        <f t="shared" si="6"/>
        <v>0</v>
      </c>
      <c r="L948" s="22">
        <f t="shared" si="7"/>
        <v>0</v>
      </c>
      <c r="M948" s="22">
        <v>0.0</v>
      </c>
      <c r="N948" s="22">
        <f t="shared" si="8"/>
        <v>0</v>
      </c>
      <c r="O948" s="22">
        <f t="shared" si="9"/>
        <v>0</v>
      </c>
      <c r="P948" s="22">
        <v>22.0</v>
      </c>
      <c r="Q948" s="22">
        <f t="shared" si="10"/>
        <v>0</v>
      </c>
      <c r="R948" s="22">
        <f t="shared" si="11"/>
        <v>22</v>
      </c>
      <c r="S948" s="22">
        <v>100.0</v>
      </c>
      <c r="T948" s="22">
        <f t="shared" si="12"/>
        <v>68.85</v>
      </c>
      <c r="U948" s="22">
        <f t="shared" si="13"/>
        <v>31.15</v>
      </c>
      <c r="V948" s="22">
        <f t="shared" si="14"/>
        <v>0</v>
      </c>
      <c r="W948" s="22">
        <v>27.8</v>
      </c>
      <c r="X948" s="22">
        <f t="shared" si="15"/>
        <v>27.8</v>
      </c>
      <c r="Y948" s="22">
        <f t="shared" si="16"/>
        <v>0</v>
      </c>
      <c r="Z948" s="22">
        <v>0.39</v>
      </c>
      <c r="AA948" s="22">
        <f t="shared" si="17"/>
        <v>0.39</v>
      </c>
      <c r="AB948" s="22">
        <f t="shared" si="18"/>
        <v>0</v>
      </c>
      <c r="AC948" s="22">
        <v>68.87</v>
      </c>
      <c r="AD948" s="22">
        <f t="shared" si="19"/>
        <v>68.87</v>
      </c>
      <c r="AE948" s="22">
        <f t="shared" si="20"/>
        <v>0</v>
      </c>
      <c r="AF948" s="22">
        <v>1.37</v>
      </c>
      <c r="AG948" s="22">
        <f t="shared" si="21"/>
        <v>1.37</v>
      </c>
      <c r="AH948" s="22">
        <f t="shared" si="22"/>
        <v>0</v>
      </c>
      <c r="AI948" s="22">
        <v>60.86</v>
      </c>
      <c r="AJ948" s="22">
        <f t="shared" si="23"/>
        <v>60.86</v>
      </c>
      <c r="AK948" s="22">
        <f t="shared" si="24"/>
        <v>0</v>
      </c>
      <c r="AL948" s="22">
        <f t="shared" ref="AL948:AN948" si="3921">AF948+AI948</f>
        <v>62.23</v>
      </c>
      <c r="AM948" s="22">
        <f t="shared" si="3921"/>
        <v>62.23</v>
      </c>
      <c r="AN948" s="22">
        <f t="shared" si="3921"/>
        <v>0</v>
      </c>
      <c r="AO948" s="22">
        <f t="shared" ref="AO948:AQ948" si="3922">SUM(J948+M948+P948+S948+W948+Z948+AC948+AF948+AI948)</f>
        <v>281.29</v>
      </c>
      <c r="AP948" s="22">
        <f t="shared" si="3922"/>
        <v>228.14</v>
      </c>
      <c r="AQ948" s="22">
        <f t="shared" si="3922"/>
        <v>53.15</v>
      </c>
      <c r="AR948" s="22">
        <v>0.0</v>
      </c>
      <c r="AS948" s="22">
        <f t="shared" si="27"/>
        <v>53.15</v>
      </c>
      <c r="AT948" s="22">
        <f t="shared" si="28"/>
        <v>53.15</v>
      </c>
      <c r="AU948" s="22">
        <f t="shared" si="29"/>
        <v>0</v>
      </c>
      <c r="AV948" s="22">
        <f t="shared" si="3906"/>
        <v>4554</v>
      </c>
      <c r="AW948" s="22">
        <f t="shared" si="31"/>
        <v>4554</v>
      </c>
      <c r="AX948" s="22">
        <f t="shared" si="32"/>
        <v>0</v>
      </c>
      <c r="AY948" s="22">
        <v>70.73</v>
      </c>
      <c r="AZ948" s="22">
        <f t="shared" si="33"/>
        <v>70.73</v>
      </c>
      <c r="BA948" s="22">
        <f t="shared" si="34"/>
        <v>0</v>
      </c>
      <c r="BB948" s="22">
        <f t="shared" si="35"/>
        <v>4624.73</v>
      </c>
      <c r="BC948" s="22">
        <f t="shared" ref="BC948:BD948" si="3923">SUM(AW948+AZ948)</f>
        <v>4624.73</v>
      </c>
      <c r="BD948" s="22">
        <f t="shared" si="3923"/>
        <v>0</v>
      </c>
      <c r="BE948" s="22">
        <f t="shared" si="37"/>
        <v>0</v>
      </c>
      <c r="BF948" s="27">
        <v>0.0</v>
      </c>
      <c r="BG948" s="22">
        <f t="shared" si="38"/>
        <v>0</v>
      </c>
      <c r="BH948" s="22">
        <f t="shared" si="39"/>
        <v>0</v>
      </c>
      <c r="BI948" s="22">
        <v>526.36</v>
      </c>
      <c r="BJ948" s="22">
        <f t="shared" si="40"/>
        <v>526.36</v>
      </c>
      <c r="BK948" s="22">
        <f t="shared" si="41"/>
        <v>0</v>
      </c>
      <c r="BL948" s="22"/>
      <c r="BM948" s="22">
        <f t="shared" si="42"/>
        <v>0</v>
      </c>
      <c r="BN948" s="22" t="str">
        <f t="shared" si="43"/>
        <v/>
      </c>
      <c r="BO948" s="22">
        <f t="shared" ref="BO948:BQ948" si="3924">BF948+BI948+BL948</f>
        <v>526.36</v>
      </c>
      <c r="BP948" s="22">
        <f t="shared" si="3924"/>
        <v>526.36</v>
      </c>
      <c r="BQ948" s="22">
        <f t="shared" si="3924"/>
        <v>0</v>
      </c>
      <c r="BR948" s="22">
        <f t="shared" si="45"/>
        <v>0</v>
      </c>
      <c r="BS948" s="22">
        <v>0.0</v>
      </c>
      <c r="BT948" s="22">
        <f t="shared" si="46"/>
        <v>0</v>
      </c>
      <c r="BU948" s="22">
        <f t="shared" si="47"/>
        <v>0</v>
      </c>
      <c r="BV948" s="22">
        <f t="shared" si="48"/>
        <v>0</v>
      </c>
      <c r="BW948" s="27">
        <v>383.08</v>
      </c>
      <c r="BX948" s="22">
        <f t="shared" si="49"/>
        <v>383.08</v>
      </c>
      <c r="BY948" s="22">
        <f t="shared" si="50"/>
        <v>0</v>
      </c>
      <c r="BZ948" s="22">
        <f t="shared" si="51"/>
        <v>0</v>
      </c>
      <c r="CA948" s="22">
        <f t="shared" si="52"/>
        <v>0</v>
      </c>
    </row>
    <row r="949" ht="14.25" customHeight="1">
      <c r="A949" s="14" t="s">
        <v>4199</v>
      </c>
      <c r="B949" s="14" t="s">
        <v>4200</v>
      </c>
      <c r="C949" s="14" t="s">
        <v>4201</v>
      </c>
      <c r="D949" s="14" t="s">
        <v>4202</v>
      </c>
      <c r="E949" s="14" t="s">
        <v>341</v>
      </c>
      <c r="F949" s="14" t="s">
        <v>247</v>
      </c>
      <c r="G949" s="14" t="s">
        <v>4203</v>
      </c>
      <c r="H949" s="25" t="s">
        <v>3650</v>
      </c>
      <c r="I949" s="26">
        <v>53.15</v>
      </c>
      <c r="J949" s="22">
        <v>0.0</v>
      </c>
      <c r="K949" s="22">
        <f t="shared" si="6"/>
        <v>0</v>
      </c>
      <c r="L949" s="22">
        <f t="shared" si="7"/>
        <v>0</v>
      </c>
      <c r="M949" s="22">
        <v>0.0</v>
      </c>
      <c r="N949" s="22">
        <f t="shared" si="8"/>
        <v>0</v>
      </c>
      <c r="O949" s="22">
        <f t="shared" si="9"/>
        <v>0</v>
      </c>
      <c r="P949" s="22">
        <v>10.0</v>
      </c>
      <c r="Q949" s="22">
        <f t="shared" si="10"/>
        <v>0</v>
      </c>
      <c r="R949" s="22">
        <f t="shared" si="11"/>
        <v>10</v>
      </c>
      <c r="S949" s="22">
        <v>100.0</v>
      </c>
      <c r="T949" s="22">
        <f t="shared" si="12"/>
        <v>56.85</v>
      </c>
      <c r="U949" s="22">
        <f t="shared" si="13"/>
        <v>43.15</v>
      </c>
      <c r="V949" s="22">
        <f t="shared" si="14"/>
        <v>0</v>
      </c>
      <c r="W949" s="22">
        <v>27.8</v>
      </c>
      <c r="X949" s="22">
        <f t="shared" si="15"/>
        <v>27.8</v>
      </c>
      <c r="Y949" s="22">
        <f t="shared" si="16"/>
        <v>0</v>
      </c>
      <c r="Z949" s="22">
        <v>0.39</v>
      </c>
      <c r="AA949" s="22">
        <f t="shared" si="17"/>
        <v>0.39</v>
      </c>
      <c r="AB949" s="22">
        <f t="shared" si="18"/>
        <v>0</v>
      </c>
      <c r="AC949" s="22">
        <v>68.87</v>
      </c>
      <c r="AD949" s="22">
        <f t="shared" si="19"/>
        <v>68.87</v>
      </c>
      <c r="AE949" s="22">
        <f t="shared" si="20"/>
        <v>0</v>
      </c>
      <c r="AF949" s="22">
        <v>1.37</v>
      </c>
      <c r="AG949" s="22">
        <f t="shared" si="21"/>
        <v>1.37</v>
      </c>
      <c r="AH949" s="22">
        <f t="shared" si="22"/>
        <v>0</v>
      </c>
      <c r="AI949" s="22">
        <v>60.86</v>
      </c>
      <c r="AJ949" s="22">
        <f t="shared" si="23"/>
        <v>60.86</v>
      </c>
      <c r="AK949" s="22">
        <f t="shared" si="24"/>
        <v>0</v>
      </c>
      <c r="AL949" s="22">
        <f t="shared" ref="AL949:AN949" si="3925">AF949+AI949</f>
        <v>62.23</v>
      </c>
      <c r="AM949" s="22">
        <f t="shared" si="3925"/>
        <v>62.23</v>
      </c>
      <c r="AN949" s="22">
        <f t="shared" si="3925"/>
        <v>0</v>
      </c>
      <c r="AO949" s="22">
        <f t="shared" ref="AO949:AQ949" si="3926">SUM(J949+M949+P949+S949+W949+Z949+AC949+AF949+AI949)</f>
        <v>269.29</v>
      </c>
      <c r="AP949" s="22">
        <f t="shared" si="3926"/>
        <v>216.14</v>
      </c>
      <c r="AQ949" s="22">
        <f t="shared" si="3926"/>
        <v>53.15</v>
      </c>
      <c r="AR949" s="22">
        <v>0.0</v>
      </c>
      <c r="AS949" s="22">
        <f t="shared" si="27"/>
        <v>53.15</v>
      </c>
      <c r="AT949" s="22">
        <f t="shared" si="28"/>
        <v>53.15</v>
      </c>
      <c r="AU949" s="22">
        <f t="shared" si="29"/>
        <v>0</v>
      </c>
      <c r="AV949" s="22">
        <f t="shared" si="3906"/>
        <v>4554</v>
      </c>
      <c r="AW949" s="22">
        <f t="shared" si="31"/>
        <v>4554</v>
      </c>
      <c r="AX949" s="22">
        <f t="shared" si="32"/>
        <v>0</v>
      </c>
      <c r="AY949" s="22">
        <v>70.73</v>
      </c>
      <c r="AZ949" s="22">
        <f t="shared" si="33"/>
        <v>70.73</v>
      </c>
      <c r="BA949" s="22">
        <f t="shared" si="34"/>
        <v>0</v>
      </c>
      <c r="BB949" s="22">
        <f t="shared" si="35"/>
        <v>4624.73</v>
      </c>
      <c r="BC949" s="22">
        <f t="shared" ref="BC949:BD949" si="3927">SUM(AW949+AZ949)</f>
        <v>4624.73</v>
      </c>
      <c r="BD949" s="22">
        <f t="shared" si="3927"/>
        <v>0</v>
      </c>
      <c r="BE949" s="22">
        <f t="shared" si="37"/>
        <v>0</v>
      </c>
      <c r="BF949" s="27">
        <v>0.0</v>
      </c>
      <c r="BG949" s="22">
        <f t="shared" si="38"/>
        <v>0</v>
      </c>
      <c r="BH949" s="22">
        <f t="shared" si="39"/>
        <v>0</v>
      </c>
      <c r="BI949" s="22">
        <v>456.78999999999996</v>
      </c>
      <c r="BJ949" s="22">
        <f t="shared" si="40"/>
        <v>456.79</v>
      </c>
      <c r="BK949" s="22">
        <f t="shared" si="41"/>
        <v>0</v>
      </c>
      <c r="BL949" s="22"/>
      <c r="BM949" s="22">
        <f t="shared" si="42"/>
        <v>0</v>
      </c>
      <c r="BN949" s="22" t="str">
        <f t="shared" si="43"/>
        <v/>
      </c>
      <c r="BO949" s="22">
        <f t="shared" ref="BO949:BQ949" si="3928">BF949+BI949+BL949</f>
        <v>456.79</v>
      </c>
      <c r="BP949" s="22">
        <f t="shared" si="3928"/>
        <v>456.79</v>
      </c>
      <c r="BQ949" s="22">
        <f t="shared" si="3928"/>
        <v>0</v>
      </c>
      <c r="BR949" s="22">
        <f t="shared" si="45"/>
        <v>0</v>
      </c>
      <c r="BS949" s="22">
        <v>0.0</v>
      </c>
      <c r="BT949" s="22">
        <f t="shared" si="46"/>
        <v>0</v>
      </c>
      <c r="BU949" s="22">
        <f t="shared" si="47"/>
        <v>0</v>
      </c>
      <c r="BV949" s="22">
        <f t="shared" si="48"/>
        <v>0</v>
      </c>
      <c r="BW949" s="27">
        <v>191.54</v>
      </c>
      <c r="BX949" s="22">
        <f t="shared" si="49"/>
        <v>191.54</v>
      </c>
      <c r="BY949" s="22">
        <f t="shared" si="50"/>
        <v>0</v>
      </c>
      <c r="BZ949" s="22">
        <f t="shared" si="51"/>
        <v>0</v>
      </c>
      <c r="CA949" s="22">
        <f t="shared" si="52"/>
        <v>0</v>
      </c>
    </row>
    <row r="950" ht="14.25" customHeight="1">
      <c r="A950" s="14" t="s">
        <v>4204</v>
      </c>
      <c r="B950" s="14" t="s">
        <v>4205</v>
      </c>
      <c r="C950" s="14" t="s">
        <v>4206</v>
      </c>
      <c r="D950" s="14" t="s">
        <v>4207</v>
      </c>
      <c r="E950" s="14" t="s">
        <v>4208</v>
      </c>
      <c r="F950" s="14" t="s">
        <v>3904</v>
      </c>
      <c r="G950" s="14" t="s">
        <v>4209</v>
      </c>
      <c r="H950" s="25" t="s">
        <v>3650</v>
      </c>
      <c r="I950" s="26">
        <v>53.15</v>
      </c>
      <c r="J950" s="22">
        <v>0.0</v>
      </c>
      <c r="K950" s="22">
        <f t="shared" si="6"/>
        <v>0</v>
      </c>
      <c r="L950" s="22">
        <f t="shared" si="7"/>
        <v>0</v>
      </c>
      <c r="M950" s="22">
        <v>0.0</v>
      </c>
      <c r="N950" s="22">
        <f t="shared" si="8"/>
        <v>0</v>
      </c>
      <c r="O950" s="22">
        <f t="shared" si="9"/>
        <v>0</v>
      </c>
      <c r="P950" s="22">
        <v>10.0</v>
      </c>
      <c r="Q950" s="22">
        <f t="shared" si="10"/>
        <v>0</v>
      </c>
      <c r="R950" s="22">
        <f t="shared" si="11"/>
        <v>10</v>
      </c>
      <c r="S950" s="22">
        <v>100.0</v>
      </c>
      <c r="T950" s="22">
        <f t="shared" si="12"/>
        <v>56.85</v>
      </c>
      <c r="U950" s="22">
        <f t="shared" si="13"/>
        <v>43.15</v>
      </c>
      <c r="V950" s="22">
        <f t="shared" si="14"/>
        <v>0</v>
      </c>
      <c r="W950" s="22">
        <v>13.9</v>
      </c>
      <c r="X950" s="22">
        <f t="shared" si="15"/>
        <v>13.9</v>
      </c>
      <c r="Y950" s="22">
        <f t="shared" si="16"/>
        <v>0</v>
      </c>
      <c r="Z950" s="22">
        <v>0.39</v>
      </c>
      <c r="AA950" s="22">
        <f t="shared" si="17"/>
        <v>0.39</v>
      </c>
      <c r="AB950" s="22">
        <f t="shared" si="18"/>
        <v>0</v>
      </c>
      <c r="AC950" s="22">
        <v>68.87</v>
      </c>
      <c r="AD950" s="22">
        <f t="shared" si="19"/>
        <v>68.87</v>
      </c>
      <c r="AE950" s="22">
        <f t="shared" si="20"/>
        <v>0</v>
      </c>
      <c r="AF950" s="22">
        <v>1.37</v>
      </c>
      <c r="AG950" s="22">
        <f t="shared" si="21"/>
        <v>1.37</v>
      </c>
      <c r="AH950" s="22">
        <f t="shared" si="22"/>
        <v>0</v>
      </c>
      <c r="AI950" s="22">
        <v>60.86</v>
      </c>
      <c r="AJ950" s="22">
        <f t="shared" si="23"/>
        <v>60.86</v>
      </c>
      <c r="AK950" s="22">
        <f t="shared" si="24"/>
        <v>0</v>
      </c>
      <c r="AL950" s="22">
        <f t="shared" ref="AL950:AN950" si="3929">AF950+AI950</f>
        <v>62.23</v>
      </c>
      <c r="AM950" s="22">
        <f t="shared" si="3929"/>
        <v>62.23</v>
      </c>
      <c r="AN950" s="22">
        <f t="shared" si="3929"/>
        <v>0</v>
      </c>
      <c r="AO950" s="22">
        <f t="shared" ref="AO950:AQ950" si="3930">SUM(J950+M950+P950+S950+W950+Z950+AC950+AF950+AI950)</f>
        <v>255.39</v>
      </c>
      <c r="AP950" s="22">
        <f t="shared" si="3930"/>
        <v>202.24</v>
      </c>
      <c r="AQ950" s="22">
        <f t="shared" si="3930"/>
        <v>53.15</v>
      </c>
      <c r="AR950" s="22">
        <v>0.0</v>
      </c>
      <c r="AS950" s="22">
        <f t="shared" si="27"/>
        <v>53.15</v>
      </c>
      <c r="AT950" s="22">
        <f t="shared" si="28"/>
        <v>53.15</v>
      </c>
      <c r="AU950" s="22">
        <f t="shared" si="29"/>
        <v>0</v>
      </c>
      <c r="AV950" s="22">
        <f>82.93*120</f>
        <v>9951.6</v>
      </c>
      <c r="AW950" s="22">
        <f t="shared" si="31"/>
        <v>9951.6</v>
      </c>
      <c r="AX950" s="22">
        <f t="shared" si="32"/>
        <v>0</v>
      </c>
      <c r="AY950" s="22">
        <v>175.06</v>
      </c>
      <c r="AZ950" s="22">
        <f t="shared" si="33"/>
        <v>175.06</v>
      </c>
      <c r="BA950" s="22">
        <f t="shared" si="34"/>
        <v>0</v>
      </c>
      <c r="BB950" s="22">
        <f t="shared" si="35"/>
        <v>10126.66</v>
      </c>
      <c r="BC950" s="22">
        <f t="shared" ref="BC950:BD950" si="3931">SUM(AW950+AZ950)</f>
        <v>10126.66</v>
      </c>
      <c r="BD950" s="22">
        <f t="shared" si="3931"/>
        <v>0</v>
      </c>
      <c r="BE950" s="22">
        <f t="shared" si="37"/>
        <v>0</v>
      </c>
      <c r="BF950" s="27">
        <v>0.0</v>
      </c>
      <c r="BG950" s="22">
        <f t="shared" si="38"/>
        <v>0</v>
      </c>
      <c r="BH950" s="22">
        <f t="shared" si="39"/>
        <v>0</v>
      </c>
      <c r="BI950" s="22">
        <v>288.14</v>
      </c>
      <c r="BJ950" s="22">
        <f t="shared" si="40"/>
        <v>288.14</v>
      </c>
      <c r="BK950" s="22">
        <f t="shared" si="41"/>
        <v>0</v>
      </c>
      <c r="BL950" s="22"/>
      <c r="BM950" s="22">
        <f t="shared" si="42"/>
        <v>0</v>
      </c>
      <c r="BN950" s="22" t="str">
        <f t="shared" si="43"/>
        <v/>
      </c>
      <c r="BO950" s="22">
        <f t="shared" ref="BO950:BQ950" si="3932">BF950+BI950+BL950</f>
        <v>288.14</v>
      </c>
      <c r="BP950" s="22">
        <f t="shared" si="3932"/>
        <v>288.14</v>
      </c>
      <c r="BQ950" s="22">
        <f t="shared" si="3932"/>
        <v>0</v>
      </c>
      <c r="BR950" s="22">
        <f t="shared" si="45"/>
        <v>0</v>
      </c>
      <c r="BS950" s="22">
        <v>0.0</v>
      </c>
      <c r="BT950" s="22">
        <f t="shared" si="46"/>
        <v>0</v>
      </c>
      <c r="BU950" s="22">
        <f t="shared" si="47"/>
        <v>0</v>
      </c>
      <c r="BV950" s="22">
        <f t="shared" si="48"/>
        <v>0</v>
      </c>
      <c r="BW950" s="27">
        <v>2213.35</v>
      </c>
      <c r="BX950" s="22">
        <f t="shared" si="49"/>
        <v>2213.35</v>
      </c>
      <c r="BY950" s="22">
        <f t="shared" si="50"/>
        <v>0</v>
      </c>
      <c r="BZ950" s="22">
        <f t="shared" si="51"/>
        <v>0</v>
      </c>
      <c r="CA950" s="22">
        <f t="shared" si="52"/>
        <v>0</v>
      </c>
    </row>
    <row r="951" ht="14.25" customHeight="1">
      <c r="A951" s="14" t="s">
        <v>4210</v>
      </c>
      <c r="B951" s="14" t="s">
        <v>4211</v>
      </c>
      <c r="C951" s="14" t="s">
        <v>4212</v>
      </c>
      <c r="D951" s="14" t="s">
        <v>4213</v>
      </c>
      <c r="E951" s="14" t="s">
        <v>3683</v>
      </c>
      <c r="F951" s="14" t="s">
        <v>3881</v>
      </c>
      <c r="G951" s="14" t="s">
        <v>4214</v>
      </c>
      <c r="H951" s="25" t="s">
        <v>3650</v>
      </c>
      <c r="I951" s="26">
        <v>53.15</v>
      </c>
      <c r="J951" s="22">
        <v>0.0</v>
      </c>
      <c r="K951" s="22">
        <f t="shared" si="6"/>
        <v>0</v>
      </c>
      <c r="L951" s="22">
        <f t="shared" si="7"/>
        <v>0</v>
      </c>
      <c r="M951" s="22">
        <v>0.0</v>
      </c>
      <c r="N951" s="22">
        <f t="shared" si="8"/>
        <v>0</v>
      </c>
      <c r="O951" s="22">
        <f t="shared" si="9"/>
        <v>0</v>
      </c>
      <c r="P951" s="22">
        <v>10.0</v>
      </c>
      <c r="Q951" s="22">
        <f t="shared" si="10"/>
        <v>0</v>
      </c>
      <c r="R951" s="22">
        <f t="shared" si="11"/>
        <v>10</v>
      </c>
      <c r="S951" s="22">
        <v>100.0</v>
      </c>
      <c r="T951" s="22">
        <f t="shared" si="12"/>
        <v>56.85</v>
      </c>
      <c r="U951" s="22">
        <f t="shared" si="13"/>
        <v>43.15</v>
      </c>
      <c r="V951" s="22">
        <f t="shared" si="14"/>
        <v>0</v>
      </c>
      <c r="W951" s="22">
        <v>13.9</v>
      </c>
      <c r="X951" s="22">
        <f t="shared" si="15"/>
        <v>13.9</v>
      </c>
      <c r="Y951" s="22">
        <f t="shared" si="16"/>
        <v>0</v>
      </c>
      <c r="Z951" s="22">
        <v>0.39</v>
      </c>
      <c r="AA951" s="22">
        <f t="shared" si="17"/>
        <v>0.39</v>
      </c>
      <c r="AB951" s="22">
        <f t="shared" si="18"/>
        <v>0</v>
      </c>
      <c r="AC951" s="22">
        <v>68.87</v>
      </c>
      <c r="AD951" s="22">
        <f t="shared" si="19"/>
        <v>68.87</v>
      </c>
      <c r="AE951" s="22">
        <f t="shared" si="20"/>
        <v>0</v>
      </c>
      <c r="AF951" s="22">
        <v>1.37</v>
      </c>
      <c r="AG951" s="22">
        <f t="shared" si="21"/>
        <v>1.37</v>
      </c>
      <c r="AH951" s="22">
        <f t="shared" si="22"/>
        <v>0</v>
      </c>
      <c r="AI951" s="22">
        <v>60.86</v>
      </c>
      <c r="AJ951" s="22">
        <f t="shared" si="23"/>
        <v>60.86</v>
      </c>
      <c r="AK951" s="22">
        <f t="shared" si="24"/>
        <v>0</v>
      </c>
      <c r="AL951" s="22">
        <f t="shared" ref="AL951:AN951" si="3933">AF951+AI951</f>
        <v>62.23</v>
      </c>
      <c r="AM951" s="22">
        <f t="shared" si="3933"/>
        <v>62.23</v>
      </c>
      <c r="AN951" s="22">
        <f t="shared" si="3933"/>
        <v>0</v>
      </c>
      <c r="AO951" s="22">
        <f t="shared" ref="AO951:AQ951" si="3934">SUM(J951+M951+P951+S951+W951+Z951+AC951+AF951+AI951)</f>
        <v>255.39</v>
      </c>
      <c r="AP951" s="22">
        <f t="shared" si="3934"/>
        <v>202.24</v>
      </c>
      <c r="AQ951" s="22">
        <f t="shared" si="3934"/>
        <v>53.15</v>
      </c>
      <c r="AR951" s="22">
        <v>0.0</v>
      </c>
      <c r="AS951" s="22">
        <f t="shared" si="27"/>
        <v>53.15</v>
      </c>
      <c r="AT951" s="22">
        <f t="shared" si="28"/>
        <v>53.15</v>
      </c>
      <c r="AU951" s="22">
        <f t="shared" si="29"/>
        <v>0</v>
      </c>
      <c r="AV951" s="22">
        <f>37.95*120</f>
        <v>4554</v>
      </c>
      <c r="AW951" s="22">
        <f t="shared" si="31"/>
        <v>4554</v>
      </c>
      <c r="AX951" s="22">
        <f t="shared" si="32"/>
        <v>0</v>
      </c>
      <c r="AY951" s="22">
        <v>70.73</v>
      </c>
      <c r="AZ951" s="22">
        <f t="shared" si="33"/>
        <v>70.73</v>
      </c>
      <c r="BA951" s="22">
        <f t="shared" si="34"/>
        <v>0</v>
      </c>
      <c r="BB951" s="22">
        <f t="shared" si="35"/>
        <v>4624.73</v>
      </c>
      <c r="BC951" s="22">
        <f t="shared" ref="BC951:BD951" si="3935">SUM(AW951+AZ951)</f>
        <v>4624.73</v>
      </c>
      <c r="BD951" s="22">
        <f t="shared" si="3935"/>
        <v>0</v>
      </c>
      <c r="BE951" s="22">
        <f t="shared" si="37"/>
        <v>0</v>
      </c>
      <c r="BF951" s="27">
        <v>0.0</v>
      </c>
      <c r="BG951" s="22">
        <f t="shared" si="38"/>
        <v>0</v>
      </c>
      <c r="BH951" s="22">
        <f t="shared" si="39"/>
        <v>0</v>
      </c>
      <c r="BI951" s="22">
        <v>177.76</v>
      </c>
      <c r="BJ951" s="22">
        <f t="shared" si="40"/>
        <v>177.76</v>
      </c>
      <c r="BK951" s="22">
        <f t="shared" si="41"/>
        <v>0</v>
      </c>
      <c r="BL951" s="22"/>
      <c r="BM951" s="22">
        <f t="shared" si="42"/>
        <v>0</v>
      </c>
      <c r="BN951" s="22" t="str">
        <f t="shared" si="43"/>
        <v/>
      </c>
      <c r="BO951" s="22">
        <f t="shared" ref="BO951:BQ951" si="3936">BF951+BI951+BL951</f>
        <v>177.76</v>
      </c>
      <c r="BP951" s="22">
        <f t="shared" si="3936"/>
        <v>177.76</v>
      </c>
      <c r="BQ951" s="22">
        <f t="shared" si="3936"/>
        <v>0</v>
      </c>
      <c r="BR951" s="22">
        <f t="shared" si="45"/>
        <v>0</v>
      </c>
      <c r="BS951" s="22">
        <v>0.0</v>
      </c>
      <c r="BT951" s="22">
        <f t="shared" si="46"/>
        <v>0</v>
      </c>
      <c r="BU951" s="22">
        <f t="shared" si="47"/>
        <v>0</v>
      </c>
      <c r="BV951" s="22">
        <f t="shared" si="48"/>
        <v>0</v>
      </c>
      <c r="BW951" s="27">
        <v>244.74</v>
      </c>
      <c r="BX951" s="22">
        <f t="shared" si="49"/>
        <v>244.74</v>
      </c>
      <c r="BY951" s="22">
        <f t="shared" si="50"/>
        <v>0</v>
      </c>
      <c r="BZ951" s="22">
        <f t="shared" si="51"/>
        <v>0</v>
      </c>
      <c r="CA951" s="22">
        <f t="shared" si="52"/>
        <v>0</v>
      </c>
    </row>
    <row r="952" ht="14.25" customHeight="1">
      <c r="A952" s="14" t="s">
        <v>4215</v>
      </c>
      <c r="B952" s="14" t="s">
        <v>4216</v>
      </c>
      <c r="C952" s="14" t="s">
        <v>4217</v>
      </c>
      <c r="D952" s="14" t="s">
        <v>4218</v>
      </c>
      <c r="E952" s="14" t="s">
        <v>4219</v>
      </c>
      <c r="F952" s="14" t="s">
        <v>3792</v>
      </c>
      <c r="G952" s="14" t="s">
        <v>4220</v>
      </c>
      <c r="H952" s="25" t="s">
        <v>3650</v>
      </c>
      <c r="I952" s="26">
        <v>53.15</v>
      </c>
      <c r="J952" s="22">
        <v>0.0</v>
      </c>
      <c r="K952" s="22">
        <f t="shared" si="6"/>
        <v>0</v>
      </c>
      <c r="L952" s="22">
        <f t="shared" si="7"/>
        <v>0</v>
      </c>
      <c r="M952" s="22">
        <v>0.0</v>
      </c>
      <c r="N952" s="22">
        <f t="shared" si="8"/>
        <v>0</v>
      </c>
      <c r="O952" s="22">
        <f t="shared" si="9"/>
        <v>0</v>
      </c>
      <c r="P952" s="22">
        <v>10.0</v>
      </c>
      <c r="Q952" s="22">
        <f t="shared" si="10"/>
        <v>0</v>
      </c>
      <c r="R952" s="22">
        <f t="shared" si="11"/>
        <v>10</v>
      </c>
      <c r="S952" s="22">
        <v>100.0</v>
      </c>
      <c r="T952" s="22">
        <f t="shared" si="12"/>
        <v>56.85</v>
      </c>
      <c r="U952" s="22">
        <f t="shared" si="13"/>
        <v>43.15</v>
      </c>
      <c r="V952" s="22">
        <f t="shared" si="14"/>
        <v>0</v>
      </c>
      <c r="W952" s="22">
        <v>13.9</v>
      </c>
      <c r="X952" s="22">
        <f t="shared" si="15"/>
        <v>13.9</v>
      </c>
      <c r="Y952" s="22">
        <f t="shared" si="16"/>
        <v>0</v>
      </c>
      <c r="Z952" s="22">
        <v>0.39</v>
      </c>
      <c r="AA952" s="22">
        <f t="shared" si="17"/>
        <v>0.39</v>
      </c>
      <c r="AB952" s="22">
        <f t="shared" si="18"/>
        <v>0</v>
      </c>
      <c r="AC952" s="22">
        <v>68.87</v>
      </c>
      <c r="AD952" s="22">
        <f t="shared" si="19"/>
        <v>68.87</v>
      </c>
      <c r="AE952" s="22">
        <f t="shared" si="20"/>
        <v>0</v>
      </c>
      <c r="AF952" s="22">
        <v>1.37</v>
      </c>
      <c r="AG952" s="22">
        <f t="shared" si="21"/>
        <v>1.37</v>
      </c>
      <c r="AH952" s="22">
        <f t="shared" si="22"/>
        <v>0</v>
      </c>
      <c r="AI952" s="22">
        <v>60.86</v>
      </c>
      <c r="AJ952" s="22">
        <f t="shared" si="23"/>
        <v>60.86</v>
      </c>
      <c r="AK952" s="22">
        <f t="shared" si="24"/>
        <v>0</v>
      </c>
      <c r="AL952" s="22">
        <f t="shared" ref="AL952:AN952" si="3937">AF952+AI952</f>
        <v>62.23</v>
      </c>
      <c r="AM952" s="22">
        <f t="shared" si="3937"/>
        <v>62.23</v>
      </c>
      <c r="AN952" s="22">
        <f t="shared" si="3937"/>
        <v>0</v>
      </c>
      <c r="AO952" s="22">
        <f t="shared" ref="AO952:AQ952" si="3938">SUM(J952+M952+P952+S952+W952+Z952+AC952+AF952+AI952)</f>
        <v>255.39</v>
      </c>
      <c r="AP952" s="22">
        <f t="shared" si="3938"/>
        <v>202.24</v>
      </c>
      <c r="AQ952" s="22">
        <f t="shared" si="3938"/>
        <v>53.15</v>
      </c>
      <c r="AR952" s="22">
        <v>0.0</v>
      </c>
      <c r="AS952" s="22">
        <f t="shared" si="27"/>
        <v>53.15</v>
      </c>
      <c r="AT952" s="22">
        <f t="shared" si="28"/>
        <v>53.15</v>
      </c>
      <c r="AU952" s="22">
        <f t="shared" si="29"/>
        <v>0</v>
      </c>
      <c r="AV952" s="22">
        <f>82.93*120</f>
        <v>9951.6</v>
      </c>
      <c r="AW952" s="22">
        <f t="shared" si="31"/>
        <v>9951.6</v>
      </c>
      <c r="AX952" s="22">
        <f t="shared" si="32"/>
        <v>0</v>
      </c>
      <c r="AY952" s="22">
        <v>175.06</v>
      </c>
      <c r="AZ952" s="22">
        <f t="shared" si="33"/>
        <v>175.06</v>
      </c>
      <c r="BA952" s="22">
        <f t="shared" si="34"/>
        <v>0</v>
      </c>
      <c r="BB952" s="22">
        <f t="shared" si="35"/>
        <v>10126.66</v>
      </c>
      <c r="BC952" s="22">
        <f t="shared" ref="BC952:BD952" si="3939">SUM(AW952+AZ952)</f>
        <v>10126.66</v>
      </c>
      <c r="BD952" s="22">
        <f t="shared" si="3939"/>
        <v>0</v>
      </c>
      <c r="BE952" s="22">
        <f t="shared" si="37"/>
        <v>0</v>
      </c>
      <c r="BF952" s="27">
        <v>0.0</v>
      </c>
      <c r="BG952" s="22">
        <f t="shared" si="38"/>
        <v>0</v>
      </c>
      <c r="BH952" s="22">
        <f t="shared" si="39"/>
        <v>0</v>
      </c>
      <c r="BI952" s="22">
        <v>0.0</v>
      </c>
      <c r="BJ952" s="22">
        <f t="shared" si="40"/>
        <v>0</v>
      </c>
      <c r="BK952" s="22">
        <f t="shared" si="41"/>
        <v>0</v>
      </c>
      <c r="BL952" s="22"/>
      <c r="BM952" s="22">
        <f t="shared" si="42"/>
        <v>0</v>
      </c>
      <c r="BN952" s="22" t="str">
        <f t="shared" si="43"/>
        <v/>
      </c>
      <c r="BO952" s="22">
        <f t="shared" ref="BO952:BQ952" si="3940">BF952+BI952+BL952</f>
        <v>0</v>
      </c>
      <c r="BP952" s="22">
        <f t="shared" si="3940"/>
        <v>0</v>
      </c>
      <c r="BQ952" s="22">
        <f t="shared" si="3940"/>
        <v>0</v>
      </c>
      <c r="BR952" s="22">
        <f t="shared" si="45"/>
        <v>0</v>
      </c>
      <c r="BS952" s="22">
        <v>0.0</v>
      </c>
      <c r="BT952" s="22">
        <f t="shared" si="46"/>
        <v>0</v>
      </c>
      <c r="BU952" s="22">
        <f t="shared" si="47"/>
        <v>0</v>
      </c>
      <c r="BV952" s="22">
        <f t="shared" si="48"/>
        <v>0</v>
      </c>
      <c r="BW952" s="27">
        <v>436.28</v>
      </c>
      <c r="BX952" s="22">
        <f t="shared" si="49"/>
        <v>436.28</v>
      </c>
      <c r="BY952" s="22">
        <f t="shared" si="50"/>
        <v>0</v>
      </c>
      <c r="BZ952" s="22">
        <f t="shared" si="51"/>
        <v>0</v>
      </c>
      <c r="CA952" s="22">
        <f t="shared" si="52"/>
        <v>0</v>
      </c>
    </row>
    <row r="953" ht="14.25" customHeight="1">
      <c r="A953" s="14" t="s">
        <v>4221</v>
      </c>
      <c r="B953" s="14" t="s">
        <v>4222</v>
      </c>
      <c r="C953" s="14" t="s">
        <v>4223</v>
      </c>
      <c r="D953" s="14" t="s">
        <v>4224</v>
      </c>
      <c r="E953" s="14" t="s">
        <v>346</v>
      </c>
      <c r="F953" s="14" t="s">
        <v>466</v>
      </c>
      <c r="G953" s="14" t="s">
        <v>4225</v>
      </c>
      <c r="H953" s="25" t="s">
        <v>3650</v>
      </c>
      <c r="I953" s="26">
        <v>53.15</v>
      </c>
      <c r="J953" s="22">
        <v>0.0</v>
      </c>
      <c r="K953" s="22">
        <f t="shared" si="6"/>
        <v>0</v>
      </c>
      <c r="L953" s="22">
        <f t="shared" si="7"/>
        <v>0</v>
      </c>
      <c r="M953" s="22">
        <v>0.0</v>
      </c>
      <c r="N953" s="22">
        <f t="shared" si="8"/>
        <v>0</v>
      </c>
      <c r="O953" s="22">
        <f t="shared" si="9"/>
        <v>0</v>
      </c>
      <c r="P953" s="22">
        <v>22.0</v>
      </c>
      <c r="Q953" s="22">
        <f t="shared" si="10"/>
        <v>0</v>
      </c>
      <c r="R953" s="22">
        <f t="shared" si="11"/>
        <v>22</v>
      </c>
      <c r="S953" s="22">
        <v>100.0</v>
      </c>
      <c r="T953" s="22">
        <f t="shared" si="12"/>
        <v>68.85</v>
      </c>
      <c r="U953" s="22">
        <f t="shared" si="13"/>
        <v>31.15</v>
      </c>
      <c r="V953" s="22">
        <f t="shared" si="14"/>
        <v>0</v>
      </c>
      <c r="W953" s="22">
        <v>13.9</v>
      </c>
      <c r="X953" s="22">
        <f t="shared" si="15"/>
        <v>13.9</v>
      </c>
      <c r="Y953" s="22">
        <f t="shared" si="16"/>
        <v>0</v>
      </c>
      <c r="Z953" s="22">
        <v>0.39</v>
      </c>
      <c r="AA953" s="22">
        <f t="shared" si="17"/>
        <v>0.39</v>
      </c>
      <c r="AB953" s="22">
        <f t="shared" si="18"/>
        <v>0</v>
      </c>
      <c r="AC953" s="22">
        <v>68.87</v>
      </c>
      <c r="AD953" s="22">
        <f t="shared" si="19"/>
        <v>68.87</v>
      </c>
      <c r="AE953" s="22">
        <f t="shared" si="20"/>
        <v>0</v>
      </c>
      <c r="AF953" s="22">
        <v>1.37</v>
      </c>
      <c r="AG953" s="22">
        <f t="shared" si="21"/>
        <v>1.37</v>
      </c>
      <c r="AH953" s="22">
        <f t="shared" si="22"/>
        <v>0</v>
      </c>
      <c r="AI953" s="22">
        <v>60.86</v>
      </c>
      <c r="AJ953" s="22">
        <f t="shared" si="23"/>
        <v>60.86</v>
      </c>
      <c r="AK953" s="22">
        <f t="shared" si="24"/>
        <v>0</v>
      </c>
      <c r="AL953" s="22">
        <f t="shared" ref="AL953:AN953" si="3941">AF953+AI953</f>
        <v>62.23</v>
      </c>
      <c r="AM953" s="22">
        <f t="shared" si="3941"/>
        <v>62.23</v>
      </c>
      <c r="AN953" s="22">
        <f t="shared" si="3941"/>
        <v>0</v>
      </c>
      <c r="AO953" s="22">
        <f t="shared" ref="AO953:AQ953" si="3942">SUM(J953+M953+P953+S953+W953+Z953+AC953+AF953+AI953)</f>
        <v>267.39</v>
      </c>
      <c r="AP953" s="22">
        <f t="shared" si="3942"/>
        <v>214.24</v>
      </c>
      <c r="AQ953" s="22">
        <f t="shared" si="3942"/>
        <v>53.15</v>
      </c>
      <c r="AR953" s="22">
        <v>0.0</v>
      </c>
      <c r="AS953" s="22">
        <f t="shared" si="27"/>
        <v>53.15</v>
      </c>
      <c r="AT953" s="22">
        <f t="shared" si="28"/>
        <v>53.15</v>
      </c>
      <c r="AU953" s="22">
        <f t="shared" si="29"/>
        <v>0</v>
      </c>
      <c r="AV953" s="22">
        <f>37.95*120</f>
        <v>4554</v>
      </c>
      <c r="AW953" s="22">
        <f t="shared" si="31"/>
        <v>4554</v>
      </c>
      <c r="AX953" s="22">
        <f t="shared" si="32"/>
        <v>0</v>
      </c>
      <c r="AY953" s="22">
        <v>70.73</v>
      </c>
      <c r="AZ953" s="22">
        <f t="shared" si="33"/>
        <v>70.73</v>
      </c>
      <c r="BA953" s="22">
        <f t="shared" si="34"/>
        <v>0</v>
      </c>
      <c r="BB953" s="22">
        <f t="shared" si="35"/>
        <v>4624.73</v>
      </c>
      <c r="BC953" s="22">
        <f t="shared" ref="BC953:BD953" si="3943">SUM(AW953+AZ953)</f>
        <v>4624.73</v>
      </c>
      <c r="BD953" s="22">
        <f t="shared" si="3943"/>
        <v>0</v>
      </c>
      <c r="BE953" s="22">
        <f t="shared" si="37"/>
        <v>0</v>
      </c>
      <c r="BF953" s="27">
        <v>0.0</v>
      </c>
      <c r="BG953" s="22">
        <f t="shared" si="38"/>
        <v>0</v>
      </c>
      <c r="BH953" s="22">
        <f t="shared" si="39"/>
        <v>0</v>
      </c>
      <c r="BI953" s="22">
        <v>0.0</v>
      </c>
      <c r="BJ953" s="22">
        <f t="shared" si="40"/>
        <v>0</v>
      </c>
      <c r="BK953" s="22">
        <f t="shared" si="41"/>
        <v>0</v>
      </c>
      <c r="BL953" s="22"/>
      <c r="BM953" s="22">
        <f t="shared" si="42"/>
        <v>0</v>
      </c>
      <c r="BN953" s="22" t="str">
        <f t="shared" si="43"/>
        <v/>
      </c>
      <c r="BO953" s="22">
        <f t="shared" ref="BO953:BQ953" si="3944">BF953+BI953+BL953</f>
        <v>0</v>
      </c>
      <c r="BP953" s="22">
        <f t="shared" si="3944"/>
        <v>0</v>
      </c>
      <c r="BQ953" s="22">
        <f t="shared" si="3944"/>
        <v>0</v>
      </c>
      <c r="BR953" s="22">
        <f t="shared" si="45"/>
        <v>0</v>
      </c>
      <c r="BS953" s="22">
        <v>0.0</v>
      </c>
      <c r="BT953" s="22">
        <f t="shared" si="46"/>
        <v>0</v>
      </c>
      <c r="BU953" s="22">
        <f t="shared" si="47"/>
        <v>0</v>
      </c>
      <c r="BV953" s="22">
        <f t="shared" si="48"/>
        <v>0</v>
      </c>
      <c r="BW953" s="27">
        <v>2787.96</v>
      </c>
      <c r="BX953" s="22">
        <f t="shared" si="49"/>
        <v>2787.96</v>
      </c>
      <c r="BY953" s="22">
        <f t="shared" si="50"/>
        <v>0</v>
      </c>
      <c r="BZ953" s="22">
        <f t="shared" si="51"/>
        <v>0</v>
      </c>
      <c r="CA953" s="22">
        <f t="shared" si="52"/>
        <v>0</v>
      </c>
    </row>
    <row r="954" ht="14.25" customHeight="1">
      <c r="A954" s="14" t="s">
        <v>4226</v>
      </c>
      <c r="B954" s="14" t="s">
        <v>4227</v>
      </c>
      <c r="C954" s="14" t="s">
        <v>4228</v>
      </c>
      <c r="D954" s="14" t="s">
        <v>4229</v>
      </c>
      <c r="E954" s="14" t="s">
        <v>3158</v>
      </c>
      <c r="F954" s="14" t="s">
        <v>3853</v>
      </c>
      <c r="G954" s="14" t="s">
        <v>4230</v>
      </c>
      <c r="H954" s="25" t="s">
        <v>3650</v>
      </c>
      <c r="I954" s="26">
        <v>53.15</v>
      </c>
      <c r="J954" s="22">
        <v>0.0</v>
      </c>
      <c r="K954" s="22">
        <f t="shared" si="6"/>
        <v>0</v>
      </c>
      <c r="L954" s="22">
        <f t="shared" si="7"/>
        <v>0</v>
      </c>
      <c r="M954" s="22">
        <v>0.0</v>
      </c>
      <c r="N954" s="22">
        <f t="shared" si="8"/>
        <v>0</v>
      </c>
      <c r="O954" s="22">
        <f t="shared" si="9"/>
        <v>0</v>
      </c>
      <c r="P954" s="22">
        <v>22.0</v>
      </c>
      <c r="Q954" s="22">
        <f t="shared" si="10"/>
        <v>0</v>
      </c>
      <c r="R954" s="22">
        <f t="shared" si="11"/>
        <v>22</v>
      </c>
      <c r="S954" s="22">
        <v>100.0</v>
      </c>
      <c r="T954" s="22">
        <f t="shared" si="12"/>
        <v>68.85</v>
      </c>
      <c r="U954" s="22">
        <f t="shared" si="13"/>
        <v>31.15</v>
      </c>
      <c r="V954" s="22">
        <f t="shared" si="14"/>
        <v>0</v>
      </c>
      <c r="W954" s="22">
        <v>13.9</v>
      </c>
      <c r="X954" s="22">
        <f t="shared" si="15"/>
        <v>13.9</v>
      </c>
      <c r="Y954" s="22">
        <f t="shared" si="16"/>
        <v>0</v>
      </c>
      <c r="Z954" s="22">
        <v>0.39</v>
      </c>
      <c r="AA954" s="22">
        <f t="shared" si="17"/>
        <v>0.39</v>
      </c>
      <c r="AB954" s="22">
        <f t="shared" si="18"/>
        <v>0</v>
      </c>
      <c r="AC954" s="22">
        <v>68.87</v>
      </c>
      <c r="AD954" s="22">
        <f t="shared" si="19"/>
        <v>68.87</v>
      </c>
      <c r="AE954" s="22">
        <f t="shared" si="20"/>
        <v>0</v>
      </c>
      <c r="AF954" s="22">
        <v>1.37</v>
      </c>
      <c r="AG954" s="22">
        <f t="shared" si="21"/>
        <v>1.37</v>
      </c>
      <c r="AH954" s="22">
        <f t="shared" si="22"/>
        <v>0</v>
      </c>
      <c r="AI954" s="22">
        <v>60.86</v>
      </c>
      <c r="AJ954" s="22">
        <f t="shared" si="23"/>
        <v>60.86</v>
      </c>
      <c r="AK954" s="22">
        <f t="shared" si="24"/>
        <v>0</v>
      </c>
      <c r="AL954" s="22">
        <f t="shared" ref="AL954:AN954" si="3945">AF954+AI954</f>
        <v>62.23</v>
      </c>
      <c r="AM954" s="22">
        <f t="shared" si="3945"/>
        <v>62.23</v>
      </c>
      <c r="AN954" s="22">
        <f t="shared" si="3945"/>
        <v>0</v>
      </c>
      <c r="AO954" s="22">
        <f t="shared" ref="AO954:AQ954" si="3946">SUM(J954+M954+P954+S954+W954+Z954+AC954+AF954+AI954)</f>
        <v>267.39</v>
      </c>
      <c r="AP954" s="22">
        <f t="shared" si="3946"/>
        <v>214.24</v>
      </c>
      <c r="AQ954" s="22">
        <f t="shared" si="3946"/>
        <v>53.15</v>
      </c>
      <c r="AR954" s="22">
        <v>0.0</v>
      </c>
      <c r="AS954" s="22">
        <f t="shared" si="27"/>
        <v>53.15</v>
      </c>
      <c r="AT954" s="22">
        <f t="shared" si="28"/>
        <v>53.15</v>
      </c>
      <c r="AU954" s="22">
        <f t="shared" si="29"/>
        <v>0</v>
      </c>
      <c r="AV954" s="22">
        <f t="shared" ref="AV954:AV955" si="3951">82.93*120</f>
        <v>9951.6</v>
      </c>
      <c r="AW954" s="22">
        <f t="shared" si="31"/>
        <v>9951.6</v>
      </c>
      <c r="AX954" s="22">
        <f t="shared" si="32"/>
        <v>0</v>
      </c>
      <c r="AY954" s="22">
        <v>175.06</v>
      </c>
      <c r="AZ954" s="22">
        <f t="shared" si="33"/>
        <v>175.06</v>
      </c>
      <c r="BA954" s="22">
        <f t="shared" si="34"/>
        <v>0</v>
      </c>
      <c r="BB954" s="22">
        <f t="shared" si="35"/>
        <v>10126.66</v>
      </c>
      <c r="BC954" s="22">
        <f t="shared" ref="BC954:BD954" si="3947">SUM(AW954+AZ954)</f>
        <v>10126.66</v>
      </c>
      <c r="BD954" s="22">
        <f t="shared" si="3947"/>
        <v>0</v>
      </c>
      <c r="BE954" s="22">
        <f t="shared" si="37"/>
        <v>0</v>
      </c>
      <c r="BF954" s="27">
        <v>0.0</v>
      </c>
      <c r="BG954" s="22">
        <f t="shared" si="38"/>
        <v>0</v>
      </c>
      <c r="BH954" s="22">
        <f t="shared" si="39"/>
        <v>0</v>
      </c>
      <c r="BI954" s="22">
        <v>283.41</v>
      </c>
      <c r="BJ954" s="22">
        <f t="shared" si="40"/>
        <v>283.41</v>
      </c>
      <c r="BK954" s="22">
        <f t="shared" si="41"/>
        <v>0</v>
      </c>
      <c r="BL954" s="22"/>
      <c r="BM954" s="22">
        <f t="shared" si="42"/>
        <v>0</v>
      </c>
      <c r="BN954" s="22" t="str">
        <f t="shared" si="43"/>
        <v/>
      </c>
      <c r="BO954" s="22">
        <f t="shared" ref="BO954:BQ954" si="3948">BF954+BI954+BL954</f>
        <v>283.41</v>
      </c>
      <c r="BP954" s="22">
        <f t="shared" si="3948"/>
        <v>283.41</v>
      </c>
      <c r="BQ954" s="22">
        <f t="shared" si="3948"/>
        <v>0</v>
      </c>
      <c r="BR954" s="22">
        <f t="shared" si="45"/>
        <v>0</v>
      </c>
      <c r="BS954" s="22">
        <v>0.0</v>
      </c>
      <c r="BT954" s="22">
        <f t="shared" si="46"/>
        <v>0</v>
      </c>
      <c r="BU954" s="22">
        <f t="shared" si="47"/>
        <v>0</v>
      </c>
      <c r="BV954" s="22">
        <f t="shared" si="48"/>
        <v>0</v>
      </c>
      <c r="BW954" s="27">
        <v>2787.96</v>
      </c>
      <c r="BX954" s="22">
        <f t="shared" si="49"/>
        <v>2787.96</v>
      </c>
      <c r="BY954" s="22">
        <f t="shared" si="50"/>
        <v>0</v>
      </c>
      <c r="BZ954" s="22">
        <f t="shared" si="51"/>
        <v>0</v>
      </c>
      <c r="CA954" s="22">
        <f t="shared" si="52"/>
        <v>0</v>
      </c>
    </row>
    <row r="955" ht="14.25" customHeight="1">
      <c r="A955" s="14" t="s">
        <v>4231</v>
      </c>
      <c r="B955" s="14" t="s">
        <v>4232</v>
      </c>
      <c r="C955" s="14" t="s">
        <v>4233</v>
      </c>
      <c r="D955" s="14" t="s">
        <v>4234</v>
      </c>
      <c r="E955" s="14" t="s">
        <v>1310</v>
      </c>
      <c r="F955" s="14" t="s">
        <v>198</v>
      </c>
      <c r="G955" s="14" t="s">
        <v>4235</v>
      </c>
      <c r="H955" s="25" t="s">
        <v>3650</v>
      </c>
      <c r="I955" s="26">
        <v>53.15</v>
      </c>
      <c r="J955" s="22">
        <v>0.0</v>
      </c>
      <c r="K955" s="22">
        <f t="shared" si="6"/>
        <v>0</v>
      </c>
      <c r="L955" s="22">
        <f t="shared" si="7"/>
        <v>0</v>
      </c>
      <c r="M955" s="22">
        <v>0.0</v>
      </c>
      <c r="N955" s="22">
        <f t="shared" si="8"/>
        <v>0</v>
      </c>
      <c r="O955" s="22">
        <f t="shared" si="9"/>
        <v>0</v>
      </c>
      <c r="P955" s="22">
        <v>10.0</v>
      </c>
      <c r="Q955" s="22">
        <f t="shared" si="10"/>
        <v>0</v>
      </c>
      <c r="R955" s="22">
        <f t="shared" si="11"/>
        <v>10</v>
      </c>
      <c r="S955" s="22">
        <v>100.0</v>
      </c>
      <c r="T955" s="22">
        <f t="shared" si="12"/>
        <v>56.85</v>
      </c>
      <c r="U955" s="22">
        <f t="shared" si="13"/>
        <v>43.15</v>
      </c>
      <c r="V955" s="22">
        <f t="shared" si="14"/>
        <v>0</v>
      </c>
      <c r="W955" s="22">
        <v>13.9</v>
      </c>
      <c r="X955" s="22">
        <f t="shared" si="15"/>
        <v>13.9</v>
      </c>
      <c r="Y955" s="22">
        <f t="shared" si="16"/>
        <v>0</v>
      </c>
      <c r="Z955" s="22">
        <v>0.39</v>
      </c>
      <c r="AA955" s="22">
        <f t="shared" si="17"/>
        <v>0.39</v>
      </c>
      <c r="AB955" s="22">
        <f t="shared" si="18"/>
        <v>0</v>
      </c>
      <c r="AC955" s="22">
        <v>68.87</v>
      </c>
      <c r="AD955" s="22">
        <f t="shared" si="19"/>
        <v>68.87</v>
      </c>
      <c r="AE955" s="22">
        <f t="shared" si="20"/>
        <v>0</v>
      </c>
      <c r="AF955" s="22">
        <v>1.37</v>
      </c>
      <c r="AG955" s="22">
        <f t="shared" si="21"/>
        <v>1.37</v>
      </c>
      <c r="AH955" s="22">
        <f t="shared" si="22"/>
        <v>0</v>
      </c>
      <c r="AI955" s="22">
        <v>60.86</v>
      </c>
      <c r="AJ955" s="22">
        <f t="shared" si="23"/>
        <v>60.86</v>
      </c>
      <c r="AK955" s="22">
        <f t="shared" si="24"/>
        <v>0</v>
      </c>
      <c r="AL955" s="22">
        <f t="shared" ref="AL955:AN955" si="3949">AF955+AI955</f>
        <v>62.23</v>
      </c>
      <c r="AM955" s="22">
        <f t="shared" si="3949"/>
        <v>62.23</v>
      </c>
      <c r="AN955" s="22">
        <f t="shared" si="3949"/>
        <v>0</v>
      </c>
      <c r="AO955" s="22">
        <f t="shared" ref="AO955:AQ955" si="3950">SUM(J955+M955+P955+S955+W955+Z955+AC955+AF955+AI955)</f>
        <v>255.39</v>
      </c>
      <c r="AP955" s="22">
        <f t="shared" si="3950"/>
        <v>202.24</v>
      </c>
      <c r="AQ955" s="22">
        <f t="shared" si="3950"/>
        <v>53.15</v>
      </c>
      <c r="AR955" s="22">
        <v>0.0</v>
      </c>
      <c r="AS955" s="22">
        <f t="shared" si="27"/>
        <v>53.15</v>
      </c>
      <c r="AT955" s="22">
        <f t="shared" si="28"/>
        <v>53.15</v>
      </c>
      <c r="AU955" s="22">
        <f t="shared" si="29"/>
        <v>0</v>
      </c>
      <c r="AV955" s="22">
        <f t="shared" si="3951"/>
        <v>9951.6</v>
      </c>
      <c r="AW955" s="22">
        <f t="shared" si="31"/>
        <v>9951.6</v>
      </c>
      <c r="AX955" s="22">
        <f t="shared" si="32"/>
        <v>0</v>
      </c>
      <c r="AY955" s="22">
        <v>175.06</v>
      </c>
      <c r="AZ955" s="22">
        <f t="shared" si="33"/>
        <v>175.06</v>
      </c>
      <c r="BA955" s="22">
        <f t="shared" si="34"/>
        <v>0</v>
      </c>
      <c r="BB955" s="22">
        <f t="shared" si="35"/>
        <v>10126.66</v>
      </c>
      <c r="BC955" s="22">
        <f t="shared" ref="BC955:BD955" si="3952">SUM(AW955+AZ955)</f>
        <v>10126.66</v>
      </c>
      <c r="BD955" s="22">
        <f t="shared" si="3952"/>
        <v>0</v>
      </c>
      <c r="BE955" s="22">
        <f t="shared" si="37"/>
        <v>0</v>
      </c>
      <c r="BF955" s="27">
        <v>0.0</v>
      </c>
      <c r="BG955" s="22">
        <f t="shared" si="38"/>
        <v>0</v>
      </c>
      <c r="BH955" s="22">
        <f t="shared" si="39"/>
        <v>0</v>
      </c>
      <c r="BI955" s="22">
        <v>449.06</v>
      </c>
      <c r="BJ955" s="22">
        <f t="shared" si="40"/>
        <v>449.06</v>
      </c>
      <c r="BK955" s="22">
        <f t="shared" si="41"/>
        <v>0</v>
      </c>
      <c r="BL955" s="22"/>
      <c r="BM955" s="22">
        <f t="shared" si="42"/>
        <v>0</v>
      </c>
      <c r="BN955" s="22" t="str">
        <f t="shared" si="43"/>
        <v/>
      </c>
      <c r="BO955" s="22">
        <f t="shared" ref="BO955:BQ955" si="3953">BF955+BI955+BL955</f>
        <v>449.06</v>
      </c>
      <c r="BP955" s="22">
        <f t="shared" si="3953"/>
        <v>449.06</v>
      </c>
      <c r="BQ955" s="22">
        <f t="shared" si="3953"/>
        <v>0</v>
      </c>
      <c r="BR955" s="22">
        <f t="shared" si="45"/>
        <v>0</v>
      </c>
      <c r="BS955" s="22">
        <v>2711.9</v>
      </c>
      <c r="BT955" s="22">
        <f t="shared" si="46"/>
        <v>2711.9</v>
      </c>
      <c r="BU955" s="22">
        <f t="shared" si="47"/>
        <v>0</v>
      </c>
      <c r="BV955" s="22">
        <f t="shared" si="48"/>
        <v>0</v>
      </c>
      <c r="BW955" s="27">
        <v>170.26</v>
      </c>
      <c r="BX955" s="22">
        <f t="shared" si="49"/>
        <v>170.26</v>
      </c>
      <c r="BY955" s="22">
        <f t="shared" si="50"/>
        <v>0</v>
      </c>
      <c r="BZ955" s="22">
        <f t="shared" si="51"/>
        <v>0</v>
      </c>
      <c r="CA955" s="22">
        <f t="shared" si="52"/>
        <v>0</v>
      </c>
    </row>
    <row r="956" ht="14.25" customHeight="1">
      <c r="A956" s="14" t="s">
        <v>4236</v>
      </c>
      <c r="B956" s="14" t="s">
        <v>4237</v>
      </c>
      <c r="C956" s="14" t="s">
        <v>4238</v>
      </c>
      <c r="D956" s="14" t="s">
        <v>4239</v>
      </c>
      <c r="E956" s="14" t="s">
        <v>298</v>
      </c>
      <c r="F956" s="14" t="s">
        <v>293</v>
      </c>
      <c r="G956" s="14" t="s">
        <v>4240</v>
      </c>
      <c r="H956" s="25" t="s">
        <v>3650</v>
      </c>
      <c r="I956" s="26">
        <v>53.15</v>
      </c>
      <c r="J956" s="22">
        <v>0.0</v>
      </c>
      <c r="K956" s="22">
        <f t="shared" si="6"/>
        <v>0</v>
      </c>
      <c r="L956" s="22">
        <f t="shared" si="7"/>
        <v>0</v>
      </c>
      <c r="M956" s="22">
        <v>0.0</v>
      </c>
      <c r="N956" s="22">
        <f t="shared" si="8"/>
        <v>0</v>
      </c>
      <c r="O956" s="22">
        <f t="shared" si="9"/>
        <v>0</v>
      </c>
      <c r="P956" s="22">
        <v>10.0</v>
      </c>
      <c r="Q956" s="22">
        <f t="shared" si="10"/>
        <v>0</v>
      </c>
      <c r="R956" s="22">
        <f t="shared" si="11"/>
        <v>10</v>
      </c>
      <c r="S956" s="22">
        <v>100.0</v>
      </c>
      <c r="T956" s="22">
        <f t="shared" si="12"/>
        <v>56.85</v>
      </c>
      <c r="U956" s="22">
        <f t="shared" si="13"/>
        <v>43.15</v>
      </c>
      <c r="V956" s="22">
        <f t="shared" si="14"/>
        <v>0</v>
      </c>
      <c r="W956" s="22">
        <v>13.9</v>
      </c>
      <c r="X956" s="22">
        <f t="shared" si="15"/>
        <v>13.9</v>
      </c>
      <c r="Y956" s="22">
        <f t="shared" si="16"/>
        <v>0</v>
      </c>
      <c r="Z956" s="22">
        <v>0.39</v>
      </c>
      <c r="AA956" s="22">
        <f t="shared" si="17"/>
        <v>0.39</v>
      </c>
      <c r="AB956" s="22">
        <f t="shared" si="18"/>
        <v>0</v>
      </c>
      <c r="AC956" s="22">
        <v>68.87</v>
      </c>
      <c r="AD956" s="22">
        <f t="shared" si="19"/>
        <v>68.87</v>
      </c>
      <c r="AE956" s="22">
        <f t="shared" si="20"/>
        <v>0</v>
      </c>
      <c r="AF956" s="22">
        <v>1.37</v>
      </c>
      <c r="AG956" s="22">
        <f t="shared" si="21"/>
        <v>1.37</v>
      </c>
      <c r="AH956" s="22">
        <f t="shared" si="22"/>
        <v>0</v>
      </c>
      <c r="AI956" s="22">
        <v>60.86</v>
      </c>
      <c r="AJ956" s="22">
        <f t="shared" si="23"/>
        <v>60.86</v>
      </c>
      <c r="AK956" s="22">
        <f t="shared" si="24"/>
        <v>0</v>
      </c>
      <c r="AL956" s="22">
        <f t="shared" ref="AL956:AN956" si="3954">AF956+AI956</f>
        <v>62.23</v>
      </c>
      <c r="AM956" s="22">
        <f t="shared" si="3954"/>
        <v>62.23</v>
      </c>
      <c r="AN956" s="22">
        <f t="shared" si="3954"/>
        <v>0</v>
      </c>
      <c r="AO956" s="22">
        <f t="shared" ref="AO956:AQ956" si="3955">SUM(J956+M956+P956+S956+W956+Z956+AC956+AF956+AI956)</f>
        <v>255.39</v>
      </c>
      <c r="AP956" s="22">
        <f t="shared" si="3955"/>
        <v>202.24</v>
      </c>
      <c r="AQ956" s="22">
        <f t="shared" si="3955"/>
        <v>53.15</v>
      </c>
      <c r="AR956" s="22">
        <v>0.0</v>
      </c>
      <c r="AS956" s="22">
        <f t="shared" si="27"/>
        <v>53.15</v>
      </c>
      <c r="AT956" s="22">
        <f t="shared" si="28"/>
        <v>53.15</v>
      </c>
      <c r="AU956" s="22">
        <f t="shared" si="29"/>
        <v>0</v>
      </c>
      <c r="AV956" s="22">
        <f>37.95*120</f>
        <v>4554</v>
      </c>
      <c r="AW956" s="22">
        <f t="shared" si="31"/>
        <v>4554</v>
      </c>
      <c r="AX956" s="22">
        <f t="shared" si="32"/>
        <v>0</v>
      </c>
      <c r="AY956" s="22">
        <v>70.73</v>
      </c>
      <c r="AZ956" s="22">
        <f t="shared" si="33"/>
        <v>70.73</v>
      </c>
      <c r="BA956" s="22">
        <f t="shared" si="34"/>
        <v>0</v>
      </c>
      <c r="BB956" s="22">
        <f t="shared" si="35"/>
        <v>4624.73</v>
      </c>
      <c r="BC956" s="22">
        <f t="shared" ref="BC956:BD956" si="3956">SUM(AW956+AZ956)</f>
        <v>4624.73</v>
      </c>
      <c r="BD956" s="22">
        <f t="shared" si="3956"/>
        <v>0</v>
      </c>
      <c r="BE956" s="22">
        <f t="shared" si="37"/>
        <v>0</v>
      </c>
      <c r="BF956" s="27">
        <v>0.0</v>
      </c>
      <c r="BG956" s="22">
        <f t="shared" si="38"/>
        <v>0</v>
      </c>
      <c r="BH956" s="22">
        <f t="shared" si="39"/>
        <v>0</v>
      </c>
      <c r="BI956" s="22">
        <v>451.07000000000005</v>
      </c>
      <c r="BJ956" s="22">
        <f t="shared" si="40"/>
        <v>451.07</v>
      </c>
      <c r="BK956" s="22">
        <f t="shared" si="41"/>
        <v>0</v>
      </c>
      <c r="BL956" s="22"/>
      <c r="BM956" s="22">
        <f t="shared" si="42"/>
        <v>0</v>
      </c>
      <c r="BN956" s="22" t="str">
        <f t="shared" si="43"/>
        <v/>
      </c>
      <c r="BO956" s="22">
        <f t="shared" ref="BO956:BQ956" si="3957">BF956+BI956+BL956</f>
        <v>451.07</v>
      </c>
      <c r="BP956" s="22">
        <f t="shared" si="3957"/>
        <v>451.07</v>
      </c>
      <c r="BQ956" s="22">
        <f t="shared" si="3957"/>
        <v>0</v>
      </c>
      <c r="BR956" s="22">
        <f t="shared" si="45"/>
        <v>0</v>
      </c>
      <c r="BS956" s="22">
        <v>0.0</v>
      </c>
      <c r="BT956" s="22">
        <f t="shared" si="46"/>
        <v>0</v>
      </c>
      <c r="BU956" s="22">
        <f t="shared" si="47"/>
        <v>0</v>
      </c>
      <c r="BV956" s="22">
        <f t="shared" si="48"/>
        <v>0</v>
      </c>
      <c r="BW956" s="27">
        <v>1213.08</v>
      </c>
      <c r="BX956" s="22">
        <f t="shared" si="49"/>
        <v>1213.08</v>
      </c>
      <c r="BY956" s="22">
        <f t="shared" si="50"/>
        <v>0</v>
      </c>
      <c r="BZ956" s="22">
        <f t="shared" si="51"/>
        <v>0</v>
      </c>
      <c r="CA956" s="22">
        <f t="shared" si="52"/>
        <v>0</v>
      </c>
    </row>
    <row r="957" ht="14.25" customHeight="1">
      <c r="A957" s="14" t="s">
        <v>4241</v>
      </c>
      <c r="B957" s="14" t="s">
        <v>4242</v>
      </c>
      <c r="C957" s="14" t="s">
        <v>4243</v>
      </c>
      <c r="D957" s="14" t="s">
        <v>4244</v>
      </c>
      <c r="E957" s="14" t="s">
        <v>4245</v>
      </c>
      <c r="F957" s="14" t="s">
        <v>3881</v>
      </c>
      <c r="G957" s="14" t="s">
        <v>4246</v>
      </c>
      <c r="H957" s="25" t="s">
        <v>3650</v>
      </c>
      <c r="I957" s="26">
        <v>53.15</v>
      </c>
      <c r="J957" s="22">
        <v>0.0</v>
      </c>
      <c r="K957" s="22">
        <f t="shared" si="6"/>
        <v>0</v>
      </c>
      <c r="L957" s="22">
        <f t="shared" si="7"/>
        <v>0</v>
      </c>
      <c r="M957" s="22">
        <v>0.0</v>
      </c>
      <c r="N957" s="22">
        <f t="shared" si="8"/>
        <v>0</v>
      </c>
      <c r="O957" s="22">
        <f t="shared" si="9"/>
        <v>0</v>
      </c>
      <c r="P957" s="22">
        <v>10.0</v>
      </c>
      <c r="Q957" s="22">
        <f t="shared" si="10"/>
        <v>0</v>
      </c>
      <c r="R957" s="22">
        <f t="shared" si="11"/>
        <v>10</v>
      </c>
      <c r="S957" s="22">
        <v>100.0</v>
      </c>
      <c r="T957" s="22">
        <f t="shared" si="12"/>
        <v>56.85</v>
      </c>
      <c r="U957" s="22">
        <f t="shared" si="13"/>
        <v>43.15</v>
      </c>
      <c r="V957" s="22">
        <f t="shared" si="14"/>
        <v>0</v>
      </c>
      <c r="W957" s="22">
        <v>13.9</v>
      </c>
      <c r="X957" s="22">
        <f t="shared" si="15"/>
        <v>13.9</v>
      </c>
      <c r="Y957" s="22">
        <f t="shared" si="16"/>
        <v>0</v>
      </c>
      <c r="Z957" s="22">
        <v>0.39</v>
      </c>
      <c r="AA957" s="22">
        <f t="shared" si="17"/>
        <v>0.39</v>
      </c>
      <c r="AB957" s="22">
        <f t="shared" si="18"/>
        <v>0</v>
      </c>
      <c r="AC957" s="22">
        <v>68.87</v>
      </c>
      <c r="AD957" s="22">
        <f t="shared" si="19"/>
        <v>68.87</v>
      </c>
      <c r="AE957" s="22">
        <f t="shared" si="20"/>
        <v>0</v>
      </c>
      <c r="AF957" s="22">
        <v>1.37</v>
      </c>
      <c r="AG957" s="22">
        <f t="shared" si="21"/>
        <v>1.37</v>
      </c>
      <c r="AH957" s="22">
        <f t="shared" si="22"/>
        <v>0</v>
      </c>
      <c r="AI957" s="22">
        <v>60.86</v>
      </c>
      <c r="AJ957" s="22">
        <f t="shared" si="23"/>
        <v>60.86</v>
      </c>
      <c r="AK957" s="22">
        <f t="shared" si="24"/>
        <v>0</v>
      </c>
      <c r="AL957" s="22">
        <f t="shared" ref="AL957:AN957" si="3958">AF957+AI957</f>
        <v>62.23</v>
      </c>
      <c r="AM957" s="22">
        <f t="shared" si="3958"/>
        <v>62.23</v>
      </c>
      <c r="AN957" s="22">
        <f t="shared" si="3958"/>
        <v>0</v>
      </c>
      <c r="AO957" s="22">
        <f t="shared" ref="AO957:AQ957" si="3959">SUM(J957+M957+P957+S957+W957+Z957+AC957+AF957+AI957)</f>
        <v>255.39</v>
      </c>
      <c r="AP957" s="22">
        <f t="shared" si="3959"/>
        <v>202.24</v>
      </c>
      <c r="AQ957" s="22">
        <f t="shared" si="3959"/>
        <v>53.15</v>
      </c>
      <c r="AR957" s="22">
        <v>0.0</v>
      </c>
      <c r="AS957" s="22">
        <f t="shared" si="27"/>
        <v>53.15</v>
      </c>
      <c r="AT957" s="22">
        <f t="shared" si="28"/>
        <v>53.15</v>
      </c>
      <c r="AU957" s="22">
        <f t="shared" si="29"/>
        <v>0</v>
      </c>
      <c r="AV957" s="22">
        <f>82.93*120</f>
        <v>9951.6</v>
      </c>
      <c r="AW957" s="22">
        <f t="shared" si="31"/>
        <v>9951.6</v>
      </c>
      <c r="AX957" s="22">
        <f t="shared" si="32"/>
        <v>0</v>
      </c>
      <c r="AY957" s="22">
        <v>175.06</v>
      </c>
      <c r="AZ957" s="22">
        <f t="shared" si="33"/>
        <v>175.06</v>
      </c>
      <c r="BA957" s="22">
        <f t="shared" si="34"/>
        <v>0</v>
      </c>
      <c r="BB957" s="22">
        <f t="shared" si="35"/>
        <v>10126.66</v>
      </c>
      <c r="BC957" s="22">
        <f t="shared" ref="BC957:BD957" si="3960">SUM(AW957+AZ957)</f>
        <v>10126.66</v>
      </c>
      <c r="BD957" s="22">
        <f t="shared" si="3960"/>
        <v>0</v>
      </c>
      <c r="BE957" s="22">
        <f t="shared" si="37"/>
        <v>0</v>
      </c>
      <c r="BF957" s="27">
        <v>0.0</v>
      </c>
      <c r="BG957" s="22">
        <f t="shared" si="38"/>
        <v>0</v>
      </c>
      <c r="BH957" s="22">
        <f t="shared" si="39"/>
        <v>0</v>
      </c>
      <c r="BI957" s="22">
        <v>283.41</v>
      </c>
      <c r="BJ957" s="22">
        <f t="shared" si="40"/>
        <v>283.41</v>
      </c>
      <c r="BK957" s="22">
        <f t="shared" si="41"/>
        <v>0</v>
      </c>
      <c r="BL957" s="22"/>
      <c r="BM957" s="22">
        <f t="shared" si="42"/>
        <v>0</v>
      </c>
      <c r="BN957" s="22" t="str">
        <f t="shared" si="43"/>
        <v/>
      </c>
      <c r="BO957" s="22">
        <f t="shared" ref="BO957:BQ957" si="3961">BF957+BI957+BL957</f>
        <v>283.41</v>
      </c>
      <c r="BP957" s="22">
        <f t="shared" si="3961"/>
        <v>283.41</v>
      </c>
      <c r="BQ957" s="22">
        <f t="shared" si="3961"/>
        <v>0</v>
      </c>
      <c r="BR957" s="22">
        <f t="shared" si="45"/>
        <v>0</v>
      </c>
      <c r="BS957" s="22">
        <v>0.0</v>
      </c>
      <c r="BT957" s="22">
        <f t="shared" si="46"/>
        <v>0</v>
      </c>
      <c r="BU957" s="22">
        <f t="shared" si="47"/>
        <v>0</v>
      </c>
      <c r="BV957" s="22">
        <f t="shared" si="48"/>
        <v>0</v>
      </c>
      <c r="BW957" s="27">
        <v>2681.56</v>
      </c>
      <c r="BX957" s="22">
        <f t="shared" si="49"/>
        <v>2681.56</v>
      </c>
      <c r="BY957" s="22">
        <f t="shared" si="50"/>
        <v>0</v>
      </c>
      <c r="BZ957" s="22">
        <f t="shared" si="51"/>
        <v>0</v>
      </c>
      <c r="CA957" s="22">
        <f t="shared" si="52"/>
        <v>0</v>
      </c>
    </row>
    <row r="958" ht="14.25" customHeight="1">
      <c r="A958" s="14" t="s">
        <v>4247</v>
      </c>
      <c r="B958" s="14" t="s">
        <v>4248</v>
      </c>
      <c r="C958" s="14" t="s">
        <v>4249</v>
      </c>
      <c r="D958" s="14" t="s">
        <v>4250</v>
      </c>
      <c r="E958" s="14" t="s">
        <v>3683</v>
      </c>
      <c r="F958" s="14" t="s">
        <v>3881</v>
      </c>
      <c r="G958" s="14" t="s">
        <v>4251</v>
      </c>
      <c r="H958" s="25" t="s">
        <v>3650</v>
      </c>
      <c r="I958" s="26">
        <v>53.15</v>
      </c>
      <c r="J958" s="22">
        <v>0.0</v>
      </c>
      <c r="K958" s="22">
        <f t="shared" si="6"/>
        <v>0</v>
      </c>
      <c r="L958" s="22">
        <f t="shared" si="7"/>
        <v>0</v>
      </c>
      <c r="M958" s="22">
        <v>0.0</v>
      </c>
      <c r="N958" s="22">
        <f t="shared" si="8"/>
        <v>0</v>
      </c>
      <c r="O958" s="22">
        <f t="shared" si="9"/>
        <v>0</v>
      </c>
      <c r="P958" s="22">
        <v>10.0</v>
      </c>
      <c r="Q958" s="22">
        <f t="shared" si="10"/>
        <v>0</v>
      </c>
      <c r="R958" s="22">
        <f t="shared" si="11"/>
        <v>10</v>
      </c>
      <c r="S958" s="22">
        <v>100.0</v>
      </c>
      <c r="T958" s="22">
        <f t="shared" si="12"/>
        <v>56.85</v>
      </c>
      <c r="U958" s="22">
        <f t="shared" si="13"/>
        <v>43.15</v>
      </c>
      <c r="V958" s="22">
        <f t="shared" si="14"/>
        <v>0</v>
      </c>
      <c r="W958" s="22">
        <v>13.9</v>
      </c>
      <c r="X958" s="22">
        <f t="shared" si="15"/>
        <v>13.9</v>
      </c>
      <c r="Y958" s="22">
        <f t="shared" si="16"/>
        <v>0</v>
      </c>
      <c r="Z958" s="22">
        <v>0.39</v>
      </c>
      <c r="AA958" s="22">
        <f t="shared" si="17"/>
        <v>0.39</v>
      </c>
      <c r="AB958" s="22">
        <f t="shared" si="18"/>
        <v>0</v>
      </c>
      <c r="AC958" s="22">
        <v>68.87</v>
      </c>
      <c r="AD958" s="22">
        <f t="shared" si="19"/>
        <v>68.87</v>
      </c>
      <c r="AE958" s="22">
        <f t="shared" si="20"/>
        <v>0</v>
      </c>
      <c r="AF958" s="22">
        <v>1.37</v>
      </c>
      <c r="AG958" s="22">
        <f t="shared" si="21"/>
        <v>1.37</v>
      </c>
      <c r="AH958" s="22">
        <f t="shared" si="22"/>
        <v>0</v>
      </c>
      <c r="AI958" s="22">
        <v>60.86</v>
      </c>
      <c r="AJ958" s="22">
        <f t="shared" si="23"/>
        <v>60.86</v>
      </c>
      <c r="AK958" s="22">
        <f t="shared" si="24"/>
        <v>0</v>
      </c>
      <c r="AL958" s="22">
        <f t="shared" ref="AL958:AN958" si="3962">AF958+AI958</f>
        <v>62.23</v>
      </c>
      <c r="AM958" s="22">
        <f t="shared" si="3962"/>
        <v>62.23</v>
      </c>
      <c r="AN958" s="22">
        <f t="shared" si="3962"/>
        <v>0</v>
      </c>
      <c r="AO958" s="22">
        <f t="shared" ref="AO958:AQ958" si="3963">SUM(J958+M958+P958+S958+W958+Z958+AC958+AF958+AI958)</f>
        <v>255.39</v>
      </c>
      <c r="AP958" s="22">
        <f t="shared" si="3963"/>
        <v>202.24</v>
      </c>
      <c r="AQ958" s="22">
        <f t="shared" si="3963"/>
        <v>53.15</v>
      </c>
      <c r="AR958" s="22">
        <v>0.0</v>
      </c>
      <c r="AS958" s="22">
        <f t="shared" si="27"/>
        <v>53.15</v>
      </c>
      <c r="AT958" s="22">
        <f t="shared" si="28"/>
        <v>53.15</v>
      </c>
      <c r="AU958" s="22">
        <f t="shared" si="29"/>
        <v>0</v>
      </c>
      <c r="AV958" s="22">
        <f>37.95*120</f>
        <v>4554</v>
      </c>
      <c r="AW958" s="22">
        <f t="shared" si="31"/>
        <v>4554</v>
      </c>
      <c r="AX958" s="22">
        <f t="shared" si="32"/>
        <v>0</v>
      </c>
      <c r="AY958" s="22">
        <v>70.73</v>
      </c>
      <c r="AZ958" s="22">
        <f t="shared" si="33"/>
        <v>70.73</v>
      </c>
      <c r="BA958" s="22">
        <f t="shared" si="34"/>
        <v>0</v>
      </c>
      <c r="BB958" s="22">
        <f t="shared" si="35"/>
        <v>4624.73</v>
      </c>
      <c r="BC958" s="22">
        <f t="shared" ref="BC958:BD958" si="3964">SUM(AW958+AZ958)</f>
        <v>4624.73</v>
      </c>
      <c r="BD958" s="22">
        <f t="shared" si="3964"/>
        <v>0</v>
      </c>
      <c r="BE958" s="22">
        <f t="shared" si="37"/>
        <v>0</v>
      </c>
      <c r="BF958" s="27">
        <v>0.0</v>
      </c>
      <c r="BG958" s="22">
        <f t="shared" si="38"/>
        <v>0</v>
      </c>
      <c r="BH958" s="22">
        <f t="shared" si="39"/>
        <v>0</v>
      </c>
      <c r="BI958" s="22">
        <v>249.68</v>
      </c>
      <c r="BJ958" s="22">
        <f t="shared" si="40"/>
        <v>249.68</v>
      </c>
      <c r="BK958" s="22">
        <f t="shared" si="41"/>
        <v>0</v>
      </c>
      <c r="BL958" s="22"/>
      <c r="BM958" s="22">
        <f t="shared" si="42"/>
        <v>0</v>
      </c>
      <c r="BN958" s="22" t="str">
        <f t="shared" si="43"/>
        <v/>
      </c>
      <c r="BO958" s="22">
        <f t="shared" ref="BO958:BQ958" si="3965">BF958+BI958+BL958</f>
        <v>249.68</v>
      </c>
      <c r="BP958" s="22">
        <f t="shared" si="3965"/>
        <v>249.68</v>
      </c>
      <c r="BQ958" s="22">
        <f t="shared" si="3965"/>
        <v>0</v>
      </c>
      <c r="BR958" s="22">
        <f t="shared" si="45"/>
        <v>0</v>
      </c>
      <c r="BS958" s="22">
        <v>0.0</v>
      </c>
      <c r="BT958" s="22">
        <f t="shared" si="46"/>
        <v>0</v>
      </c>
      <c r="BU958" s="22">
        <f t="shared" si="47"/>
        <v>0</v>
      </c>
      <c r="BV958" s="22">
        <f t="shared" si="48"/>
        <v>0</v>
      </c>
      <c r="BW958" s="27">
        <v>180.89</v>
      </c>
      <c r="BX958" s="22">
        <f t="shared" si="49"/>
        <v>180.89</v>
      </c>
      <c r="BY958" s="22">
        <f t="shared" si="50"/>
        <v>0</v>
      </c>
      <c r="BZ958" s="22">
        <f t="shared" si="51"/>
        <v>0</v>
      </c>
      <c r="CA958" s="22">
        <f t="shared" si="52"/>
        <v>0</v>
      </c>
    </row>
    <row r="959" ht="14.25" customHeight="1">
      <c r="A959" s="14" t="s">
        <v>4252</v>
      </c>
      <c r="B959" s="14" t="s">
        <v>4253</v>
      </c>
      <c r="C959" s="14" t="s">
        <v>4254</v>
      </c>
      <c r="D959" s="14" t="s">
        <v>4255</v>
      </c>
      <c r="E959" s="14" t="s">
        <v>3158</v>
      </c>
      <c r="F959" s="14" t="s">
        <v>3915</v>
      </c>
      <c r="G959" s="14" t="s">
        <v>4256</v>
      </c>
      <c r="H959" s="25" t="s">
        <v>3650</v>
      </c>
      <c r="I959" s="26">
        <v>53.15</v>
      </c>
      <c r="J959" s="22">
        <v>0.0</v>
      </c>
      <c r="K959" s="22">
        <f t="shared" si="6"/>
        <v>0</v>
      </c>
      <c r="L959" s="22">
        <f t="shared" si="7"/>
        <v>0</v>
      </c>
      <c r="M959" s="22">
        <v>0.0</v>
      </c>
      <c r="N959" s="22">
        <f t="shared" si="8"/>
        <v>0</v>
      </c>
      <c r="O959" s="22">
        <f t="shared" si="9"/>
        <v>0</v>
      </c>
      <c r="P959" s="22">
        <v>10.0</v>
      </c>
      <c r="Q959" s="22">
        <f t="shared" si="10"/>
        <v>0</v>
      </c>
      <c r="R959" s="22">
        <f t="shared" si="11"/>
        <v>10</v>
      </c>
      <c r="S959" s="22">
        <v>100.0</v>
      </c>
      <c r="T959" s="22">
        <f t="shared" si="12"/>
        <v>56.85</v>
      </c>
      <c r="U959" s="22">
        <f t="shared" si="13"/>
        <v>43.15</v>
      </c>
      <c r="V959" s="22">
        <f t="shared" si="14"/>
        <v>0</v>
      </c>
      <c r="W959" s="22">
        <v>13.9</v>
      </c>
      <c r="X959" s="22">
        <f t="shared" si="15"/>
        <v>13.9</v>
      </c>
      <c r="Y959" s="22">
        <f t="shared" si="16"/>
        <v>0</v>
      </c>
      <c r="Z959" s="22">
        <v>0.39</v>
      </c>
      <c r="AA959" s="22">
        <f t="shared" si="17"/>
        <v>0.39</v>
      </c>
      <c r="AB959" s="22">
        <f t="shared" si="18"/>
        <v>0</v>
      </c>
      <c r="AC959" s="22">
        <v>68.87</v>
      </c>
      <c r="AD959" s="22">
        <f t="shared" si="19"/>
        <v>68.87</v>
      </c>
      <c r="AE959" s="22">
        <f t="shared" si="20"/>
        <v>0</v>
      </c>
      <c r="AF959" s="22">
        <v>1.37</v>
      </c>
      <c r="AG959" s="22">
        <f t="shared" si="21"/>
        <v>1.37</v>
      </c>
      <c r="AH959" s="22">
        <f t="shared" si="22"/>
        <v>0</v>
      </c>
      <c r="AI959" s="22">
        <v>60.86</v>
      </c>
      <c r="AJ959" s="22">
        <f t="shared" si="23"/>
        <v>60.86</v>
      </c>
      <c r="AK959" s="22">
        <f t="shared" si="24"/>
        <v>0</v>
      </c>
      <c r="AL959" s="22">
        <f t="shared" ref="AL959:AN959" si="3966">AF959+AI959</f>
        <v>62.23</v>
      </c>
      <c r="AM959" s="22">
        <f t="shared" si="3966"/>
        <v>62.23</v>
      </c>
      <c r="AN959" s="22">
        <f t="shared" si="3966"/>
        <v>0</v>
      </c>
      <c r="AO959" s="22">
        <f t="shared" ref="AO959:AQ959" si="3967">SUM(J959+M959+P959+S959+W959+Z959+AC959+AF959+AI959)</f>
        <v>255.39</v>
      </c>
      <c r="AP959" s="22">
        <f t="shared" si="3967"/>
        <v>202.24</v>
      </c>
      <c r="AQ959" s="22">
        <f t="shared" si="3967"/>
        <v>53.15</v>
      </c>
      <c r="AR959" s="22">
        <v>0.0</v>
      </c>
      <c r="AS959" s="22">
        <f t="shared" si="27"/>
        <v>53.15</v>
      </c>
      <c r="AT959" s="22">
        <f t="shared" si="28"/>
        <v>53.15</v>
      </c>
      <c r="AU959" s="22">
        <f t="shared" si="29"/>
        <v>0</v>
      </c>
      <c r="AV959" s="22">
        <f t="shared" ref="AV959:AV961" si="3972">82.93*120</f>
        <v>9951.6</v>
      </c>
      <c r="AW959" s="22">
        <f t="shared" si="31"/>
        <v>9951.6</v>
      </c>
      <c r="AX959" s="22">
        <f t="shared" si="32"/>
        <v>0</v>
      </c>
      <c r="AY959" s="22">
        <v>175.06</v>
      </c>
      <c r="AZ959" s="22">
        <f t="shared" si="33"/>
        <v>175.06</v>
      </c>
      <c r="BA959" s="22">
        <f t="shared" si="34"/>
        <v>0</v>
      </c>
      <c r="BB959" s="22">
        <f t="shared" si="35"/>
        <v>10126.66</v>
      </c>
      <c r="BC959" s="22">
        <f t="shared" ref="BC959:BD959" si="3968">SUM(AW959+AZ959)</f>
        <v>10126.66</v>
      </c>
      <c r="BD959" s="22">
        <f t="shared" si="3968"/>
        <v>0</v>
      </c>
      <c r="BE959" s="22">
        <f t="shared" si="37"/>
        <v>0</v>
      </c>
      <c r="BF959" s="27">
        <v>0.0</v>
      </c>
      <c r="BG959" s="22">
        <f t="shared" si="38"/>
        <v>0</v>
      </c>
      <c r="BH959" s="22">
        <f t="shared" si="39"/>
        <v>0</v>
      </c>
      <c r="BI959" s="22">
        <v>1599.95</v>
      </c>
      <c r="BJ959" s="22">
        <f t="shared" si="40"/>
        <v>1599.95</v>
      </c>
      <c r="BK959" s="22">
        <f t="shared" si="41"/>
        <v>0</v>
      </c>
      <c r="BL959" s="22"/>
      <c r="BM959" s="22">
        <f t="shared" si="42"/>
        <v>0</v>
      </c>
      <c r="BN959" s="22" t="str">
        <f t="shared" si="43"/>
        <v/>
      </c>
      <c r="BO959" s="22">
        <f t="shared" ref="BO959:BQ959" si="3969">BF959+BI959+BL959</f>
        <v>1599.95</v>
      </c>
      <c r="BP959" s="22">
        <f t="shared" si="3969"/>
        <v>1599.95</v>
      </c>
      <c r="BQ959" s="22">
        <f t="shared" si="3969"/>
        <v>0</v>
      </c>
      <c r="BR959" s="22">
        <f t="shared" si="45"/>
        <v>0</v>
      </c>
      <c r="BS959" s="22">
        <v>0.0</v>
      </c>
      <c r="BT959" s="22">
        <f t="shared" si="46"/>
        <v>0</v>
      </c>
      <c r="BU959" s="22">
        <f t="shared" si="47"/>
        <v>0</v>
      </c>
      <c r="BV959" s="22">
        <f t="shared" si="48"/>
        <v>0</v>
      </c>
      <c r="BW959" s="27">
        <v>2092.01</v>
      </c>
      <c r="BX959" s="22">
        <f t="shared" si="49"/>
        <v>2092.01</v>
      </c>
      <c r="BY959" s="22">
        <f t="shared" si="50"/>
        <v>0</v>
      </c>
      <c r="BZ959" s="22">
        <f t="shared" si="51"/>
        <v>0</v>
      </c>
      <c r="CA959" s="22">
        <f t="shared" si="52"/>
        <v>0</v>
      </c>
    </row>
    <row r="960" ht="14.25" customHeight="1">
      <c r="A960" s="14" t="s">
        <v>4257</v>
      </c>
      <c r="B960" s="14" t="s">
        <v>4258</v>
      </c>
      <c r="C960" s="14" t="s">
        <v>4259</v>
      </c>
      <c r="D960" s="14" t="s">
        <v>4260</v>
      </c>
      <c r="E960" s="14" t="s">
        <v>3708</v>
      </c>
      <c r="F960" s="14" t="s">
        <v>3767</v>
      </c>
      <c r="G960" s="14" t="s">
        <v>4261</v>
      </c>
      <c r="H960" s="25" t="s">
        <v>3650</v>
      </c>
      <c r="I960" s="26">
        <v>53.15</v>
      </c>
      <c r="J960" s="22">
        <v>0.0</v>
      </c>
      <c r="K960" s="22">
        <f t="shared" si="6"/>
        <v>0</v>
      </c>
      <c r="L960" s="22">
        <f t="shared" si="7"/>
        <v>0</v>
      </c>
      <c r="M960" s="22">
        <v>0.0</v>
      </c>
      <c r="N960" s="22">
        <f t="shared" si="8"/>
        <v>0</v>
      </c>
      <c r="O960" s="22">
        <f t="shared" si="9"/>
        <v>0</v>
      </c>
      <c r="P960" s="22">
        <v>10.0</v>
      </c>
      <c r="Q960" s="22">
        <f t="shared" si="10"/>
        <v>0</v>
      </c>
      <c r="R960" s="22">
        <f t="shared" si="11"/>
        <v>10</v>
      </c>
      <c r="S960" s="22">
        <v>100.0</v>
      </c>
      <c r="T960" s="22">
        <f t="shared" si="12"/>
        <v>56.85</v>
      </c>
      <c r="U960" s="22">
        <f t="shared" si="13"/>
        <v>43.15</v>
      </c>
      <c r="V960" s="22">
        <f t="shared" si="14"/>
        <v>0</v>
      </c>
      <c r="W960" s="22">
        <v>13.9</v>
      </c>
      <c r="X960" s="22">
        <f t="shared" si="15"/>
        <v>13.9</v>
      </c>
      <c r="Y960" s="22">
        <f t="shared" si="16"/>
        <v>0</v>
      </c>
      <c r="Z960" s="22">
        <v>0.39</v>
      </c>
      <c r="AA960" s="22">
        <f t="shared" si="17"/>
        <v>0.39</v>
      </c>
      <c r="AB960" s="22">
        <f t="shared" si="18"/>
        <v>0</v>
      </c>
      <c r="AC960" s="22">
        <v>68.87</v>
      </c>
      <c r="AD960" s="22">
        <f t="shared" si="19"/>
        <v>68.87</v>
      </c>
      <c r="AE960" s="22">
        <f t="shared" si="20"/>
        <v>0</v>
      </c>
      <c r="AF960" s="22">
        <v>1.37</v>
      </c>
      <c r="AG960" s="22">
        <f t="shared" si="21"/>
        <v>1.37</v>
      </c>
      <c r="AH960" s="22">
        <f t="shared" si="22"/>
        <v>0</v>
      </c>
      <c r="AI960" s="22">
        <v>60.86</v>
      </c>
      <c r="AJ960" s="22">
        <f t="shared" si="23"/>
        <v>60.86</v>
      </c>
      <c r="AK960" s="22">
        <f t="shared" si="24"/>
        <v>0</v>
      </c>
      <c r="AL960" s="22">
        <f t="shared" ref="AL960:AN960" si="3970">AF960+AI960</f>
        <v>62.23</v>
      </c>
      <c r="AM960" s="22">
        <f t="shared" si="3970"/>
        <v>62.23</v>
      </c>
      <c r="AN960" s="22">
        <f t="shared" si="3970"/>
        <v>0</v>
      </c>
      <c r="AO960" s="22">
        <f t="shared" ref="AO960:AQ960" si="3971">SUM(J960+M960+P960+S960+W960+Z960+AC960+AF960+AI960)</f>
        <v>255.39</v>
      </c>
      <c r="AP960" s="22">
        <f t="shared" si="3971"/>
        <v>202.24</v>
      </c>
      <c r="AQ960" s="22">
        <f t="shared" si="3971"/>
        <v>53.15</v>
      </c>
      <c r="AR960" s="22">
        <v>0.0</v>
      </c>
      <c r="AS960" s="22">
        <f t="shared" si="27"/>
        <v>53.15</v>
      </c>
      <c r="AT960" s="22">
        <f t="shared" si="28"/>
        <v>53.15</v>
      </c>
      <c r="AU960" s="22">
        <f t="shared" si="29"/>
        <v>0</v>
      </c>
      <c r="AV960" s="22">
        <f t="shared" si="3972"/>
        <v>9951.6</v>
      </c>
      <c r="AW960" s="22">
        <f t="shared" si="31"/>
        <v>9951.6</v>
      </c>
      <c r="AX960" s="22">
        <f t="shared" si="32"/>
        <v>0</v>
      </c>
      <c r="AY960" s="22">
        <v>175.06</v>
      </c>
      <c r="AZ960" s="22">
        <f t="shared" si="33"/>
        <v>175.06</v>
      </c>
      <c r="BA960" s="22">
        <f t="shared" si="34"/>
        <v>0</v>
      </c>
      <c r="BB960" s="22">
        <f t="shared" si="35"/>
        <v>10126.66</v>
      </c>
      <c r="BC960" s="22">
        <f t="shared" ref="BC960:BD960" si="3973">SUM(AW960+AZ960)</f>
        <v>10126.66</v>
      </c>
      <c r="BD960" s="22">
        <f t="shared" si="3973"/>
        <v>0</v>
      </c>
      <c r="BE960" s="22">
        <f t="shared" si="37"/>
        <v>0</v>
      </c>
      <c r="BF960" s="27">
        <v>0.0</v>
      </c>
      <c r="BG960" s="22">
        <f t="shared" si="38"/>
        <v>0</v>
      </c>
      <c r="BH960" s="22">
        <f t="shared" si="39"/>
        <v>0</v>
      </c>
      <c r="BI960" s="22">
        <v>283.41</v>
      </c>
      <c r="BJ960" s="22">
        <f t="shared" si="40"/>
        <v>283.41</v>
      </c>
      <c r="BK960" s="22">
        <f t="shared" si="41"/>
        <v>0</v>
      </c>
      <c r="BL960" s="22"/>
      <c r="BM960" s="22">
        <f t="shared" si="42"/>
        <v>0</v>
      </c>
      <c r="BN960" s="22" t="str">
        <f t="shared" si="43"/>
        <v/>
      </c>
      <c r="BO960" s="22">
        <f t="shared" ref="BO960:BQ960" si="3974">BF960+BI960+BL960</f>
        <v>283.41</v>
      </c>
      <c r="BP960" s="22">
        <f t="shared" si="3974"/>
        <v>283.41</v>
      </c>
      <c r="BQ960" s="22">
        <f t="shared" si="3974"/>
        <v>0</v>
      </c>
      <c r="BR960" s="22">
        <f t="shared" si="45"/>
        <v>0</v>
      </c>
      <c r="BS960" s="22">
        <v>0.0</v>
      </c>
      <c r="BT960" s="22">
        <f t="shared" si="46"/>
        <v>0</v>
      </c>
      <c r="BU960" s="22">
        <f t="shared" si="47"/>
        <v>0</v>
      </c>
      <c r="BV960" s="22">
        <f t="shared" si="48"/>
        <v>0</v>
      </c>
      <c r="BW960" s="27">
        <v>1213.09</v>
      </c>
      <c r="BX960" s="22">
        <f t="shared" si="49"/>
        <v>1213.09</v>
      </c>
      <c r="BY960" s="22">
        <f t="shared" si="50"/>
        <v>0</v>
      </c>
      <c r="BZ960" s="22">
        <f t="shared" si="51"/>
        <v>0</v>
      </c>
      <c r="CA960" s="22">
        <f t="shared" si="52"/>
        <v>0</v>
      </c>
    </row>
    <row r="961" ht="14.25" customHeight="1">
      <c r="A961" s="14" t="s">
        <v>4262</v>
      </c>
      <c r="B961" s="14" t="s">
        <v>4263</v>
      </c>
      <c r="C961" s="14" t="s">
        <v>4264</v>
      </c>
      <c r="D961" s="14" t="s">
        <v>4265</v>
      </c>
      <c r="E961" s="14" t="s">
        <v>4266</v>
      </c>
      <c r="F961" s="14" t="s">
        <v>3853</v>
      </c>
      <c r="G961" s="14" t="s">
        <v>4267</v>
      </c>
      <c r="H961" s="25" t="s">
        <v>3650</v>
      </c>
      <c r="I961" s="26">
        <v>53.15</v>
      </c>
      <c r="J961" s="22">
        <v>0.0</v>
      </c>
      <c r="K961" s="22">
        <f t="shared" si="6"/>
        <v>0</v>
      </c>
      <c r="L961" s="22">
        <f t="shared" si="7"/>
        <v>0</v>
      </c>
      <c r="M961" s="22">
        <v>0.0</v>
      </c>
      <c r="N961" s="22">
        <f t="shared" si="8"/>
        <v>0</v>
      </c>
      <c r="O961" s="22">
        <f t="shared" si="9"/>
        <v>0</v>
      </c>
      <c r="P961" s="22">
        <v>10.0</v>
      </c>
      <c r="Q961" s="22">
        <f t="shared" si="10"/>
        <v>0</v>
      </c>
      <c r="R961" s="22">
        <f t="shared" si="11"/>
        <v>10</v>
      </c>
      <c r="S961" s="22">
        <v>100.0</v>
      </c>
      <c r="T961" s="22">
        <f t="shared" si="12"/>
        <v>56.85</v>
      </c>
      <c r="U961" s="22">
        <f t="shared" si="13"/>
        <v>43.15</v>
      </c>
      <c r="V961" s="22">
        <f t="shared" si="14"/>
        <v>0</v>
      </c>
      <c r="W961" s="22">
        <v>13.9</v>
      </c>
      <c r="X961" s="22">
        <f t="shared" si="15"/>
        <v>13.9</v>
      </c>
      <c r="Y961" s="22">
        <f t="shared" si="16"/>
        <v>0</v>
      </c>
      <c r="Z961" s="22">
        <v>0.39</v>
      </c>
      <c r="AA961" s="22">
        <f t="shared" si="17"/>
        <v>0.39</v>
      </c>
      <c r="AB961" s="22">
        <f t="shared" si="18"/>
        <v>0</v>
      </c>
      <c r="AC961" s="22">
        <v>68.87</v>
      </c>
      <c r="AD961" s="22">
        <f t="shared" si="19"/>
        <v>68.87</v>
      </c>
      <c r="AE961" s="22">
        <f t="shared" si="20"/>
        <v>0</v>
      </c>
      <c r="AF961" s="22">
        <v>1.37</v>
      </c>
      <c r="AG961" s="22">
        <f t="shared" si="21"/>
        <v>1.37</v>
      </c>
      <c r="AH961" s="22">
        <f t="shared" si="22"/>
        <v>0</v>
      </c>
      <c r="AI961" s="22">
        <v>60.86</v>
      </c>
      <c r="AJ961" s="22">
        <f t="shared" si="23"/>
        <v>60.86</v>
      </c>
      <c r="AK961" s="22">
        <f t="shared" si="24"/>
        <v>0</v>
      </c>
      <c r="AL961" s="22">
        <f t="shared" ref="AL961:AN961" si="3975">AF961+AI961</f>
        <v>62.23</v>
      </c>
      <c r="AM961" s="22">
        <f t="shared" si="3975"/>
        <v>62.23</v>
      </c>
      <c r="AN961" s="22">
        <f t="shared" si="3975"/>
        <v>0</v>
      </c>
      <c r="AO961" s="22">
        <f t="shared" ref="AO961:AQ961" si="3976">SUM(J961+M961+P961+S961+W961+Z961+AC961+AF961+AI961)</f>
        <v>255.39</v>
      </c>
      <c r="AP961" s="22">
        <f t="shared" si="3976"/>
        <v>202.24</v>
      </c>
      <c r="AQ961" s="22">
        <f t="shared" si="3976"/>
        <v>53.15</v>
      </c>
      <c r="AR961" s="22">
        <v>0.0</v>
      </c>
      <c r="AS961" s="22">
        <f t="shared" si="27"/>
        <v>53.15</v>
      </c>
      <c r="AT961" s="22">
        <f t="shared" si="28"/>
        <v>53.15</v>
      </c>
      <c r="AU961" s="22">
        <f t="shared" si="29"/>
        <v>0</v>
      </c>
      <c r="AV961" s="22">
        <f t="shared" si="3972"/>
        <v>9951.6</v>
      </c>
      <c r="AW961" s="22">
        <f t="shared" si="31"/>
        <v>9951.6</v>
      </c>
      <c r="AX961" s="22">
        <f t="shared" si="32"/>
        <v>0</v>
      </c>
      <c r="AY961" s="22">
        <v>175.06</v>
      </c>
      <c r="AZ961" s="22">
        <f t="shared" si="33"/>
        <v>175.06</v>
      </c>
      <c r="BA961" s="22">
        <f t="shared" si="34"/>
        <v>0</v>
      </c>
      <c r="BB961" s="22">
        <f t="shared" si="35"/>
        <v>10126.66</v>
      </c>
      <c r="BC961" s="22">
        <f t="shared" ref="BC961:BD961" si="3977">SUM(AW961+AZ961)</f>
        <v>10126.66</v>
      </c>
      <c r="BD961" s="22">
        <f t="shared" si="3977"/>
        <v>0</v>
      </c>
      <c r="BE961" s="22">
        <f t="shared" si="37"/>
        <v>0</v>
      </c>
      <c r="BF961" s="27">
        <v>0.0</v>
      </c>
      <c r="BG961" s="22">
        <f t="shared" si="38"/>
        <v>0</v>
      </c>
      <c r="BH961" s="22">
        <f t="shared" si="39"/>
        <v>0</v>
      </c>
      <c r="BI961" s="22">
        <v>283.41</v>
      </c>
      <c r="BJ961" s="22">
        <f t="shared" si="40"/>
        <v>283.41</v>
      </c>
      <c r="BK961" s="22">
        <f t="shared" si="41"/>
        <v>0</v>
      </c>
      <c r="BL961" s="22"/>
      <c r="BM961" s="22">
        <f t="shared" si="42"/>
        <v>0</v>
      </c>
      <c r="BN961" s="22" t="str">
        <f t="shared" si="43"/>
        <v/>
      </c>
      <c r="BO961" s="22">
        <f t="shared" ref="BO961:BQ961" si="3978">BF961+BI961+BL961</f>
        <v>283.41</v>
      </c>
      <c r="BP961" s="22">
        <f t="shared" si="3978"/>
        <v>283.41</v>
      </c>
      <c r="BQ961" s="22">
        <f t="shared" si="3978"/>
        <v>0</v>
      </c>
      <c r="BR961" s="22">
        <f t="shared" si="45"/>
        <v>0</v>
      </c>
      <c r="BS961" s="22">
        <v>0.0</v>
      </c>
      <c r="BT961" s="22">
        <f t="shared" si="46"/>
        <v>0</v>
      </c>
      <c r="BU961" s="22">
        <f t="shared" si="47"/>
        <v>0</v>
      </c>
      <c r="BV961" s="22">
        <f t="shared" si="48"/>
        <v>0</v>
      </c>
      <c r="BW961" s="27">
        <v>2447.45</v>
      </c>
      <c r="BX961" s="22">
        <f t="shared" si="49"/>
        <v>2447.45</v>
      </c>
      <c r="BY961" s="22">
        <f t="shared" si="50"/>
        <v>0</v>
      </c>
      <c r="BZ961" s="22">
        <f t="shared" si="51"/>
        <v>0</v>
      </c>
      <c r="CA961" s="22">
        <f t="shared" si="52"/>
        <v>0</v>
      </c>
    </row>
    <row r="962" ht="14.25" customHeight="1">
      <c r="A962" s="14" t="s">
        <v>4268</v>
      </c>
      <c r="B962" s="14" t="s">
        <v>4269</v>
      </c>
      <c r="C962" s="14" t="s">
        <v>4270</v>
      </c>
      <c r="D962" s="14" t="s">
        <v>4271</v>
      </c>
      <c r="E962" s="14" t="s">
        <v>3683</v>
      </c>
      <c r="F962" s="14" t="s">
        <v>3853</v>
      </c>
      <c r="G962" s="14" t="s">
        <v>4272</v>
      </c>
      <c r="H962" s="25" t="s">
        <v>3650</v>
      </c>
      <c r="I962" s="26">
        <v>53.15</v>
      </c>
      <c r="J962" s="22">
        <v>0.0</v>
      </c>
      <c r="K962" s="22">
        <f t="shared" si="6"/>
        <v>0</v>
      </c>
      <c r="L962" s="22">
        <f t="shared" si="7"/>
        <v>0</v>
      </c>
      <c r="M962" s="22">
        <v>0.0</v>
      </c>
      <c r="N962" s="22">
        <f t="shared" si="8"/>
        <v>0</v>
      </c>
      <c r="O962" s="22">
        <f t="shared" si="9"/>
        <v>0</v>
      </c>
      <c r="P962" s="22">
        <v>22.0</v>
      </c>
      <c r="Q962" s="22">
        <f t="shared" si="10"/>
        <v>0</v>
      </c>
      <c r="R962" s="22">
        <f t="shared" si="11"/>
        <v>22</v>
      </c>
      <c r="S962" s="22">
        <v>100.0</v>
      </c>
      <c r="T962" s="22">
        <f t="shared" si="12"/>
        <v>68.85</v>
      </c>
      <c r="U962" s="22">
        <f t="shared" si="13"/>
        <v>31.15</v>
      </c>
      <c r="V962" s="22">
        <f t="shared" si="14"/>
        <v>0</v>
      </c>
      <c r="W962" s="22">
        <v>27.8</v>
      </c>
      <c r="X962" s="22">
        <f t="shared" si="15"/>
        <v>27.8</v>
      </c>
      <c r="Y962" s="22">
        <f t="shared" si="16"/>
        <v>0</v>
      </c>
      <c r="Z962" s="22">
        <v>0.39</v>
      </c>
      <c r="AA962" s="22">
        <f t="shared" si="17"/>
        <v>0.39</v>
      </c>
      <c r="AB962" s="22">
        <f t="shared" si="18"/>
        <v>0</v>
      </c>
      <c r="AC962" s="22">
        <v>68.87</v>
      </c>
      <c r="AD962" s="22">
        <f t="shared" si="19"/>
        <v>68.87</v>
      </c>
      <c r="AE962" s="22">
        <f t="shared" si="20"/>
        <v>0</v>
      </c>
      <c r="AF962" s="22">
        <v>1.37</v>
      </c>
      <c r="AG962" s="22">
        <f t="shared" si="21"/>
        <v>1.37</v>
      </c>
      <c r="AH962" s="22">
        <f t="shared" si="22"/>
        <v>0</v>
      </c>
      <c r="AI962" s="22">
        <v>60.86</v>
      </c>
      <c r="AJ962" s="22">
        <f t="shared" si="23"/>
        <v>60.86</v>
      </c>
      <c r="AK962" s="22">
        <f t="shared" si="24"/>
        <v>0</v>
      </c>
      <c r="AL962" s="22">
        <f t="shared" ref="AL962:AN962" si="3979">AF962+AI962</f>
        <v>62.23</v>
      </c>
      <c r="AM962" s="22">
        <f t="shared" si="3979"/>
        <v>62.23</v>
      </c>
      <c r="AN962" s="22">
        <f t="shared" si="3979"/>
        <v>0</v>
      </c>
      <c r="AO962" s="22">
        <f t="shared" ref="AO962:AQ962" si="3980">SUM(J962+M962+P962+S962+W962+Z962+AC962+AF962+AI962)</f>
        <v>281.29</v>
      </c>
      <c r="AP962" s="22">
        <f t="shared" si="3980"/>
        <v>228.14</v>
      </c>
      <c r="AQ962" s="22">
        <f t="shared" si="3980"/>
        <v>53.15</v>
      </c>
      <c r="AR962" s="22">
        <v>0.0</v>
      </c>
      <c r="AS962" s="22">
        <f t="shared" si="27"/>
        <v>53.15</v>
      </c>
      <c r="AT962" s="22">
        <f t="shared" si="28"/>
        <v>53.15</v>
      </c>
      <c r="AU962" s="22">
        <f t="shared" si="29"/>
        <v>0</v>
      </c>
      <c r="AV962" s="22">
        <f t="shared" ref="AV962:AV963" si="3985">37.95*120</f>
        <v>4554</v>
      </c>
      <c r="AW962" s="22">
        <f t="shared" si="31"/>
        <v>4554</v>
      </c>
      <c r="AX962" s="22">
        <f t="shared" si="32"/>
        <v>0</v>
      </c>
      <c r="AY962" s="22">
        <v>70.73</v>
      </c>
      <c r="AZ962" s="22">
        <f t="shared" si="33"/>
        <v>70.73</v>
      </c>
      <c r="BA962" s="22">
        <f t="shared" si="34"/>
        <v>0</v>
      </c>
      <c r="BB962" s="22">
        <f t="shared" si="35"/>
        <v>4624.73</v>
      </c>
      <c r="BC962" s="22">
        <f t="shared" ref="BC962:BD962" si="3981">SUM(AW962+AZ962)</f>
        <v>4624.73</v>
      </c>
      <c r="BD962" s="22">
        <f t="shared" si="3981"/>
        <v>0</v>
      </c>
      <c r="BE962" s="22">
        <f t="shared" si="37"/>
        <v>0</v>
      </c>
      <c r="BF962" s="27">
        <v>0.0</v>
      </c>
      <c r="BG962" s="22">
        <f t="shared" si="38"/>
        <v>0</v>
      </c>
      <c r="BH962" s="22">
        <f t="shared" si="39"/>
        <v>0</v>
      </c>
      <c r="BI962" s="22">
        <v>177.76</v>
      </c>
      <c r="BJ962" s="22">
        <f t="shared" si="40"/>
        <v>177.76</v>
      </c>
      <c r="BK962" s="22">
        <f t="shared" si="41"/>
        <v>0</v>
      </c>
      <c r="BL962" s="22"/>
      <c r="BM962" s="22">
        <f t="shared" si="42"/>
        <v>0</v>
      </c>
      <c r="BN962" s="22" t="str">
        <f t="shared" si="43"/>
        <v/>
      </c>
      <c r="BO962" s="22">
        <f t="shared" ref="BO962:BQ962" si="3982">BF962+BI962+BL962</f>
        <v>177.76</v>
      </c>
      <c r="BP962" s="22">
        <f t="shared" si="3982"/>
        <v>177.76</v>
      </c>
      <c r="BQ962" s="22">
        <f t="shared" si="3982"/>
        <v>0</v>
      </c>
      <c r="BR962" s="22">
        <f t="shared" si="45"/>
        <v>0</v>
      </c>
      <c r="BS962" s="22">
        <v>0.0</v>
      </c>
      <c r="BT962" s="22">
        <f t="shared" si="46"/>
        <v>0</v>
      </c>
      <c r="BU962" s="22">
        <f t="shared" si="47"/>
        <v>0</v>
      </c>
      <c r="BV962" s="22">
        <f t="shared" si="48"/>
        <v>0</v>
      </c>
      <c r="BW962" s="27">
        <v>180.89</v>
      </c>
      <c r="BX962" s="22">
        <f t="shared" si="49"/>
        <v>180.89</v>
      </c>
      <c r="BY962" s="22">
        <f t="shared" si="50"/>
        <v>0</v>
      </c>
      <c r="BZ962" s="22">
        <f t="shared" si="51"/>
        <v>0</v>
      </c>
      <c r="CA962" s="22">
        <f t="shared" si="52"/>
        <v>0</v>
      </c>
    </row>
    <row r="963" ht="14.25" customHeight="1">
      <c r="A963" s="14" t="s">
        <v>4273</v>
      </c>
      <c r="B963" s="14" t="s">
        <v>4274</v>
      </c>
      <c r="C963" s="14" t="s">
        <v>4275</v>
      </c>
      <c r="D963" s="14" t="s">
        <v>4276</v>
      </c>
      <c r="E963" s="14" t="s">
        <v>887</v>
      </c>
      <c r="F963" s="14" t="s">
        <v>3655</v>
      </c>
      <c r="G963" s="14" t="s">
        <v>4277</v>
      </c>
      <c r="H963" s="25" t="s">
        <v>3650</v>
      </c>
      <c r="I963" s="26">
        <v>53.15</v>
      </c>
      <c r="J963" s="22">
        <v>0.0</v>
      </c>
      <c r="K963" s="22">
        <f t="shared" si="6"/>
        <v>0</v>
      </c>
      <c r="L963" s="22">
        <f t="shared" si="7"/>
        <v>0</v>
      </c>
      <c r="M963" s="22">
        <v>0.0</v>
      </c>
      <c r="N963" s="22">
        <f t="shared" si="8"/>
        <v>0</v>
      </c>
      <c r="O963" s="22">
        <f t="shared" si="9"/>
        <v>0</v>
      </c>
      <c r="P963" s="22">
        <v>22.0</v>
      </c>
      <c r="Q963" s="22">
        <f t="shared" si="10"/>
        <v>0</v>
      </c>
      <c r="R963" s="22">
        <f t="shared" si="11"/>
        <v>22</v>
      </c>
      <c r="S963" s="22">
        <v>100.0</v>
      </c>
      <c r="T963" s="22">
        <f t="shared" si="12"/>
        <v>68.85</v>
      </c>
      <c r="U963" s="22">
        <f t="shared" si="13"/>
        <v>31.15</v>
      </c>
      <c r="V963" s="22">
        <f t="shared" si="14"/>
        <v>0</v>
      </c>
      <c r="W963" s="22">
        <v>13.9</v>
      </c>
      <c r="X963" s="22">
        <f t="shared" si="15"/>
        <v>13.9</v>
      </c>
      <c r="Y963" s="22">
        <f t="shared" si="16"/>
        <v>0</v>
      </c>
      <c r="Z963" s="22">
        <v>0.39</v>
      </c>
      <c r="AA963" s="22">
        <f t="shared" si="17"/>
        <v>0.39</v>
      </c>
      <c r="AB963" s="22">
        <f t="shared" si="18"/>
        <v>0</v>
      </c>
      <c r="AC963" s="22">
        <v>68.87</v>
      </c>
      <c r="AD963" s="22">
        <f t="shared" si="19"/>
        <v>68.87</v>
      </c>
      <c r="AE963" s="22">
        <f t="shared" si="20"/>
        <v>0</v>
      </c>
      <c r="AF963" s="22">
        <v>1.37</v>
      </c>
      <c r="AG963" s="22">
        <f t="shared" si="21"/>
        <v>1.37</v>
      </c>
      <c r="AH963" s="22">
        <f t="shared" si="22"/>
        <v>0</v>
      </c>
      <c r="AI963" s="22">
        <v>60.86</v>
      </c>
      <c r="AJ963" s="22">
        <f t="shared" si="23"/>
        <v>60.86</v>
      </c>
      <c r="AK963" s="22">
        <f t="shared" si="24"/>
        <v>0</v>
      </c>
      <c r="AL963" s="22">
        <f t="shared" ref="AL963:AN963" si="3983">AF963+AI963</f>
        <v>62.23</v>
      </c>
      <c r="AM963" s="22">
        <f t="shared" si="3983"/>
        <v>62.23</v>
      </c>
      <c r="AN963" s="22">
        <f t="shared" si="3983"/>
        <v>0</v>
      </c>
      <c r="AO963" s="22">
        <f t="shared" ref="AO963:AQ963" si="3984">SUM(J963+M963+P963+S963+W963+Z963+AC963+AF963+AI963)</f>
        <v>267.39</v>
      </c>
      <c r="AP963" s="22">
        <f t="shared" si="3984"/>
        <v>214.24</v>
      </c>
      <c r="AQ963" s="22">
        <f t="shared" si="3984"/>
        <v>53.15</v>
      </c>
      <c r="AR963" s="22">
        <v>0.0</v>
      </c>
      <c r="AS963" s="22">
        <f t="shared" si="27"/>
        <v>53.15</v>
      </c>
      <c r="AT963" s="22">
        <f t="shared" si="28"/>
        <v>53.15</v>
      </c>
      <c r="AU963" s="22">
        <f t="shared" si="29"/>
        <v>0</v>
      </c>
      <c r="AV963" s="22">
        <f t="shared" si="3985"/>
        <v>4554</v>
      </c>
      <c r="AW963" s="22">
        <f t="shared" si="31"/>
        <v>4554</v>
      </c>
      <c r="AX963" s="22">
        <f t="shared" si="32"/>
        <v>0</v>
      </c>
      <c r="AY963" s="22">
        <v>70.73</v>
      </c>
      <c r="AZ963" s="22">
        <f t="shared" si="33"/>
        <v>70.73</v>
      </c>
      <c r="BA963" s="22">
        <f t="shared" si="34"/>
        <v>0</v>
      </c>
      <c r="BB963" s="22">
        <f t="shared" si="35"/>
        <v>4624.73</v>
      </c>
      <c r="BC963" s="22">
        <f t="shared" ref="BC963:BD963" si="3986">SUM(AW963+AZ963)</f>
        <v>4624.73</v>
      </c>
      <c r="BD963" s="22">
        <f t="shared" si="3986"/>
        <v>0</v>
      </c>
      <c r="BE963" s="22">
        <f t="shared" si="37"/>
        <v>0</v>
      </c>
      <c r="BF963" s="27">
        <v>0.0</v>
      </c>
      <c r="BG963" s="22">
        <f t="shared" si="38"/>
        <v>0</v>
      </c>
      <c r="BH963" s="22">
        <f t="shared" si="39"/>
        <v>0</v>
      </c>
      <c r="BI963" s="22">
        <v>230.94</v>
      </c>
      <c r="BJ963" s="22">
        <f t="shared" si="40"/>
        <v>230.94</v>
      </c>
      <c r="BK963" s="22">
        <f t="shared" si="41"/>
        <v>0</v>
      </c>
      <c r="BL963" s="22"/>
      <c r="BM963" s="22">
        <f t="shared" si="42"/>
        <v>0</v>
      </c>
      <c r="BN963" s="22" t="str">
        <f t="shared" si="43"/>
        <v/>
      </c>
      <c r="BO963" s="22">
        <f t="shared" ref="BO963:BQ963" si="3987">BF963+BI963+BL963</f>
        <v>230.94</v>
      </c>
      <c r="BP963" s="22">
        <f t="shared" si="3987"/>
        <v>230.94</v>
      </c>
      <c r="BQ963" s="22">
        <f t="shared" si="3987"/>
        <v>0</v>
      </c>
      <c r="BR963" s="22">
        <f t="shared" si="45"/>
        <v>0</v>
      </c>
      <c r="BS963" s="22">
        <v>0.0</v>
      </c>
      <c r="BT963" s="22">
        <f t="shared" si="46"/>
        <v>0</v>
      </c>
      <c r="BU963" s="22">
        <f t="shared" si="47"/>
        <v>0</v>
      </c>
      <c r="BV963" s="22">
        <f t="shared" si="48"/>
        <v>0</v>
      </c>
      <c r="BW963" s="27">
        <v>191.54</v>
      </c>
      <c r="BX963" s="22">
        <f t="shared" si="49"/>
        <v>191.54</v>
      </c>
      <c r="BY963" s="22">
        <f t="shared" si="50"/>
        <v>0</v>
      </c>
      <c r="BZ963" s="22">
        <f t="shared" si="51"/>
        <v>0</v>
      </c>
      <c r="CA963" s="22">
        <f t="shared" si="52"/>
        <v>0</v>
      </c>
    </row>
    <row r="964" ht="14.25" customHeight="1">
      <c r="A964" s="14" t="s">
        <v>4278</v>
      </c>
      <c r="B964" s="14" t="s">
        <v>4279</v>
      </c>
      <c r="C964" s="14" t="s">
        <v>4280</v>
      </c>
      <c r="D964" s="14" t="s">
        <v>4281</v>
      </c>
      <c r="E964" s="14" t="s">
        <v>4282</v>
      </c>
      <c r="F964" s="14" t="s">
        <v>3904</v>
      </c>
      <c r="G964" s="14" t="s">
        <v>4283</v>
      </c>
      <c r="H964" s="25" t="s">
        <v>3650</v>
      </c>
      <c r="I964" s="26">
        <v>53.15</v>
      </c>
      <c r="J964" s="22">
        <v>0.0</v>
      </c>
      <c r="K964" s="22">
        <f t="shared" si="6"/>
        <v>0</v>
      </c>
      <c r="L964" s="22">
        <f t="shared" si="7"/>
        <v>0</v>
      </c>
      <c r="M964" s="22">
        <v>0.0</v>
      </c>
      <c r="N964" s="22">
        <f t="shared" si="8"/>
        <v>0</v>
      </c>
      <c r="O964" s="22">
        <f t="shared" si="9"/>
        <v>0</v>
      </c>
      <c r="P964" s="22">
        <v>10.0</v>
      </c>
      <c r="Q964" s="22">
        <f t="shared" si="10"/>
        <v>0</v>
      </c>
      <c r="R964" s="22">
        <f t="shared" si="11"/>
        <v>10</v>
      </c>
      <c r="S964" s="22">
        <v>100.0</v>
      </c>
      <c r="T964" s="22">
        <f t="shared" si="12"/>
        <v>56.85</v>
      </c>
      <c r="U964" s="22">
        <f t="shared" si="13"/>
        <v>43.15</v>
      </c>
      <c r="V964" s="22">
        <f t="shared" si="14"/>
        <v>0</v>
      </c>
      <c r="W964" s="22">
        <v>13.9</v>
      </c>
      <c r="X964" s="22">
        <f t="shared" si="15"/>
        <v>13.9</v>
      </c>
      <c r="Y964" s="22">
        <f t="shared" si="16"/>
        <v>0</v>
      </c>
      <c r="Z964" s="22">
        <v>0.39</v>
      </c>
      <c r="AA964" s="22">
        <f t="shared" si="17"/>
        <v>0.39</v>
      </c>
      <c r="AB964" s="22">
        <f t="shared" si="18"/>
        <v>0</v>
      </c>
      <c r="AC964" s="22">
        <v>68.87</v>
      </c>
      <c r="AD964" s="22">
        <f t="shared" si="19"/>
        <v>68.87</v>
      </c>
      <c r="AE964" s="22">
        <f t="shared" si="20"/>
        <v>0</v>
      </c>
      <c r="AF964" s="22">
        <v>1.37</v>
      </c>
      <c r="AG964" s="22">
        <f t="shared" si="21"/>
        <v>1.37</v>
      </c>
      <c r="AH964" s="22">
        <f t="shared" si="22"/>
        <v>0</v>
      </c>
      <c r="AI964" s="22">
        <v>60.86</v>
      </c>
      <c r="AJ964" s="22">
        <f t="shared" si="23"/>
        <v>60.86</v>
      </c>
      <c r="AK964" s="22">
        <f t="shared" si="24"/>
        <v>0</v>
      </c>
      <c r="AL964" s="22">
        <f t="shared" ref="AL964:AN964" si="3988">AF964+AI964</f>
        <v>62.23</v>
      </c>
      <c r="AM964" s="22">
        <f t="shared" si="3988"/>
        <v>62.23</v>
      </c>
      <c r="AN964" s="22">
        <f t="shared" si="3988"/>
        <v>0</v>
      </c>
      <c r="AO964" s="22">
        <f t="shared" ref="AO964:AQ964" si="3989">SUM(J964+M964+P964+S964+W964+Z964+AC964+AF964+AI964)</f>
        <v>255.39</v>
      </c>
      <c r="AP964" s="22">
        <f t="shared" si="3989"/>
        <v>202.24</v>
      </c>
      <c r="AQ964" s="22">
        <f t="shared" si="3989"/>
        <v>53.15</v>
      </c>
      <c r="AR964" s="22">
        <v>0.0</v>
      </c>
      <c r="AS964" s="22">
        <f t="shared" si="27"/>
        <v>53.15</v>
      </c>
      <c r="AT964" s="22">
        <f t="shared" si="28"/>
        <v>53.15</v>
      </c>
      <c r="AU964" s="22">
        <f t="shared" si="29"/>
        <v>0</v>
      </c>
      <c r="AV964" s="22">
        <f t="shared" ref="AV964:AV965" si="3994">82.93*120</f>
        <v>9951.6</v>
      </c>
      <c r="AW964" s="22">
        <f t="shared" si="31"/>
        <v>9951.6</v>
      </c>
      <c r="AX964" s="22">
        <f t="shared" si="32"/>
        <v>0</v>
      </c>
      <c r="AY964" s="22">
        <v>175.06</v>
      </c>
      <c r="AZ964" s="22">
        <f t="shared" si="33"/>
        <v>175.06</v>
      </c>
      <c r="BA964" s="22">
        <f t="shared" si="34"/>
        <v>0</v>
      </c>
      <c r="BB964" s="22">
        <f t="shared" si="35"/>
        <v>10126.66</v>
      </c>
      <c r="BC964" s="22">
        <f t="shared" ref="BC964:BD964" si="3990">SUM(AW964+AZ964)</f>
        <v>10126.66</v>
      </c>
      <c r="BD964" s="22">
        <f t="shared" si="3990"/>
        <v>0</v>
      </c>
      <c r="BE964" s="22">
        <f t="shared" si="37"/>
        <v>0</v>
      </c>
      <c r="BF964" s="27">
        <v>0.0</v>
      </c>
      <c r="BG964" s="22">
        <f t="shared" si="38"/>
        <v>0</v>
      </c>
      <c r="BH964" s="22">
        <f t="shared" si="39"/>
        <v>0</v>
      </c>
      <c r="BI964" s="22">
        <v>283.41</v>
      </c>
      <c r="BJ964" s="22">
        <f t="shared" si="40"/>
        <v>283.41</v>
      </c>
      <c r="BK964" s="22">
        <f t="shared" si="41"/>
        <v>0</v>
      </c>
      <c r="BL964" s="22"/>
      <c r="BM964" s="22">
        <f t="shared" si="42"/>
        <v>0</v>
      </c>
      <c r="BN964" s="22" t="str">
        <f t="shared" si="43"/>
        <v/>
      </c>
      <c r="BO964" s="22">
        <f t="shared" ref="BO964:BQ964" si="3991">BF964+BI964+BL964</f>
        <v>283.41</v>
      </c>
      <c r="BP964" s="22">
        <f t="shared" si="3991"/>
        <v>283.41</v>
      </c>
      <c r="BQ964" s="22">
        <f t="shared" si="3991"/>
        <v>0</v>
      </c>
      <c r="BR964" s="22">
        <f t="shared" si="45"/>
        <v>0</v>
      </c>
      <c r="BS964" s="22">
        <v>0.0</v>
      </c>
      <c r="BT964" s="22">
        <f t="shared" si="46"/>
        <v>0</v>
      </c>
      <c r="BU964" s="22">
        <f t="shared" si="47"/>
        <v>0</v>
      </c>
      <c r="BV964" s="22">
        <f t="shared" si="48"/>
        <v>0</v>
      </c>
      <c r="BW964" s="27">
        <v>234.09</v>
      </c>
      <c r="BX964" s="22">
        <f t="shared" si="49"/>
        <v>234.09</v>
      </c>
      <c r="BY964" s="22">
        <f t="shared" si="50"/>
        <v>0</v>
      </c>
      <c r="BZ964" s="22">
        <f t="shared" si="51"/>
        <v>0</v>
      </c>
      <c r="CA964" s="22">
        <f t="shared" si="52"/>
        <v>0</v>
      </c>
    </row>
    <row r="965" ht="14.25" customHeight="1">
      <c r="A965" s="14" t="s">
        <v>4284</v>
      </c>
      <c r="B965" s="14" t="s">
        <v>4285</v>
      </c>
      <c r="C965" s="14" t="s">
        <v>4286</v>
      </c>
      <c r="D965" s="14" t="s">
        <v>4287</v>
      </c>
      <c r="E965" s="14" t="s">
        <v>4288</v>
      </c>
      <c r="F965" s="14" t="s">
        <v>3729</v>
      </c>
      <c r="G965" s="14" t="s">
        <v>4289</v>
      </c>
      <c r="H965" s="25" t="s">
        <v>3650</v>
      </c>
      <c r="I965" s="26">
        <v>53.15</v>
      </c>
      <c r="J965" s="22">
        <v>0.0</v>
      </c>
      <c r="K965" s="22">
        <f t="shared" si="6"/>
        <v>0</v>
      </c>
      <c r="L965" s="22">
        <f t="shared" si="7"/>
        <v>0</v>
      </c>
      <c r="M965" s="22">
        <v>0.0</v>
      </c>
      <c r="N965" s="22">
        <f t="shared" si="8"/>
        <v>0</v>
      </c>
      <c r="O965" s="22">
        <f t="shared" si="9"/>
        <v>0</v>
      </c>
      <c r="P965" s="22">
        <v>10.0</v>
      </c>
      <c r="Q965" s="22">
        <f t="shared" si="10"/>
        <v>0</v>
      </c>
      <c r="R965" s="22">
        <f t="shared" si="11"/>
        <v>10</v>
      </c>
      <c r="S965" s="22">
        <v>100.0</v>
      </c>
      <c r="T965" s="22">
        <f t="shared" si="12"/>
        <v>56.85</v>
      </c>
      <c r="U965" s="22">
        <f t="shared" si="13"/>
        <v>43.15</v>
      </c>
      <c r="V965" s="22">
        <f t="shared" si="14"/>
        <v>0</v>
      </c>
      <c r="W965" s="22">
        <v>13.9</v>
      </c>
      <c r="X965" s="22">
        <f t="shared" si="15"/>
        <v>13.9</v>
      </c>
      <c r="Y965" s="22">
        <f t="shared" si="16"/>
        <v>0</v>
      </c>
      <c r="Z965" s="22">
        <v>0.39</v>
      </c>
      <c r="AA965" s="22">
        <f t="shared" si="17"/>
        <v>0.39</v>
      </c>
      <c r="AB965" s="22">
        <f t="shared" si="18"/>
        <v>0</v>
      </c>
      <c r="AC965" s="22">
        <v>68.87</v>
      </c>
      <c r="AD965" s="22">
        <f t="shared" si="19"/>
        <v>68.87</v>
      </c>
      <c r="AE965" s="22">
        <f t="shared" si="20"/>
        <v>0</v>
      </c>
      <c r="AF965" s="22">
        <v>1.37</v>
      </c>
      <c r="AG965" s="22">
        <f t="shared" si="21"/>
        <v>1.37</v>
      </c>
      <c r="AH965" s="22">
        <f t="shared" si="22"/>
        <v>0</v>
      </c>
      <c r="AI965" s="22">
        <v>60.86</v>
      </c>
      <c r="AJ965" s="22">
        <f t="shared" si="23"/>
        <v>60.86</v>
      </c>
      <c r="AK965" s="22">
        <f t="shared" si="24"/>
        <v>0</v>
      </c>
      <c r="AL965" s="22">
        <f t="shared" ref="AL965:AN965" si="3992">AF965+AI965</f>
        <v>62.23</v>
      </c>
      <c r="AM965" s="22">
        <f t="shared" si="3992"/>
        <v>62.23</v>
      </c>
      <c r="AN965" s="22">
        <f t="shared" si="3992"/>
        <v>0</v>
      </c>
      <c r="AO965" s="22">
        <f t="shared" ref="AO965:AQ965" si="3993">SUM(J965+M965+P965+S965+W965+Z965+AC965+AF965+AI965)</f>
        <v>255.39</v>
      </c>
      <c r="AP965" s="22">
        <f t="shared" si="3993"/>
        <v>202.24</v>
      </c>
      <c r="AQ965" s="22">
        <f t="shared" si="3993"/>
        <v>53.15</v>
      </c>
      <c r="AR965" s="22">
        <v>0.0</v>
      </c>
      <c r="AS965" s="22">
        <f t="shared" si="27"/>
        <v>53.15</v>
      </c>
      <c r="AT965" s="22">
        <f t="shared" si="28"/>
        <v>53.15</v>
      </c>
      <c r="AU965" s="22">
        <f t="shared" si="29"/>
        <v>0</v>
      </c>
      <c r="AV965" s="22">
        <f t="shared" si="3994"/>
        <v>9951.6</v>
      </c>
      <c r="AW965" s="22">
        <f t="shared" si="31"/>
        <v>9951.6</v>
      </c>
      <c r="AX965" s="22">
        <f t="shared" si="32"/>
        <v>0</v>
      </c>
      <c r="AY965" s="22">
        <v>175.06</v>
      </c>
      <c r="AZ965" s="22">
        <f t="shared" si="33"/>
        <v>175.06</v>
      </c>
      <c r="BA965" s="22">
        <f t="shared" si="34"/>
        <v>0</v>
      </c>
      <c r="BB965" s="22">
        <f t="shared" si="35"/>
        <v>10126.66</v>
      </c>
      <c r="BC965" s="22">
        <f t="shared" ref="BC965:BD965" si="3995">SUM(AW965+AZ965)</f>
        <v>10126.66</v>
      </c>
      <c r="BD965" s="22">
        <f t="shared" si="3995"/>
        <v>0</v>
      </c>
      <c r="BE965" s="22">
        <f t="shared" si="37"/>
        <v>0</v>
      </c>
      <c r="BF965" s="27">
        <v>0.0</v>
      </c>
      <c r="BG965" s="22">
        <f t="shared" si="38"/>
        <v>0</v>
      </c>
      <c r="BH965" s="22">
        <f t="shared" si="39"/>
        <v>0</v>
      </c>
      <c r="BI965" s="22">
        <v>0.0</v>
      </c>
      <c r="BJ965" s="22">
        <f t="shared" si="40"/>
        <v>0</v>
      </c>
      <c r="BK965" s="22">
        <f t="shared" si="41"/>
        <v>0</v>
      </c>
      <c r="BL965" s="22"/>
      <c r="BM965" s="22">
        <f t="shared" si="42"/>
        <v>0</v>
      </c>
      <c r="BN965" s="22" t="str">
        <f t="shared" si="43"/>
        <v/>
      </c>
      <c r="BO965" s="22">
        <f t="shared" ref="BO965:BQ965" si="3996">BF965+BI965+BL965</f>
        <v>0</v>
      </c>
      <c r="BP965" s="22">
        <f t="shared" si="3996"/>
        <v>0</v>
      </c>
      <c r="BQ965" s="22">
        <f t="shared" si="3996"/>
        <v>0</v>
      </c>
      <c r="BR965" s="22">
        <f t="shared" si="45"/>
        <v>0</v>
      </c>
      <c r="BS965" s="22">
        <v>0.0</v>
      </c>
      <c r="BT965" s="22">
        <f t="shared" si="46"/>
        <v>0</v>
      </c>
      <c r="BU965" s="22">
        <f t="shared" si="47"/>
        <v>0</v>
      </c>
      <c r="BV965" s="22">
        <f t="shared" si="48"/>
        <v>0</v>
      </c>
      <c r="BW965" s="27">
        <v>2106.94</v>
      </c>
      <c r="BX965" s="22">
        <f t="shared" si="49"/>
        <v>2106.94</v>
      </c>
      <c r="BY965" s="22">
        <f t="shared" si="50"/>
        <v>0</v>
      </c>
      <c r="BZ965" s="22">
        <f t="shared" si="51"/>
        <v>0</v>
      </c>
      <c r="CA965" s="22">
        <f t="shared" si="52"/>
        <v>0</v>
      </c>
    </row>
    <row r="966" ht="14.25" customHeight="1">
      <c r="A966" s="14" t="s">
        <v>4290</v>
      </c>
      <c r="B966" s="14" t="s">
        <v>4291</v>
      </c>
      <c r="C966" s="14" t="s">
        <v>4292</v>
      </c>
      <c r="D966" s="14" t="s">
        <v>4293</v>
      </c>
      <c r="E966" s="14" t="s">
        <v>4294</v>
      </c>
      <c r="F966" s="14" t="s">
        <v>3723</v>
      </c>
      <c r="G966" s="14" t="s">
        <v>4295</v>
      </c>
      <c r="H966" s="25" t="s">
        <v>3650</v>
      </c>
      <c r="I966" s="26">
        <v>53.15</v>
      </c>
      <c r="J966" s="22">
        <v>0.0</v>
      </c>
      <c r="K966" s="22">
        <f t="shared" si="6"/>
        <v>0</v>
      </c>
      <c r="L966" s="22">
        <f t="shared" si="7"/>
        <v>0</v>
      </c>
      <c r="M966" s="22">
        <v>0.0</v>
      </c>
      <c r="N966" s="22">
        <f t="shared" si="8"/>
        <v>0</v>
      </c>
      <c r="O966" s="22">
        <f t="shared" si="9"/>
        <v>0</v>
      </c>
      <c r="P966" s="22">
        <v>10.0</v>
      </c>
      <c r="Q966" s="22">
        <f t="shared" si="10"/>
        <v>0</v>
      </c>
      <c r="R966" s="22">
        <f t="shared" si="11"/>
        <v>10</v>
      </c>
      <c r="S966" s="22">
        <v>100.0</v>
      </c>
      <c r="T966" s="22">
        <f t="shared" si="12"/>
        <v>56.85</v>
      </c>
      <c r="U966" s="22">
        <f t="shared" si="13"/>
        <v>43.15</v>
      </c>
      <c r="V966" s="22">
        <f t="shared" si="14"/>
        <v>0</v>
      </c>
      <c r="W966" s="22">
        <v>13.9</v>
      </c>
      <c r="X966" s="22">
        <f t="shared" si="15"/>
        <v>13.9</v>
      </c>
      <c r="Y966" s="22">
        <f t="shared" si="16"/>
        <v>0</v>
      </c>
      <c r="Z966" s="22">
        <v>0.39</v>
      </c>
      <c r="AA966" s="22">
        <f t="shared" si="17"/>
        <v>0.39</v>
      </c>
      <c r="AB966" s="22">
        <f t="shared" si="18"/>
        <v>0</v>
      </c>
      <c r="AC966" s="22">
        <v>68.87</v>
      </c>
      <c r="AD966" s="22">
        <f t="shared" si="19"/>
        <v>68.87</v>
      </c>
      <c r="AE966" s="22">
        <f t="shared" si="20"/>
        <v>0</v>
      </c>
      <c r="AF966" s="22">
        <v>1.37</v>
      </c>
      <c r="AG966" s="22">
        <f t="shared" si="21"/>
        <v>1.37</v>
      </c>
      <c r="AH966" s="22">
        <f t="shared" si="22"/>
        <v>0</v>
      </c>
      <c r="AI966" s="22">
        <v>60.86</v>
      </c>
      <c r="AJ966" s="22">
        <f t="shared" si="23"/>
        <v>60.86</v>
      </c>
      <c r="AK966" s="22">
        <f t="shared" si="24"/>
        <v>0</v>
      </c>
      <c r="AL966" s="22">
        <f t="shared" ref="AL966:AN966" si="3997">AF966+AI966</f>
        <v>62.23</v>
      </c>
      <c r="AM966" s="22">
        <f t="shared" si="3997"/>
        <v>62.23</v>
      </c>
      <c r="AN966" s="22">
        <f t="shared" si="3997"/>
        <v>0</v>
      </c>
      <c r="AO966" s="22">
        <f t="shared" ref="AO966:AQ966" si="3998">SUM(J966+M966+P966+S966+W966+Z966+AC966+AF966+AI966)</f>
        <v>255.39</v>
      </c>
      <c r="AP966" s="22">
        <f t="shared" si="3998"/>
        <v>202.24</v>
      </c>
      <c r="AQ966" s="22">
        <f t="shared" si="3998"/>
        <v>53.15</v>
      </c>
      <c r="AR966" s="22">
        <v>0.0</v>
      </c>
      <c r="AS966" s="22">
        <f t="shared" si="27"/>
        <v>53.15</v>
      </c>
      <c r="AT966" s="22">
        <f t="shared" si="28"/>
        <v>53.15</v>
      </c>
      <c r="AU966" s="22">
        <f t="shared" si="29"/>
        <v>0</v>
      </c>
      <c r="AV966" s="22">
        <f>37.95*120</f>
        <v>4554</v>
      </c>
      <c r="AW966" s="22">
        <f t="shared" si="31"/>
        <v>4554</v>
      </c>
      <c r="AX966" s="22">
        <f t="shared" si="32"/>
        <v>0</v>
      </c>
      <c r="AY966" s="22">
        <v>70.73</v>
      </c>
      <c r="AZ966" s="22">
        <f t="shared" si="33"/>
        <v>70.73</v>
      </c>
      <c r="BA966" s="22">
        <f t="shared" si="34"/>
        <v>0</v>
      </c>
      <c r="BB966" s="22">
        <f t="shared" si="35"/>
        <v>4624.73</v>
      </c>
      <c r="BC966" s="22">
        <f t="shared" ref="BC966:BD966" si="3999">SUM(AW966+AZ966)</f>
        <v>4624.73</v>
      </c>
      <c r="BD966" s="22">
        <f t="shared" si="3999"/>
        <v>0</v>
      </c>
      <c r="BE966" s="22">
        <f t="shared" si="37"/>
        <v>0</v>
      </c>
      <c r="BF966" s="27">
        <v>0.0</v>
      </c>
      <c r="BG966" s="22">
        <f t="shared" si="38"/>
        <v>0</v>
      </c>
      <c r="BH966" s="22">
        <f t="shared" si="39"/>
        <v>0</v>
      </c>
      <c r="BI966" s="22">
        <v>177.76</v>
      </c>
      <c r="BJ966" s="22">
        <f t="shared" si="40"/>
        <v>177.76</v>
      </c>
      <c r="BK966" s="22">
        <f t="shared" si="41"/>
        <v>0</v>
      </c>
      <c r="BL966" s="22"/>
      <c r="BM966" s="22">
        <f t="shared" si="42"/>
        <v>0</v>
      </c>
      <c r="BN966" s="22" t="str">
        <f t="shared" si="43"/>
        <v/>
      </c>
      <c r="BO966" s="22">
        <f t="shared" ref="BO966:BQ966" si="4000">BF966+BI966+BL966</f>
        <v>177.76</v>
      </c>
      <c r="BP966" s="22">
        <f t="shared" si="4000"/>
        <v>177.76</v>
      </c>
      <c r="BQ966" s="22">
        <f t="shared" si="4000"/>
        <v>0</v>
      </c>
      <c r="BR966" s="22">
        <f t="shared" si="45"/>
        <v>0</v>
      </c>
      <c r="BS966" s="22">
        <v>0.0</v>
      </c>
      <c r="BT966" s="22">
        <f t="shared" si="46"/>
        <v>0</v>
      </c>
      <c r="BU966" s="22">
        <f t="shared" si="47"/>
        <v>0</v>
      </c>
      <c r="BV966" s="22">
        <f t="shared" si="48"/>
        <v>0</v>
      </c>
      <c r="BW966" s="27">
        <v>244.74</v>
      </c>
      <c r="BX966" s="22">
        <f t="shared" si="49"/>
        <v>244.74</v>
      </c>
      <c r="BY966" s="22">
        <f t="shared" si="50"/>
        <v>0</v>
      </c>
      <c r="BZ966" s="22">
        <f t="shared" si="51"/>
        <v>0</v>
      </c>
      <c r="CA966" s="22">
        <f t="shared" si="52"/>
        <v>0</v>
      </c>
    </row>
    <row r="967" ht="14.25" customHeight="1">
      <c r="A967" s="14" t="s">
        <v>4296</v>
      </c>
      <c r="B967" s="14" t="s">
        <v>4297</v>
      </c>
      <c r="C967" s="14" t="s">
        <v>4298</v>
      </c>
      <c r="D967" s="14" t="s">
        <v>4299</v>
      </c>
      <c r="E967" s="14" t="s">
        <v>4266</v>
      </c>
      <c r="F967" s="14" t="s">
        <v>4300</v>
      </c>
      <c r="G967" s="14" t="s">
        <v>4301</v>
      </c>
      <c r="H967" s="25" t="s">
        <v>3650</v>
      </c>
      <c r="I967" s="26">
        <v>53.15</v>
      </c>
      <c r="J967" s="22">
        <v>0.0</v>
      </c>
      <c r="K967" s="22">
        <f t="shared" si="6"/>
        <v>0</v>
      </c>
      <c r="L967" s="22">
        <f t="shared" si="7"/>
        <v>0</v>
      </c>
      <c r="M967" s="22">
        <v>0.0</v>
      </c>
      <c r="N967" s="22">
        <f t="shared" si="8"/>
        <v>0</v>
      </c>
      <c r="O967" s="22">
        <f t="shared" si="9"/>
        <v>0</v>
      </c>
      <c r="P967" s="22">
        <v>10.0</v>
      </c>
      <c r="Q967" s="22">
        <f t="shared" si="10"/>
        <v>0</v>
      </c>
      <c r="R967" s="22">
        <f t="shared" si="11"/>
        <v>10</v>
      </c>
      <c r="S967" s="22">
        <v>100.0</v>
      </c>
      <c r="T967" s="22">
        <f t="shared" si="12"/>
        <v>56.85</v>
      </c>
      <c r="U967" s="22">
        <f t="shared" si="13"/>
        <v>43.15</v>
      </c>
      <c r="V967" s="22">
        <f t="shared" si="14"/>
        <v>0</v>
      </c>
      <c r="W967" s="22">
        <v>27.8</v>
      </c>
      <c r="X967" s="22">
        <f t="shared" si="15"/>
        <v>27.8</v>
      </c>
      <c r="Y967" s="22">
        <f t="shared" si="16"/>
        <v>0</v>
      </c>
      <c r="Z967" s="22">
        <v>0.39</v>
      </c>
      <c r="AA967" s="22">
        <f t="shared" si="17"/>
        <v>0.39</v>
      </c>
      <c r="AB967" s="22">
        <f t="shared" si="18"/>
        <v>0</v>
      </c>
      <c r="AC967" s="22">
        <v>68.87</v>
      </c>
      <c r="AD967" s="22">
        <f t="shared" si="19"/>
        <v>68.87</v>
      </c>
      <c r="AE967" s="22">
        <f t="shared" si="20"/>
        <v>0</v>
      </c>
      <c r="AF967" s="22">
        <v>1.37</v>
      </c>
      <c r="AG967" s="22">
        <f t="shared" si="21"/>
        <v>1.37</v>
      </c>
      <c r="AH967" s="22">
        <f t="shared" si="22"/>
        <v>0</v>
      </c>
      <c r="AI967" s="22">
        <v>60.86</v>
      </c>
      <c r="AJ967" s="22">
        <f t="shared" si="23"/>
        <v>60.86</v>
      </c>
      <c r="AK967" s="22">
        <f t="shared" si="24"/>
        <v>0</v>
      </c>
      <c r="AL967" s="22">
        <f t="shared" ref="AL967:AN967" si="4001">AF967+AI967</f>
        <v>62.23</v>
      </c>
      <c r="AM967" s="22">
        <f t="shared" si="4001"/>
        <v>62.23</v>
      </c>
      <c r="AN967" s="22">
        <f t="shared" si="4001"/>
        <v>0</v>
      </c>
      <c r="AO967" s="22">
        <f t="shared" ref="AO967:AQ967" si="4002">SUM(J967+M967+P967+S967+W967+Z967+AC967+AF967+AI967)</f>
        <v>269.29</v>
      </c>
      <c r="AP967" s="22">
        <f t="shared" si="4002"/>
        <v>216.14</v>
      </c>
      <c r="AQ967" s="22">
        <f t="shared" si="4002"/>
        <v>53.15</v>
      </c>
      <c r="AR967" s="22">
        <v>0.0</v>
      </c>
      <c r="AS967" s="22">
        <f t="shared" si="27"/>
        <v>53.15</v>
      </c>
      <c r="AT967" s="22">
        <f t="shared" si="28"/>
        <v>53.15</v>
      </c>
      <c r="AU967" s="22">
        <f t="shared" si="29"/>
        <v>0</v>
      </c>
      <c r="AV967" s="22">
        <f t="shared" ref="AV967:AV968" si="4007">82.93*120</f>
        <v>9951.6</v>
      </c>
      <c r="AW967" s="22">
        <f t="shared" si="31"/>
        <v>9951.6</v>
      </c>
      <c r="AX967" s="22">
        <f t="shared" si="32"/>
        <v>0</v>
      </c>
      <c r="AY967" s="22">
        <v>175.06</v>
      </c>
      <c r="AZ967" s="22">
        <f t="shared" si="33"/>
        <v>175.06</v>
      </c>
      <c r="BA967" s="22">
        <f t="shared" si="34"/>
        <v>0</v>
      </c>
      <c r="BB967" s="22">
        <f t="shared" si="35"/>
        <v>10126.66</v>
      </c>
      <c r="BC967" s="22">
        <f t="shared" ref="BC967:BD967" si="4003">SUM(AW967+AZ967)</f>
        <v>10126.66</v>
      </c>
      <c r="BD967" s="22">
        <f t="shared" si="4003"/>
        <v>0</v>
      </c>
      <c r="BE967" s="22">
        <f t="shared" si="37"/>
        <v>0</v>
      </c>
      <c r="BF967" s="27">
        <v>0.0</v>
      </c>
      <c r="BG967" s="22">
        <f t="shared" si="38"/>
        <v>0</v>
      </c>
      <c r="BH967" s="22">
        <f t="shared" si="39"/>
        <v>0</v>
      </c>
      <c r="BI967" s="22">
        <v>0.0</v>
      </c>
      <c r="BJ967" s="22">
        <f t="shared" si="40"/>
        <v>0</v>
      </c>
      <c r="BK967" s="22">
        <f t="shared" si="41"/>
        <v>0</v>
      </c>
      <c r="BL967" s="22"/>
      <c r="BM967" s="22">
        <f t="shared" si="42"/>
        <v>0</v>
      </c>
      <c r="BN967" s="22" t="str">
        <f t="shared" si="43"/>
        <v/>
      </c>
      <c r="BO967" s="22">
        <f t="shared" ref="BO967:BQ967" si="4004">BF967+BI967+BL967</f>
        <v>0</v>
      </c>
      <c r="BP967" s="22">
        <f t="shared" si="4004"/>
        <v>0</v>
      </c>
      <c r="BQ967" s="22">
        <f t="shared" si="4004"/>
        <v>0</v>
      </c>
      <c r="BR967" s="22">
        <f t="shared" si="45"/>
        <v>0</v>
      </c>
      <c r="BS967" s="22">
        <v>0.0</v>
      </c>
      <c r="BT967" s="22">
        <f t="shared" si="46"/>
        <v>0</v>
      </c>
      <c r="BU967" s="22">
        <f t="shared" si="47"/>
        <v>0</v>
      </c>
      <c r="BV967" s="22">
        <f t="shared" si="48"/>
        <v>0</v>
      </c>
      <c r="BW967" s="27">
        <v>2106.94</v>
      </c>
      <c r="BX967" s="22">
        <f t="shared" si="49"/>
        <v>2106.94</v>
      </c>
      <c r="BY967" s="22">
        <f t="shared" si="50"/>
        <v>0</v>
      </c>
      <c r="BZ967" s="22">
        <f t="shared" si="51"/>
        <v>0</v>
      </c>
      <c r="CA967" s="22">
        <f t="shared" si="52"/>
        <v>0</v>
      </c>
    </row>
    <row r="968" ht="14.25" customHeight="1">
      <c r="A968" s="14" t="s">
        <v>4302</v>
      </c>
      <c r="B968" s="14" t="s">
        <v>4303</v>
      </c>
      <c r="C968" s="14" t="s">
        <v>4304</v>
      </c>
      <c r="D968" s="14" t="s">
        <v>4305</v>
      </c>
      <c r="E968" s="14" t="s">
        <v>3708</v>
      </c>
      <c r="F968" s="14" t="s">
        <v>3977</v>
      </c>
      <c r="G968" s="14" t="s">
        <v>4306</v>
      </c>
      <c r="H968" s="25" t="s">
        <v>3650</v>
      </c>
      <c r="I968" s="26">
        <v>53.15</v>
      </c>
      <c r="J968" s="22">
        <v>0.0</v>
      </c>
      <c r="K968" s="22">
        <f t="shared" si="6"/>
        <v>0</v>
      </c>
      <c r="L968" s="22">
        <f t="shared" si="7"/>
        <v>0</v>
      </c>
      <c r="M968" s="22">
        <v>0.0</v>
      </c>
      <c r="N968" s="22">
        <f t="shared" si="8"/>
        <v>0</v>
      </c>
      <c r="O968" s="22">
        <f t="shared" si="9"/>
        <v>0</v>
      </c>
      <c r="P968" s="22">
        <v>10.0</v>
      </c>
      <c r="Q968" s="22">
        <f t="shared" si="10"/>
        <v>0</v>
      </c>
      <c r="R968" s="22">
        <f t="shared" si="11"/>
        <v>10</v>
      </c>
      <c r="S968" s="22">
        <v>100.0</v>
      </c>
      <c r="T968" s="22">
        <f t="shared" si="12"/>
        <v>56.85</v>
      </c>
      <c r="U968" s="22">
        <f t="shared" si="13"/>
        <v>43.15</v>
      </c>
      <c r="V968" s="22">
        <f t="shared" si="14"/>
        <v>0</v>
      </c>
      <c r="W968" s="22">
        <v>13.9</v>
      </c>
      <c r="X968" s="22">
        <f t="shared" si="15"/>
        <v>13.9</v>
      </c>
      <c r="Y968" s="22">
        <f t="shared" si="16"/>
        <v>0</v>
      </c>
      <c r="Z968" s="22">
        <v>0.39</v>
      </c>
      <c r="AA968" s="22">
        <f t="shared" si="17"/>
        <v>0.39</v>
      </c>
      <c r="AB968" s="22">
        <f t="shared" si="18"/>
        <v>0</v>
      </c>
      <c r="AC968" s="22">
        <v>68.87</v>
      </c>
      <c r="AD968" s="22">
        <f t="shared" si="19"/>
        <v>68.87</v>
      </c>
      <c r="AE968" s="22">
        <f t="shared" si="20"/>
        <v>0</v>
      </c>
      <c r="AF968" s="22">
        <v>1.37</v>
      </c>
      <c r="AG968" s="22">
        <f t="shared" si="21"/>
        <v>1.37</v>
      </c>
      <c r="AH968" s="22">
        <f t="shared" si="22"/>
        <v>0</v>
      </c>
      <c r="AI968" s="22">
        <v>60.86</v>
      </c>
      <c r="AJ968" s="22">
        <f t="shared" si="23"/>
        <v>60.86</v>
      </c>
      <c r="AK968" s="22">
        <f t="shared" si="24"/>
        <v>0</v>
      </c>
      <c r="AL968" s="22">
        <f t="shared" ref="AL968:AN968" si="4005">AF968+AI968</f>
        <v>62.23</v>
      </c>
      <c r="AM968" s="22">
        <f t="shared" si="4005"/>
        <v>62.23</v>
      </c>
      <c r="AN968" s="22">
        <f t="shared" si="4005"/>
        <v>0</v>
      </c>
      <c r="AO968" s="22">
        <f t="shared" ref="AO968:AQ968" si="4006">SUM(J968+M968+P968+S968+W968+Z968+AC968+AF968+AI968)</f>
        <v>255.39</v>
      </c>
      <c r="AP968" s="22">
        <f t="shared" si="4006"/>
        <v>202.24</v>
      </c>
      <c r="AQ968" s="22">
        <f t="shared" si="4006"/>
        <v>53.15</v>
      </c>
      <c r="AR968" s="22">
        <v>0.0</v>
      </c>
      <c r="AS968" s="22">
        <f t="shared" si="27"/>
        <v>53.15</v>
      </c>
      <c r="AT968" s="22">
        <f t="shared" si="28"/>
        <v>53.15</v>
      </c>
      <c r="AU968" s="22">
        <f t="shared" si="29"/>
        <v>0</v>
      </c>
      <c r="AV968" s="22">
        <f t="shared" si="4007"/>
        <v>9951.6</v>
      </c>
      <c r="AW968" s="22">
        <f t="shared" si="31"/>
        <v>9951.6</v>
      </c>
      <c r="AX968" s="22">
        <f t="shared" si="32"/>
        <v>0</v>
      </c>
      <c r="AY968" s="22">
        <v>175.06</v>
      </c>
      <c r="AZ968" s="22">
        <f t="shared" si="33"/>
        <v>175.06</v>
      </c>
      <c r="BA968" s="22">
        <f t="shared" si="34"/>
        <v>0</v>
      </c>
      <c r="BB968" s="22">
        <f t="shared" si="35"/>
        <v>10126.66</v>
      </c>
      <c r="BC968" s="22">
        <f t="shared" ref="BC968:BD968" si="4008">SUM(AW968+AZ968)</f>
        <v>10126.66</v>
      </c>
      <c r="BD968" s="22">
        <f t="shared" si="4008"/>
        <v>0</v>
      </c>
      <c r="BE968" s="22">
        <f t="shared" si="37"/>
        <v>0</v>
      </c>
      <c r="BF968" s="27">
        <v>0.0</v>
      </c>
      <c r="BG968" s="22">
        <f t="shared" si="38"/>
        <v>0</v>
      </c>
      <c r="BH968" s="22">
        <f t="shared" si="39"/>
        <v>0</v>
      </c>
      <c r="BI968" s="22">
        <v>283.41</v>
      </c>
      <c r="BJ968" s="22">
        <f t="shared" si="40"/>
        <v>283.41</v>
      </c>
      <c r="BK968" s="22">
        <f t="shared" si="41"/>
        <v>0</v>
      </c>
      <c r="BL968" s="22"/>
      <c r="BM968" s="22">
        <f t="shared" si="42"/>
        <v>0</v>
      </c>
      <c r="BN968" s="22" t="str">
        <f t="shared" si="43"/>
        <v/>
      </c>
      <c r="BO968" s="22">
        <f t="shared" ref="BO968:BQ968" si="4009">BF968+BI968+BL968</f>
        <v>283.41</v>
      </c>
      <c r="BP968" s="22">
        <f t="shared" si="4009"/>
        <v>283.41</v>
      </c>
      <c r="BQ968" s="22">
        <f t="shared" si="4009"/>
        <v>0</v>
      </c>
      <c r="BR968" s="22">
        <f t="shared" si="45"/>
        <v>0</v>
      </c>
      <c r="BS968" s="22">
        <v>0.0</v>
      </c>
      <c r="BT968" s="22">
        <f t="shared" si="46"/>
        <v>0</v>
      </c>
      <c r="BU968" s="22">
        <f t="shared" si="47"/>
        <v>0</v>
      </c>
      <c r="BV968" s="22">
        <f t="shared" si="48"/>
        <v>0</v>
      </c>
      <c r="BW968" s="27">
        <v>4224.51</v>
      </c>
      <c r="BX968" s="22">
        <f t="shared" si="49"/>
        <v>4224.51</v>
      </c>
      <c r="BY968" s="22">
        <f t="shared" si="50"/>
        <v>0</v>
      </c>
      <c r="BZ968" s="22">
        <f t="shared" si="51"/>
        <v>0</v>
      </c>
      <c r="CA968" s="22">
        <f t="shared" si="52"/>
        <v>0</v>
      </c>
    </row>
    <row r="969" ht="14.25" customHeight="1">
      <c r="A969" s="14" t="s">
        <v>4307</v>
      </c>
      <c r="B969" s="14" t="s">
        <v>4308</v>
      </c>
      <c r="C969" s="14" t="s">
        <v>4309</v>
      </c>
      <c r="D969" s="14" t="s">
        <v>4310</v>
      </c>
      <c r="E969" s="14" t="s">
        <v>3683</v>
      </c>
      <c r="F969" s="14" t="s">
        <v>3684</v>
      </c>
      <c r="G969" s="14" t="s">
        <v>4311</v>
      </c>
      <c r="H969" s="25" t="s">
        <v>3650</v>
      </c>
      <c r="I969" s="26">
        <v>53.15</v>
      </c>
      <c r="J969" s="22">
        <v>0.0</v>
      </c>
      <c r="K969" s="22">
        <f t="shared" si="6"/>
        <v>0</v>
      </c>
      <c r="L969" s="22">
        <f t="shared" si="7"/>
        <v>0</v>
      </c>
      <c r="M969" s="22">
        <v>0.0</v>
      </c>
      <c r="N969" s="22">
        <f t="shared" si="8"/>
        <v>0</v>
      </c>
      <c r="O969" s="22">
        <f t="shared" si="9"/>
        <v>0</v>
      </c>
      <c r="P969" s="22">
        <v>10.0</v>
      </c>
      <c r="Q969" s="22">
        <f t="shared" si="10"/>
        <v>0</v>
      </c>
      <c r="R969" s="22">
        <f t="shared" si="11"/>
        <v>10</v>
      </c>
      <c r="S969" s="22">
        <v>100.0</v>
      </c>
      <c r="T969" s="22">
        <f t="shared" si="12"/>
        <v>56.85</v>
      </c>
      <c r="U969" s="22">
        <f t="shared" si="13"/>
        <v>43.15</v>
      </c>
      <c r="V969" s="22">
        <f t="shared" si="14"/>
        <v>0</v>
      </c>
      <c r="W969" s="22">
        <v>13.9</v>
      </c>
      <c r="X969" s="22">
        <f t="shared" si="15"/>
        <v>13.9</v>
      </c>
      <c r="Y969" s="22">
        <f t="shared" si="16"/>
        <v>0</v>
      </c>
      <c r="Z969" s="22">
        <v>0.39</v>
      </c>
      <c r="AA969" s="22">
        <f t="shared" si="17"/>
        <v>0.39</v>
      </c>
      <c r="AB969" s="22">
        <f t="shared" si="18"/>
        <v>0</v>
      </c>
      <c r="AC969" s="22">
        <v>68.87</v>
      </c>
      <c r="AD969" s="22">
        <f t="shared" si="19"/>
        <v>68.87</v>
      </c>
      <c r="AE969" s="22">
        <f t="shared" si="20"/>
        <v>0</v>
      </c>
      <c r="AF969" s="22">
        <v>1.37</v>
      </c>
      <c r="AG969" s="22">
        <f t="shared" si="21"/>
        <v>1.37</v>
      </c>
      <c r="AH969" s="22">
        <f t="shared" si="22"/>
        <v>0</v>
      </c>
      <c r="AI969" s="22">
        <v>60.86</v>
      </c>
      <c r="AJ969" s="22">
        <f t="shared" si="23"/>
        <v>60.86</v>
      </c>
      <c r="AK969" s="22">
        <f t="shared" si="24"/>
        <v>0</v>
      </c>
      <c r="AL969" s="22">
        <f t="shared" ref="AL969:AN969" si="4010">AF969+AI969</f>
        <v>62.23</v>
      </c>
      <c r="AM969" s="22">
        <f t="shared" si="4010"/>
        <v>62.23</v>
      </c>
      <c r="AN969" s="22">
        <f t="shared" si="4010"/>
        <v>0</v>
      </c>
      <c r="AO969" s="22">
        <f t="shared" ref="AO969:AQ969" si="4011">SUM(J969+M969+P969+S969+W969+Z969+AC969+AF969+AI969)</f>
        <v>255.39</v>
      </c>
      <c r="AP969" s="22">
        <f t="shared" si="4011"/>
        <v>202.24</v>
      </c>
      <c r="AQ969" s="22">
        <f t="shared" si="4011"/>
        <v>53.15</v>
      </c>
      <c r="AR969" s="22">
        <v>0.0</v>
      </c>
      <c r="AS969" s="22">
        <f t="shared" si="27"/>
        <v>53.15</v>
      </c>
      <c r="AT969" s="22">
        <f t="shared" si="28"/>
        <v>53.15</v>
      </c>
      <c r="AU969" s="22">
        <f t="shared" si="29"/>
        <v>0</v>
      </c>
      <c r="AV969" s="22">
        <f t="shared" ref="AV969:AV970" si="4016">37.95*120</f>
        <v>4554</v>
      </c>
      <c r="AW969" s="22">
        <f t="shared" si="31"/>
        <v>4554</v>
      </c>
      <c r="AX969" s="22">
        <f t="shared" si="32"/>
        <v>0</v>
      </c>
      <c r="AY969" s="22">
        <v>70.73</v>
      </c>
      <c r="AZ969" s="22">
        <f t="shared" si="33"/>
        <v>70.73</v>
      </c>
      <c r="BA969" s="22">
        <f t="shared" si="34"/>
        <v>0</v>
      </c>
      <c r="BB969" s="22">
        <f t="shared" si="35"/>
        <v>4624.73</v>
      </c>
      <c r="BC969" s="22">
        <f t="shared" ref="BC969:BD969" si="4012">SUM(AW969+AZ969)</f>
        <v>4624.73</v>
      </c>
      <c r="BD969" s="22">
        <f t="shared" si="4012"/>
        <v>0</v>
      </c>
      <c r="BE969" s="22">
        <f t="shared" si="37"/>
        <v>0</v>
      </c>
      <c r="BF969" s="27">
        <v>0.0</v>
      </c>
      <c r="BG969" s="22">
        <f t="shared" si="38"/>
        <v>0</v>
      </c>
      <c r="BH969" s="22">
        <f t="shared" si="39"/>
        <v>0</v>
      </c>
      <c r="BI969" s="22">
        <v>367.45</v>
      </c>
      <c r="BJ969" s="22">
        <f t="shared" si="40"/>
        <v>367.45</v>
      </c>
      <c r="BK969" s="22">
        <f t="shared" si="41"/>
        <v>0</v>
      </c>
      <c r="BL969" s="22"/>
      <c r="BM969" s="22">
        <f t="shared" si="42"/>
        <v>0</v>
      </c>
      <c r="BN969" s="22" t="str">
        <f t="shared" si="43"/>
        <v/>
      </c>
      <c r="BO969" s="22">
        <f t="shared" ref="BO969:BQ969" si="4013">BF969+BI969+BL969</f>
        <v>367.45</v>
      </c>
      <c r="BP969" s="22">
        <f t="shared" si="4013"/>
        <v>367.45</v>
      </c>
      <c r="BQ969" s="22">
        <f t="shared" si="4013"/>
        <v>0</v>
      </c>
      <c r="BR969" s="22">
        <f t="shared" si="45"/>
        <v>0</v>
      </c>
      <c r="BS969" s="22">
        <v>0.0</v>
      </c>
      <c r="BT969" s="22">
        <f t="shared" si="46"/>
        <v>0</v>
      </c>
      <c r="BU969" s="22">
        <f t="shared" si="47"/>
        <v>0</v>
      </c>
      <c r="BV969" s="22">
        <f t="shared" si="48"/>
        <v>0</v>
      </c>
      <c r="BW969" s="27">
        <v>191.54</v>
      </c>
      <c r="BX969" s="22">
        <f t="shared" si="49"/>
        <v>191.54</v>
      </c>
      <c r="BY969" s="22">
        <f t="shared" si="50"/>
        <v>0</v>
      </c>
      <c r="BZ969" s="22">
        <f t="shared" si="51"/>
        <v>0</v>
      </c>
      <c r="CA969" s="22">
        <f t="shared" si="52"/>
        <v>0</v>
      </c>
    </row>
    <row r="970" ht="14.25" customHeight="1">
      <c r="A970" s="14" t="s">
        <v>4312</v>
      </c>
      <c r="B970" s="14" t="s">
        <v>4313</v>
      </c>
      <c r="C970" s="14" t="s">
        <v>4314</v>
      </c>
      <c r="D970" s="14" t="s">
        <v>4315</v>
      </c>
      <c r="E970" s="14" t="s">
        <v>3683</v>
      </c>
      <c r="F970" s="14" t="s">
        <v>3729</v>
      </c>
      <c r="G970" s="14" t="s">
        <v>4316</v>
      </c>
      <c r="H970" s="25" t="s">
        <v>3650</v>
      </c>
      <c r="I970" s="26">
        <v>53.15</v>
      </c>
      <c r="J970" s="22">
        <v>0.0</v>
      </c>
      <c r="K970" s="22">
        <f t="shared" si="6"/>
        <v>0</v>
      </c>
      <c r="L970" s="22">
        <f t="shared" si="7"/>
        <v>0</v>
      </c>
      <c r="M970" s="22">
        <v>0.0</v>
      </c>
      <c r="N970" s="22">
        <f t="shared" si="8"/>
        <v>0</v>
      </c>
      <c r="O970" s="22">
        <f t="shared" si="9"/>
        <v>0</v>
      </c>
      <c r="P970" s="22">
        <v>10.0</v>
      </c>
      <c r="Q970" s="22">
        <f t="shared" si="10"/>
        <v>0</v>
      </c>
      <c r="R970" s="22">
        <f t="shared" si="11"/>
        <v>10</v>
      </c>
      <c r="S970" s="22">
        <v>100.0</v>
      </c>
      <c r="T970" s="22">
        <f t="shared" si="12"/>
        <v>56.85</v>
      </c>
      <c r="U970" s="22">
        <f t="shared" si="13"/>
        <v>43.15</v>
      </c>
      <c r="V970" s="22">
        <f t="shared" si="14"/>
        <v>0</v>
      </c>
      <c r="W970" s="22">
        <v>27.8</v>
      </c>
      <c r="X970" s="22">
        <f t="shared" si="15"/>
        <v>27.8</v>
      </c>
      <c r="Y970" s="22">
        <f t="shared" si="16"/>
        <v>0</v>
      </c>
      <c r="Z970" s="22">
        <v>0.39</v>
      </c>
      <c r="AA970" s="22">
        <f t="shared" si="17"/>
        <v>0.39</v>
      </c>
      <c r="AB970" s="22">
        <f t="shared" si="18"/>
        <v>0</v>
      </c>
      <c r="AC970" s="22">
        <v>68.87</v>
      </c>
      <c r="AD970" s="22">
        <f t="shared" si="19"/>
        <v>68.87</v>
      </c>
      <c r="AE970" s="22">
        <f t="shared" si="20"/>
        <v>0</v>
      </c>
      <c r="AF970" s="22">
        <v>1.37</v>
      </c>
      <c r="AG970" s="22">
        <f t="shared" si="21"/>
        <v>1.37</v>
      </c>
      <c r="AH970" s="22">
        <f t="shared" si="22"/>
        <v>0</v>
      </c>
      <c r="AI970" s="22">
        <v>60.86</v>
      </c>
      <c r="AJ970" s="22">
        <f t="shared" si="23"/>
        <v>60.86</v>
      </c>
      <c r="AK970" s="22">
        <f t="shared" si="24"/>
        <v>0</v>
      </c>
      <c r="AL970" s="22">
        <f t="shared" ref="AL970:AN970" si="4014">AF970+AI970</f>
        <v>62.23</v>
      </c>
      <c r="AM970" s="22">
        <f t="shared" si="4014"/>
        <v>62.23</v>
      </c>
      <c r="AN970" s="22">
        <f t="shared" si="4014"/>
        <v>0</v>
      </c>
      <c r="AO970" s="22">
        <f t="shared" ref="AO970:AQ970" si="4015">SUM(J970+M970+P970+S970+W970+Z970+AC970+AF970+AI970)</f>
        <v>269.29</v>
      </c>
      <c r="AP970" s="22">
        <f t="shared" si="4015"/>
        <v>216.14</v>
      </c>
      <c r="AQ970" s="22">
        <f t="shared" si="4015"/>
        <v>53.15</v>
      </c>
      <c r="AR970" s="22">
        <v>0.0</v>
      </c>
      <c r="AS970" s="22">
        <f t="shared" si="27"/>
        <v>53.15</v>
      </c>
      <c r="AT970" s="22">
        <f t="shared" si="28"/>
        <v>53.15</v>
      </c>
      <c r="AU970" s="22">
        <f t="shared" si="29"/>
        <v>0</v>
      </c>
      <c r="AV970" s="22">
        <f t="shared" si="4016"/>
        <v>4554</v>
      </c>
      <c r="AW970" s="22">
        <f t="shared" si="31"/>
        <v>4554</v>
      </c>
      <c r="AX970" s="22">
        <f t="shared" si="32"/>
        <v>0</v>
      </c>
      <c r="AY970" s="22">
        <v>70.73</v>
      </c>
      <c r="AZ970" s="22">
        <f t="shared" si="33"/>
        <v>70.73</v>
      </c>
      <c r="BA970" s="22">
        <f t="shared" si="34"/>
        <v>0</v>
      </c>
      <c r="BB970" s="22">
        <f t="shared" si="35"/>
        <v>4624.73</v>
      </c>
      <c r="BC970" s="22">
        <f t="shared" ref="BC970:BD970" si="4017">SUM(AW970+AZ970)</f>
        <v>4624.73</v>
      </c>
      <c r="BD970" s="22">
        <f t="shared" si="4017"/>
        <v>0</v>
      </c>
      <c r="BE970" s="22">
        <f t="shared" si="37"/>
        <v>0</v>
      </c>
      <c r="BF970" s="27">
        <v>0.0</v>
      </c>
      <c r="BG970" s="22">
        <f t="shared" si="38"/>
        <v>0</v>
      </c>
      <c r="BH970" s="22">
        <f t="shared" si="39"/>
        <v>0</v>
      </c>
      <c r="BI970" s="22">
        <v>177.76</v>
      </c>
      <c r="BJ970" s="22">
        <f t="shared" si="40"/>
        <v>177.76</v>
      </c>
      <c r="BK970" s="22">
        <f t="shared" si="41"/>
        <v>0</v>
      </c>
      <c r="BL970" s="22"/>
      <c r="BM970" s="22">
        <f t="shared" si="42"/>
        <v>0</v>
      </c>
      <c r="BN970" s="22" t="str">
        <f t="shared" si="43"/>
        <v/>
      </c>
      <c r="BO970" s="22">
        <f t="shared" ref="BO970:BQ970" si="4018">BF970+BI970+BL970</f>
        <v>177.76</v>
      </c>
      <c r="BP970" s="22">
        <f t="shared" si="4018"/>
        <v>177.76</v>
      </c>
      <c r="BQ970" s="22">
        <f t="shared" si="4018"/>
        <v>0</v>
      </c>
      <c r="BR970" s="22">
        <f t="shared" si="45"/>
        <v>0</v>
      </c>
      <c r="BS970" s="22">
        <v>0.0</v>
      </c>
      <c r="BT970" s="22">
        <f t="shared" si="46"/>
        <v>0</v>
      </c>
      <c r="BU970" s="22">
        <f t="shared" si="47"/>
        <v>0</v>
      </c>
      <c r="BV970" s="22">
        <f t="shared" si="48"/>
        <v>0</v>
      </c>
      <c r="BW970" s="27">
        <v>191.54</v>
      </c>
      <c r="BX970" s="22">
        <f t="shared" si="49"/>
        <v>191.54</v>
      </c>
      <c r="BY970" s="22">
        <f t="shared" si="50"/>
        <v>0</v>
      </c>
      <c r="BZ970" s="22">
        <f t="shared" si="51"/>
        <v>0</v>
      </c>
      <c r="CA970" s="22">
        <f t="shared" si="52"/>
        <v>0</v>
      </c>
    </row>
    <row r="971" ht="14.25" customHeight="1">
      <c r="A971" s="14" t="s">
        <v>4317</v>
      </c>
      <c r="B971" s="14" t="s">
        <v>4318</v>
      </c>
      <c r="C971" s="14" t="s">
        <v>4319</v>
      </c>
      <c r="D971" s="14" t="s">
        <v>4320</v>
      </c>
      <c r="E971" s="14" t="s">
        <v>1010</v>
      </c>
      <c r="F971" s="14" t="s">
        <v>3716</v>
      </c>
      <c r="G971" s="14" t="s">
        <v>4321</v>
      </c>
      <c r="H971" s="25" t="s">
        <v>3650</v>
      </c>
      <c r="I971" s="26">
        <v>53.15</v>
      </c>
      <c r="J971" s="22">
        <v>0.0</v>
      </c>
      <c r="K971" s="22">
        <f t="shared" si="6"/>
        <v>0</v>
      </c>
      <c r="L971" s="22">
        <f t="shared" si="7"/>
        <v>0</v>
      </c>
      <c r="M971" s="22">
        <v>0.0</v>
      </c>
      <c r="N971" s="22">
        <f t="shared" si="8"/>
        <v>0</v>
      </c>
      <c r="O971" s="22">
        <f t="shared" si="9"/>
        <v>0</v>
      </c>
      <c r="P971" s="22">
        <v>10.0</v>
      </c>
      <c r="Q971" s="22">
        <f t="shared" si="10"/>
        <v>0</v>
      </c>
      <c r="R971" s="22">
        <f t="shared" si="11"/>
        <v>10</v>
      </c>
      <c r="S971" s="22">
        <v>100.0</v>
      </c>
      <c r="T971" s="22">
        <f t="shared" si="12"/>
        <v>56.85</v>
      </c>
      <c r="U971" s="22">
        <f t="shared" si="13"/>
        <v>43.15</v>
      </c>
      <c r="V971" s="22">
        <f t="shared" si="14"/>
        <v>0</v>
      </c>
      <c r="W971" s="22">
        <v>13.9</v>
      </c>
      <c r="X971" s="22">
        <f t="shared" si="15"/>
        <v>13.9</v>
      </c>
      <c r="Y971" s="22">
        <f t="shared" si="16"/>
        <v>0</v>
      </c>
      <c r="Z971" s="22">
        <v>0.39</v>
      </c>
      <c r="AA971" s="22">
        <f t="shared" si="17"/>
        <v>0.39</v>
      </c>
      <c r="AB971" s="22">
        <f t="shared" si="18"/>
        <v>0</v>
      </c>
      <c r="AC971" s="22">
        <v>68.87</v>
      </c>
      <c r="AD971" s="22">
        <f t="shared" si="19"/>
        <v>68.87</v>
      </c>
      <c r="AE971" s="22">
        <f t="shared" si="20"/>
        <v>0</v>
      </c>
      <c r="AF971" s="22">
        <v>1.37</v>
      </c>
      <c r="AG971" s="22">
        <f t="shared" si="21"/>
        <v>1.37</v>
      </c>
      <c r="AH971" s="22">
        <f t="shared" si="22"/>
        <v>0</v>
      </c>
      <c r="AI971" s="22">
        <v>60.86</v>
      </c>
      <c r="AJ971" s="22">
        <f t="shared" si="23"/>
        <v>60.86</v>
      </c>
      <c r="AK971" s="22">
        <f t="shared" si="24"/>
        <v>0</v>
      </c>
      <c r="AL971" s="22">
        <f t="shared" ref="AL971:AN971" si="4019">AF971+AI971</f>
        <v>62.23</v>
      </c>
      <c r="AM971" s="22">
        <f t="shared" si="4019"/>
        <v>62.23</v>
      </c>
      <c r="AN971" s="22">
        <f t="shared" si="4019"/>
        <v>0</v>
      </c>
      <c r="AO971" s="22">
        <f t="shared" ref="AO971:AQ971" si="4020">SUM(J971+M971+P971+S971+W971+Z971+AC971+AF971+AI971)</f>
        <v>255.39</v>
      </c>
      <c r="AP971" s="22">
        <f t="shared" si="4020"/>
        <v>202.24</v>
      </c>
      <c r="AQ971" s="22">
        <f t="shared" si="4020"/>
        <v>53.15</v>
      </c>
      <c r="AR971" s="22">
        <v>0.0</v>
      </c>
      <c r="AS971" s="22">
        <f t="shared" si="27"/>
        <v>53.15</v>
      </c>
      <c r="AT971" s="22">
        <f t="shared" si="28"/>
        <v>53.15</v>
      </c>
      <c r="AU971" s="22">
        <f t="shared" si="29"/>
        <v>0</v>
      </c>
      <c r="AV971" s="22">
        <f>82.93*120</f>
        <v>9951.6</v>
      </c>
      <c r="AW971" s="22">
        <f t="shared" si="31"/>
        <v>9951.6</v>
      </c>
      <c r="AX971" s="22">
        <f t="shared" si="32"/>
        <v>0</v>
      </c>
      <c r="AY971" s="22">
        <v>175.06</v>
      </c>
      <c r="AZ971" s="22">
        <f t="shared" si="33"/>
        <v>175.06</v>
      </c>
      <c r="BA971" s="22">
        <f t="shared" si="34"/>
        <v>0</v>
      </c>
      <c r="BB971" s="22">
        <f t="shared" si="35"/>
        <v>10126.66</v>
      </c>
      <c r="BC971" s="22">
        <f t="shared" ref="BC971:BD971" si="4021">SUM(AW971+AZ971)</f>
        <v>10126.66</v>
      </c>
      <c r="BD971" s="22">
        <f t="shared" si="4021"/>
        <v>0</v>
      </c>
      <c r="BE971" s="22">
        <f t="shared" si="37"/>
        <v>0</v>
      </c>
      <c r="BF971" s="27">
        <v>0.0</v>
      </c>
      <c r="BG971" s="22">
        <f t="shared" si="38"/>
        <v>0</v>
      </c>
      <c r="BH971" s="22">
        <f t="shared" si="39"/>
        <v>0</v>
      </c>
      <c r="BI971" s="22">
        <v>283.41</v>
      </c>
      <c r="BJ971" s="22">
        <f t="shared" si="40"/>
        <v>283.41</v>
      </c>
      <c r="BK971" s="22">
        <f t="shared" si="41"/>
        <v>0</v>
      </c>
      <c r="BL971" s="22"/>
      <c r="BM971" s="22">
        <f t="shared" si="42"/>
        <v>0</v>
      </c>
      <c r="BN971" s="22" t="str">
        <f t="shared" si="43"/>
        <v/>
      </c>
      <c r="BO971" s="22">
        <f t="shared" ref="BO971:BQ971" si="4022">BF971+BI971+BL971</f>
        <v>283.41</v>
      </c>
      <c r="BP971" s="22">
        <f t="shared" si="4022"/>
        <v>283.41</v>
      </c>
      <c r="BQ971" s="22">
        <f t="shared" si="4022"/>
        <v>0</v>
      </c>
      <c r="BR971" s="22">
        <f t="shared" si="45"/>
        <v>0</v>
      </c>
      <c r="BS971" s="22">
        <v>0.0</v>
      </c>
      <c r="BT971" s="22">
        <f t="shared" si="46"/>
        <v>0</v>
      </c>
      <c r="BU971" s="22">
        <f t="shared" si="47"/>
        <v>0</v>
      </c>
      <c r="BV971" s="22">
        <f t="shared" si="48"/>
        <v>0</v>
      </c>
      <c r="BW971" s="27">
        <v>691.66</v>
      </c>
      <c r="BX971" s="22">
        <f t="shared" si="49"/>
        <v>691.66</v>
      </c>
      <c r="BY971" s="22">
        <f t="shared" si="50"/>
        <v>0</v>
      </c>
      <c r="BZ971" s="22">
        <f t="shared" si="51"/>
        <v>0</v>
      </c>
      <c r="CA971" s="22">
        <f t="shared" si="52"/>
        <v>0</v>
      </c>
    </row>
    <row r="972" ht="14.25" customHeight="1">
      <c r="A972" s="14" t="s">
        <v>4322</v>
      </c>
      <c r="B972" s="14" t="s">
        <v>4323</v>
      </c>
      <c r="C972" s="14" t="s">
        <v>4324</v>
      </c>
      <c r="D972" s="14" t="s">
        <v>4325</v>
      </c>
      <c r="E972" s="14" t="s">
        <v>887</v>
      </c>
      <c r="F972" s="14" t="s">
        <v>3723</v>
      </c>
      <c r="G972" s="14" t="s">
        <v>4326</v>
      </c>
      <c r="H972" s="25" t="s">
        <v>3650</v>
      </c>
      <c r="I972" s="26">
        <v>53.15</v>
      </c>
      <c r="J972" s="22">
        <v>0.0</v>
      </c>
      <c r="K972" s="22">
        <f t="shared" si="6"/>
        <v>0</v>
      </c>
      <c r="L972" s="22">
        <f t="shared" si="7"/>
        <v>0</v>
      </c>
      <c r="M972" s="22">
        <v>0.0</v>
      </c>
      <c r="N972" s="22">
        <f t="shared" si="8"/>
        <v>0</v>
      </c>
      <c r="O972" s="22">
        <f t="shared" si="9"/>
        <v>0</v>
      </c>
      <c r="P972" s="22">
        <v>22.0</v>
      </c>
      <c r="Q972" s="22">
        <f t="shared" si="10"/>
        <v>0</v>
      </c>
      <c r="R972" s="22">
        <f t="shared" si="11"/>
        <v>22</v>
      </c>
      <c r="S972" s="22">
        <v>100.0</v>
      </c>
      <c r="T972" s="22">
        <f t="shared" si="12"/>
        <v>68.85</v>
      </c>
      <c r="U972" s="22">
        <f t="shared" si="13"/>
        <v>31.15</v>
      </c>
      <c r="V972" s="22">
        <f t="shared" si="14"/>
        <v>0</v>
      </c>
      <c r="W972" s="22">
        <v>13.9</v>
      </c>
      <c r="X972" s="22">
        <f t="shared" si="15"/>
        <v>13.9</v>
      </c>
      <c r="Y972" s="22">
        <f t="shared" si="16"/>
        <v>0</v>
      </c>
      <c r="Z972" s="22">
        <v>0.39</v>
      </c>
      <c r="AA972" s="22">
        <f t="shared" si="17"/>
        <v>0.39</v>
      </c>
      <c r="AB972" s="22">
        <f t="shared" si="18"/>
        <v>0</v>
      </c>
      <c r="AC972" s="22">
        <v>68.87</v>
      </c>
      <c r="AD972" s="22">
        <f t="shared" si="19"/>
        <v>68.87</v>
      </c>
      <c r="AE972" s="22">
        <f t="shared" si="20"/>
        <v>0</v>
      </c>
      <c r="AF972" s="22">
        <v>1.37</v>
      </c>
      <c r="AG972" s="22">
        <f t="shared" si="21"/>
        <v>1.37</v>
      </c>
      <c r="AH972" s="22">
        <f t="shared" si="22"/>
        <v>0</v>
      </c>
      <c r="AI972" s="22">
        <v>60.86</v>
      </c>
      <c r="AJ972" s="22">
        <f t="shared" si="23"/>
        <v>60.86</v>
      </c>
      <c r="AK972" s="22">
        <f t="shared" si="24"/>
        <v>0</v>
      </c>
      <c r="AL972" s="22">
        <f t="shared" ref="AL972:AN972" si="4023">AF972+AI972</f>
        <v>62.23</v>
      </c>
      <c r="AM972" s="22">
        <f t="shared" si="4023"/>
        <v>62.23</v>
      </c>
      <c r="AN972" s="22">
        <f t="shared" si="4023"/>
        <v>0</v>
      </c>
      <c r="AO972" s="22">
        <f t="shared" ref="AO972:AQ972" si="4024">SUM(J972+M972+P972+S972+W972+Z972+AC972+AF972+AI972)</f>
        <v>267.39</v>
      </c>
      <c r="AP972" s="22">
        <f t="shared" si="4024"/>
        <v>214.24</v>
      </c>
      <c r="AQ972" s="22">
        <f t="shared" si="4024"/>
        <v>53.15</v>
      </c>
      <c r="AR972" s="22">
        <v>0.0</v>
      </c>
      <c r="AS972" s="22">
        <f t="shared" si="27"/>
        <v>53.15</v>
      </c>
      <c r="AT972" s="22">
        <f t="shared" si="28"/>
        <v>53.15</v>
      </c>
      <c r="AU972" s="22">
        <f t="shared" si="29"/>
        <v>0</v>
      </c>
      <c r="AV972" s="22">
        <f>37.95*120</f>
        <v>4554</v>
      </c>
      <c r="AW972" s="22">
        <f t="shared" si="31"/>
        <v>4554</v>
      </c>
      <c r="AX972" s="22">
        <f t="shared" si="32"/>
        <v>0</v>
      </c>
      <c r="AY972" s="22">
        <v>70.73</v>
      </c>
      <c r="AZ972" s="22">
        <f t="shared" si="33"/>
        <v>70.73</v>
      </c>
      <c r="BA972" s="22">
        <f t="shared" si="34"/>
        <v>0</v>
      </c>
      <c r="BB972" s="22">
        <f t="shared" si="35"/>
        <v>4624.73</v>
      </c>
      <c r="BC972" s="22">
        <f t="shared" ref="BC972:BD972" si="4025">SUM(AW972+AZ972)</f>
        <v>4624.73</v>
      </c>
      <c r="BD972" s="22">
        <f t="shared" si="4025"/>
        <v>0</v>
      </c>
      <c r="BE972" s="22">
        <f t="shared" si="37"/>
        <v>0</v>
      </c>
      <c r="BF972" s="27">
        <v>0.0</v>
      </c>
      <c r="BG972" s="22">
        <f t="shared" si="38"/>
        <v>0</v>
      </c>
      <c r="BH972" s="22">
        <f t="shared" si="39"/>
        <v>0</v>
      </c>
      <c r="BI972" s="22">
        <v>0.0</v>
      </c>
      <c r="BJ972" s="22">
        <f t="shared" si="40"/>
        <v>0</v>
      </c>
      <c r="BK972" s="22">
        <f t="shared" si="41"/>
        <v>0</v>
      </c>
      <c r="BL972" s="22"/>
      <c r="BM972" s="22">
        <f t="shared" si="42"/>
        <v>0</v>
      </c>
      <c r="BN972" s="22" t="str">
        <f t="shared" si="43"/>
        <v/>
      </c>
      <c r="BO972" s="22">
        <f t="shared" ref="BO972:BQ972" si="4026">BF972+BI972+BL972</f>
        <v>0</v>
      </c>
      <c r="BP972" s="22">
        <f t="shared" si="4026"/>
        <v>0</v>
      </c>
      <c r="BQ972" s="22">
        <f t="shared" si="4026"/>
        <v>0</v>
      </c>
      <c r="BR972" s="22">
        <f t="shared" si="45"/>
        <v>0</v>
      </c>
      <c r="BS972" s="22">
        <v>0.0</v>
      </c>
      <c r="BT972" s="22">
        <f t="shared" si="46"/>
        <v>0</v>
      </c>
      <c r="BU972" s="22">
        <f t="shared" si="47"/>
        <v>0</v>
      </c>
      <c r="BV972" s="22">
        <f t="shared" si="48"/>
        <v>0</v>
      </c>
      <c r="BW972" s="27">
        <v>191.54</v>
      </c>
      <c r="BX972" s="22">
        <f t="shared" si="49"/>
        <v>191.54</v>
      </c>
      <c r="BY972" s="22">
        <f t="shared" si="50"/>
        <v>0</v>
      </c>
      <c r="BZ972" s="22">
        <f t="shared" si="51"/>
        <v>0</v>
      </c>
      <c r="CA972" s="22">
        <f t="shared" si="52"/>
        <v>0</v>
      </c>
    </row>
    <row r="973" ht="14.25" customHeight="1">
      <c r="A973" s="14" t="s">
        <v>4327</v>
      </c>
      <c r="B973" s="14" t="s">
        <v>4328</v>
      </c>
      <c r="C973" s="14" t="s">
        <v>4329</v>
      </c>
      <c r="D973" s="14" t="s">
        <v>4330</v>
      </c>
      <c r="E973" s="14" t="s">
        <v>4088</v>
      </c>
      <c r="F973" s="14" t="s">
        <v>4073</v>
      </c>
      <c r="G973" s="14" t="s">
        <v>4331</v>
      </c>
      <c r="H973" s="25" t="s">
        <v>3650</v>
      </c>
      <c r="I973" s="26">
        <v>53.15</v>
      </c>
      <c r="J973" s="22">
        <v>0.0</v>
      </c>
      <c r="K973" s="22">
        <f t="shared" si="6"/>
        <v>0</v>
      </c>
      <c r="L973" s="22">
        <f t="shared" si="7"/>
        <v>0</v>
      </c>
      <c r="M973" s="22">
        <v>0.0</v>
      </c>
      <c r="N973" s="22">
        <f t="shared" si="8"/>
        <v>0</v>
      </c>
      <c r="O973" s="22">
        <f t="shared" si="9"/>
        <v>0</v>
      </c>
      <c r="P973" s="22">
        <v>10.0</v>
      </c>
      <c r="Q973" s="22">
        <f t="shared" si="10"/>
        <v>0</v>
      </c>
      <c r="R973" s="22">
        <f t="shared" si="11"/>
        <v>10</v>
      </c>
      <c r="S973" s="22">
        <v>100.0</v>
      </c>
      <c r="T973" s="22">
        <f t="shared" si="12"/>
        <v>56.85</v>
      </c>
      <c r="U973" s="22">
        <f t="shared" si="13"/>
        <v>43.15</v>
      </c>
      <c r="V973" s="22">
        <f t="shared" si="14"/>
        <v>0</v>
      </c>
      <c r="W973" s="22">
        <v>13.9</v>
      </c>
      <c r="X973" s="22">
        <f t="shared" si="15"/>
        <v>13.9</v>
      </c>
      <c r="Y973" s="22">
        <f t="shared" si="16"/>
        <v>0</v>
      </c>
      <c r="Z973" s="22">
        <v>0.39</v>
      </c>
      <c r="AA973" s="22">
        <f t="shared" si="17"/>
        <v>0.39</v>
      </c>
      <c r="AB973" s="22">
        <f t="shared" si="18"/>
        <v>0</v>
      </c>
      <c r="AC973" s="22">
        <v>68.87</v>
      </c>
      <c r="AD973" s="22">
        <f t="shared" si="19"/>
        <v>68.87</v>
      </c>
      <c r="AE973" s="22">
        <f t="shared" si="20"/>
        <v>0</v>
      </c>
      <c r="AF973" s="22">
        <v>1.37</v>
      </c>
      <c r="AG973" s="22">
        <f t="shared" si="21"/>
        <v>1.37</v>
      </c>
      <c r="AH973" s="22">
        <f t="shared" si="22"/>
        <v>0</v>
      </c>
      <c r="AI973" s="22">
        <v>60.86</v>
      </c>
      <c r="AJ973" s="22">
        <f t="shared" si="23"/>
        <v>60.86</v>
      </c>
      <c r="AK973" s="22">
        <f t="shared" si="24"/>
        <v>0</v>
      </c>
      <c r="AL973" s="22">
        <f t="shared" ref="AL973:AN973" si="4027">AF973+AI973</f>
        <v>62.23</v>
      </c>
      <c r="AM973" s="22">
        <f t="shared" si="4027"/>
        <v>62.23</v>
      </c>
      <c r="AN973" s="22">
        <f t="shared" si="4027"/>
        <v>0</v>
      </c>
      <c r="AO973" s="22">
        <f t="shared" ref="AO973:AQ973" si="4028">SUM(J973+M973+P973+S973+W973+Z973+AC973+AF973+AI973)</f>
        <v>255.39</v>
      </c>
      <c r="AP973" s="22">
        <f t="shared" si="4028"/>
        <v>202.24</v>
      </c>
      <c r="AQ973" s="22">
        <f t="shared" si="4028"/>
        <v>53.15</v>
      </c>
      <c r="AR973" s="22">
        <v>0.0</v>
      </c>
      <c r="AS973" s="22">
        <f t="shared" si="27"/>
        <v>53.15</v>
      </c>
      <c r="AT973" s="22">
        <f t="shared" si="28"/>
        <v>53.15</v>
      </c>
      <c r="AU973" s="22">
        <f t="shared" si="29"/>
        <v>0</v>
      </c>
      <c r="AV973" s="22">
        <f t="shared" ref="AV973:AV974" si="4033">82.93*120</f>
        <v>9951.6</v>
      </c>
      <c r="AW973" s="22">
        <f t="shared" si="31"/>
        <v>9951.6</v>
      </c>
      <c r="AX973" s="22">
        <f t="shared" si="32"/>
        <v>0</v>
      </c>
      <c r="AY973" s="22">
        <v>175.06</v>
      </c>
      <c r="AZ973" s="22">
        <f t="shared" si="33"/>
        <v>175.06</v>
      </c>
      <c r="BA973" s="22">
        <f t="shared" si="34"/>
        <v>0</v>
      </c>
      <c r="BB973" s="22">
        <f t="shared" si="35"/>
        <v>10126.66</v>
      </c>
      <c r="BC973" s="22">
        <f t="shared" ref="BC973:BD973" si="4029">SUM(AW973+AZ973)</f>
        <v>10126.66</v>
      </c>
      <c r="BD973" s="22">
        <f t="shared" si="4029"/>
        <v>0</v>
      </c>
      <c r="BE973" s="22">
        <f t="shared" si="37"/>
        <v>0</v>
      </c>
      <c r="BF973" s="27">
        <v>0.0</v>
      </c>
      <c r="BG973" s="22">
        <f t="shared" si="38"/>
        <v>0</v>
      </c>
      <c r="BH973" s="22">
        <f t="shared" si="39"/>
        <v>0</v>
      </c>
      <c r="BI973" s="22">
        <v>283.41</v>
      </c>
      <c r="BJ973" s="22">
        <f t="shared" si="40"/>
        <v>283.41</v>
      </c>
      <c r="BK973" s="22">
        <f t="shared" si="41"/>
        <v>0</v>
      </c>
      <c r="BL973" s="22"/>
      <c r="BM973" s="22">
        <f t="shared" si="42"/>
        <v>0</v>
      </c>
      <c r="BN973" s="22" t="str">
        <f t="shared" si="43"/>
        <v/>
      </c>
      <c r="BO973" s="22">
        <f t="shared" ref="BO973:BQ973" si="4030">BF973+BI973+BL973</f>
        <v>283.41</v>
      </c>
      <c r="BP973" s="22">
        <f t="shared" si="4030"/>
        <v>283.41</v>
      </c>
      <c r="BQ973" s="22">
        <f t="shared" si="4030"/>
        <v>0</v>
      </c>
      <c r="BR973" s="22">
        <f t="shared" si="45"/>
        <v>0</v>
      </c>
      <c r="BS973" s="22">
        <v>0.0</v>
      </c>
      <c r="BT973" s="22">
        <f t="shared" si="46"/>
        <v>0</v>
      </c>
      <c r="BU973" s="22">
        <f t="shared" si="47"/>
        <v>0</v>
      </c>
      <c r="BV973" s="22">
        <f t="shared" si="48"/>
        <v>0</v>
      </c>
      <c r="BW973" s="27">
        <v>1085.39</v>
      </c>
      <c r="BX973" s="22">
        <f t="shared" si="49"/>
        <v>1085.39</v>
      </c>
      <c r="BY973" s="22">
        <f t="shared" si="50"/>
        <v>0</v>
      </c>
      <c r="BZ973" s="22">
        <f t="shared" si="51"/>
        <v>0</v>
      </c>
      <c r="CA973" s="22">
        <f t="shared" si="52"/>
        <v>0</v>
      </c>
    </row>
    <row r="974" ht="14.25" customHeight="1">
      <c r="A974" s="14" t="s">
        <v>4332</v>
      </c>
      <c r="B974" s="14" t="s">
        <v>4333</v>
      </c>
      <c r="C974" s="14" t="s">
        <v>4334</v>
      </c>
      <c r="D974" s="14" t="s">
        <v>4335</v>
      </c>
      <c r="E974" s="14" t="s">
        <v>4336</v>
      </c>
      <c r="F974" s="14" t="s">
        <v>3729</v>
      </c>
      <c r="G974" s="14" t="s">
        <v>4337</v>
      </c>
      <c r="H974" s="25" t="s">
        <v>3650</v>
      </c>
      <c r="I974" s="26">
        <v>53.15</v>
      </c>
      <c r="J974" s="22">
        <v>0.0</v>
      </c>
      <c r="K974" s="22">
        <f t="shared" si="6"/>
        <v>0</v>
      </c>
      <c r="L974" s="22">
        <f t="shared" si="7"/>
        <v>0</v>
      </c>
      <c r="M974" s="22">
        <v>0.0</v>
      </c>
      <c r="N974" s="22">
        <f t="shared" si="8"/>
        <v>0</v>
      </c>
      <c r="O974" s="22">
        <f t="shared" si="9"/>
        <v>0</v>
      </c>
      <c r="P974" s="22">
        <v>22.0</v>
      </c>
      <c r="Q974" s="22">
        <f t="shared" si="10"/>
        <v>0</v>
      </c>
      <c r="R974" s="22">
        <f t="shared" si="11"/>
        <v>22</v>
      </c>
      <c r="S974" s="22">
        <v>100.0</v>
      </c>
      <c r="T974" s="22">
        <f t="shared" si="12"/>
        <v>68.85</v>
      </c>
      <c r="U974" s="22">
        <f t="shared" si="13"/>
        <v>31.15</v>
      </c>
      <c r="V974" s="22">
        <f t="shared" si="14"/>
        <v>0</v>
      </c>
      <c r="W974" s="22">
        <v>13.9</v>
      </c>
      <c r="X974" s="22">
        <f t="shared" si="15"/>
        <v>13.9</v>
      </c>
      <c r="Y974" s="22">
        <f t="shared" si="16"/>
        <v>0</v>
      </c>
      <c r="Z974" s="22">
        <v>0.39</v>
      </c>
      <c r="AA974" s="22">
        <f t="shared" si="17"/>
        <v>0.39</v>
      </c>
      <c r="AB974" s="22">
        <f t="shared" si="18"/>
        <v>0</v>
      </c>
      <c r="AC974" s="22">
        <v>68.87</v>
      </c>
      <c r="AD974" s="22">
        <f t="shared" si="19"/>
        <v>68.87</v>
      </c>
      <c r="AE974" s="22">
        <f t="shared" si="20"/>
        <v>0</v>
      </c>
      <c r="AF974" s="22">
        <v>1.37</v>
      </c>
      <c r="AG974" s="22">
        <f t="shared" si="21"/>
        <v>1.37</v>
      </c>
      <c r="AH974" s="22">
        <f t="shared" si="22"/>
        <v>0</v>
      </c>
      <c r="AI974" s="22">
        <v>60.86</v>
      </c>
      <c r="AJ974" s="22">
        <f t="shared" si="23"/>
        <v>60.86</v>
      </c>
      <c r="AK974" s="22">
        <f t="shared" si="24"/>
        <v>0</v>
      </c>
      <c r="AL974" s="22">
        <f t="shared" ref="AL974:AN974" si="4031">AF974+AI974</f>
        <v>62.23</v>
      </c>
      <c r="AM974" s="22">
        <f t="shared" si="4031"/>
        <v>62.23</v>
      </c>
      <c r="AN974" s="22">
        <f t="shared" si="4031"/>
        <v>0</v>
      </c>
      <c r="AO974" s="22">
        <f t="shared" ref="AO974:AQ974" si="4032">SUM(J974+M974+P974+S974+W974+Z974+AC974+AF974+AI974)</f>
        <v>267.39</v>
      </c>
      <c r="AP974" s="22">
        <f t="shared" si="4032"/>
        <v>214.24</v>
      </c>
      <c r="AQ974" s="22">
        <f t="shared" si="4032"/>
        <v>53.15</v>
      </c>
      <c r="AR974" s="22">
        <v>0.0</v>
      </c>
      <c r="AS974" s="22">
        <f t="shared" si="27"/>
        <v>53.15</v>
      </c>
      <c r="AT974" s="22">
        <f t="shared" si="28"/>
        <v>53.15</v>
      </c>
      <c r="AU974" s="22">
        <f t="shared" si="29"/>
        <v>0</v>
      </c>
      <c r="AV974" s="22">
        <f t="shared" si="4033"/>
        <v>9951.6</v>
      </c>
      <c r="AW974" s="22">
        <f t="shared" si="31"/>
        <v>9951.6</v>
      </c>
      <c r="AX974" s="22">
        <f t="shared" si="32"/>
        <v>0</v>
      </c>
      <c r="AY974" s="22">
        <v>175.06</v>
      </c>
      <c r="AZ974" s="22">
        <f t="shared" si="33"/>
        <v>175.06</v>
      </c>
      <c r="BA974" s="22">
        <f t="shared" si="34"/>
        <v>0</v>
      </c>
      <c r="BB974" s="22">
        <f t="shared" si="35"/>
        <v>10126.66</v>
      </c>
      <c r="BC974" s="22">
        <f t="shared" ref="BC974:BD974" si="4034">SUM(AW974+AZ974)</f>
        <v>10126.66</v>
      </c>
      <c r="BD974" s="22">
        <f t="shared" si="4034"/>
        <v>0</v>
      </c>
      <c r="BE974" s="22">
        <f t="shared" si="37"/>
        <v>0</v>
      </c>
      <c r="BF974" s="27">
        <v>0.0</v>
      </c>
      <c r="BG974" s="22">
        <f t="shared" si="38"/>
        <v>0</v>
      </c>
      <c r="BH974" s="22">
        <f t="shared" si="39"/>
        <v>0</v>
      </c>
      <c r="BI974" s="22">
        <v>1464.55</v>
      </c>
      <c r="BJ974" s="22">
        <f t="shared" si="40"/>
        <v>1464.55</v>
      </c>
      <c r="BK974" s="22">
        <f t="shared" si="41"/>
        <v>0</v>
      </c>
      <c r="BL974" s="22"/>
      <c r="BM974" s="22">
        <f t="shared" si="42"/>
        <v>0</v>
      </c>
      <c r="BN974" s="22" t="str">
        <f t="shared" si="43"/>
        <v/>
      </c>
      <c r="BO974" s="22">
        <f t="shared" ref="BO974:BQ974" si="4035">BF974+BI974+BL974</f>
        <v>1464.55</v>
      </c>
      <c r="BP974" s="22">
        <f t="shared" si="4035"/>
        <v>1464.55</v>
      </c>
      <c r="BQ974" s="22">
        <f t="shared" si="4035"/>
        <v>0</v>
      </c>
      <c r="BR974" s="22">
        <f t="shared" si="45"/>
        <v>0</v>
      </c>
      <c r="BS974" s="22">
        <v>0.0</v>
      </c>
      <c r="BT974" s="22">
        <f t="shared" si="46"/>
        <v>0</v>
      </c>
      <c r="BU974" s="22">
        <f t="shared" si="47"/>
        <v>0</v>
      </c>
      <c r="BV974" s="22">
        <f t="shared" si="48"/>
        <v>0</v>
      </c>
      <c r="BW974" s="27">
        <v>361.8</v>
      </c>
      <c r="BX974" s="22">
        <f t="shared" si="49"/>
        <v>361.8</v>
      </c>
      <c r="BY974" s="22">
        <f t="shared" si="50"/>
        <v>0</v>
      </c>
      <c r="BZ974" s="22">
        <f t="shared" si="51"/>
        <v>0</v>
      </c>
      <c r="CA974" s="22">
        <f t="shared" si="52"/>
        <v>0</v>
      </c>
    </row>
    <row r="975" ht="14.25" customHeight="1">
      <c r="A975" s="14" t="s">
        <v>4338</v>
      </c>
      <c r="B975" s="14" t="s">
        <v>4339</v>
      </c>
      <c r="C975" s="14" t="s">
        <v>4340</v>
      </c>
      <c r="D975" s="14" t="s">
        <v>4341</v>
      </c>
      <c r="E975" s="14" t="s">
        <v>4342</v>
      </c>
      <c r="F975" s="14" t="s">
        <v>4343</v>
      </c>
      <c r="G975" s="14" t="s">
        <v>4344</v>
      </c>
      <c r="H975" s="25" t="s">
        <v>3650</v>
      </c>
      <c r="I975" s="26">
        <v>53.15</v>
      </c>
      <c r="J975" s="22">
        <v>0.0</v>
      </c>
      <c r="K975" s="22">
        <f t="shared" si="6"/>
        <v>0</v>
      </c>
      <c r="L975" s="22">
        <f t="shared" si="7"/>
        <v>0</v>
      </c>
      <c r="M975" s="22">
        <v>0.0</v>
      </c>
      <c r="N975" s="22">
        <f t="shared" si="8"/>
        <v>0</v>
      </c>
      <c r="O975" s="22">
        <f t="shared" si="9"/>
        <v>0</v>
      </c>
      <c r="P975" s="22">
        <v>22.0</v>
      </c>
      <c r="Q975" s="22">
        <f t="shared" si="10"/>
        <v>0</v>
      </c>
      <c r="R975" s="22">
        <f t="shared" si="11"/>
        <v>22</v>
      </c>
      <c r="S975" s="22">
        <v>100.0</v>
      </c>
      <c r="T975" s="22">
        <f t="shared" si="12"/>
        <v>68.85</v>
      </c>
      <c r="U975" s="22">
        <f t="shared" si="13"/>
        <v>31.15</v>
      </c>
      <c r="V975" s="22">
        <f t="shared" si="14"/>
        <v>0</v>
      </c>
      <c r="W975" s="22">
        <v>13.9</v>
      </c>
      <c r="X975" s="22">
        <f t="shared" si="15"/>
        <v>13.9</v>
      </c>
      <c r="Y975" s="22">
        <f t="shared" si="16"/>
        <v>0</v>
      </c>
      <c r="Z975" s="22">
        <v>0.39</v>
      </c>
      <c r="AA975" s="22">
        <f t="shared" si="17"/>
        <v>0.39</v>
      </c>
      <c r="AB975" s="22">
        <f t="shared" si="18"/>
        <v>0</v>
      </c>
      <c r="AC975" s="22">
        <v>68.87</v>
      </c>
      <c r="AD975" s="22">
        <f t="shared" si="19"/>
        <v>68.87</v>
      </c>
      <c r="AE975" s="22">
        <f t="shared" si="20"/>
        <v>0</v>
      </c>
      <c r="AF975" s="22">
        <v>1.37</v>
      </c>
      <c r="AG975" s="22">
        <f t="shared" si="21"/>
        <v>1.37</v>
      </c>
      <c r="AH975" s="22">
        <f t="shared" si="22"/>
        <v>0</v>
      </c>
      <c r="AI975" s="22">
        <v>60.86</v>
      </c>
      <c r="AJ975" s="22">
        <f t="shared" si="23"/>
        <v>60.86</v>
      </c>
      <c r="AK975" s="22">
        <f t="shared" si="24"/>
        <v>0</v>
      </c>
      <c r="AL975" s="22">
        <f t="shared" ref="AL975:AN975" si="4036">AF975+AI975</f>
        <v>62.23</v>
      </c>
      <c r="AM975" s="22">
        <f t="shared" si="4036"/>
        <v>62.23</v>
      </c>
      <c r="AN975" s="22">
        <f t="shared" si="4036"/>
        <v>0</v>
      </c>
      <c r="AO975" s="22">
        <f t="shared" ref="AO975:AQ975" si="4037">SUM(J975+M975+P975+S975+W975+Z975+AC975+AF975+AI975)</f>
        <v>267.39</v>
      </c>
      <c r="AP975" s="22">
        <f t="shared" si="4037"/>
        <v>214.24</v>
      </c>
      <c r="AQ975" s="22">
        <f t="shared" si="4037"/>
        <v>53.15</v>
      </c>
      <c r="AR975" s="22">
        <v>0.0</v>
      </c>
      <c r="AS975" s="22">
        <f t="shared" si="27"/>
        <v>53.15</v>
      </c>
      <c r="AT975" s="22">
        <f t="shared" si="28"/>
        <v>53.15</v>
      </c>
      <c r="AU975" s="22">
        <f t="shared" si="29"/>
        <v>0</v>
      </c>
      <c r="AV975" s="22">
        <f>37.95*120</f>
        <v>4554</v>
      </c>
      <c r="AW975" s="22">
        <f t="shared" si="31"/>
        <v>4554</v>
      </c>
      <c r="AX975" s="22">
        <f t="shared" si="32"/>
        <v>0</v>
      </c>
      <c r="AY975" s="22">
        <v>70.73</v>
      </c>
      <c r="AZ975" s="22">
        <f t="shared" si="33"/>
        <v>70.73</v>
      </c>
      <c r="BA975" s="22">
        <f t="shared" si="34"/>
        <v>0</v>
      </c>
      <c r="BB975" s="22">
        <f t="shared" si="35"/>
        <v>4624.73</v>
      </c>
      <c r="BC975" s="22">
        <f t="shared" ref="BC975:BD975" si="4038">SUM(AW975+AZ975)</f>
        <v>4624.73</v>
      </c>
      <c r="BD975" s="22">
        <f t="shared" si="4038"/>
        <v>0</v>
      </c>
      <c r="BE975" s="22">
        <f t="shared" si="37"/>
        <v>0</v>
      </c>
      <c r="BF975" s="27">
        <v>0.0</v>
      </c>
      <c r="BG975" s="22">
        <f t="shared" si="38"/>
        <v>0</v>
      </c>
      <c r="BH975" s="22">
        <f t="shared" si="39"/>
        <v>0</v>
      </c>
      <c r="BI975" s="22">
        <v>0.0</v>
      </c>
      <c r="BJ975" s="22">
        <f t="shared" si="40"/>
        <v>0</v>
      </c>
      <c r="BK975" s="22">
        <f t="shared" si="41"/>
        <v>0</v>
      </c>
      <c r="BL975" s="22"/>
      <c r="BM975" s="22">
        <f t="shared" si="42"/>
        <v>0</v>
      </c>
      <c r="BN975" s="22" t="str">
        <f t="shared" si="43"/>
        <v/>
      </c>
      <c r="BO975" s="22">
        <f t="shared" ref="BO975:BQ975" si="4039">BF975+BI975+BL975</f>
        <v>0</v>
      </c>
      <c r="BP975" s="22">
        <f t="shared" si="4039"/>
        <v>0</v>
      </c>
      <c r="BQ975" s="22">
        <f t="shared" si="4039"/>
        <v>0</v>
      </c>
      <c r="BR975" s="22">
        <f t="shared" si="45"/>
        <v>0</v>
      </c>
      <c r="BS975" s="22">
        <v>0.0</v>
      </c>
      <c r="BT975" s="22">
        <f t="shared" si="46"/>
        <v>0</v>
      </c>
      <c r="BU975" s="22">
        <f t="shared" si="47"/>
        <v>0</v>
      </c>
      <c r="BV975" s="22">
        <f t="shared" si="48"/>
        <v>0</v>
      </c>
      <c r="BW975" s="27">
        <v>1468.47</v>
      </c>
      <c r="BX975" s="22">
        <f t="shared" si="49"/>
        <v>1468.47</v>
      </c>
      <c r="BY975" s="22">
        <f t="shared" si="50"/>
        <v>0</v>
      </c>
      <c r="BZ975" s="22">
        <f t="shared" si="51"/>
        <v>0</v>
      </c>
      <c r="CA975" s="22">
        <f t="shared" si="52"/>
        <v>0</v>
      </c>
    </row>
    <row r="976" ht="14.25" customHeight="1">
      <c r="A976" s="14" t="s">
        <v>4345</v>
      </c>
      <c r="B976" s="14" t="s">
        <v>4346</v>
      </c>
      <c r="C976" s="14" t="s">
        <v>4347</v>
      </c>
      <c r="D976" s="14" t="s">
        <v>4348</v>
      </c>
      <c r="E976" s="14" t="s">
        <v>4349</v>
      </c>
      <c r="F976" s="14" t="s">
        <v>3977</v>
      </c>
      <c r="G976" s="14" t="s">
        <v>4350</v>
      </c>
      <c r="H976" s="25" t="s">
        <v>3650</v>
      </c>
      <c r="I976" s="26">
        <v>53.15</v>
      </c>
      <c r="J976" s="22">
        <v>0.0</v>
      </c>
      <c r="K976" s="22">
        <f t="shared" si="6"/>
        <v>0</v>
      </c>
      <c r="L976" s="22">
        <f t="shared" si="7"/>
        <v>0</v>
      </c>
      <c r="M976" s="22">
        <v>0.0</v>
      </c>
      <c r="N976" s="22">
        <f t="shared" si="8"/>
        <v>0</v>
      </c>
      <c r="O976" s="22">
        <f t="shared" si="9"/>
        <v>0</v>
      </c>
      <c r="P976" s="22">
        <v>22.0</v>
      </c>
      <c r="Q976" s="22">
        <f t="shared" si="10"/>
        <v>0</v>
      </c>
      <c r="R976" s="22">
        <f t="shared" si="11"/>
        <v>22</v>
      </c>
      <c r="S976" s="22">
        <v>100.0</v>
      </c>
      <c r="T976" s="22">
        <f t="shared" si="12"/>
        <v>68.85</v>
      </c>
      <c r="U976" s="22">
        <f t="shared" si="13"/>
        <v>31.15</v>
      </c>
      <c r="V976" s="22">
        <f t="shared" si="14"/>
        <v>0</v>
      </c>
      <c r="W976" s="22">
        <v>27.8</v>
      </c>
      <c r="X976" s="22">
        <f t="shared" si="15"/>
        <v>27.8</v>
      </c>
      <c r="Y976" s="22">
        <f t="shared" si="16"/>
        <v>0</v>
      </c>
      <c r="Z976" s="22">
        <v>0.39</v>
      </c>
      <c r="AA976" s="22">
        <f t="shared" si="17"/>
        <v>0.39</v>
      </c>
      <c r="AB976" s="22">
        <f t="shared" si="18"/>
        <v>0</v>
      </c>
      <c r="AC976" s="22">
        <v>68.87</v>
      </c>
      <c r="AD976" s="22">
        <f t="shared" si="19"/>
        <v>68.87</v>
      </c>
      <c r="AE976" s="22">
        <f t="shared" si="20"/>
        <v>0</v>
      </c>
      <c r="AF976" s="22">
        <v>1.37</v>
      </c>
      <c r="AG976" s="22">
        <f t="shared" si="21"/>
        <v>1.37</v>
      </c>
      <c r="AH976" s="22">
        <f t="shared" si="22"/>
        <v>0</v>
      </c>
      <c r="AI976" s="22">
        <v>60.86</v>
      </c>
      <c r="AJ976" s="22">
        <f t="shared" si="23"/>
        <v>60.86</v>
      </c>
      <c r="AK976" s="22">
        <f t="shared" si="24"/>
        <v>0</v>
      </c>
      <c r="AL976" s="22">
        <f t="shared" ref="AL976:AN976" si="4040">AF976+AI976</f>
        <v>62.23</v>
      </c>
      <c r="AM976" s="22">
        <f t="shared" si="4040"/>
        <v>62.23</v>
      </c>
      <c r="AN976" s="22">
        <f t="shared" si="4040"/>
        <v>0</v>
      </c>
      <c r="AO976" s="22">
        <f t="shared" ref="AO976:AQ976" si="4041">SUM(J976+M976+P976+S976+W976+Z976+AC976+AF976+AI976)</f>
        <v>281.29</v>
      </c>
      <c r="AP976" s="22">
        <f t="shared" si="4041"/>
        <v>228.14</v>
      </c>
      <c r="AQ976" s="22">
        <f t="shared" si="4041"/>
        <v>53.15</v>
      </c>
      <c r="AR976" s="22">
        <v>0.0</v>
      </c>
      <c r="AS976" s="22">
        <f t="shared" si="27"/>
        <v>53.15</v>
      </c>
      <c r="AT976" s="22">
        <f t="shared" si="28"/>
        <v>53.15</v>
      </c>
      <c r="AU976" s="22">
        <f t="shared" si="29"/>
        <v>0</v>
      </c>
      <c r="AV976" s="22">
        <f t="shared" ref="AV976:AV978" si="4046">82.93*120</f>
        <v>9951.6</v>
      </c>
      <c r="AW976" s="22">
        <f t="shared" si="31"/>
        <v>9951.6</v>
      </c>
      <c r="AX976" s="22">
        <f t="shared" si="32"/>
        <v>0</v>
      </c>
      <c r="AY976" s="22">
        <v>175.06</v>
      </c>
      <c r="AZ976" s="22">
        <f t="shared" si="33"/>
        <v>175.06</v>
      </c>
      <c r="BA976" s="22">
        <f t="shared" si="34"/>
        <v>0</v>
      </c>
      <c r="BB976" s="22">
        <f t="shared" si="35"/>
        <v>10126.66</v>
      </c>
      <c r="BC976" s="22">
        <f t="shared" ref="BC976:BD976" si="4042">SUM(AW976+AZ976)</f>
        <v>10126.66</v>
      </c>
      <c r="BD976" s="22">
        <f t="shared" si="4042"/>
        <v>0</v>
      </c>
      <c r="BE976" s="22">
        <f t="shared" si="37"/>
        <v>0</v>
      </c>
      <c r="BF976" s="27">
        <v>0.0</v>
      </c>
      <c r="BG976" s="22">
        <f t="shared" si="38"/>
        <v>0</v>
      </c>
      <c r="BH976" s="22">
        <f t="shared" si="39"/>
        <v>0</v>
      </c>
      <c r="BI976" s="22">
        <v>283.41</v>
      </c>
      <c r="BJ976" s="22">
        <f t="shared" si="40"/>
        <v>283.41</v>
      </c>
      <c r="BK976" s="22">
        <f t="shared" si="41"/>
        <v>0</v>
      </c>
      <c r="BL976" s="22"/>
      <c r="BM976" s="22">
        <f t="shared" si="42"/>
        <v>0</v>
      </c>
      <c r="BN976" s="22" t="str">
        <f t="shared" si="43"/>
        <v/>
      </c>
      <c r="BO976" s="22">
        <f t="shared" ref="BO976:BQ976" si="4043">BF976+BI976+BL976</f>
        <v>283.41</v>
      </c>
      <c r="BP976" s="22">
        <f t="shared" si="4043"/>
        <v>283.41</v>
      </c>
      <c r="BQ976" s="22">
        <f t="shared" si="4043"/>
        <v>0</v>
      </c>
      <c r="BR976" s="22">
        <f t="shared" si="45"/>
        <v>0</v>
      </c>
      <c r="BS976" s="22">
        <v>0.0</v>
      </c>
      <c r="BT976" s="22">
        <f t="shared" si="46"/>
        <v>0</v>
      </c>
      <c r="BU976" s="22">
        <f t="shared" si="47"/>
        <v>0</v>
      </c>
      <c r="BV976" s="22">
        <f t="shared" si="48"/>
        <v>0</v>
      </c>
      <c r="BW976" s="27">
        <v>681.04</v>
      </c>
      <c r="BX976" s="22">
        <f t="shared" si="49"/>
        <v>681.04</v>
      </c>
      <c r="BY976" s="22">
        <f t="shared" si="50"/>
        <v>0</v>
      </c>
      <c r="BZ976" s="22">
        <f t="shared" si="51"/>
        <v>0</v>
      </c>
      <c r="CA976" s="22">
        <f t="shared" si="52"/>
        <v>0</v>
      </c>
    </row>
    <row r="977" ht="14.25" customHeight="1">
      <c r="A977" s="14" t="s">
        <v>4351</v>
      </c>
      <c r="B977" s="14" t="s">
        <v>4352</v>
      </c>
      <c r="C977" s="14" t="s">
        <v>4353</v>
      </c>
      <c r="D977" s="14" t="s">
        <v>4354</v>
      </c>
      <c r="E977" s="14" t="s">
        <v>1010</v>
      </c>
      <c r="F977" s="14" t="s">
        <v>3865</v>
      </c>
      <c r="G977" s="14" t="s">
        <v>4355</v>
      </c>
      <c r="H977" s="25" t="s">
        <v>3650</v>
      </c>
      <c r="I977" s="26">
        <v>53.15</v>
      </c>
      <c r="J977" s="22">
        <v>0.0</v>
      </c>
      <c r="K977" s="22">
        <f t="shared" si="6"/>
        <v>0</v>
      </c>
      <c r="L977" s="22">
        <f t="shared" si="7"/>
        <v>0</v>
      </c>
      <c r="M977" s="22">
        <v>0.0</v>
      </c>
      <c r="N977" s="22">
        <f t="shared" si="8"/>
        <v>0</v>
      </c>
      <c r="O977" s="22">
        <f t="shared" si="9"/>
        <v>0</v>
      </c>
      <c r="P977" s="22">
        <v>22.0</v>
      </c>
      <c r="Q977" s="22">
        <f t="shared" si="10"/>
        <v>0</v>
      </c>
      <c r="R977" s="22">
        <f t="shared" si="11"/>
        <v>22</v>
      </c>
      <c r="S977" s="22">
        <v>100.0</v>
      </c>
      <c r="T977" s="22">
        <f t="shared" si="12"/>
        <v>68.85</v>
      </c>
      <c r="U977" s="22">
        <f t="shared" si="13"/>
        <v>31.15</v>
      </c>
      <c r="V977" s="22">
        <f t="shared" si="14"/>
        <v>0</v>
      </c>
      <c r="W977" s="22">
        <v>13.9</v>
      </c>
      <c r="X977" s="22">
        <f t="shared" si="15"/>
        <v>13.9</v>
      </c>
      <c r="Y977" s="22">
        <f t="shared" si="16"/>
        <v>0</v>
      </c>
      <c r="Z977" s="22">
        <v>0.39</v>
      </c>
      <c r="AA977" s="22">
        <f t="shared" si="17"/>
        <v>0.39</v>
      </c>
      <c r="AB977" s="22">
        <f t="shared" si="18"/>
        <v>0</v>
      </c>
      <c r="AC977" s="22">
        <v>68.87</v>
      </c>
      <c r="AD977" s="22">
        <f t="shared" si="19"/>
        <v>68.87</v>
      </c>
      <c r="AE977" s="22">
        <f t="shared" si="20"/>
        <v>0</v>
      </c>
      <c r="AF977" s="22">
        <v>1.37</v>
      </c>
      <c r="AG977" s="22">
        <f t="shared" si="21"/>
        <v>1.37</v>
      </c>
      <c r="AH977" s="22">
        <f t="shared" si="22"/>
        <v>0</v>
      </c>
      <c r="AI977" s="22">
        <v>60.86</v>
      </c>
      <c r="AJ977" s="22">
        <f t="shared" si="23"/>
        <v>60.86</v>
      </c>
      <c r="AK977" s="22">
        <f t="shared" si="24"/>
        <v>0</v>
      </c>
      <c r="AL977" s="22">
        <f t="shared" ref="AL977:AN977" si="4044">AF977+AI977</f>
        <v>62.23</v>
      </c>
      <c r="AM977" s="22">
        <f t="shared" si="4044"/>
        <v>62.23</v>
      </c>
      <c r="AN977" s="22">
        <f t="shared" si="4044"/>
        <v>0</v>
      </c>
      <c r="AO977" s="22">
        <f t="shared" ref="AO977:AQ977" si="4045">SUM(J977+M977+P977+S977+W977+Z977+AC977+AF977+AI977)</f>
        <v>267.39</v>
      </c>
      <c r="AP977" s="22">
        <f t="shared" si="4045"/>
        <v>214.24</v>
      </c>
      <c r="AQ977" s="22">
        <f t="shared" si="4045"/>
        <v>53.15</v>
      </c>
      <c r="AR977" s="22">
        <v>0.0</v>
      </c>
      <c r="AS977" s="22">
        <f t="shared" si="27"/>
        <v>53.15</v>
      </c>
      <c r="AT977" s="22">
        <f t="shared" si="28"/>
        <v>53.15</v>
      </c>
      <c r="AU977" s="22">
        <f t="shared" si="29"/>
        <v>0</v>
      </c>
      <c r="AV977" s="22">
        <f t="shared" si="4046"/>
        <v>9951.6</v>
      </c>
      <c r="AW977" s="22">
        <f t="shared" si="31"/>
        <v>9951.6</v>
      </c>
      <c r="AX977" s="22">
        <f t="shared" si="32"/>
        <v>0</v>
      </c>
      <c r="AY977" s="22">
        <v>175.06</v>
      </c>
      <c r="AZ977" s="22">
        <f t="shared" si="33"/>
        <v>175.06</v>
      </c>
      <c r="BA977" s="22">
        <f t="shared" si="34"/>
        <v>0</v>
      </c>
      <c r="BB977" s="22">
        <f t="shared" si="35"/>
        <v>10126.66</v>
      </c>
      <c r="BC977" s="22">
        <f t="shared" ref="BC977:BD977" si="4047">SUM(AW977+AZ977)</f>
        <v>10126.66</v>
      </c>
      <c r="BD977" s="22">
        <f t="shared" si="4047"/>
        <v>0</v>
      </c>
      <c r="BE977" s="22">
        <f t="shared" si="37"/>
        <v>0</v>
      </c>
      <c r="BF977" s="27">
        <v>0.0</v>
      </c>
      <c r="BG977" s="22">
        <f t="shared" si="38"/>
        <v>0</v>
      </c>
      <c r="BH977" s="22">
        <f t="shared" si="39"/>
        <v>0</v>
      </c>
      <c r="BI977" s="22">
        <v>283.41</v>
      </c>
      <c r="BJ977" s="22">
        <f t="shared" si="40"/>
        <v>283.41</v>
      </c>
      <c r="BK977" s="22">
        <f t="shared" si="41"/>
        <v>0</v>
      </c>
      <c r="BL977" s="22"/>
      <c r="BM977" s="22">
        <f t="shared" si="42"/>
        <v>0</v>
      </c>
      <c r="BN977" s="22" t="str">
        <f t="shared" si="43"/>
        <v/>
      </c>
      <c r="BO977" s="22">
        <f t="shared" ref="BO977:BQ977" si="4048">BF977+BI977+BL977</f>
        <v>283.41</v>
      </c>
      <c r="BP977" s="22">
        <f t="shared" si="4048"/>
        <v>283.41</v>
      </c>
      <c r="BQ977" s="22">
        <f t="shared" si="4048"/>
        <v>0</v>
      </c>
      <c r="BR977" s="22">
        <f t="shared" si="45"/>
        <v>0</v>
      </c>
      <c r="BS977" s="22">
        <v>2711.9</v>
      </c>
      <c r="BT977" s="22">
        <f t="shared" si="46"/>
        <v>2711.9</v>
      </c>
      <c r="BU977" s="22">
        <f t="shared" si="47"/>
        <v>0</v>
      </c>
      <c r="BV977" s="22">
        <f t="shared" si="48"/>
        <v>0</v>
      </c>
      <c r="BW977" s="27">
        <v>266.02</v>
      </c>
      <c r="BX977" s="22">
        <f t="shared" si="49"/>
        <v>266.02</v>
      </c>
      <c r="BY977" s="22">
        <f t="shared" si="50"/>
        <v>0</v>
      </c>
      <c r="BZ977" s="22">
        <f t="shared" si="51"/>
        <v>0</v>
      </c>
      <c r="CA977" s="22">
        <f t="shared" si="52"/>
        <v>0</v>
      </c>
    </row>
    <row r="978" ht="14.25" customHeight="1">
      <c r="A978" s="14" t="s">
        <v>4356</v>
      </c>
      <c r="B978" s="14" t="s">
        <v>4357</v>
      </c>
      <c r="C978" s="14" t="s">
        <v>4358</v>
      </c>
      <c r="D978" s="14" t="s">
        <v>4359</v>
      </c>
      <c r="E978" s="14" t="s">
        <v>4360</v>
      </c>
      <c r="F978" s="14" t="s">
        <v>3677</v>
      </c>
      <c r="G978" s="14" t="s">
        <v>4361</v>
      </c>
      <c r="H978" s="25" t="s">
        <v>3650</v>
      </c>
      <c r="I978" s="26">
        <v>53.15</v>
      </c>
      <c r="J978" s="22">
        <v>0.0</v>
      </c>
      <c r="K978" s="22">
        <f t="shared" si="6"/>
        <v>0</v>
      </c>
      <c r="L978" s="22">
        <f t="shared" si="7"/>
        <v>0</v>
      </c>
      <c r="M978" s="22">
        <v>0.0</v>
      </c>
      <c r="N978" s="22">
        <f t="shared" si="8"/>
        <v>0</v>
      </c>
      <c r="O978" s="22">
        <f t="shared" si="9"/>
        <v>0</v>
      </c>
      <c r="P978" s="22">
        <v>10.0</v>
      </c>
      <c r="Q978" s="22">
        <f t="shared" si="10"/>
        <v>0</v>
      </c>
      <c r="R978" s="22">
        <f t="shared" si="11"/>
        <v>10</v>
      </c>
      <c r="S978" s="22">
        <v>100.0</v>
      </c>
      <c r="T978" s="22">
        <f t="shared" si="12"/>
        <v>56.85</v>
      </c>
      <c r="U978" s="22">
        <f t="shared" si="13"/>
        <v>43.15</v>
      </c>
      <c r="V978" s="22">
        <f t="shared" si="14"/>
        <v>0</v>
      </c>
      <c r="W978" s="22">
        <v>13.9</v>
      </c>
      <c r="X978" s="22">
        <f t="shared" si="15"/>
        <v>13.9</v>
      </c>
      <c r="Y978" s="22">
        <f t="shared" si="16"/>
        <v>0</v>
      </c>
      <c r="Z978" s="22">
        <v>0.39</v>
      </c>
      <c r="AA978" s="22">
        <f t="shared" si="17"/>
        <v>0.39</v>
      </c>
      <c r="AB978" s="22">
        <f t="shared" si="18"/>
        <v>0</v>
      </c>
      <c r="AC978" s="22">
        <v>68.87</v>
      </c>
      <c r="AD978" s="22">
        <f t="shared" si="19"/>
        <v>68.87</v>
      </c>
      <c r="AE978" s="22">
        <f t="shared" si="20"/>
        <v>0</v>
      </c>
      <c r="AF978" s="22">
        <v>1.37</v>
      </c>
      <c r="AG978" s="22">
        <f t="shared" si="21"/>
        <v>1.37</v>
      </c>
      <c r="AH978" s="22">
        <f t="shared" si="22"/>
        <v>0</v>
      </c>
      <c r="AI978" s="22">
        <v>60.86</v>
      </c>
      <c r="AJ978" s="22">
        <f t="shared" si="23"/>
        <v>60.86</v>
      </c>
      <c r="AK978" s="22">
        <f t="shared" si="24"/>
        <v>0</v>
      </c>
      <c r="AL978" s="22">
        <f t="shared" ref="AL978:AN978" si="4049">AF978+AI978</f>
        <v>62.23</v>
      </c>
      <c r="AM978" s="22">
        <f t="shared" si="4049"/>
        <v>62.23</v>
      </c>
      <c r="AN978" s="22">
        <f t="shared" si="4049"/>
        <v>0</v>
      </c>
      <c r="AO978" s="22">
        <f t="shared" ref="AO978:AQ978" si="4050">SUM(J978+M978+P978+S978+W978+Z978+AC978+AF978+AI978)</f>
        <v>255.39</v>
      </c>
      <c r="AP978" s="22">
        <f t="shared" si="4050"/>
        <v>202.24</v>
      </c>
      <c r="AQ978" s="22">
        <f t="shared" si="4050"/>
        <v>53.15</v>
      </c>
      <c r="AR978" s="22">
        <v>0.0</v>
      </c>
      <c r="AS978" s="22">
        <f t="shared" si="27"/>
        <v>53.15</v>
      </c>
      <c r="AT978" s="22">
        <f t="shared" si="28"/>
        <v>53.15</v>
      </c>
      <c r="AU978" s="22">
        <f t="shared" si="29"/>
        <v>0</v>
      </c>
      <c r="AV978" s="22">
        <f t="shared" si="4046"/>
        <v>9951.6</v>
      </c>
      <c r="AW978" s="22">
        <f t="shared" si="31"/>
        <v>9951.6</v>
      </c>
      <c r="AX978" s="22">
        <f t="shared" si="32"/>
        <v>0</v>
      </c>
      <c r="AY978" s="22">
        <v>175.06</v>
      </c>
      <c r="AZ978" s="22">
        <f t="shared" si="33"/>
        <v>175.06</v>
      </c>
      <c r="BA978" s="22">
        <f t="shared" si="34"/>
        <v>0</v>
      </c>
      <c r="BB978" s="22">
        <f t="shared" si="35"/>
        <v>10126.66</v>
      </c>
      <c r="BC978" s="22">
        <f t="shared" ref="BC978:BD978" si="4051">SUM(AW978+AZ978)</f>
        <v>10126.66</v>
      </c>
      <c r="BD978" s="22">
        <f t="shared" si="4051"/>
        <v>0</v>
      </c>
      <c r="BE978" s="22">
        <f t="shared" si="37"/>
        <v>0</v>
      </c>
      <c r="BF978" s="27">
        <v>0.0</v>
      </c>
      <c r="BG978" s="22">
        <f t="shared" si="38"/>
        <v>0</v>
      </c>
      <c r="BH978" s="22">
        <f t="shared" si="39"/>
        <v>0</v>
      </c>
      <c r="BI978" s="22">
        <v>283.41</v>
      </c>
      <c r="BJ978" s="22">
        <f t="shared" si="40"/>
        <v>283.41</v>
      </c>
      <c r="BK978" s="22">
        <f t="shared" si="41"/>
        <v>0</v>
      </c>
      <c r="BL978" s="22"/>
      <c r="BM978" s="22">
        <f t="shared" si="42"/>
        <v>0</v>
      </c>
      <c r="BN978" s="22" t="str">
        <f t="shared" si="43"/>
        <v/>
      </c>
      <c r="BO978" s="22">
        <f t="shared" ref="BO978:BQ978" si="4052">BF978+BI978+BL978</f>
        <v>283.41</v>
      </c>
      <c r="BP978" s="22">
        <f t="shared" si="4052"/>
        <v>283.41</v>
      </c>
      <c r="BQ978" s="22">
        <f t="shared" si="4052"/>
        <v>0</v>
      </c>
      <c r="BR978" s="22">
        <f t="shared" si="45"/>
        <v>0</v>
      </c>
      <c r="BS978" s="22">
        <v>0.0</v>
      </c>
      <c r="BT978" s="22">
        <f t="shared" si="46"/>
        <v>0</v>
      </c>
      <c r="BU978" s="22">
        <f t="shared" si="47"/>
        <v>0</v>
      </c>
      <c r="BV978" s="22">
        <f t="shared" si="48"/>
        <v>0</v>
      </c>
      <c r="BW978" s="27">
        <v>2026.07</v>
      </c>
      <c r="BX978" s="22">
        <f t="shared" si="49"/>
        <v>2026.07</v>
      </c>
      <c r="BY978" s="22">
        <f t="shared" si="50"/>
        <v>0</v>
      </c>
      <c r="BZ978" s="22">
        <f t="shared" si="51"/>
        <v>0</v>
      </c>
      <c r="CA978" s="22">
        <f t="shared" si="52"/>
        <v>0</v>
      </c>
    </row>
    <row r="979" ht="14.25" customHeight="1">
      <c r="A979" s="14" t="s">
        <v>4362</v>
      </c>
      <c r="B979" s="14" t="s">
        <v>4363</v>
      </c>
      <c r="C979" s="14" t="s">
        <v>4364</v>
      </c>
      <c r="D979" s="14" t="s">
        <v>4365</v>
      </c>
      <c r="E979" s="14" t="s">
        <v>346</v>
      </c>
      <c r="F979" s="14" t="s">
        <v>3684</v>
      </c>
      <c r="G979" s="14" t="s">
        <v>4366</v>
      </c>
      <c r="H979" s="25" t="s">
        <v>3650</v>
      </c>
      <c r="I979" s="26">
        <v>53.15</v>
      </c>
      <c r="J979" s="22">
        <v>0.0</v>
      </c>
      <c r="K979" s="22">
        <f t="shared" si="6"/>
        <v>0</v>
      </c>
      <c r="L979" s="22">
        <f t="shared" si="7"/>
        <v>0</v>
      </c>
      <c r="M979" s="22">
        <v>0.0</v>
      </c>
      <c r="N979" s="22">
        <f t="shared" si="8"/>
        <v>0</v>
      </c>
      <c r="O979" s="22">
        <f t="shared" si="9"/>
        <v>0</v>
      </c>
      <c r="P979" s="22">
        <v>22.0</v>
      </c>
      <c r="Q979" s="22">
        <f t="shared" si="10"/>
        <v>0</v>
      </c>
      <c r="R979" s="22">
        <f t="shared" si="11"/>
        <v>22</v>
      </c>
      <c r="S979" s="22">
        <v>100.0</v>
      </c>
      <c r="T979" s="22">
        <f t="shared" si="12"/>
        <v>68.85</v>
      </c>
      <c r="U979" s="22">
        <f t="shared" si="13"/>
        <v>31.15</v>
      </c>
      <c r="V979" s="22">
        <f t="shared" si="14"/>
        <v>0</v>
      </c>
      <c r="W979" s="22">
        <v>13.9</v>
      </c>
      <c r="X979" s="22">
        <f t="shared" si="15"/>
        <v>13.9</v>
      </c>
      <c r="Y979" s="22">
        <f t="shared" si="16"/>
        <v>0</v>
      </c>
      <c r="Z979" s="22">
        <v>0.39</v>
      </c>
      <c r="AA979" s="22">
        <f t="shared" si="17"/>
        <v>0.39</v>
      </c>
      <c r="AB979" s="22">
        <f t="shared" si="18"/>
        <v>0</v>
      </c>
      <c r="AC979" s="22">
        <v>68.87</v>
      </c>
      <c r="AD979" s="22">
        <f t="shared" si="19"/>
        <v>68.87</v>
      </c>
      <c r="AE979" s="22">
        <f t="shared" si="20"/>
        <v>0</v>
      </c>
      <c r="AF979" s="22">
        <v>1.37</v>
      </c>
      <c r="AG979" s="22">
        <f t="shared" si="21"/>
        <v>1.37</v>
      </c>
      <c r="AH979" s="22">
        <f t="shared" si="22"/>
        <v>0</v>
      </c>
      <c r="AI979" s="22">
        <v>60.86</v>
      </c>
      <c r="AJ979" s="22">
        <f t="shared" si="23"/>
        <v>60.86</v>
      </c>
      <c r="AK979" s="22">
        <f t="shared" si="24"/>
        <v>0</v>
      </c>
      <c r="AL979" s="22">
        <f t="shared" ref="AL979:AN979" si="4053">AF979+AI979</f>
        <v>62.23</v>
      </c>
      <c r="AM979" s="22">
        <f t="shared" si="4053"/>
        <v>62.23</v>
      </c>
      <c r="AN979" s="22">
        <f t="shared" si="4053"/>
        <v>0</v>
      </c>
      <c r="AO979" s="22">
        <f t="shared" ref="AO979:AQ979" si="4054">SUM(J979+M979+P979+S979+W979+Z979+AC979+AF979+AI979)</f>
        <v>267.39</v>
      </c>
      <c r="AP979" s="22">
        <f t="shared" si="4054"/>
        <v>214.24</v>
      </c>
      <c r="AQ979" s="22">
        <f t="shared" si="4054"/>
        <v>53.15</v>
      </c>
      <c r="AR979" s="22">
        <v>0.0</v>
      </c>
      <c r="AS979" s="22">
        <f t="shared" si="27"/>
        <v>53.15</v>
      </c>
      <c r="AT979" s="22">
        <f t="shared" si="28"/>
        <v>53.15</v>
      </c>
      <c r="AU979" s="22">
        <f t="shared" si="29"/>
        <v>0</v>
      </c>
      <c r="AV979" s="22">
        <f>37.95*120</f>
        <v>4554</v>
      </c>
      <c r="AW979" s="22">
        <f t="shared" si="31"/>
        <v>4554</v>
      </c>
      <c r="AX979" s="22">
        <f t="shared" si="32"/>
        <v>0</v>
      </c>
      <c r="AY979" s="22">
        <v>70.73</v>
      </c>
      <c r="AZ979" s="22">
        <f t="shared" si="33"/>
        <v>70.73</v>
      </c>
      <c r="BA979" s="22">
        <f t="shared" si="34"/>
        <v>0</v>
      </c>
      <c r="BB979" s="22">
        <f t="shared" si="35"/>
        <v>4624.73</v>
      </c>
      <c r="BC979" s="22">
        <f t="shared" ref="BC979:BD979" si="4055">SUM(AW979+AZ979)</f>
        <v>4624.73</v>
      </c>
      <c r="BD979" s="22">
        <f t="shared" si="4055"/>
        <v>0</v>
      </c>
      <c r="BE979" s="22">
        <f t="shared" si="37"/>
        <v>0</v>
      </c>
      <c r="BF979" s="27">
        <v>0.0</v>
      </c>
      <c r="BG979" s="22">
        <f t="shared" si="38"/>
        <v>0</v>
      </c>
      <c r="BH979" s="22">
        <f t="shared" si="39"/>
        <v>0</v>
      </c>
      <c r="BI979" s="22">
        <v>177.76</v>
      </c>
      <c r="BJ979" s="22">
        <f t="shared" si="40"/>
        <v>177.76</v>
      </c>
      <c r="BK979" s="22">
        <f t="shared" si="41"/>
        <v>0</v>
      </c>
      <c r="BL979" s="22"/>
      <c r="BM979" s="22">
        <f t="shared" si="42"/>
        <v>0</v>
      </c>
      <c r="BN979" s="22" t="str">
        <f t="shared" si="43"/>
        <v/>
      </c>
      <c r="BO979" s="22">
        <f t="shared" ref="BO979:BQ979" si="4056">BF979+BI979+BL979</f>
        <v>177.76</v>
      </c>
      <c r="BP979" s="22">
        <f t="shared" si="4056"/>
        <v>177.76</v>
      </c>
      <c r="BQ979" s="22">
        <f t="shared" si="4056"/>
        <v>0</v>
      </c>
      <c r="BR979" s="22">
        <f t="shared" si="45"/>
        <v>0</v>
      </c>
      <c r="BS979" s="22">
        <v>0.0</v>
      </c>
      <c r="BT979" s="22">
        <f t="shared" si="46"/>
        <v>0</v>
      </c>
      <c r="BU979" s="22">
        <f t="shared" si="47"/>
        <v>0</v>
      </c>
      <c r="BV979" s="22">
        <f t="shared" si="48"/>
        <v>0</v>
      </c>
      <c r="BW979" s="27">
        <v>702.31</v>
      </c>
      <c r="BX979" s="22">
        <f t="shared" si="49"/>
        <v>702.31</v>
      </c>
      <c r="BY979" s="22">
        <f t="shared" si="50"/>
        <v>0</v>
      </c>
      <c r="BZ979" s="22">
        <f t="shared" si="51"/>
        <v>0</v>
      </c>
      <c r="CA979" s="22">
        <f t="shared" si="52"/>
        <v>0</v>
      </c>
    </row>
    <row r="980" ht="14.25" customHeight="1">
      <c r="A980" s="14" t="s">
        <v>4367</v>
      </c>
      <c r="B980" s="14" t="s">
        <v>4368</v>
      </c>
      <c r="C980" s="14" t="s">
        <v>4369</v>
      </c>
      <c r="D980" s="14" t="s">
        <v>4370</v>
      </c>
      <c r="E980" s="14" t="s">
        <v>4024</v>
      </c>
      <c r="F980" s="14" t="s">
        <v>3767</v>
      </c>
      <c r="G980" s="14" t="s">
        <v>4371</v>
      </c>
      <c r="H980" s="25" t="s">
        <v>3650</v>
      </c>
      <c r="I980" s="26">
        <v>53.15</v>
      </c>
      <c r="J980" s="22">
        <v>0.0</v>
      </c>
      <c r="K980" s="22">
        <f t="shared" si="6"/>
        <v>0</v>
      </c>
      <c r="L980" s="22">
        <f t="shared" si="7"/>
        <v>0</v>
      </c>
      <c r="M980" s="22">
        <v>0.0</v>
      </c>
      <c r="N980" s="22">
        <f t="shared" si="8"/>
        <v>0</v>
      </c>
      <c r="O980" s="22">
        <f t="shared" si="9"/>
        <v>0</v>
      </c>
      <c r="P980" s="22">
        <v>22.0</v>
      </c>
      <c r="Q980" s="22">
        <f t="shared" si="10"/>
        <v>0</v>
      </c>
      <c r="R980" s="22">
        <f t="shared" si="11"/>
        <v>22</v>
      </c>
      <c r="S980" s="22">
        <v>100.0</v>
      </c>
      <c r="T980" s="22">
        <f t="shared" si="12"/>
        <v>68.85</v>
      </c>
      <c r="U980" s="22">
        <f t="shared" si="13"/>
        <v>31.15</v>
      </c>
      <c r="V980" s="22">
        <f t="shared" si="14"/>
        <v>0</v>
      </c>
      <c r="W980" s="22">
        <v>13.9</v>
      </c>
      <c r="X980" s="22">
        <f t="shared" si="15"/>
        <v>13.9</v>
      </c>
      <c r="Y980" s="22">
        <f t="shared" si="16"/>
        <v>0</v>
      </c>
      <c r="Z980" s="22">
        <v>0.39</v>
      </c>
      <c r="AA980" s="22">
        <f t="shared" si="17"/>
        <v>0.39</v>
      </c>
      <c r="AB980" s="22">
        <f t="shared" si="18"/>
        <v>0</v>
      </c>
      <c r="AC980" s="22">
        <v>68.87</v>
      </c>
      <c r="AD980" s="22">
        <f t="shared" si="19"/>
        <v>68.87</v>
      </c>
      <c r="AE980" s="22">
        <f t="shared" si="20"/>
        <v>0</v>
      </c>
      <c r="AF980" s="22">
        <v>1.37</v>
      </c>
      <c r="AG980" s="22">
        <f t="shared" si="21"/>
        <v>1.37</v>
      </c>
      <c r="AH980" s="22">
        <f t="shared" si="22"/>
        <v>0</v>
      </c>
      <c r="AI980" s="22">
        <v>60.86</v>
      </c>
      <c r="AJ980" s="22">
        <f t="shared" si="23"/>
        <v>60.86</v>
      </c>
      <c r="AK980" s="22">
        <f t="shared" si="24"/>
        <v>0</v>
      </c>
      <c r="AL980" s="22">
        <f t="shared" ref="AL980:AN980" si="4057">AF980+AI980</f>
        <v>62.23</v>
      </c>
      <c r="AM980" s="22">
        <f t="shared" si="4057"/>
        <v>62.23</v>
      </c>
      <c r="AN980" s="22">
        <f t="shared" si="4057"/>
        <v>0</v>
      </c>
      <c r="AO980" s="22">
        <f t="shared" ref="AO980:AQ980" si="4058">SUM(J980+M980+P980+S980+W980+Z980+AC980+AF980+AI980)</f>
        <v>267.39</v>
      </c>
      <c r="AP980" s="22">
        <f t="shared" si="4058"/>
        <v>214.24</v>
      </c>
      <c r="AQ980" s="22">
        <f t="shared" si="4058"/>
        <v>53.15</v>
      </c>
      <c r="AR980" s="22">
        <v>0.0</v>
      </c>
      <c r="AS980" s="22">
        <f t="shared" si="27"/>
        <v>53.15</v>
      </c>
      <c r="AT980" s="22">
        <f t="shared" si="28"/>
        <v>53.15</v>
      </c>
      <c r="AU980" s="22">
        <f t="shared" si="29"/>
        <v>0</v>
      </c>
      <c r="AV980" s="22">
        <f t="shared" ref="AV980:AV982" si="4063">82.93*120</f>
        <v>9951.6</v>
      </c>
      <c r="AW980" s="22">
        <f t="shared" si="31"/>
        <v>9951.6</v>
      </c>
      <c r="AX980" s="22">
        <f t="shared" si="32"/>
        <v>0</v>
      </c>
      <c r="AY980" s="22">
        <v>175.06</v>
      </c>
      <c r="AZ980" s="22">
        <f t="shared" si="33"/>
        <v>175.06</v>
      </c>
      <c r="BA980" s="22">
        <f t="shared" si="34"/>
        <v>0</v>
      </c>
      <c r="BB980" s="22">
        <f t="shared" si="35"/>
        <v>10126.66</v>
      </c>
      <c r="BC980" s="22">
        <f t="shared" ref="BC980:BD980" si="4059">SUM(AW980+AZ980)</f>
        <v>10126.66</v>
      </c>
      <c r="BD980" s="22">
        <f t="shared" si="4059"/>
        <v>0</v>
      </c>
      <c r="BE980" s="22">
        <f t="shared" si="37"/>
        <v>0</v>
      </c>
      <c r="BF980" s="27">
        <v>0.0</v>
      </c>
      <c r="BG980" s="22">
        <f t="shared" si="38"/>
        <v>0</v>
      </c>
      <c r="BH980" s="22">
        <f t="shared" si="39"/>
        <v>0</v>
      </c>
      <c r="BI980" s="22">
        <v>283.41</v>
      </c>
      <c r="BJ980" s="22">
        <f t="shared" si="40"/>
        <v>283.41</v>
      </c>
      <c r="BK980" s="22">
        <f t="shared" si="41"/>
        <v>0</v>
      </c>
      <c r="BL980" s="22"/>
      <c r="BM980" s="22">
        <f t="shared" si="42"/>
        <v>0</v>
      </c>
      <c r="BN980" s="22" t="str">
        <f t="shared" si="43"/>
        <v/>
      </c>
      <c r="BO980" s="22">
        <f t="shared" ref="BO980:BQ980" si="4060">BF980+BI980+BL980</f>
        <v>283.41</v>
      </c>
      <c r="BP980" s="22">
        <f t="shared" si="4060"/>
        <v>283.41</v>
      </c>
      <c r="BQ980" s="22">
        <f t="shared" si="4060"/>
        <v>0</v>
      </c>
      <c r="BR980" s="22">
        <f t="shared" si="45"/>
        <v>0</v>
      </c>
      <c r="BS980" s="22">
        <v>0.0</v>
      </c>
      <c r="BT980" s="22">
        <f t="shared" si="46"/>
        <v>0</v>
      </c>
      <c r="BU980" s="22">
        <f t="shared" si="47"/>
        <v>0</v>
      </c>
      <c r="BV980" s="22">
        <f t="shared" si="48"/>
        <v>0</v>
      </c>
      <c r="BW980" s="27">
        <v>404.36</v>
      </c>
      <c r="BX980" s="22">
        <f t="shared" si="49"/>
        <v>404.36</v>
      </c>
      <c r="BY980" s="22">
        <f t="shared" si="50"/>
        <v>0</v>
      </c>
      <c r="BZ980" s="22">
        <f t="shared" si="51"/>
        <v>0</v>
      </c>
      <c r="CA980" s="22">
        <f t="shared" si="52"/>
        <v>0</v>
      </c>
    </row>
    <row r="981" ht="14.25" customHeight="1">
      <c r="A981" s="14" t="s">
        <v>4372</v>
      </c>
      <c r="B981" s="14" t="s">
        <v>4373</v>
      </c>
      <c r="C981" s="14" t="s">
        <v>4374</v>
      </c>
      <c r="D981" s="14" t="s">
        <v>4375</v>
      </c>
      <c r="E981" s="14" t="s">
        <v>4376</v>
      </c>
      <c r="F981" s="14" t="s">
        <v>4073</v>
      </c>
      <c r="G981" s="14" t="s">
        <v>4377</v>
      </c>
      <c r="H981" s="25" t="s">
        <v>3650</v>
      </c>
      <c r="I981" s="26">
        <v>53.15</v>
      </c>
      <c r="J981" s="22">
        <v>0.0</v>
      </c>
      <c r="K981" s="22">
        <f t="shared" si="6"/>
        <v>0</v>
      </c>
      <c r="L981" s="22">
        <f t="shared" si="7"/>
        <v>0</v>
      </c>
      <c r="M981" s="22">
        <v>0.0</v>
      </c>
      <c r="N981" s="22">
        <f t="shared" si="8"/>
        <v>0</v>
      </c>
      <c r="O981" s="22">
        <f t="shared" si="9"/>
        <v>0</v>
      </c>
      <c r="P981" s="22">
        <v>10.0</v>
      </c>
      <c r="Q981" s="22">
        <f t="shared" si="10"/>
        <v>0</v>
      </c>
      <c r="R981" s="22">
        <f t="shared" si="11"/>
        <v>10</v>
      </c>
      <c r="S981" s="22">
        <v>100.0</v>
      </c>
      <c r="T981" s="22">
        <f t="shared" si="12"/>
        <v>56.85</v>
      </c>
      <c r="U981" s="22">
        <f t="shared" si="13"/>
        <v>43.15</v>
      </c>
      <c r="V981" s="22">
        <f t="shared" si="14"/>
        <v>0</v>
      </c>
      <c r="W981" s="22">
        <v>13.9</v>
      </c>
      <c r="X981" s="22">
        <f t="shared" si="15"/>
        <v>13.9</v>
      </c>
      <c r="Y981" s="22">
        <f t="shared" si="16"/>
        <v>0</v>
      </c>
      <c r="Z981" s="22">
        <v>0.39</v>
      </c>
      <c r="AA981" s="22">
        <f t="shared" si="17"/>
        <v>0.39</v>
      </c>
      <c r="AB981" s="22">
        <f t="shared" si="18"/>
        <v>0</v>
      </c>
      <c r="AC981" s="22">
        <v>68.87</v>
      </c>
      <c r="AD981" s="22">
        <f t="shared" si="19"/>
        <v>68.87</v>
      </c>
      <c r="AE981" s="22">
        <f t="shared" si="20"/>
        <v>0</v>
      </c>
      <c r="AF981" s="22">
        <v>1.37</v>
      </c>
      <c r="AG981" s="22">
        <f t="shared" si="21"/>
        <v>1.37</v>
      </c>
      <c r="AH981" s="22">
        <f t="shared" si="22"/>
        <v>0</v>
      </c>
      <c r="AI981" s="22">
        <v>60.86</v>
      </c>
      <c r="AJ981" s="22">
        <f t="shared" si="23"/>
        <v>60.86</v>
      </c>
      <c r="AK981" s="22">
        <f t="shared" si="24"/>
        <v>0</v>
      </c>
      <c r="AL981" s="22">
        <f t="shared" ref="AL981:AN981" si="4061">AF981+AI981</f>
        <v>62.23</v>
      </c>
      <c r="AM981" s="22">
        <f t="shared" si="4061"/>
        <v>62.23</v>
      </c>
      <c r="AN981" s="22">
        <f t="shared" si="4061"/>
        <v>0</v>
      </c>
      <c r="AO981" s="22">
        <f t="shared" ref="AO981:AQ981" si="4062">SUM(J981+M981+P981+S981+W981+Z981+AC981+AF981+AI981)</f>
        <v>255.39</v>
      </c>
      <c r="AP981" s="22">
        <f t="shared" si="4062"/>
        <v>202.24</v>
      </c>
      <c r="AQ981" s="22">
        <f t="shared" si="4062"/>
        <v>53.15</v>
      </c>
      <c r="AR981" s="22">
        <v>0.0</v>
      </c>
      <c r="AS981" s="22">
        <f t="shared" si="27"/>
        <v>53.15</v>
      </c>
      <c r="AT981" s="22">
        <f t="shared" si="28"/>
        <v>53.15</v>
      </c>
      <c r="AU981" s="22">
        <f t="shared" si="29"/>
        <v>0</v>
      </c>
      <c r="AV981" s="22">
        <f t="shared" si="4063"/>
        <v>9951.6</v>
      </c>
      <c r="AW981" s="22">
        <f t="shared" si="31"/>
        <v>9951.6</v>
      </c>
      <c r="AX981" s="22">
        <f t="shared" si="32"/>
        <v>0</v>
      </c>
      <c r="AY981" s="22">
        <v>175.06</v>
      </c>
      <c r="AZ981" s="22">
        <f t="shared" si="33"/>
        <v>175.06</v>
      </c>
      <c r="BA981" s="22">
        <f t="shared" si="34"/>
        <v>0</v>
      </c>
      <c r="BB981" s="22">
        <f t="shared" si="35"/>
        <v>10126.66</v>
      </c>
      <c r="BC981" s="22">
        <f t="shared" ref="BC981:BD981" si="4064">SUM(AW981+AZ981)</f>
        <v>10126.66</v>
      </c>
      <c r="BD981" s="22">
        <f t="shared" si="4064"/>
        <v>0</v>
      </c>
      <c r="BE981" s="22">
        <f t="shared" si="37"/>
        <v>0</v>
      </c>
      <c r="BF981" s="27">
        <v>0.0</v>
      </c>
      <c r="BG981" s="22">
        <f t="shared" si="38"/>
        <v>0</v>
      </c>
      <c r="BH981" s="22">
        <f t="shared" si="39"/>
        <v>0</v>
      </c>
      <c r="BI981" s="22">
        <v>283.41</v>
      </c>
      <c r="BJ981" s="22">
        <f t="shared" si="40"/>
        <v>283.41</v>
      </c>
      <c r="BK981" s="22">
        <f t="shared" si="41"/>
        <v>0</v>
      </c>
      <c r="BL981" s="22"/>
      <c r="BM981" s="22">
        <f t="shared" si="42"/>
        <v>0</v>
      </c>
      <c r="BN981" s="22" t="str">
        <f t="shared" si="43"/>
        <v/>
      </c>
      <c r="BO981" s="22">
        <f t="shared" ref="BO981:BQ981" si="4065">BF981+BI981+BL981</f>
        <v>283.41</v>
      </c>
      <c r="BP981" s="22">
        <f t="shared" si="4065"/>
        <v>283.41</v>
      </c>
      <c r="BQ981" s="22">
        <f t="shared" si="4065"/>
        <v>0</v>
      </c>
      <c r="BR981" s="22">
        <f t="shared" si="45"/>
        <v>0</v>
      </c>
      <c r="BS981" s="22">
        <v>0.0</v>
      </c>
      <c r="BT981" s="22">
        <f t="shared" si="46"/>
        <v>0</v>
      </c>
      <c r="BU981" s="22">
        <f t="shared" si="47"/>
        <v>0</v>
      </c>
      <c r="BV981" s="22">
        <f t="shared" si="48"/>
        <v>0</v>
      </c>
      <c r="BW981" s="27">
        <v>925.76</v>
      </c>
      <c r="BX981" s="22">
        <f t="shared" si="49"/>
        <v>925.76</v>
      </c>
      <c r="BY981" s="22">
        <f t="shared" si="50"/>
        <v>0</v>
      </c>
      <c r="BZ981" s="22">
        <f t="shared" si="51"/>
        <v>0</v>
      </c>
      <c r="CA981" s="22">
        <f t="shared" si="52"/>
        <v>0</v>
      </c>
    </row>
    <row r="982" ht="14.25" customHeight="1">
      <c r="A982" s="14" t="s">
        <v>4378</v>
      </c>
      <c r="B982" s="14" t="s">
        <v>4379</v>
      </c>
      <c r="C982" s="14" t="s">
        <v>4380</v>
      </c>
      <c r="D982" s="14" t="s">
        <v>4381</v>
      </c>
      <c r="E982" s="14" t="s">
        <v>4382</v>
      </c>
      <c r="F982" s="14" t="s">
        <v>3853</v>
      </c>
      <c r="G982" s="14" t="s">
        <v>4383</v>
      </c>
      <c r="H982" s="25" t="s">
        <v>3650</v>
      </c>
      <c r="I982" s="26">
        <v>53.15</v>
      </c>
      <c r="J982" s="22">
        <v>0.0</v>
      </c>
      <c r="K982" s="22">
        <f t="shared" si="6"/>
        <v>0</v>
      </c>
      <c r="L982" s="22">
        <f t="shared" si="7"/>
        <v>0</v>
      </c>
      <c r="M982" s="22">
        <v>0.0</v>
      </c>
      <c r="N982" s="22">
        <f t="shared" si="8"/>
        <v>0</v>
      </c>
      <c r="O982" s="22">
        <f t="shared" si="9"/>
        <v>0</v>
      </c>
      <c r="P982" s="22">
        <v>10.0</v>
      </c>
      <c r="Q982" s="22">
        <f t="shared" si="10"/>
        <v>0</v>
      </c>
      <c r="R982" s="22">
        <f t="shared" si="11"/>
        <v>10</v>
      </c>
      <c r="S982" s="22">
        <v>100.0</v>
      </c>
      <c r="T982" s="22">
        <f t="shared" si="12"/>
        <v>56.85</v>
      </c>
      <c r="U982" s="22">
        <f t="shared" si="13"/>
        <v>43.15</v>
      </c>
      <c r="V982" s="22">
        <f t="shared" si="14"/>
        <v>0</v>
      </c>
      <c r="W982" s="22">
        <v>13.9</v>
      </c>
      <c r="X982" s="22">
        <f t="shared" si="15"/>
        <v>13.9</v>
      </c>
      <c r="Y982" s="22">
        <f t="shared" si="16"/>
        <v>0</v>
      </c>
      <c r="Z982" s="22">
        <v>0.39</v>
      </c>
      <c r="AA982" s="22">
        <f t="shared" si="17"/>
        <v>0.39</v>
      </c>
      <c r="AB982" s="22">
        <f t="shared" si="18"/>
        <v>0</v>
      </c>
      <c r="AC982" s="22">
        <v>68.87</v>
      </c>
      <c r="AD982" s="22">
        <f t="shared" si="19"/>
        <v>68.87</v>
      </c>
      <c r="AE982" s="22">
        <f t="shared" si="20"/>
        <v>0</v>
      </c>
      <c r="AF982" s="22">
        <v>1.37</v>
      </c>
      <c r="AG982" s="22">
        <f t="shared" si="21"/>
        <v>1.37</v>
      </c>
      <c r="AH982" s="22">
        <f t="shared" si="22"/>
        <v>0</v>
      </c>
      <c r="AI982" s="22">
        <v>60.86</v>
      </c>
      <c r="AJ982" s="22">
        <f t="shared" si="23"/>
        <v>60.86</v>
      </c>
      <c r="AK982" s="22">
        <f t="shared" si="24"/>
        <v>0</v>
      </c>
      <c r="AL982" s="22">
        <f t="shared" ref="AL982:AN982" si="4066">AF982+AI982</f>
        <v>62.23</v>
      </c>
      <c r="AM982" s="22">
        <f t="shared" si="4066"/>
        <v>62.23</v>
      </c>
      <c r="AN982" s="22">
        <f t="shared" si="4066"/>
        <v>0</v>
      </c>
      <c r="AO982" s="22">
        <f t="shared" ref="AO982:AQ982" si="4067">SUM(J982+M982+P982+S982+W982+Z982+AC982+AF982+AI982)</f>
        <v>255.39</v>
      </c>
      <c r="AP982" s="22">
        <f t="shared" si="4067"/>
        <v>202.24</v>
      </c>
      <c r="AQ982" s="22">
        <f t="shared" si="4067"/>
        <v>53.15</v>
      </c>
      <c r="AR982" s="22">
        <v>0.0</v>
      </c>
      <c r="AS982" s="22">
        <f t="shared" si="27"/>
        <v>53.15</v>
      </c>
      <c r="AT982" s="22">
        <f t="shared" si="28"/>
        <v>53.15</v>
      </c>
      <c r="AU982" s="22">
        <f t="shared" si="29"/>
        <v>0</v>
      </c>
      <c r="AV982" s="22">
        <f t="shared" si="4063"/>
        <v>9951.6</v>
      </c>
      <c r="AW982" s="22">
        <f t="shared" si="31"/>
        <v>9951.6</v>
      </c>
      <c r="AX982" s="22">
        <f t="shared" si="32"/>
        <v>0</v>
      </c>
      <c r="AY982" s="22">
        <v>175.06</v>
      </c>
      <c r="AZ982" s="22">
        <f t="shared" si="33"/>
        <v>175.06</v>
      </c>
      <c r="BA982" s="22">
        <f t="shared" si="34"/>
        <v>0</v>
      </c>
      <c r="BB982" s="22">
        <f t="shared" si="35"/>
        <v>10126.66</v>
      </c>
      <c r="BC982" s="22">
        <f t="shared" ref="BC982:BD982" si="4068">SUM(AW982+AZ982)</f>
        <v>10126.66</v>
      </c>
      <c r="BD982" s="22">
        <f t="shared" si="4068"/>
        <v>0</v>
      </c>
      <c r="BE982" s="22">
        <f t="shared" si="37"/>
        <v>0</v>
      </c>
      <c r="BF982" s="27">
        <v>0.0</v>
      </c>
      <c r="BG982" s="22">
        <f t="shared" si="38"/>
        <v>0</v>
      </c>
      <c r="BH982" s="22">
        <f t="shared" si="39"/>
        <v>0</v>
      </c>
      <c r="BI982" s="22">
        <v>283.41</v>
      </c>
      <c r="BJ982" s="22">
        <f t="shared" si="40"/>
        <v>283.41</v>
      </c>
      <c r="BK982" s="22">
        <f t="shared" si="41"/>
        <v>0</v>
      </c>
      <c r="BL982" s="22"/>
      <c r="BM982" s="22">
        <f t="shared" si="42"/>
        <v>0</v>
      </c>
      <c r="BN982" s="22" t="str">
        <f t="shared" si="43"/>
        <v/>
      </c>
      <c r="BO982" s="22">
        <f t="shared" ref="BO982:BQ982" si="4069">BF982+BI982+BL982</f>
        <v>283.41</v>
      </c>
      <c r="BP982" s="22">
        <f t="shared" si="4069"/>
        <v>283.41</v>
      </c>
      <c r="BQ982" s="22">
        <f t="shared" si="4069"/>
        <v>0</v>
      </c>
      <c r="BR982" s="22">
        <f t="shared" si="45"/>
        <v>0</v>
      </c>
      <c r="BS982" s="22">
        <v>0.0</v>
      </c>
      <c r="BT982" s="22">
        <f t="shared" si="46"/>
        <v>0</v>
      </c>
      <c r="BU982" s="22">
        <f t="shared" si="47"/>
        <v>0</v>
      </c>
      <c r="BV982" s="22">
        <f t="shared" si="48"/>
        <v>0</v>
      </c>
      <c r="BW982" s="27">
        <v>191.54</v>
      </c>
      <c r="BX982" s="22">
        <f t="shared" si="49"/>
        <v>191.54</v>
      </c>
      <c r="BY982" s="22">
        <f t="shared" si="50"/>
        <v>0</v>
      </c>
      <c r="BZ982" s="22">
        <f t="shared" si="51"/>
        <v>0</v>
      </c>
      <c r="CA982" s="22">
        <f t="shared" si="52"/>
        <v>0</v>
      </c>
    </row>
    <row r="983" ht="14.25" customHeight="1">
      <c r="A983" s="14" t="s">
        <v>4384</v>
      </c>
      <c r="B983" s="14" t="s">
        <v>4385</v>
      </c>
      <c r="C983" s="14" t="s">
        <v>4386</v>
      </c>
      <c r="D983" s="14" t="s">
        <v>4387</v>
      </c>
      <c r="E983" s="14" t="s">
        <v>368</v>
      </c>
      <c r="F983" s="14" t="s">
        <v>3792</v>
      </c>
      <c r="G983" s="14" t="s">
        <v>4388</v>
      </c>
      <c r="H983" s="25" t="s">
        <v>3650</v>
      </c>
      <c r="I983" s="26">
        <v>53.15</v>
      </c>
      <c r="J983" s="22">
        <v>0.0</v>
      </c>
      <c r="K983" s="22">
        <f t="shared" si="6"/>
        <v>0</v>
      </c>
      <c r="L983" s="22">
        <f t="shared" si="7"/>
        <v>0</v>
      </c>
      <c r="M983" s="22">
        <v>0.0</v>
      </c>
      <c r="N983" s="22">
        <f t="shared" si="8"/>
        <v>0</v>
      </c>
      <c r="O983" s="22">
        <f t="shared" si="9"/>
        <v>0</v>
      </c>
      <c r="P983" s="22">
        <v>22.0</v>
      </c>
      <c r="Q983" s="22">
        <f t="shared" si="10"/>
        <v>0</v>
      </c>
      <c r="R983" s="22">
        <f t="shared" si="11"/>
        <v>22</v>
      </c>
      <c r="S983" s="22">
        <v>100.0</v>
      </c>
      <c r="T983" s="22">
        <f t="shared" si="12"/>
        <v>68.85</v>
      </c>
      <c r="U983" s="22">
        <f t="shared" si="13"/>
        <v>31.15</v>
      </c>
      <c r="V983" s="22">
        <f t="shared" si="14"/>
        <v>0</v>
      </c>
      <c r="W983" s="22">
        <v>13.9</v>
      </c>
      <c r="X983" s="22">
        <f t="shared" si="15"/>
        <v>13.9</v>
      </c>
      <c r="Y983" s="22">
        <f t="shared" si="16"/>
        <v>0</v>
      </c>
      <c r="Z983" s="22">
        <v>0.39</v>
      </c>
      <c r="AA983" s="22">
        <f t="shared" si="17"/>
        <v>0.39</v>
      </c>
      <c r="AB983" s="22">
        <f t="shared" si="18"/>
        <v>0</v>
      </c>
      <c r="AC983" s="22">
        <v>68.87</v>
      </c>
      <c r="AD983" s="22">
        <f t="shared" si="19"/>
        <v>68.87</v>
      </c>
      <c r="AE983" s="22">
        <f t="shared" si="20"/>
        <v>0</v>
      </c>
      <c r="AF983" s="22">
        <v>1.37</v>
      </c>
      <c r="AG983" s="22">
        <f t="shared" si="21"/>
        <v>1.37</v>
      </c>
      <c r="AH983" s="22">
        <f t="shared" si="22"/>
        <v>0</v>
      </c>
      <c r="AI983" s="22">
        <v>60.86</v>
      </c>
      <c r="AJ983" s="22">
        <f t="shared" si="23"/>
        <v>60.86</v>
      </c>
      <c r="AK983" s="22">
        <f t="shared" si="24"/>
        <v>0</v>
      </c>
      <c r="AL983" s="22">
        <f t="shared" ref="AL983:AN983" si="4070">AF983+AI983</f>
        <v>62.23</v>
      </c>
      <c r="AM983" s="22">
        <f t="shared" si="4070"/>
        <v>62.23</v>
      </c>
      <c r="AN983" s="22">
        <f t="shared" si="4070"/>
        <v>0</v>
      </c>
      <c r="AO983" s="22">
        <f t="shared" ref="AO983:AQ983" si="4071">SUM(J983+M983+P983+S983+W983+Z983+AC983+AF983+AI983)</f>
        <v>267.39</v>
      </c>
      <c r="AP983" s="22">
        <f t="shared" si="4071"/>
        <v>214.24</v>
      </c>
      <c r="AQ983" s="22">
        <f t="shared" si="4071"/>
        <v>53.15</v>
      </c>
      <c r="AR983" s="22">
        <v>0.0</v>
      </c>
      <c r="AS983" s="22">
        <f t="shared" si="27"/>
        <v>53.15</v>
      </c>
      <c r="AT983" s="22">
        <f t="shared" si="28"/>
        <v>53.15</v>
      </c>
      <c r="AU983" s="22">
        <f t="shared" si="29"/>
        <v>0</v>
      </c>
      <c r="AV983" s="22">
        <f>37.95*120</f>
        <v>4554</v>
      </c>
      <c r="AW983" s="22">
        <f t="shared" si="31"/>
        <v>4554</v>
      </c>
      <c r="AX983" s="22">
        <f t="shared" si="32"/>
        <v>0</v>
      </c>
      <c r="AY983" s="22">
        <v>70.73</v>
      </c>
      <c r="AZ983" s="22">
        <f t="shared" si="33"/>
        <v>70.73</v>
      </c>
      <c r="BA983" s="22">
        <f t="shared" si="34"/>
        <v>0</v>
      </c>
      <c r="BB983" s="22">
        <f t="shared" si="35"/>
        <v>4624.73</v>
      </c>
      <c r="BC983" s="22">
        <f t="shared" ref="BC983:BD983" si="4072">SUM(AW983+AZ983)</f>
        <v>4624.73</v>
      </c>
      <c r="BD983" s="22">
        <f t="shared" si="4072"/>
        <v>0</v>
      </c>
      <c r="BE983" s="22">
        <f t="shared" si="37"/>
        <v>0</v>
      </c>
      <c r="BF983" s="27">
        <v>0.0</v>
      </c>
      <c r="BG983" s="22">
        <f t="shared" si="38"/>
        <v>0</v>
      </c>
      <c r="BH983" s="22">
        <f t="shared" si="39"/>
        <v>0</v>
      </c>
      <c r="BI983" s="22">
        <v>282.37</v>
      </c>
      <c r="BJ983" s="22">
        <f t="shared" si="40"/>
        <v>282.37</v>
      </c>
      <c r="BK983" s="22">
        <f t="shared" si="41"/>
        <v>0</v>
      </c>
      <c r="BL983" s="22"/>
      <c r="BM983" s="22">
        <f t="shared" si="42"/>
        <v>0</v>
      </c>
      <c r="BN983" s="22" t="str">
        <f t="shared" si="43"/>
        <v/>
      </c>
      <c r="BO983" s="22">
        <f t="shared" ref="BO983:BQ983" si="4073">BF983+BI983+BL983</f>
        <v>282.37</v>
      </c>
      <c r="BP983" s="22">
        <f t="shared" si="4073"/>
        <v>282.37</v>
      </c>
      <c r="BQ983" s="22">
        <f t="shared" si="4073"/>
        <v>0</v>
      </c>
      <c r="BR983" s="22">
        <f t="shared" si="45"/>
        <v>0</v>
      </c>
      <c r="BS983" s="22">
        <v>0.0</v>
      </c>
      <c r="BT983" s="22">
        <f t="shared" si="46"/>
        <v>0</v>
      </c>
      <c r="BU983" s="22">
        <f t="shared" si="47"/>
        <v>0</v>
      </c>
      <c r="BV983" s="22">
        <f t="shared" si="48"/>
        <v>0</v>
      </c>
      <c r="BW983" s="27">
        <v>0.0</v>
      </c>
      <c r="BX983" s="22">
        <f t="shared" si="49"/>
        <v>0</v>
      </c>
      <c r="BY983" s="22">
        <f t="shared" si="50"/>
        <v>0</v>
      </c>
      <c r="BZ983" s="22">
        <f t="shared" si="51"/>
        <v>0</v>
      </c>
      <c r="CA983" s="22">
        <f t="shared" si="52"/>
        <v>0</v>
      </c>
    </row>
    <row r="984" ht="14.25" customHeight="1">
      <c r="A984" s="14" t="s">
        <v>4389</v>
      </c>
      <c r="B984" s="14" t="s">
        <v>4390</v>
      </c>
      <c r="C984" s="14" t="s">
        <v>4391</v>
      </c>
      <c r="D984" s="14" t="s">
        <v>4392</v>
      </c>
      <c r="E984" s="14" t="s">
        <v>1010</v>
      </c>
      <c r="F984" s="14" t="s">
        <v>3881</v>
      </c>
      <c r="G984" s="14" t="s">
        <v>4393</v>
      </c>
      <c r="H984" s="25" t="s">
        <v>3650</v>
      </c>
      <c r="I984" s="26">
        <v>53.15</v>
      </c>
      <c r="J984" s="22">
        <v>0.0</v>
      </c>
      <c r="K984" s="22">
        <f t="shared" si="6"/>
        <v>0</v>
      </c>
      <c r="L984" s="22">
        <f t="shared" si="7"/>
        <v>0</v>
      </c>
      <c r="M984" s="22">
        <v>0.0</v>
      </c>
      <c r="N984" s="22">
        <f t="shared" si="8"/>
        <v>0</v>
      </c>
      <c r="O984" s="22">
        <f t="shared" si="9"/>
        <v>0</v>
      </c>
      <c r="P984" s="22">
        <v>10.0</v>
      </c>
      <c r="Q984" s="22">
        <f t="shared" si="10"/>
        <v>0</v>
      </c>
      <c r="R984" s="22">
        <f t="shared" si="11"/>
        <v>10</v>
      </c>
      <c r="S984" s="22">
        <v>100.0</v>
      </c>
      <c r="T984" s="22">
        <f t="shared" si="12"/>
        <v>56.85</v>
      </c>
      <c r="U984" s="22">
        <f t="shared" si="13"/>
        <v>43.15</v>
      </c>
      <c r="V984" s="22">
        <f t="shared" si="14"/>
        <v>0</v>
      </c>
      <c r="W984" s="22">
        <v>13.9</v>
      </c>
      <c r="X984" s="22">
        <f t="shared" si="15"/>
        <v>13.9</v>
      </c>
      <c r="Y984" s="22">
        <f t="shared" si="16"/>
        <v>0</v>
      </c>
      <c r="Z984" s="22">
        <v>0.39</v>
      </c>
      <c r="AA984" s="22">
        <f t="shared" si="17"/>
        <v>0.39</v>
      </c>
      <c r="AB984" s="22">
        <f t="shared" si="18"/>
        <v>0</v>
      </c>
      <c r="AC984" s="22">
        <v>68.87</v>
      </c>
      <c r="AD984" s="22">
        <f t="shared" si="19"/>
        <v>68.87</v>
      </c>
      <c r="AE984" s="22">
        <f t="shared" si="20"/>
        <v>0</v>
      </c>
      <c r="AF984" s="22">
        <v>1.37</v>
      </c>
      <c r="AG984" s="22">
        <f t="shared" si="21"/>
        <v>1.37</v>
      </c>
      <c r="AH984" s="22">
        <f t="shared" si="22"/>
        <v>0</v>
      </c>
      <c r="AI984" s="22">
        <v>60.86</v>
      </c>
      <c r="AJ984" s="22">
        <f t="shared" si="23"/>
        <v>60.86</v>
      </c>
      <c r="AK984" s="22">
        <f t="shared" si="24"/>
        <v>0</v>
      </c>
      <c r="AL984" s="22">
        <f t="shared" ref="AL984:AN984" si="4074">AF984+AI984</f>
        <v>62.23</v>
      </c>
      <c r="AM984" s="22">
        <f t="shared" si="4074"/>
        <v>62.23</v>
      </c>
      <c r="AN984" s="22">
        <f t="shared" si="4074"/>
        <v>0</v>
      </c>
      <c r="AO984" s="22">
        <f t="shared" ref="AO984:AQ984" si="4075">SUM(J984+M984+P984+S984+W984+Z984+AC984+AF984+AI984)</f>
        <v>255.39</v>
      </c>
      <c r="AP984" s="22">
        <f t="shared" si="4075"/>
        <v>202.24</v>
      </c>
      <c r="AQ984" s="22">
        <f t="shared" si="4075"/>
        <v>53.15</v>
      </c>
      <c r="AR984" s="22">
        <v>0.0</v>
      </c>
      <c r="AS984" s="22">
        <f t="shared" si="27"/>
        <v>53.15</v>
      </c>
      <c r="AT984" s="22">
        <f t="shared" si="28"/>
        <v>53.15</v>
      </c>
      <c r="AU984" s="22">
        <f t="shared" si="29"/>
        <v>0</v>
      </c>
      <c r="AV984" s="22">
        <f t="shared" ref="AV984:AV985" si="4080">82.93*120</f>
        <v>9951.6</v>
      </c>
      <c r="AW984" s="22">
        <f t="shared" si="31"/>
        <v>9951.6</v>
      </c>
      <c r="AX984" s="22">
        <f t="shared" si="32"/>
        <v>0</v>
      </c>
      <c r="AY984" s="22">
        <v>175.06</v>
      </c>
      <c r="AZ984" s="22">
        <f t="shared" si="33"/>
        <v>175.06</v>
      </c>
      <c r="BA984" s="22">
        <f t="shared" si="34"/>
        <v>0</v>
      </c>
      <c r="BB984" s="22">
        <f t="shared" si="35"/>
        <v>10126.66</v>
      </c>
      <c r="BC984" s="22">
        <f t="shared" ref="BC984:BD984" si="4076">SUM(AW984+AZ984)</f>
        <v>10126.66</v>
      </c>
      <c r="BD984" s="22">
        <f t="shared" si="4076"/>
        <v>0</v>
      </c>
      <c r="BE984" s="22">
        <f t="shared" si="37"/>
        <v>0</v>
      </c>
      <c r="BF984" s="27">
        <v>0.0</v>
      </c>
      <c r="BG984" s="22">
        <f t="shared" si="38"/>
        <v>0</v>
      </c>
      <c r="BH984" s="22">
        <f t="shared" si="39"/>
        <v>0</v>
      </c>
      <c r="BI984" s="22">
        <v>283.41</v>
      </c>
      <c r="BJ984" s="22">
        <f t="shared" si="40"/>
        <v>283.41</v>
      </c>
      <c r="BK984" s="22">
        <f t="shared" si="41"/>
        <v>0</v>
      </c>
      <c r="BL984" s="22"/>
      <c r="BM984" s="22">
        <f t="shared" si="42"/>
        <v>0</v>
      </c>
      <c r="BN984" s="22" t="str">
        <f t="shared" si="43"/>
        <v/>
      </c>
      <c r="BO984" s="22">
        <f t="shared" ref="BO984:BQ984" si="4077">BF984+BI984+BL984</f>
        <v>283.41</v>
      </c>
      <c r="BP984" s="22">
        <f t="shared" si="4077"/>
        <v>283.41</v>
      </c>
      <c r="BQ984" s="22">
        <f t="shared" si="4077"/>
        <v>0</v>
      </c>
      <c r="BR984" s="22">
        <f t="shared" si="45"/>
        <v>0</v>
      </c>
      <c r="BS984" s="22">
        <v>0.0</v>
      </c>
      <c r="BT984" s="22">
        <f t="shared" si="46"/>
        <v>0</v>
      </c>
      <c r="BU984" s="22">
        <f t="shared" si="47"/>
        <v>0</v>
      </c>
      <c r="BV984" s="22">
        <f t="shared" si="48"/>
        <v>0</v>
      </c>
      <c r="BW984" s="27">
        <v>553.34</v>
      </c>
      <c r="BX984" s="22">
        <f t="shared" si="49"/>
        <v>553.34</v>
      </c>
      <c r="BY984" s="22">
        <f t="shared" si="50"/>
        <v>0</v>
      </c>
      <c r="BZ984" s="22">
        <f t="shared" si="51"/>
        <v>0</v>
      </c>
      <c r="CA984" s="22">
        <f t="shared" si="52"/>
        <v>0</v>
      </c>
    </row>
    <row r="985" ht="14.25" customHeight="1">
      <c r="A985" s="14" t="s">
        <v>4394</v>
      </c>
      <c r="B985" s="14" t="s">
        <v>4395</v>
      </c>
      <c r="C985" s="14" t="s">
        <v>4396</v>
      </c>
      <c r="D985" s="14" t="s">
        <v>4397</v>
      </c>
      <c r="E985" s="14" t="s">
        <v>1010</v>
      </c>
      <c r="F985" s="14" t="s">
        <v>3865</v>
      </c>
      <c r="G985" s="14" t="s">
        <v>4398</v>
      </c>
      <c r="H985" s="25" t="s">
        <v>3650</v>
      </c>
      <c r="I985" s="26">
        <v>53.15</v>
      </c>
      <c r="J985" s="22">
        <v>0.0</v>
      </c>
      <c r="K985" s="22">
        <f t="shared" si="6"/>
        <v>0</v>
      </c>
      <c r="L985" s="22">
        <f t="shared" si="7"/>
        <v>0</v>
      </c>
      <c r="M985" s="22">
        <v>0.0</v>
      </c>
      <c r="N985" s="22">
        <f t="shared" si="8"/>
        <v>0</v>
      </c>
      <c r="O985" s="22">
        <f t="shared" si="9"/>
        <v>0</v>
      </c>
      <c r="P985" s="22">
        <v>10.0</v>
      </c>
      <c r="Q985" s="22">
        <f t="shared" si="10"/>
        <v>0</v>
      </c>
      <c r="R985" s="22">
        <f t="shared" si="11"/>
        <v>10</v>
      </c>
      <c r="S985" s="22">
        <v>100.0</v>
      </c>
      <c r="T985" s="22">
        <f t="shared" si="12"/>
        <v>56.85</v>
      </c>
      <c r="U985" s="22">
        <f t="shared" si="13"/>
        <v>43.15</v>
      </c>
      <c r="V985" s="22">
        <f t="shared" si="14"/>
        <v>0</v>
      </c>
      <c r="W985" s="22">
        <v>13.9</v>
      </c>
      <c r="X985" s="22">
        <f t="shared" si="15"/>
        <v>13.9</v>
      </c>
      <c r="Y985" s="22">
        <f t="shared" si="16"/>
        <v>0</v>
      </c>
      <c r="Z985" s="22">
        <v>0.39</v>
      </c>
      <c r="AA985" s="22">
        <f t="shared" si="17"/>
        <v>0.39</v>
      </c>
      <c r="AB985" s="22">
        <f t="shared" si="18"/>
        <v>0</v>
      </c>
      <c r="AC985" s="22">
        <v>68.87</v>
      </c>
      <c r="AD985" s="22">
        <f t="shared" si="19"/>
        <v>68.87</v>
      </c>
      <c r="AE985" s="22">
        <f t="shared" si="20"/>
        <v>0</v>
      </c>
      <c r="AF985" s="22">
        <v>1.37</v>
      </c>
      <c r="AG985" s="22">
        <f t="shared" si="21"/>
        <v>1.37</v>
      </c>
      <c r="AH985" s="22">
        <f t="shared" si="22"/>
        <v>0</v>
      </c>
      <c r="AI985" s="22">
        <v>60.86</v>
      </c>
      <c r="AJ985" s="22">
        <f t="shared" si="23"/>
        <v>60.86</v>
      </c>
      <c r="AK985" s="22">
        <f t="shared" si="24"/>
        <v>0</v>
      </c>
      <c r="AL985" s="22">
        <f t="shared" ref="AL985:AN985" si="4078">AF985+AI985</f>
        <v>62.23</v>
      </c>
      <c r="AM985" s="22">
        <f t="shared" si="4078"/>
        <v>62.23</v>
      </c>
      <c r="AN985" s="22">
        <f t="shared" si="4078"/>
        <v>0</v>
      </c>
      <c r="AO985" s="22">
        <f t="shared" ref="AO985:AQ985" si="4079">SUM(J985+M985+P985+S985+W985+Z985+AC985+AF985+AI985)</f>
        <v>255.39</v>
      </c>
      <c r="AP985" s="22">
        <f t="shared" si="4079"/>
        <v>202.24</v>
      </c>
      <c r="AQ985" s="22">
        <f t="shared" si="4079"/>
        <v>53.15</v>
      </c>
      <c r="AR985" s="22">
        <v>0.0</v>
      </c>
      <c r="AS985" s="22">
        <f t="shared" si="27"/>
        <v>53.15</v>
      </c>
      <c r="AT985" s="22">
        <f t="shared" si="28"/>
        <v>53.15</v>
      </c>
      <c r="AU985" s="22">
        <f t="shared" si="29"/>
        <v>0</v>
      </c>
      <c r="AV985" s="22">
        <f t="shared" si="4080"/>
        <v>9951.6</v>
      </c>
      <c r="AW985" s="22">
        <f t="shared" si="31"/>
        <v>9951.6</v>
      </c>
      <c r="AX985" s="22">
        <f t="shared" si="32"/>
        <v>0</v>
      </c>
      <c r="AY985" s="22">
        <v>175.06</v>
      </c>
      <c r="AZ985" s="22">
        <f t="shared" si="33"/>
        <v>175.06</v>
      </c>
      <c r="BA985" s="22">
        <f t="shared" si="34"/>
        <v>0</v>
      </c>
      <c r="BB985" s="22">
        <f t="shared" si="35"/>
        <v>10126.66</v>
      </c>
      <c r="BC985" s="22">
        <f t="shared" ref="BC985:BD985" si="4081">SUM(AW985+AZ985)</f>
        <v>10126.66</v>
      </c>
      <c r="BD985" s="22">
        <f t="shared" si="4081"/>
        <v>0</v>
      </c>
      <c r="BE985" s="22">
        <f t="shared" si="37"/>
        <v>0</v>
      </c>
      <c r="BF985" s="27">
        <v>0.0</v>
      </c>
      <c r="BG985" s="22">
        <f t="shared" si="38"/>
        <v>0</v>
      </c>
      <c r="BH985" s="22">
        <f t="shared" si="39"/>
        <v>0</v>
      </c>
      <c r="BI985" s="22">
        <v>283.41</v>
      </c>
      <c r="BJ985" s="22">
        <f t="shared" si="40"/>
        <v>283.41</v>
      </c>
      <c r="BK985" s="22">
        <f t="shared" si="41"/>
        <v>0</v>
      </c>
      <c r="BL985" s="22"/>
      <c r="BM985" s="22">
        <f t="shared" si="42"/>
        <v>0</v>
      </c>
      <c r="BN985" s="22" t="str">
        <f t="shared" si="43"/>
        <v/>
      </c>
      <c r="BO985" s="22">
        <f t="shared" ref="BO985:BQ985" si="4082">BF985+BI985+BL985</f>
        <v>283.41</v>
      </c>
      <c r="BP985" s="22">
        <f t="shared" si="4082"/>
        <v>283.41</v>
      </c>
      <c r="BQ985" s="22">
        <f t="shared" si="4082"/>
        <v>0</v>
      </c>
      <c r="BR985" s="22">
        <f t="shared" si="45"/>
        <v>0</v>
      </c>
      <c r="BS985" s="22">
        <v>0.0</v>
      </c>
      <c r="BT985" s="22">
        <f t="shared" si="46"/>
        <v>0</v>
      </c>
      <c r="BU985" s="22">
        <f t="shared" si="47"/>
        <v>0</v>
      </c>
      <c r="BV985" s="22">
        <f t="shared" si="48"/>
        <v>0</v>
      </c>
      <c r="BW985" s="27">
        <v>383.08</v>
      </c>
      <c r="BX985" s="22">
        <f t="shared" si="49"/>
        <v>383.08</v>
      </c>
      <c r="BY985" s="22">
        <f t="shared" si="50"/>
        <v>0</v>
      </c>
      <c r="BZ985" s="22">
        <f t="shared" si="51"/>
        <v>0</v>
      </c>
      <c r="CA985" s="22">
        <f t="shared" si="52"/>
        <v>0</v>
      </c>
    </row>
    <row r="986" ht="14.25" customHeight="1">
      <c r="A986" s="14" t="s">
        <v>4399</v>
      </c>
      <c r="B986" s="14" t="s">
        <v>4400</v>
      </c>
      <c r="C986" s="14" t="s">
        <v>4401</v>
      </c>
      <c r="D986" s="14" t="s">
        <v>4402</v>
      </c>
      <c r="E986" s="14" t="s">
        <v>346</v>
      </c>
      <c r="F986" s="14" t="s">
        <v>191</v>
      </c>
      <c r="G986" s="14" t="s">
        <v>4403</v>
      </c>
      <c r="H986" s="25" t="s">
        <v>3650</v>
      </c>
      <c r="I986" s="26">
        <v>53.15</v>
      </c>
      <c r="J986" s="22">
        <v>0.0</v>
      </c>
      <c r="K986" s="22">
        <f t="shared" si="6"/>
        <v>0</v>
      </c>
      <c r="L986" s="22">
        <f t="shared" si="7"/>
        <v>0</v>
      </c>
      <c r="M986" s="22">
        <v>0.0</v>
      </c>
      <c r="N986" s="22">
        <f t="shared" si="8"/>
        <v>0</v>
      </c>
      <c r="O986" s="22">
        <f t="shared" si="9"/>
        <v>0</v>
      </c>
      <c r="P986" s="22">
        <v>10.0</v>
      </c>
      <c r="Q986" s="22">
        <f t="shared" si="10"/>
        <v>0</v>
      </c>
      <c r="R986" s="22">
        <f t="shared" si="11"/>
        <v>10</v>
      </c>
      <c r="S986" s="22">
        <v>100.0</v>
      </c>
      <c r="T986" s="22">
        <f t="shared" si="12"/>
        <v>56.85</v>
      </c>
      <c r="U986" s="22">
        <f t="shared" si="13"/>
        <v>43.15</v>
      </c>
      <c r="V986" s="22">
        <f t="shared" si="14"/>
        <v>0</v>
      </c>
      <c r="W986" s="22">
        <v>13.9</v>
      </c>
      <c r="X986" s="22">
        <f t="shared" si="15"/>
        <v>13.9</v>
      </c>
      <c r="Y986" s="22">
        <f t="shared" si="16"/>
        <v>0</v>
      </c>
      <c r="Z986" s="22">
        <v>0.39</v>
      </c>
      <c r="AA986" s="22">
        <f t="shared" si="17"/>
        <v>0.39</v>
      </c>
      <c r="AB986" s="22">
        <f t="shared" si="18"/>
        <v>0</v>
      </c>
      <c r="AC986" s="22">
        <v>68.87</v>
      </c>
      <c r="AD986" s="22">
        <f t="shared" si="19"/>
        <v>68.87</v>
      </c>
      <c r="AE986" s="22">
        <f t="shared" si="20"/>
        <v>0</v>
      </c>
      <c r="AF986" s="22">
        <v>1.37</v>
      </c>
      <c r="AG986" s="22">
        <f t="shared" si="21"/>
        <v>1.37</v>
      </c>
      <c r="AH986" s="22">
        <f t="shared" si="22"/>
        <v>0</v>
      </c>
      <c r="AI986" s="22">
        <v>60.86</v>
      </c>
      <c r="AJ986" s="22">
        <f t="shared" si="23"/>
        <v>60.86</v>
      </c>
      <c r="AK986" s="22">
        <f t="shared" si="24"/>
        <v>0</v>
      </c>
      <c r="AL986" s="22">
        <f t="shared" ref="AL986:AN986" si="4083">AF986+AI986</f>
        <v>62.23</v>
      </c>
      <c r="AM986" s="22">
        <f t="shared" si="4083"/>
        <v>62.23</v>
      </c>
      <c r="AN986" s="22">
        <f t="shared" si="4083"/>
        <v>0</v>
      </c>
      <c r="AO986" s="22">
        <f t="shared" ref="AO986:AQ986" si="4084">SUM(J986+M986+P986+S986+W986+Z986+AC986+AF986+AI986)</f>
        <v>255.39</v>
      </c>
      <c r="AP986" s="22">
        <f t="shared" si="4084"/>
        <v>202.24</v>
      </c>
      <c r="AQ986" s="22">
        <f t="shared" si="4084"/>
        <v>53.15</v>
      </c>
      <c r="AR986" s="22">
        <v>0.0</v>
      </c>
      <c r="AS986" s="22">
        <f t="shared" si="27"/>
        <v>53.15</v>
      </c>
      <c r="AT986" s="22">
        <f t="shared" si="28"/>
        <v>53.15</v>
      </c>
      <c r="AU986" s="22">
        <f t="shared" si="29"/>
        <v>0</v>
      </c>
      <c r="AV986" s="22">
        <f>37.95*120</f>
        <v>4554</v>
      </c>
      <c r="AW986" s="22">
        <f t="shared" si="31"/>
        <v>4554</v>
      </c>
      <c r="AX986" s="22">
        <f t="shared" si="32"/>
        <v>0</v>
      </c>
      <c r="AY986" s="22">
        <v>70.73</v>
      </c>
      <c r="AZ986" s="22">
        <f t="shared" si="33"/>
        <v>70.73</v>
      </c>
      <c r="BA986" s="22">
        <f t="shared" si="34"/>
        <v>0</v>
      </c>
      <c r="BB986" s="22">
        <f t="shared" si="35"/>
        <v>4624.73</v>
      </c>
      <c r="BC986" s="22">
        <f t="shared" ref="BC986:BD986" si="4085">SUM(AW986+AZ986)</f>
        <v>4624.73</v>
      </c>
      <c r="BD986" s="22">
        <f t="shared" si="4085"/>
        <v>0</v>
      </c>
      <c r="BE986" s="22">
        <f t="shared" si="37"/>
        <v>0</v>
      </c>
      <c r="BF986" s="27">
        <v>0.0</v>
      </c>
      <c r="BG986" s="22">
        <f t="shared" si="38"/>
        <v>0</v>
      </c>
      <c r="BH986" s="22">
        <f t="shared" si="39"/>
        <v>0</v>
      </c>
      <c r="BI986" s="22">
        <v>410.32</v>
      </c>
      <c r="BJ986" s="22">
        <f t="shared" si="40"/>
        <v>410.32</v>
      </c>
      <c r="BK986" s="22">
        <f t="shared" si="41"/>
        <v>0</v>
      </c>
      <c r="BL986" s="22"/>
      <c r="BM986" s="22">
        <f t="shared" si="42"/>
        <v>0</v>
      </c>
      <c r="BN986" s="22" t="str">
        <f t="shared" si="43"/>
        <v/>
      </c>
      <c r="BO986" s="22">
        <f t="shared" ref="BO986:BQ986" si="4086">BF986+BI986+BL986</f>
        <v>410.32</v>
      </c>
      <c r="BP986" s="22">
        <f t="shared" si="4086"/>
        <v>410.32</v>
      </c>
      <c r="BQ986" s="22">
        <f t="shared" si="4086"/>
        <v>0</v>
      </c>
      <c r="BR986" s="22">
        <f t="shared" si="45"/>
        <v>0</v>
      </c>
      <c r="BS986" s="22">
        <v>0.0</v>
      </c>
      <c r="BT986" s="22">
        <f t="shared" si="46"/>
        <v>0</v>
      </c>
      <c r="BU986" s="22">
        <f t="shared" si="47"/>
        <v>0</v>
      </c>
      <c r="BV986" s="22">
        <f t="shared" si="48"/>
        <v>0</v>
      </c>
      <c r="BW986" s="27">
        <v>319.23</v>
      </c>
      <c r="BX986" s="22">
        <f t="shared" si="49"/>
        <v>319.23</v>
      </c>
      <c r="BY986" s="22">
        <f t="shared" si="50"/>
        <v>0</v>
      </c>
      <c r="BZ986" s="22">
        <f t="shared" si="51"/>
        <v>0</v>
      </c>
      <c r="CA986" s="22">
        <f t="shared" si="52"/>
        <v>0</v>
      </c>
    </row>
    <row r="987" ht="14.25" customHeight="1">
      <c r="A987" s="14" t="s">
        <v>4404</v>
      </c>
      <c r="B987" s="14" t="s">
        <v>4405</v>
      </c>
      <c r="C987" s="14" t="s">
        <v>4406</v>
      </c>
      <c r="D987" s="14" t="s">
        <v>4407</v>
      </c>
      <c r="E987" s="14" t="s">
        <v>4408</v>
      </c>
      <c r="F987" s="14" t="s">
        <v>3729</v>
      </c>
      <c r="G987" s="14" t="s">
        <v>4409</v>
      </c>
      <c r="H987" s="25" t="s">
        <v>3650</v>
      </c>
      <c r="I987" s="26">
        <v>53.15</v>
      </c>
      <c r="J987" s="22">
        <v>0.0</v>
      </c>
      <c r="K987" s="22">
        <f t="shared" si="6"/>
        <v>0</v>
      </c>
      <c r="L987" s="22">
        <f t="shared" si="7"/>
        <v>0</v>
      </c>
      <c r="M987" s="22">
        <v>0.0</v>
      </c>
      <c r="N987" s="22">
        <f t="shared" si="8"/>
        <v>0</v>
      </c>
      <c r="O987" s="22">
        <f t="shared" si="9"/>
        <v>0</v>
      </c>
      <c r="P987" s="22">
        <v>10.0</v>
      </c>
      <c r="Q987" s="22">
        <f t="shared" si="10"/>
        <v>0</v>
      </c>
      <c r="R987" s="22">
        <f t="shared" si="11"/>
        <v>10</v>
      </c>
      <c r="S987" s="22">
        <v>100.0</v>
      </c>
      <c r="T987" s="22">
        <f t="shared" si="12"/>
        <v>56.85</v>
      </c>
      <c r="U987" s="22">
        <f t="shared" si="13"/>
        <v>43.15</v>
      </c>
      <c r="V987" s="22">
        <f t="shared" si="14"/>
        <v>0</v>
      </c>
      <c r="W987" s="22">
        <v>27.8</v>
      </c>
      <c r="X987" s="22">
        <f t="shared" si="15"/>
        <v>27.8</v>
      </c>
      <c r="Y987" s="22">
        <f t="shared" si="16"/>
        <v>0</v>
      </c>
      <c r="Z987" s="22">
        <v>0.39</v>
      </c>
      <c r="AA987" s="22">
        <f t="shared" si="17"/>
        <v>0.39</v>
      </c>
      <c r="AB987" s="22">
        <f t="shared" si="18"/>
        <v>0</v>
      </c>
      <c r="AC987" s="22">
        <v>68.87</v>
      </c>
      <c r="AD987" s="22">
        <f t="shared" si="19"/>
        <v>68.87</v>
      </c>
      <c r="AE987" s="22">
        <f t="shared" si="20"/>
        <v>0</v>
      </c>
      <c r="AF987" s="22">
        <v>1.37</v>
      </c>
      <c r="AG987" s="22">
        <f t="shared" si="21"/>
        <v>1.37</v>
      </c>
      <c r="AH987" s="22">
        <f t="shared" si="22"/>
        <v>0</v>
      </c>
      <c r="AI987" s="22">
        <v>60.86</v>
      </c>
      <c r="AJ987" s="22">
        <f t="shared" si="23"/>
        <v>60.86</v>
      </c>
      <c r="AK987" s="22">
        <f t="shared" si="24"/>
        <v>0</v>
      </c>
      <c r="AL987" s="22">
        <f t="shared" ref="AL987:AN987" si="4087">AF987+AI987</f>
        <v>62.23</v>
      </c>
      <c r="AM987" s="22">
        <f t="shared" si="4087"/>
        <v>62.23</v>
      </c>
      <c r="AN987" s="22">
        <f t="shared" si="4087"/>
        <v>0</v>
      </c>
      <c r="AO987" s="22">
        <f t="shared" ref="AO987:AQ987" si="4088">SUM(J987+M987+P987+S987+W987+Z987+AC987+AF987+AI987)</f>
        <v>269.29</v>
      </c>
      <c r="AP987" s="22">
        <f t="shared" si="4088"/>
        <v>216.14</v>
      </c>
      <c r="AQ987" s="22">
        <f t="shared" si="4088"/>
        <v>53.15</v>
      </c>
      <c r="AR987" s="22">
        <v>0.0</v>
      </c>
      <c r="AS987" s="22">
        <f t="shared" si="27"/>
        <v>53.15</v>
      </c>
      <c r="AT987" s="22">
        <f t="shared" si="28"/>
        <v>53.15</v>
      </c>
      <c r="AU987" s="22">
        <f t="shared" si="29"/>
        <v>0</v>
      </c>
      <c r="AV987" s="22">
        <f>82.93*120</f>
        <v>9951.6</v>
      </c>
      <c r="AW987" s="22">
        <f t="shared" si="31"/>
        <v>9951.6</v>
      </c>
      <c r="AX987" s="22">
        <f t="shared" si="32"/>
        <v>0</v>
      </c>
      <c r="AY987" s="22">
        <v>175.06</v>
      </c>
      <c r="AZ987" s="22">
        <f t="shared" si="33"/>
        <v>175.06</v>
      </c>
      <c r="BA987" s="22">
        <f t="shared" si="34"/>
        <v>0</v>
      </c>
      <c r="BB987" s="22">
        <f t="shared" si="35"/>
        <v>10126.66</v>
      </c>
      <c r="BC987" s="22">
        <f t="shared" ref="BC987:BD987" si="4089">SUM(AW987+AZ987)</f>
        <v>10126.66</v>
      </c>
      <c r="BD987" s="22">
        <f t="shared" si="4089"/>
        <v>0</v>
      </c>
      <c r="BE987" s="22">
        <f t="shared" si="37"/>
        <v>0</v>
      </c>
      <c r="BF987" s="27">
        <v>0.0</v>
      </c>
      <c r="BG987" s="22">
        <f t="shared" si="38"/>
        <v>0</v>
      </c>
      <c r="BH987" s="22">
        <f t="shared" si="39"/>
        <v>0</v>
      </c>
      <c r="BI987" s="22">
        <v>0.0</v>
      </c>
      <c r="BJ987" s="22">
        <f t="shared" si="40"/>
        <v>0</v>
      </c>
      <c r="BK987" s="22">
        <f t="shared" si="41"/>
        <v>0</v>
      </c>
      <c r="BL987" s="22"/>
      <c r="BM987" s="22">
        <f t="shared" si="42"/>
        <v>0</v>
      </c>
      <c r="BN987" s="22" t="str">
        <f t="shared" si="43"/>
        <v/>
      </c>
      <c r="BO987" s="22">
        <f t="shared" ref="BO987:BQ987" si="4090">BF987+BI987+BL987</f>
        <v>0</v>
      </c>
      <c r="BP987" s="22">
        <f t="shared" si="4090"/>
        <v>0</v>
      </c>
      <c r="BQ987" s="22">
        <f t="shared" si="4090"/>
        <v>0</v>
      </c>
      <c r="BR987" s="22">
        <f t="shared" si="45"/>
        <v>0</v>
      </c>
      <c r="BS987" s="22">
        <v>0.0</v>
      </c>
      <c r="BT987" s="22">
        <f t="shared" si="46"/>
        <v>0</v>
      </c>
      <c r="BU987" s="22">
        <f t="shared" si="47"/>
        <v>0</v>
      </c>
      <c r="BV987" s="22">
        <f t="shared" si="48"/>
        <v>0</v>
      </c>
      <c r="BW987" s="27">
        <v>383.08</v>
      </c>
      <c r="BX987" s="22">
        <f t="shared" si="49"/>
        <v>383.08</v>
      </c>
      <c r="BY987" s="22">
        <f t="shared" si="50"/>
        <v>0</v>
      </c>
      <c r="BZ987" s="22">
        <f t="shared" si="51"/>
        <v>0</v>
      </c>
      <c r="CA987" s="22">
        <f t="shared" si="52"/>
        <v>0</v>
      </c>
    </row>
    <row r="988" ht="14.25" customHeight="1">
      <c r="A988" s="14" t="s">
        <v>4410</v>
      </c>
      <c r="B988" s="14" t="s">
        <v>4411</v>
      </c>
      <c r="C988" s="14" t="s">
        <v>4412</v>
      </c>
      <c r="D988" s="14" t="s">
        <v>4413</v>
      </c>
      <c r="E988" s="14" t="s">
        <v>4414</v>
      </c>
      <c r="F988" s="14" t="s">
        <v>3709</v>
      </c>
      <c r="G988" s="14" t="s">
        <v>4415</v>
      </c>
      <c r="H988" s="25" t="s">
        <v>3650</v>
      </c>
      <c r="I988" s="26">
        <v>53.15</v>
      </c>
      <c r="J988" s="22">
        <v>0.0</v>
      </c>
      <c r="K988" s="22">
        <f t="shared" si="6"/>
        <v>0</v>
      </c>
      <c r="L988" s="22">
        <f t="shared" si="7"/>
        <v>0</v>
      </c>
      <c r="M988" s="22">
        <v>0.0</v>
      </c>
      <c r="N988" s="22">
        <f t="shared" si="8"/>
        <v>0</v>
      </c>
      <c r="O988" s="22">
        <f t="shared" si="9"/>
        <v>0</v>
      </c>
      <c r="P988" s="22">
        <v>10.0</v>
      </c>
      <c r="Q988" s="22">
        <f t="shared" si="10"/>
        <v>0</v>
      </c>
      <c r="R988" s="22">
        <f t="shared" si="11"/>
        <v>10</v>
      </c>
      <c r="S988" s="22">
        <v>100.0</v>
      </c>
      <c r="T988" s="22">
        <f t="shared" si="12"/>
        <v>56.85</v>
      </c>
      <c r="U988" s="22">
        <f t="shared" si="13"/>
        <v>43.15</v>
      </c>
      <c r="V988" s="22">
        <f t="shared" si="14"/>
        <v>0</v>
      </c>
      <c r="W988" s="22">
        <v>13.9</v>
      </c>
      <c r="X988" s="22">
        <f t="shared" si="15"/>
        <v>13.9</v>
      </c>
      <c r="Y988" s="22">
        <f t="shared" si="16"/>
        <v>0</v>
      </c>
      <c r="Z988" s="22">
        <v>0.39</v>
      </c>
      <c r="AA988" s="22">
        <f t="shared" si="17"/>
        <v>0.39</v>
      </c>
      <c r="AB988" s="22">
        <f t="shared" si="18"/>
        <v>0</v>
      </c>
      <c r="AC988" s="22">
        <v>68.87</v>
      </c>
      <c r="AD988" s="22">
        <f t="shared" si="19"/>
        <v>68.87</v>
      </c>
      <c r="AE988" s="22">
        <f t="shared" si="20"/>
        <v>0</v>
      </c>
      <c r="AF988" s="22">
        <v>1.37</v>
      </c>
      <c r="AG988" s="22">
        <f t="shared" si="21"/>
        <v>1.37</v>
      </c>
      <c r="AH988" s="22">
        <f t="shared" si="22"/>
        <v>0</v>
      </c>
      <c r="AI988" s="22">
        <v>60.86</v>
      </c>
      <c r="AJ988" s="22">
        <f t="shared" si="23"/>
        <v>60.86</v>
      </c>
      <c r="AK988" s="22">
        <f t="shared" si="24"/>
        <v>0</v>
      </c>
      <c r="AL988" s="22">
        <f t="shared" ref="AL988:AN988" si="4091">AF988+AI988</f>
        <v>62.23</v>
      </c>
      <c r="AM988" s="22">
        <f t="shared" si="4091"/>
        <v>62.23</v>
      </c>
      <c r="AN988" s="22">
        <f t="shared" si="4091"/>
        <v>0</v>
      </c>
      <c r="AO988" s="22">
        <f t="shared" ref="AO988:AQ988" si="4092">SUM(J988+M988+P988+S988+W988+Z988+AC988+AF988+AI988)</f>
        <v>255.39</v>
      </c>
      <c r="AP988" s="22">
        <f t="shared" si="4092"/>
        <v>202.24</v>
      </c>
      <c r="AQ988" s="22">
        <f t="shared" si="4092"/>
        <v>53.15</v>
      </c>
      <c r="AR988" s="22">
        <v>0.0</v>
      </c>
      <c r="AS988" s="22">
        <f t="shared" si="27"/>
        <v>53.15</v>
      </c>
      <c r="AT988" s="22">
        <f t="shared" si="28"/>
        <v>53.15</v>
      </c>
      <c r="AU988" s="22">
        <f t="shared" si="29"/>
        <v>0</v>
      </c>
      <c r="AV988" s="22">
        <f t="shared" ref="AV988:AV990" si="4097">37.95*120</f>
        <v>4554</v>
      </c>
      <c r="AW988" s="22">
        <f t="shared" si="31"/>
        <v>4554</v>
      </c>
      <c r="AX988" s="22">
        <f t="shared" si="32"/>
        <v>0</v>
      </c>
      <c r="AY988" s="22">
        <v>70.73</v>
      </c>
      <c r="AZ988" s="22">
        <f t="shared" si="33"/>
        <v>70.73</v>
      </c>
      <c r="BA988" s="22">
        <f t="shared" si="34"/>
        <v>0</v>
      </c>
      <c r="BB988" s="22">
        <f t="shared" si="35"/>
        <v>4624.73</v>
      </c>
      <c r="BC988" s="22">
        <f t="shared" ref="BC988:BD988" si="4093">SUM(AW988+AZ988)</f>
        <v>4624.73</v>
      </c>
      <c r="BD988" s="22">
        <f t="shared" si="4093"/>
        <v>0</v>
      </c>
      <c r="BE988" s="22">
        <f t="shared" si="37"/>
        <v>0</v>
      </c>
      <c r="BF988" s="27">
        <v>0.0</v>
      </c>
      <c r="BG988" s="22">
        <f t="shared" si="38"/>
        <v>0</v>
      </c>
      <c r="BH988" s="22">
        <f t="shared" si="39"/>
        <v>0</v>
      </c>
      <c r="BI988" s="22">
        <v>177.76</v>
      </c>
      <c r="BJ988" s="22">
        <f t="shared" si="40"/>
        <v>177.76</v>
      </c>
      <c r="BK988" s="22">
        <f t="shared" si="41"/>
        <v>0</v>
      </c>
      <c r="BL988" s="22"/>
      <c r="BM988" s="22">
        <f t="shared" si="42"/>
        <v>0</v>
      </c>
      <c r="BN988" s="22" t="str">
        <f t="shared" si="43"/>
        <v/>
      </c>
      <c r="BO988" s="22">
        <f t="shared" ref="BO988:BQ988" si="4094">BF988+BI988+BL988</f>
        <v>177.76</v>
      </c>
      <c r="BP988" s="22">
        <f t="shared" si="4094"/>
        <v>177.76</v>
      </c>
      <c r="BQ988" s="22">
        <f t="shared" si="4094"/>
        <v>0</v>
      </c>
      <c r="BR988" s="22">
        <f t="shared" si="45"/>
        <v>0</v>
      </c>
      <c r="BS988" s="22">
        <v>0.0</v>
      </c>
      <c r="BT988" s="22">
        <f t="shared" si="46"/>
        <v>0</v>
      </c>
      <c r="BU988" s="22">
        <f t="shared" si="47"/>
        <v>0</v>
      </c>
      <c r="BV988" s="22">
        <f t="shared" si="48"/>
        <v>0</v>
      </c>
      <c r="BW988" s="27">
        <v>127.69</v>
      </c>
      <c r="BX988" s="22">
        <f t="shared" si="49"/>
        <v>127.69</v>
      </c>
      <c r="BY988" s="22">
        <f t="shared" si="50"/>
        <v>0</v>
      </c>
      <c r="BZ988" s="22">
        <f t="shared" si="51"/>
        <v>0</v>
      </c>
      <c r="CA988" s="22">
        <f t="shared" si="52"/>
        <v>0</v>
      </c>
    </row>
    <row r="989" ht="14.25" customHeight="1">
      <c r="A989" s="14" t="s">
        <v>4416</v>
      </c>
      <c r="B989" s="14" t="s">
        <v>4417</v>
      </c>
      <c r="C989" s="14" t="s">
        <v>4418</v>
      </c>
      <c r="D989" s="14" t="s">
        <v>4419</v>
      </c>
      <c r="E989" s="14" t="s">
        <v>3683</v>
      </c>
      <c r="F989" s="14" t="s">
        <v>3684</v>
      </c>
      <c r="G989" s="14" t="s">
        <v>4420</v>
      </c>
      <c r="H989" s="25" t="s">
        <v>3650</v>
      </c>
      <c r="I989" s="26">
        <v>53.15</v>
      </c>
      <c r="J989" s="22">
        <v>0.0</v>
      </c>
      <c r="K989" s="22">
        <f t="shared" si="6"/>
        <v>0</v>
      </c>
      <c r="L989" s="22">
        <f t="shared" si="7"/>
        <v>0</v>
      </c>
      <c r="M989" s="22">
        <v>0.0</v>
      </c>
      <c r="N989" s="22">
        <f t="shared" si="8"/>
        <v>0</v>
      </c>
      <c r="O989" s="22">
        <f t="shared" si="9"/>
        <v>0</v>
      </c>
      <c r="P989" s="22">
        <v>10.0</v>
      </c>
      <c r="Q989" s="22">
        <f t="shared" si="10"/>
        <v>0</v>
      </c>
      <c r="R989" s="22">
        <f t="shared" si="11"/>
        <v>10</v>
      </c>
      <c r="S989" s="22">
        <v>100.0</v>
      </c>
      <c r="T989" s="22">
        <f t="shared" si="12"/>
        <v>56.85</v>
      </c>
      <c r="U989" s="22">
        <f t="shared" si="13"/>
        <v>43.15</v>
      </c>
      <c r="V989" s="22">
        <f t="shared" si="14"/>
        <v>0</v>
      </c>
      <c r="W989" s="22">
        <v>13.9</v>
      </c>
      <c r="X989" s="22">
        <f t="shared" si="15"/>
        <v>13.9</v>
      </c>
      <c r="Y989" s="22">
        <f t="shared" si="16"/>
        <v>0</v>
      </c>
      <c r="Z989" s="22">
        <v>0.39</v>
      </c>
      <c r="AA989" s="22">
        <f t="shared" si="17"/>
        <v>0.39</v>
      </c>
      <c r="AB989" s="22">
        <f t="shared" si="18"/>
        <v>0</v>
      </c>
      <c r="AC989" s="22">
        <v>68.87</v>
      </c>
      <c r="AD989" s="22">
        <f t="shared" si="19"/>
        <v>68.87</v>
      </c>
      <c r="AE989" s="22">
        <f t="shared" si="20"/>
        <v>0</v>
      </c>
      <c r="AF989" s="22">
        <v>1.37</v>
      </c>
      <c r="AG989" s="22">
        <f t="shared" si="21"/>
        <v>1.37</v>
      </c>
      <c r="AH989" s="22">
        <f t="shared" si="22"/>
        <v>0</v>
      </c>
      <c r="AI989" s="22">
        <v>60.86</v>
      </c>
      <c r="AJ989" s="22">
        <f t="shared" si="23"/>
        <v>60.86</v>
      </c>
      <c r="AK989" s="22">
        <f t="shared" si="24"/>
        <v>0</v>
      </c>
      <c r="AL989" s="22">
        <f t="shared" ref="AL989:AN989" si="4095">AF989+AI989</f>
        <v>62.23</v>
      </c>
      <c r="AM989" s="22">
        <f t="shared" si="4095"/>
        <v>62.23</v>
      </c>
      <c r="AN989" s="22">
        <f t="shared" si="4095"/>
        <v>0</v>
      </c>
      <c r="AO989" s="22">
        <f t="shared" ref="AO989:AQ989" si="4096">SUM(J989+M989+P989+S989+W989+Z989+AC989+AF989+AI989)</f>
        <v>255.39</v>
      </c>
      <c r="AP989" s="22">
        <f t="shared" si="4096"/>
        <v>202.24</v>
      </c>
      <c r="AQ989" s="22">
        <f t="shared" si="4096"/>
        <v>53.15</v>
      </c>
      <c r="AR989" s="22">
        <v>0.0</v>
      </c>
      <c r="AS989" s="22">
        <f t="shared" si="27"/>
        <v>53.15</v>
      </c>
      <c r="AT989" s="22">
        <f t="shared" si="28"/>
        <v>53.15</v>
      </c>
      <c r="AU989" s="22">
        <f t="shared" si="29"/>
        <v>0</v>
      </c>
      <c r="AV989" s="22">
        <f t="shared" si="4097"/>
        <v>4554</v>
      </c>
      <c r="AW989" s="22">
        <f t="shared" si="31"/>
        <v>4554</v>
      </c>
      <c r="AX989" s="22">
        <f t="shared" si="32"/>
        <v>0</v>
      </c>
      <c r="AY989" s="22">
        <v>70.73</v>
      </c>
      <c r="AZ989" s="22">
        <f t="shared" si="33"/>
        <v>70.73</v>
      </c>
      <c r="BA989" s="22">
        <f t="shared" si="34"/>
        <v>0</v>
      </c>
      <c r="BB989" s="22">
        <f t="shared" si="35"/>
        <v>4624.73</v>
      </c>
      <c r="BC989" s="22">
        <f t="shared" ref="BC989:BD989" si="4098">SUM(AW989+AZ989)</f>
        <v>4624.73</v>
      </c>
      <c r="BD989" s="22">
        <f t="shared" si="4098"/>
        <v>0</v>
      </c>
      <c r="BE989" s="22">
        <f t="shared" si="37"/>
        <v>0</v>
      </c>
      <c r="BF989" s="27">
        <v>0.0</v>
      </c>
      <c r="BG989" s="22">
        <f t="shared" si="38"/>
        <v>0</v>
      </c>
      <c r="BH989" s="22">
        <f t="shared" si="39"/>
        <v>0</v>
      </c>
      <c r="BI989" s="22">
        <v>367.45</v>
      </c>
      <c r="BJ989" s="22">
        <f t="shared" si="40"/>
        <v>367.45</v>
      </c>
      <c r="BK989" s="22">
        <f t="shared" si="41"/>
        <v>0</v>
      </c>
      <c r="BL989" s="22"/>
      <c r="BM989" s="22">
        <f t="shared" si="42"/>
        <v>0</v>
      </c>
      <c r="BN989" s="22" t="str">
        <f t="shared" si="43"/>
        <v/>
      </c>
      <c r="BO989" s="22">
        <f t="shared" ref="BO989:BQ989" si="4099">BF989+BI989+BL989</f>
        <v>367.45</v>
      </c>
      <c r="BP989" s="22">
        <f t="shared" si="4099"/>
        <v>367.45</v>
      </c>
      <c r="BQ989" s="22">
        <f t="shared" si="4099"/>
        <v>0</v>
      </c>
      <c r="BR989" s="22">
        <f t="shared" si="45"/>
        <v>0</v>
      </c>
      <c r="BS989" s="22">
        <v>0.0</v>
      </c>
      <c r="BT989" s="22">
        <f t="shared" si="46"/>
        <v>0</v>
      </c>
      <c r="BU989" s="22">
        <f t="shared" si="47"/>
        <v>0</v>
      </c>
      <c r="BV989" s="22">
        <f t="shared" si="48"/>
        <v>0</v>
      </c>
      <c r="BW989" s="27">
        <v>0.0</v>
      </c>
      <c r="BX989" s="22">
        <f t="shared" si="49"/>
        <v>0</v>
      </c>
      <c r="BY989" s="22">
        <f t="shared" si="50"/>
        <v>0</v>
      </c>
      <c r="BZ989" s="22">
        <f t="shared" si="51"/>
        <v>0</v>
      </c>
      <c r="CA989" s="22">
        <f t="shared" si="52"/>
        <v>0</v>
      </c>
    </row>
    <row r="990" ht="14.25" customHeight="1">
      <c r="A990" s="14" t="s">
        <v>4421</v>
      </c>
      <c r="B990" s="14" t="s">
        <v>4422</v>
      </c>
      <c r="C990" s="14" t="s">
        <v>4423</v>
      </c>
      <c r="D990" s="14" t="s">
        <v>4424</v>
      </c>
      <c r="E990" s="14" t="s">
        <v>312</v>
      </c>
      <c r="F990" s="14" t="s">
        <v>293</v>
      </c>
      <c r="G990" s="14" t="s">
        <v>4425</v>
      </c>
      <c r="H990" s="25" t="s">
        <v>3650</v>
      </c>
      <c r="I990" s="26">
        <v>53.15</v>
      </c>
      <c r="J990" s="22">
        <v>0.0</v>
      </c>
      <c r="K990" s="22">
        <f t="shared" si="6"/>
        <v>0</v>
      </c>
      <c r="L990" s="22">
        <f t="shared" si="7"/>
        <v>0</v>
      </c>
      <c r="M990" s="22">
        <v>0.0</v>
      </c>
      <c r="N990" s="22">
        <f t="shared" si="8"/>
        <v>0</v>
      </c>
      <c r="O990" s="22">
        <f t="shared" si="9"/>
        <v>0</v>
      </c>
      <c r="P990" s="22">
        <v>22.0</v>
      </c>
      <c r="Q990" s="22">
        <f t="shared" si="10"/>
        <v>0</v>
      </c>
      <c r="R990" s="22">
        <f t="shared" si="11"/>
        <v>22</v>
      </c>
      <c r="S990" s="22">
        <v>100.0</v>
      </c>
      <c r="T990" s="22">
        <f t="shared" si="12"/>
        <v>68.85</v>
      </c>
      <c r="U990" s="22">
        <f t="shared" si="13"/>
        <v>31.15</v>
      </c>
      <c r="V990" s="22">
        <f t="shared" si="14"/>
        <v>0</v>
      </c>
      <c r="W990" s="22">
        <v>13.9</v>
      </c>
      <c r="X990" s="22">
        <f t="shared" si="15"/>
        <v>13.9</v>
      </c>
      <c r="Y990" s="22">
        <f t="shared" si="16"/>
        <v>0</v>
      </c>
      <c r="Z990" s="22">
        <v>0.39</v>
      </c>
      <c r="AA990" s="22">
        <f t="shared" si="17"/>
        <v>0.39</v>
      </c>
      <c r="AB990" s="22">
        <f t="shared" si="18"/>
        <v>0</v>
      </c>
      <c r="AC990" s="22">
        <v>68.87</v>
      </c>
      <c r="AD990" s="22">
        <f t="shared" si="19"/>
        <v>68.87</v>
      </c>
      <c r="AE990" s="22">
        <f t="shared" si="20"/>
        <v>0</v>
      </c>
      <c r="AF990" s="22">
        <v>1.37</v>
      </c>
      <c r="AG990" s="22">
        <f t="shared" si="21"/>
        <v>1.37</v>
      </c>
      <c r="AH990" s="22">
        <f t="shared" si="22"/>
        <v>0</v>
      </c>
      <c r="AI990" s="22">
        <v>60.86</v>
      </c>
      <c r="AJ990" s="22">
        <f t="shared" si="23"/>
        <v>60.86</v>
      </c>
      <c r="AK990" s="22">
        <f t="shared" si="24"/>
        <v>0</v>
      </c>
      <c r="AL990" s="22">
        <f t="shared" ref="AL990:AN990" si="4100">AF990+AI990</f>
        <v>62.23</v>
      </c>
      <c r="AM990" s="22">
        <f t="shared" si="4100"/>
        <v>62.23</v>
      </c>
      <c r="AN990" s="22">
        <f t="shared" si="4100"/>
        <v>0</v>
      </c>
      <c r="AO990" s="22">
        <f t="shared" ref="AO990:AQ990" si="4101">SUM(J990+M990+P990+S990+W990+Z990+AC990+AF990+AI990)</f>
        <v>267.39</v>
      </c>
      <c r="AP990" s="22">
        <f t="shared" si="4101"/>
        <v>214.24</v>
      </c>
      <c r="AQ990" s="22">
        <f t="shared" si="4101"/>
        <v>53.15</v>
      </c>
      <c r="AR990" s="22">
        <v>0.0</v>
      </c>
      <c r="AS990" s="22">
        <f t="shared" si="27"/>
        <v>53.15</v>
      </c>
      <c r="AT990" s="22">
        <f t="shared" si="28"/>
        <v>53.15</v>
      </c>
      <c r="AU990" s="22">
        <f t="shared" si="29"/>
        <v>0</v>
      </c>
      <c r="AV990" s="22">
        <f t="shared" si="4097"/>
        <v>4554</v>
      </c>
      <c r="AW990" s="22">
        <f t="shared" si="31"/>
        <v>4554</v>
      </c>
      <c r="AX990" s="22">
        <f t="shared" si="32"/>
        <v>0</v>
      </c>
      <c r="AY990" s="22">
        <v>70.73</v>
      </c>
      <c r="AZ990" s="22">
        <f t="shared" si="33"/>
        <v>70.73</v>
      </c>
      <c r="BA990" s="22">
        <f t="shared" si="34"/>
        <v>0</v>
      </c>
      <c r="BB990" s="22">
        <f t="shared" si="35"/>
        <v>4624.73</v>
      </c>
      <c r="BC990" s="22">
        <f t="shared" ref="BC990:BD990" si="4102">SUM(AW990+AZ990)</f>
        <v>4624.73</v>
      </c>
      <c r="BD990" s="22">
        <f t="shared" si="4102"/>
        <v>0</v>
      </c>
      <c r="BE990" s="22">
        <f t="shared" si="37"/>
        <v>0</v>
      </c>
      <c r="BF990" s="27">
        <v>0.0</v>
      </c>
      <c r="BG990" s="22">
        <f t="shared" si="38"/>
        <v>0</v>
      </c>
      <c r="BH990" s="22">
        <f t="shared" si="39"/>
        <v>0</v>
      </c>
      <c r="BI990" s="22">
        <v>510.45000000000005</v>
      </c>
      <c r="BJ990" s="22">
        <f t="shared" si="40"/>
        <v>510.45</v>
      </c>
      <c r="BK990" s="22">
        <f t="shared" si="41"/>
        <v>0</v>
      </c>
      <c r="BL990" s="22"/>
      <c r="BM990" s="22">
        <f t="shared" si="42"/>
        <v>0</v>
      </c>
      <c r="BN990" s="22" t="str">
        <f t="shared" si="43"/>
        <v/>
      </c>
      <c r="BO990" s="22">
        <f t="shared" ref="BO990:BQ990" si="4103">BF990+BI990+BL990</f>
        <v>510.45</v>
      </c>
      <c r="BP990" s="22">
        <f t="shared" si="4103"/>
        <v>510.45</v>
      </c>
      <c r="BQ990" s="22">
        <f t="shared" si="4103"/>
        <v>0</v>
      </c>
      <c r="BR990" s="22">
        <f t="shared" si="45"/>
        <v>0</v>
      </c>
      <c r="BS990" s="22">
        <v>0.0</v>
      </c>
      <c r="BT990" s="22">
        <f t="shared" si="46"/>
        <v>0</v>
      </c>
      <c r="BU990" s="22">
        <f t="shared" si="47"/>
        <v>0</v>
      </c>
      <c r="BV990" s="22">
        <f t="shared" si="48"/>
        <v>0</v>
      </c>
      <c r="BW990" s="27">
        <v>574.62</v>
      </c>
      <c r="BX990" s="22">
        <f t="shared" si="49"/>
        <v>574.62</v>
      </c>
      <c r="BY990" s="22">
        <f t="shared" si="50"/>
        <v>0</v>
      </c>
      <c r="BZ990" s="22">
        <f t="shared" si="51"/>
        <v>0</v>
      </c>
      <c r="CA990" s="22">
        <f t="shared" si="52"/>
        <v>0</v>
      </c>
    </row>
    <row r="991" ht="14.25" customHeight="1">
      <c r="A991" s="14" t="s">
        <v>4426</v>
      </c>
      <c r="B991" s="14" t="s">
        <v>4427</v>
      </c>
      <c r="C991" s="14" t="s">
        <v>4428</v>
      </c>
      <c r="D991" s="14" t="s">
        <v>4429</v>
      </c>
      <c r="E991" s="14" t="s">
        <v>1010</v>
      </c>
      <c r="F991" s="14" t="s">
        <v>3853</v>
      </c>
      <c r="G991" s="14" t="s">
        <v>4430</v>
      </c>
      <c r="H991" s="25" t="s">
        <v>3650</v>
      </c>
      <c r="I991" s="26">
        <v>53.15</v>
      </c>
      <c r="J991" s="22">
        <v>0.0</v>
      </c>
      <c r="K991" s="22">
        <f t="shared" si="6"/>
        <v>0</v>
      </c>
      <c r="L991" s="22">
        <f t="shared" si="7"/>
        <v>0</v>
      </c>
      <c r="M991" s="22">
        <v>0.0</v>
      </c>
      <c r="N991" s="22">
        <f t="shared" si="8"/>
        <v>0</v>
      </c>
      <c r="O991" s="22">
        <f t="shared" si="9"/>
        <v>0</v>
      </c>
      <c r="P991" s="22">
        <v>10.0</v>
      </c>
      <c r="Q991" s="22">
        <f t="shared" si="10"/>
        <v>0</v>
      </c>
      <c r="R991" s="22">
        <f t="shared" si="11"/>
        <v>10</v>
      </c>
      <c r="S991" s="22">
        <v>100.0</v>
      </c>
      <c r="T991" s="22">
        <f t="shared" si="12"/>
        <v>56.85</v>
      </c>
      <c r="U991" s="22">
        <f t="shared" si="13"/>
        <v>43.15</v>
      </c>
      <c r="V991" s="22">
        <f t="shared" si="14"/>
        <v>0</v>
      </c>
      <c r="W991" s="22">
        <v>13.9</v>
      </c>
      <c r="X991" s="22">
        <f t="shared" si="15"/>
        <v>13.9</v>
      </c>
      <c r="Y991" s="22">
        <f t="shared" si="16"/>
        <v>0</v>
      </c>
      <c r="Z991" s="22">
        <v>0.39</v>
      </c>
      <c r="AA991" s="22">
        <f t="shared" si="17"/>
        <v>0.39</v>
      </c>
      <c r="AB991" s="22">
        <f t="shared" si="18"/>
        <v>0</v>
      </c>
      <c r="AC991" s="22">
        <v>68.87</v>
      </c>
      <c r="AD991" s="22">
        <f t="shared" si="19"/>
        <v>68.87</v>
      </c>
      <c r="AE991" s="22">
        <f t="shared" si="20"/>
        <v>0</v>
      </c>
      <c r="AF991" s="22">
        <v>1.37</v>
      </c>
      <c r="AG991" s="22">
        <f t="shared" si="21"/>
        <v>1.37</v>
      </c>
      <c r="AH991" s="22">
        <f t="shared" si="22"/>
        <v>0</v>
      </c>
      <c r="AI991" s="22">
        <v>60.86</v>
      </c>
      <c r="AJ991" s="22">
        <f t="shared" si="23"/>
        <v>60.86</v>
      </c>
      <c r="AK991" s="22">
        <f t="shared" si="24"/>
        <v>0</v>
      </c>
      <c r="AL991" s="22">
        <f t="shared" ref="AL991:AN991" si="4104">AF991+AI991</f>
        <v>62.23</v>
      </c>
      <c r="AM991" s="22">
        <f t="shared" si="4104"/>
        <v>62.23</v>
      </c>
      <c r="AN991" s="22">
        <f t="shared" si="4104"/>
        <v>0</v>
      </c>
      <c r="AO991" s="22">
        <f t="shared" ref="AO991:AQ991" si="4105">SUM(J991+M991+P991+S991+W991+Z991+AC991+AF991+AI991)</f>
        <v>255.39</v>
      </c>
      <c r="AP991" s="22">
        <f t="shared" si="4105"/>
        <v>202.24</v>
      </c>
      <c r="AQ991" s="22">
        <f t="shared" si="4105"/>
        <v>53.15</v>
      </c>
      <c r="AR991" s="22">
        <v>0.0</v>
      </c>
      <c r="AS991" s="22">
        <f t="shared" si="27"/>
        <v>53.15</v>
      </c>
      <c r="AT991" s="22">
        <f t="shared" si="28"/>
        <v>53.15</v>
      </c>
      <c r="AU991" s="22">
        <f t="shared" si="29"/>
        <v>0</v>
      </c>
      <c r="AV991" s="22">
        <f>82.93*120</f>
        <v>9951.6</v>
      </c>
      <c r="AW991" s="22">
        <f t="shared" si="31"/>
        <v>9951.6</v>
      </c>
      <c r="AX991" s="22">
        <f t="shared" si="32"/>
        <v>0</v>
      </c>
      <c r="AY991" s="22">
        <v>175.06</v>
      </c>
      <c r="AZ991" s="22">
        <f t="shared" si="33"/>
        <v>175.06</v>
      </c>
      <c r="BA991" s="22">
        <f t="shared" si="34"/>
        <v>0</v>
      </c>
      <c r="BB991" s="22">
        <f t="shared" si="35"/>
        <v>10126.66</v>
      </c>
      <c r="BC991" s="22">
        <f t="shared" ref="BC991:BD991" si="4106">SUM(AW991+AZ991)</f>
        <v>10126.66</v>
      </c>
      <c r="BD991" s="22">
        <f t="shared" si="4106"/>
        <v>0</v>
      </c>
      <c r="BE991" s="22">
        <f t="shared" si="37"/>
        <v>0</v>
      </c>
      <c r="BF991" s="27">
        <v>0.0</v>
      </c>
      <c r="BG991" s="22">
        <f t="shared" si="38"/>
        <v>0</v>
      </c>
      <c r="BH991" s="22">
        <f t="shared" si="39"/>
        <v>0</v>
      </c>
      <c r="BI991" s="22">
        <v>283.41</v>
      </c>
      <c r="BJ991" s="22">
        <f t="shared" si="40"/>
        <v>283.41</v>
      </c>
      <c r="BK991" s="22">
        <f t="shared" si="41"/>
        <v>0</v>
      </c>
      <c r="BL991" s="22"/>
      <c r="BM991" s="22">
        <f t="shared" si="42"/>
        <v>0</v>
      </c>
      <c r="BN991" s="22" t="str">
        <f t="shared" si="43"/>
        <v/>
      </c>
      <c r="BO991" s="22">
        <f t="shared" ref="BO991:BQ991" si="4107">BF991+BI991+BL991</f>
        <v>283.41</v>
      </c>
      <c r="BP991" s="22">
        <f t="shared" si="4107"/>
        <v>283.41</v>
      </c>
      <c r="BQ991" s="22">
        <f t="shared" si="4107"/>
        <v>0</v>
      </c>
      <c r="BR991" s="22">
        <f t="shared" si="45"/>
        <v>0</v>
      </c>
      <c r="BS991" s="22">
        <v>0.0</v>
      </c>
      <c r="BT991" s="22">
        <f t="shared" si="46"/>
        <v>0</v>
      </c>
      <c r="BU991" s="22">
        <f t="shared" si="47"/>
        <v>0</v>
      </c>
      <c r="BV991" s="22">
        <f t="shared" si="48"/>
        <v>0</v>
      </c>
      <c r="BW991" s="27">
        <v>766.16</v>
      </c>
      <c r="BX991" s="22">
        <f t="shared" si="49"/>
        <v>766.16</v>
      </c>
      <c r="BY991" s="22">
        <f t="shared" si="50"/>
        <v>0</v>
      </c>
      <c r="BZ991" s="22">
        <f t="shared" si="51"/>
        <v>0</v>
      </c>
      <c r="CA991" s="22">
        <f t="shared" si="52"/>
        <v>0</v>
      </c>
    </row>
    <row r="992" ht="14.25" customHeight="1">
      <c r="A992" s="14" t="s">
        <v>4431</v>
      </c>
      <c r="B992" s="14" t="s">
        <v>4432</v>
      </c>
      <c r="C992" s="14" t="s">
        <v>4433</v>
      </c>
      <c r="D992" s="14" t="s">
        <v>4434</v>
      </c>
      <c r="E992" s="14" t="s">
        <v>3683</v>
      </c>
      <c r="F992" s="14" t="s">
        <v>3655</v>
      </c>
      <c r="G992" s="14" t="s">
        <v>4435</v>
      </c>
      <c r="H992" s="25" t="s">
        <v>3650</v>
      </c>
      <c r="I992" s="26">
        <v>53.15</v>
      </c>
      <c r="J992" s="22">
        <v>0.0</v>
      </c>
      <c r="K992" s="22">
        <f t="shared" si="6"/>
        <v>0</v>
      </c>
      <c r="L992" s="22">
        <f t="shared" si="7"/>
        <v>0</v>
      </c>
      <c r="M992" s="22">
        <v>0.0</v>
      </c>
      <c r="N992" s="22">
        <f t="shared" si="8"/>
        <v>0</v>
      </c>
      <c r="O992" s="22">
        <f t="shared" si="9"/>
        <v>0</v>
      </c>
      <c r="P992" s="22">
        <v>22.0</v>
      </c>
      <c r="Q992" s="22">
        <f t="shared" si="10"/>
        <v>0</v>
      </c>
      <c r="R992" s="22">
        <f t="shared" si="11"/>
        <v>22</v>
      </c>
      <c r="S992" s="22">
        <v>100.0</v>
      </c>
      <c r="T992" s="22">
        <f t="shared" si="12"/>
        <v>68.85</v>
      </c>
      <c r="U992" s="22">
        <f t="shared" si="13"/>
        <v>31.15</v>
      </c>
      <c r="V992" s="22">
        <f t="shared" si="14"/>
        <v>0</v>
      </c>
      <c r="W992" s="22">
        <v>13.9</v>
      </c>
      <c r="X992" s="22">
        <f t="shared" si="15"/>
        <v>13.9</v>
      </c>
      <c r="Y992" s="22">
        <f t="shared" si="16"/>
        <v>0</v>
      </c>
      <c r="Z992" s="22">
        <v>0.39</v>
      </c>
      <c r="AA992" s="22">
        <f t="shared" si="17"/>
        <v>0.39</v>
      </c>
      <c r="AB992" s="22">
        <f t="shared" si="18"/>
        <v>0</v>
      </c>
      <c r="AC992" s="22">
        <v>68.87</v>
      </c>
      <c r="AD992" s="22">
        <f t="shared" si="19"/>
        <v>68.87</v>
      </c>
      <c r="AE992" s="22">
        <f t="shared" si="20"/>
        <v>0</v>
      </c>
      <c r="AF992" s="22">
        <v>1.37</v>
      </c>
      <c r="AG992" s="22">
        <f t="shared" si="21"/>
        <v>1.37</v>
      </c>
      <c r="AH992" s="22">
        <f t="shared" si="22"/>
        <v>0</v>
      </c>
      <c r="AI992" s="22">
        <v>60.86</v>
      </c>
      <c r="AJ992" s="22">
        <f t="shared" si="23"/>
        <v>60.86</v>
      </c>
      <c r="AK992" s="22">
        <f t="shared" si="24"/>
        <v>0</v>
      </c>
      <c r="AL992" s="22">
        <f t="shared" ref="AL992:AN992" si="4108">AF992+AI992</f>
        <v>62.23</v>
      </c>
      <c r="AM992" s="22">
        <f t="shared" si="4108"/>
        <v>62.23</v>
      </c>
      <c r="AN992" s="22">
        <f t="shared" si="4108"/>
        <v>0</v>
      </c>
      <c r="AO992" s="22">
        <f t="shared" ref="AO992:AQ992" si="4109">SUM(J992+M992+P992+S992+W992+Z992+AC992+AF992+AI992)</f>
        <v>267.39</v>
      </c>
      <c r="AP992" s="22">
        <f t="shared" si="4109"/>
        <v>214.24</v>
      </c>
      <c r="AQ992" s="22">
        <f t="shared" si="4109"/>
        <v>53.15</v>
      </c>
      <c r="AR992" s="22">
        <v>0.0</v>
      </c>
      <c r="AS992" s="22">
        <f t="shared" si="27"/>
        <v>53.15</v>
      </c>
      <c r="AT992" s="22">
        <f t="shared" si="28"/>
        <v>53.15</v>
      </c>
      <c r="AU992" s="22">
        <f t="shared" si="29"/>
        <v>0</v>
      </c>
      <c r="AV992" s="22">
        <f t="shared" ref="AV992:AV995" si="4114">37.95*120</f>
        <v>4554</v>
      </c>
      <c r="AW992" s="22">
        <f t="shared" si="31"/>
        <v>4554</v>
      </c>
      <c r="AX992" s="22">
        <f t="shared" si="32"/>
        <v>0</v>
      </c>
      <c r="AY992" s="22">
        <v>70.73</v>
      </c>
      <c r="AZ992" s="22">
        <f t="shared" si="33"/>
        <v>70.73</v>
      </c>
      <c r="BA992" s="22">
        <f t="shared" si="34"/>
        <v>0</v>
      </c>
      <c r="BB992" s="22">
        <f t="shared" si="35"/>
        <v>4624.73</v>
      </c>
      <c r="BC992" s="22">
        <f t="shared" ref="BC992:BD992" si="4110">SUM(AW992+AZ992)</f>
        <v>4624.73</v>
      </c>
      <c r="BD992" s="22">
        <f t="shared" si="4110"/>
        <v>0</v>
      </c>
      <c r="BE992" s="22">
        <f t="shared" si="37"/>
        <v>0</v>
      </c>
      <c r="BF992" s="27">
        <v>0.0</v>
      </c>
      <c r="BG992" s="22">
        <f t="shared" si="38"/>
        <v>0</v>
      </c>
      <c r="BH992" s="22">
        <f t="shared" si="39"/>
        <v>0</v>
      </c>
      <c r="BI992" s="22">
        <v>177.76</v>
      </c>
      <c r="BJ992" s="22">
        <f t="shared" si="40"/>
        <v>177.76</v>
      </c>
      <c r="BK992" s="22">
        <f t="shared" si="41"/>
        <v>0</v>
      </c>
      <c r="BL992" s="22"/>
      <c r="BM992" s="22">
        <f t="shared" si="42"/>
        <v>0</v>
      </c>
      <c r="BN992" s="22" t="str">
        <f t="shared" si="43"/>
        <v/>
      </c>
      <c r="BO992" s="22">
        <f t="shared" ref="BO992:BQ992" si="4111">BF992+BI992+BL992</f>
        <v>177.76</v>
      </c>
      <c r="BP992" s="22">
        <f t="shared" si="4111"/>
        <v>177.76</v>
      </c>
      <c r="BQ992" s="22">
        <f t="shared" si="4111"/>
        <v>0</v>
      </c>
      <c r="BR992" s="22">
        <f t="shared" si="45"/>
        <v>0</v>
      </c>
      <c r="BS992" s="22">
        <v>0.0</v>
      </c>
      <c r="BT992" s="22">
        <f t="shared" si="46"/>
        <v>0</v>
      </c>
      <c r="BU992" s="22">
        <f t="shared" si="47"/>
        <v>0</v>
      </c>
      <c r="BV992" s="22">
        <f t="shared" si="48"/>
        <v>0</v>
      </c>
      <c r="BW992" s="27">
        <v>53.2</v>
      </c>
      <c r="BX992" s="22">
        <f t="shared" si="49"/>
        <v>53.2</v>
      </c>
      <c r="BY992" s="22">
        <f t="shared" si="50"/>
        <v>0</v>
      </c>
      <c r="BZ992" s="22">
        <f t="shared" si="51"/>
        <v>0</v>
      </c>
      <c r="CA992" s="22">
        <f t="shared" si="52"/>
        <v>0</v>
      </c>
    </row>
    <row r="993" ht="14.25" customHeight="1">
      <c r="A993" s="14" t="s">
        <v>4436</v>
      </c>
      <c r="B993" s="14" t="s">
        <v>4437</v>
      </c>
      <c r="C993" s="14" t="s">
        <v>4438</v>
      </c>
      <c r="D993" s="14" t="s">
        <v>4439</v>
      </c>
      <c r="E993" s="14" t="s">
        <v>4440</v>
      </c>
      <c r="F993" s="14" t="s">
        <v>3655</v>
      </c>
      <c r="G993" s="14" t="s">
        <v>4441</v>
      </c>
      <c r="H993" s="25" t="s">
        <v>3650</v>
      </c>
      <c r="I993" s="26">
        <v>53.15</v>
      </c>
      <c r="J993" s="22">
        <v>0.0</v>
      </c>
      <c r="K993" s="22">
        <f t="shared" si="6"/>
        <v>0</v>
      </c>
      <c r="L993" s="22">
        <f t="shared" si="7"/>
        <v>0</v>
      </c>
      <c r="M993" s="22">
        <v>0.0</v>
      </c>
      <c r="N993" s="22">
        <f t="shared" si="8"/>
        <v>0</v>
      </c>
      <c r="O993" s="22">
        <f t="shared" si="9"/>
        <v>0</v>
      </c>
      <c r="P993" s="22">
        <v>22.0</v>
      </c>
      <c r="Q993" s="22">
        <f t="shared" si="10"/>
        <v>0</v>
      </c>
      <c r="R993" s="22">
        <f t="shared" si="11"/>
        <v>22</v>
      </c>
      <c r="S993" s="22">
        <v>100.0</v>
      </c>
      <c r="T993" s="22">
        <f t="shared" si="12"/>
        <v>68.85</v>
      </c>
      <c r="U993" s="22">
        <f t="shared" si="13"/>
        <v>31.15</v>
      </c>
      <c r="V993" s="22">
        <f t="shared" si="14"/>
        <v>0</v>
      </c>
      <c r="W993" s="22">
        <v>13.9</v>
      </c>
      <c r="X993" s="22">
        <f t="shared" si="15"/>
        <v>13.9</v>
      </c>
      <c r="Y993" s="22">
        <f t="shared" si="16"/>
        <v>0</v>
      </c>
      <c r="Z993" s="22">
        <v>0.39</v>
      </c>
      <c r="AA993" s="22">
        <f t="shared" si="17"/>
        <v>0.39</v>
      </c>
      <c r="AB993" s="22">
        <f t="shared" si="18"/>
        <v>0</v>
      </c>
      <c r="AC993" s="22">
        <v>68.87</v>
      </c>
      <c r="AD993" s="22">
        <f t="shared" si="19"/>
        <v>68.87</v>
      </c>
      <c r="AE993" s="22">
        <f t="shared" si="20"/>
        <v>0</v>
      </c>
      <c r="AF993" s="22">
        <v>1.37</v>
      </c>
      <c r="AG993" s="22">
        <f t="shared" si="21"/>
        <v>1.37</v>
      </c>
      <c r="AH993" s="22">
        <f t="shared" si="22"/>
        <v>0</v>
      </c>
      <c r="AI993" s="22">
        <v>60.86</v>
      </c>
      <c r="AJ993" s="22">
        <f t="shared" si="23"/>
        <v>60.86</v>
      </c>
      <c r="AK993" s="22">
        <f t="shared" si="24"/>
        <v>0</v>
      </c>
      <c r="AL993" s="22">
        <f t="shared" ref="AL993:AN993" si="4112">AF993+AI993</f>
        <v>62.23</v>
      </c>
      <c r="AM993" s="22">
        <f t="shared" si="4112"/>
        <v>62.23</v>
      </c>
      <c r="AN993" s="22">
        <f t="shared" si="4112"/>
        <v>0</v>
      </c>
      <c r="AO993" s="22">
        <f t="shared" ref="AO993:AQ993" si="4113">SUM(J993+M993+P993+S993+W993+Z993+AC993+AF993+AI993)</f>
        <v>267.39</v>
      </c>
      <c r="AP993" s="22">
        <f t="shared" si="4113"/>
        <v>214.24</v>
      </c>
      <c r="AQ993" s="22">
        <f t="shared" si="4113"/>
        <v>53.15</v>
      </c>
      <c r="AR993" s="22">
        <v>0.0</v>
      </c>
      <c r="AS993" s="22">
        <f t="shared" si="27"/>
        <v>53.15</v>
      </c>
      <c r="AT993" s="22">
        <f t="shared" si="28"/>
        <v>53.15</v>
      </c>
      <c r="AU993" s="22">
        <f t="shared" si="29"/>
        <v>0</v>
      </c>
      <c r="AV993" s="22">
        <f t="shared" si="4114"/>
        <v>4554</v>
      </c>
      <c r="AW993" s="22">
        <f t="shared" si="31"/>
        <v>4554</v>
      </c>
      <c r="AX993" s="22">
        <f t="shared" si="32"/>
        <v>0</v>
      </c>
      <c r="AY993" s="22">
        <v>70.73</v>
      </c>
      <c r="AZ993" s="22">
        <f t="shared" si="33"/>
        <v>70.73</v>
      </c>
      <c r="BA993" s="22">
        <f t="shared" si="34"/>
        <v>0</v>
      </c>
      <c r="BB993" s="22">
        <f t="shared" si="35"/>
        <v>4624.73</v>
      </c>
      <c r="BC993" s="22">
        <f t="shared" ref="BC993:BD993" si="4115">SUM(AW993+AZ993)</f>
        <v>4624.73</v>
      </c>
      <c r="BD993" s="22">
        <f t="shared" si="4115"/>
        <v>0</v>
      </c>
      <c r="BE993" s="22">
        <f t="shared" si="37"/>
        <v>0</v>
      </c>
      <c r="BF993" s="27">
        <v>0.0</v>
      </c>
      <c r="BG993" s="22">
        <f t="shared" si="38"/>
        <v>0</v>
      </c>
      <c r="BH993" s="22">
        <f t="shared" si="39"/>
        <v>0</v>
      </c>
      <c r="BI993" s="22">
        <v>424.72</v>
      </c>
      <c r="BJ993" s="22">
        <f t="shared" si="40"/>
        <v>424.72</v>
      </c>
      <c r="BK993" s="22">
        <f t="shared" si="41"/>
        <v>0</v>
      </c>
      <c r="BL993" s="22"/>
      <c r="BM993" s="22">
        <f t="shared" si="42"/>
        <v>0</v>
      </c>
      <c r="BN993" s="22" t="str">
        <f t="shared" si="43"/>
        <v/>
      </c>
      <c r="BO993" s="22">
        <f t="shared" ref="BO993:BQ993" si="4116">BF993+BI993+BL993</f>
        <v>424.72</v>
      </c>
      <c r="BP993" s="22">
        <f t="shared" si="4116"/>
        <v>424.72</v>
      </c>
      <c r="BQ993" s="22">
        <f t="shared" si="4116"/>
        <v>0</v>
      </c>
      <c r="BR993" s="22">
        <f t="shared" si="45"/>
        <v>0</v>
      </c>
      <c r="BS993" s="22">
        <v>0.0</v>
      </c>
      <c r="BT993" s="22">
        <f t="shared" si="46"/>
        <v>0</v>
      </c>
      <c r="BU993" s="22">
        <f t="shared" si="47"/>
        <v>0</v>
      </c>
      <c r="BV993" s="22">
        <f t="shared" si="48"/>
        <v>0</v>
      </c>
      <c r="BW993" s="27">
        <v>2128.22</v>
      </c>
      <c r="BX993" s="22">
        <f t="shared" si="49"/>
        <v>2128.22</v>
      </c>
      <c r="BY993" s="22">
        <f t="shared" si="50"/>
        <v>0</v>
      </c>
      <c r="BZ993" s="22">
        <f t="shared" si="51"/>
        <v>0</v>
      </c>
      <c r="CA993" s="22">
        <f t="shared" si="52"/>
        <v>0</v>
      </c>
    </row>
    <row r="994" ht="14.25" customHeight="1">
      <c r="A994" s="14" t="s">
        <v>4442</v>
      </c>
      <c r="B994" s="14" t="s">
        <v>4443</v>
      </c>
      <c r="C994" s="14" t="s">
        <v>4444</v>
      </c>
      <c r="D994" s="14" t="s">
        <v>4445</v>
      </c>
      <c r="E994" s="14" t="s">
        <v>3683</v>
      </c>
      <c r="F994" s="14" t="s">
        <v>3881</v>
      </c>
      <c r="G994" s="14" t="s">
        <v>4446</v>
      </c>
      <c r="H994" s="25" t="s">
        <v>3650</v>
      </c>
      <c r="I994" s="26">
        <v>53.15</v>
      </c>
      <c r="J994" s="22">
        <v>0.0</v>
      </c>
      <c r="K994" s="22">
        <f t="shared" si="6"/>
        <v>0</v>
      </c>
      <c r="L994" s="22">
        <f t="shared" si="7"/>
        <v>0</v>
      </c>
      <c r="M994" s="22">
        <v>0.0</v>
      </c>
      <c r="N994" s="22">
        <f t="shared" si="8"/>
        <v>0</v>
      </c>
      <c r="O994" s="22">
        <f t="shared" si="9"/>
        <v>0</v>
      </c>
      <c r="P994" s="22">
        <v>22.0</v>
      </c>
      <c r="Q994" s="22">
        <f t="shared" si="10"/>
        <v>0</v>
      </c>
      <c r="R994" s="22">
        <f t="shared" si="11"/>
        <v>22</v>
      </c>
      <c r="S994" s="22">
        <v>100.0</v>
      </c>
      <c r="T994" s="22">
        <f t="shared" si="12"/>
        <v>68.85</v>
      </c>
      <c r="U994" s="22">
        <f t="shared" si="13"/>
        <v>31.15</v>
      </c>
      <c r="V994" s="22">
        <f t="shared" si="14"/>
        <v>0</v>
      </c>
      <c r="W994" s="22">
        <v>13.9</v>
      </c>
      <c r="X994" s="22">
        <f t="shared" si="15"/>
        <v>13.9</v>
      </c>
      <c r="Y994" s="22">
        <f t="shared" si="16"/>
        <v>0</v>
      </c>
      <c r="Z994" s="22">
        <v>0.39</v>
      </c>
      <c r="AA994" s="22">
        <f t="shared" si="17"/>
        <v>0.39</v>
      </c>
      <c r="AB994" s="22">
        <f t="shared" si="18"/>
        <v>0</v>
      </c>
      <c r="AC994" s="22">
        <v>68.87</v>
      </c>
      <c r="AD994" s="22">
        <f t="shared" si="19"/>
        <v>68.87</v>
      </c>
      <c r="AE994" s="22">
        <f t="shared" si="20"/>
        <v>0</v>
      </c>
      <c r="AF994" s="22">
        <v>1.37</v>
      </c>
      <c r="AG994" s="22">
        <f t="shared" si="21"/>
        <v>1.37</v>
      </c>
      <c r="AH994" s="22">
        <f t="shared" si="22"/>
        <v>0</v>
      </c>
      <c r="AI994" s="22">
        <v>60.86</v>
      </c>
      <c r="AJ994" s="22">
        <f t="shared" si="23"/>
        <v>60.86</v>
      </c>
      <c r="AK994" s="22">
        <f t="shared" si="24"/>
        <v>0</v>
      </c>
      <c r="AL994" s="22">
        <f t="shared" ref="AL994:AN994" si="4117">AF994+AI994</f>
        <v>62.23</v>
      </c>
      <c r="AM994" s="22">
        <f t="shared" si="4117"/>
        <v>62.23</v>
      </c>
      <c r="AN994" s="22">
        <f t="shared" si="4117"/>
        <v>0</v>
      </c>
      <c r="AO994" s="22">
        <f t="shared" ref="AO994:AQ994" si="4118">SUM(J994+M994+P994+S994+W994+Z994+AC994+AF994+AI994)</f>
        <v>267.39</v>
      </c>
      <c r="AP994" s="22">
        <f t="shared" si="4118"/>
        <v>214.24</v>
      </c>
      <c r="AQ994" s="22">
        <f t="shared" si="4118"/>
        <v>53.15</v>
      </c>
      <c r="AR994" s="22">
        <v>0.0</v>
      </c>
      <c r="AS994" s="22">
        <f t="shared" si="27"/>
        <v>53.15</v>
      </c>
      <c r="AT994" s="22">
        <f t="shared" si="28"/>
        <v>53.15</v>
      </c>
      <c r="AU994" s="22">
        <f t="shared" si="29"/>
        <v>0</v>
      </c>
      <c r="AV994" s="22">
        <f t="shared" si="4114"/>
        <v>4554</v>
      </c>
      <c r="AW994" s="22">
        <f t="shared" si="31"/>
        <v>4554</v>
      </c>
      <c r="AX994" s="22">
        <f t="shared" si="32"/>
        <v>0</v>
      </c>
      <c r="AY994" s="22">
        <v>70.73</v>
      </c>
      <c r="AZ994" s="22">
        <f t="shared" si="33"/>
        <v>70.73</v>
      </c>
      <c r="BA994" s="22">
        <f t="shared" si="34"/>
        <v>0</v>
      </c>
      <c r="BB994" s="22">
        <f t="shared" si="35"/>
        <v>4624.73</v>
      </c>
      <c r="BC994" s="22">
        <f t="shared" ref="BC994:BD994" si="4119">SUM(AW994+AZ994)</f>
        <v>4624.73</v>
      </c>
      <c r="BD994" s="22">
        <f t="shared" si="4119"/>
        <v>0</v>
      </c>
      <c r="BE994" s="22">
        <f t="shared" si="37"/>
        <v>0</v>
      </c>
      <c r="BF994" s="27">
        <v>0.0</v>
      </c>
      <c r="BG994" s="22">
        <f t="shared" si="38"/>
        <v>0</v>
      </c>
      <c r="BH994" s="22">
        <f t="shared" si="39"/>
        <v>0</v>
      </c>
      <c r="BI994" s="22">
        <v>249.68</v>
      </c>
      <c r="BJ994" s="22">
        <f t="shared" si="40"/>
        <v>249.68</v>
      </c>
      <c r="BK994" s="22">
        <f t="shared" si="41"/>
        <v>0</v>
      </c>
      <c r="BL994" s="22"/>
      <c r="BM994" s="22">
        <f t="shared" si="42"/>
        <v>0</v>
      </c>
      <c r="BN994" s="22" t="str">
        <f t="shared" si="43"/>
        <v/>
      </c>
      <c r="BO994" s="22">
        <f t="shared" ref="BO994:BQ994" si="4120">BF994+BI994+BL994</f>
        <v>249.68</v>
      </c>
      <c r="BP994" s="22">
        <f t="shared" si="4120"/>
        <v>249.68</v>
      </c>
      <c r="BQ994" s="22">
        <f t="shared" si="4120"/>
        <v>0</v>
      </c>
      <c r="BR994" s="22">
        <f t="shared" si="45"/>
        <v>0</v>
      </c>
      <c r="BS994" s="22">
        <v>0.0</v>
      </c>
      <c r="BT994" s="22">
        <f t="shared" si="46"/>
        <v>0</v>
      </c>
      <c r="BU994" s="22">
        <f t="shared" si="47"/>
        <v>0</v>
      </c>
      <c r="BV994" s="22">
        <f t="shared" si="48"/>
        <v>0</v>
      </c>
      <c r="BW994" s="27">
        <v>42.56</v>
      </c>
      <c r="BX994" s="22">
        <f t="shared" si="49"/>
        <v>42.56</v>
      </c>
      <c r="BY994" s="22">
        <f t="shared" si="50"/>
        <v>0</v>
      </c>
      <c r="BZ994" s="22">
        <f t="shared" si="51"/>
        <v>0</v>
      </c>
      <c r="CA994" s="22">
        <f t="shared" si="52"/>
        <v>0</v>
      </c>
    </row>
    <row r="995" ht="14.25" customHeight="1">
      <c r="A995" s="14" t="s">
        <v>4447</v>
      </c>
      <c r="B995" s="14" t="s">
        <v>4448</v>
      </c>
      <c r="C995" s="14" t="s">
        <v>4449</v>
      </c>
      <c r="D995" s="14" t="s">
        <v>4450</v>
      </c>
      <c r="E995" s="14" t="s">
        <v>4342</v>
      </c>
      <c r="F995" s="14" t="s">
        <v>4343</v>
      </c>
      <c r="G995" s="14" t="s">
        <v>4451</v>
      </c>
      <c r="H995" s="25" t="s">
        <v>3650</v>
      </c>
      <c r="I995" s="26">
        <v>53.15</v>
      </c>
      <c r="J995" s="22">
        <v>0.0</v>
      </c>
      <c r="K995" s="22">
        <f t="shared" si="6"/>
        <v>0</v>
      </c>
      <c r="L995" s="22">
        <f t="shared" si="7"/>
        <v>0</v>
      </c>
      <c r="M995" s="22">
        <v>0.0</v>
      </c>
      <c r="N995" s="22">
        <f t="shared" si="8"/>
        <v>0</v>
      </c>
      <c r="O995" s="22">
        <f t="shared" si="9"/>
        <v>0</v>
      </c>
      <c r="P995" s="22">
        <v>10.0</v>
      </c>
      <c r="Q995" s="22">
        <f t="shared" si="10"/>
        <v>0</v>
      </c>
      <c r="R995" s="22">
        <f t="shared" si="11"/>
        <v>10</v>
      </c>
      <c r="S995" s="22">
        <v>100.0</v>
      </c>
      <c r="T995" s="22">
        <f t="shared" si="12"/>
        <v>56.85</v>
      </c>
      <c r="U995" s="22">
        <f t="shared" si="13"/>
        <v>43.15</v>
      </c>
      <c r="V995" s="22">
        <f t="shared" si="14"/>
        <v>0</v>
      </c>
      <c r="W995" s="22">
        <v>13.9</v>
      </c>
      <c r="X995" s="22">
        <f t="shared" si="15"/>
        <v>13.9</v>
      </c>
      <c r="Y995" s="22">
        <f t="shared" si="16"/>
        <v>0</v>
      </c>
      <c r="Z995" s="22">
        <v>0.39</v>
      </c>
      <c r="AA995" s="22">
        <f t="shared" si="17"/>
        <v>0.39</v>
      </c>
      <c r="AB995" s="22">
        <f t="shared" si="18"/>
        <v>0</v>
      </c>
      <c r="AC995" s="22">
        <v>68.87</v>
      </c>
      <c r="AD995" s="22">
        <f t="shared" si="19"/>
        <v>68.87</v>
      </c>
      <c r="AE995" s="22">
        <f t="shared" si="20"/>
        <v>0</v>
      </c>
      <c r="AF995" s="22">
        <v>1.37</v>
      </c>
      <c r="AG995" s="22">
        <f t="shared" si="21"/>
        <v>1.37</v>
      </c>
      <c r="AH995" s="22">
        <f t="shared" si="22"/>
        <v>0</v>
      </c>
      <c r="AI995" s="22">
        <v>60.86</v>
      </c>
      <c r="AJ995" s="22">
        <f t="shared" si="23"/>
        <v>60.86</v>
      </c>
      <c r="AK995" s="22">
        <f t="shared" si="24"/>
        <v>0</v>
      </c>
      <c r="AL995" s="22">
        <f t="shared" ref="AL995:AN995" si="4121">AF995+AI995</f>
        <v>62.23</v>
      </c>
      <c r="AM995" s="22">
        <f t="shared" si="4121"/>
        <v>62.23</v>
      </c>
      <c r="AN995" s="22">
        <f t="shared" si="4121"/>
        <v>0</v>
      </c>
      <c r="AO995" s="22">
        <f t="shared" ref="AO995:AQ995" si="4122">SUM(J995+M995+P995+S995+W995+Z995+AC995+AF995+AI995)</f>
        <v>255.39</v>
      </c>
      <c r="AP995" s="22">
        <f t="shared" si="4122"/>
        <v>202.24</v>
      </c>
      <c r="AQ995" s="22">
        <f t="shared" si="4122"/>
        <v>53.15</v>
      </c>
      <c r="AR995" s="22">
        <v>0.0</v>
      </c>
      <c r="AS995" s="22">
        <f t="shared" si="27"/>
        <v>53.15</v>
      </c>
      <c r="AT995" s="22">
        <f t="shared" si="28"/>
        <v>53.15</v>
      </c>
      <c r="AU995" s="22">
        <f t="shared" si="29"/>
        <v>0</v>
      </c>
      <c r="AV995" s="22">
        <f t="shared" si="4114"/>
        <v>4554</v>
      </c>
      <c r="AW995" s="22">
        <f t="shared" si="31"/>
        <v>4554</v>
      </c>
      <c r="AX995" s="22">
        <f t="shared" si="32"/>
        <v>0</v>
      </c>
      <c r="AY995" s="22">
        <v>70.73</v>
      </c>
      <c r="AZ995" s="22">
        <f t="shared" si="33"/>
        <v>70.73</v>
      </c>
      <c r="BA995" s="22">
        <f t="shared" si="34"/>
        <v>0</v>
      </c>
      <c r="BB995" s="22">
        <f t="shared" si="35"/>
        <v>4624.73</v>
      </c>
      <c r="BC995" s="22">
        <f t="shared" ref="BC995:BD995" si="4123">SUM(AW995+AZ995)</f>
        <v>4624.73</v>
      </c>
      <c r="BD995" s="22">
        <f t="shared" si="4123"/>
        <v>0</v>
      </c>
      <c r="BE995" s="22">
        <f t="shared" si="37"/>
        <v>0</v>
      </c>
      <c r="BF995" s="27">
        <v>0.0</v>
      </c>
      <c r="BG995" s="22">
        <f t="shared" si="38"/>
        <v>0</v>
      </c>
      <c r="BH995" s="22">
        <f t="shared" si="39"/>
        <v>0</v>
      </c>
      <c r="BI995" s="22">
        <v>177.76</v>
      </c>
      <c r="BJ995" s="22">
        <f t="shared" si="40"/>
        <v>177.76</v>
      </c>
      <c r="BK995" s="22">
        <f t="shared" si="41"/>
        <v>0</v>
      </c>
      <c r="BL995" s="22"/>
      <c r="BM995" s="22">
        <f t="shared" si="42"/>
        <v>0</v>
      </c>
      <c r="BN995" s="22" t="str">
        <f t="shared" si="43"/>
        <v/>
      </c>
      <c r="BO995" s="22">
        <f t="shared" ref="BO995:BQ995" si="4124">BF995+BI995+BL995</f>
        <v>177.76</v>
      </c>
      <c r="BP995" s="22">
        <f t="shared" si="4124"/>
        <v>177.76</v>
      </c>
      <c r="BQ995" s="22">
        <f t="shared" si="4124"/>
        <v>0</v>
      </c>
      <c r="BR995" s="22">
        <f t="shared" si="45"/>
        <v>0</v>
      </c>
      <c r="BS995" s="22">
        <v>0.0</v>
      </c>
      <c r="BT995" s="22">
        <f t="shared" si="46"/>
        <v>0</v>
      </c>
      <c r="BU995" s="22">
        <f t="shared" si="47"/>
        <v>0</v>
      </c>
      <c r="BV995" s="22">
        <f t="shared" si="48"/>
        <v>0</v>
      </c>
      <c r="BW995" s="27">
        <v>0.0</v>
      </c>
      <c r="BX995" s="22">
        <f t="shared" si="49"/>
        <v>0</v>
      </c>
      <c r="BY995" s="22">
        <f t="shared" si="50"/>
        <v>0</v>
      </c>
      <c r="BZ995" s="22">
        <f t="shared" si="51"/>
        <v>0</v>
      </c>
      <c r="CA995" s="22">
        <f t="shared" si="52"/>
        <v>0</v>
      </c>
    </row>
    <row r="996" ht="14.25" customHeight="1">
      <c r="A996" s="14" t="s">
        <v>4452</v>
      </c>
      <c r="B996" s="14" t="s">
        <v>4453</v>
      </c>
      <c r="C996" s="14" t="s">
        <v>4454</v>
      </c>
      <c r="D996" s="14" t="s">
        <v>4455</v>
      </c>
      <c r="E996" s="14" t="s">
        <v>3773</v>
      </c>
      <c r="F996" s="14" t="s">
        <v>3881</v>
      </c>
      <c r="G996" s="14" t="s">
        <v>4456</v>
      </c>
      <c r="H996" s="25" t="s">
        <v>3650</v>
      </c>
      <c r="I996" s="26">
        <v>53.15</v>
      </c>
      <c r="J996" s="22">
        <v>0.0</v>
      </c>
      <c r="K996" s="22">
        <f t="shared" si="6"/>
        <v>0</v>
      </c>
      <c r="L996" s="22">
        <f t="shared" si="7"/>
        <v>0</v>
      </c>
      <c r="M996" s="22">
        <v>0.0</v>
      </c>
      <c r="N996" s="22">
        <f t="shared" si="8"/>
        <v>0</v>
      </c>
      <c r="O996" s="22">
        <f t="shared" si="9"/>
        <v>0</v>
      </c>
      <c r="P996" s="22">
        <v>10.0</v>
      </c>
      <c r="Q996" s="22">
        <f t="shared" si="10"/>
        <v>0</v>
      </c>
      <c r="R996" s="22">
        <f t="shared" si="11"/>
        <v>10</v>
      </c>
      <c r="S996" s="22">
        <v>100.0</v>
      </c>
      <c r="T996" s="22">
        <f t="shared" si="12"/>
        <v>56.85</v>
      </c>
      <c r="U996" s="22">
        <f t="shared" si="13"/>
        <v>43.15</v>
      </c>
      <c r="V996" s="22">
        <f t="shared" si="14"/>
        <v>0</v>
      </c>
      <c r="W996" s="22">
        <v>13.9</v>
      </c>
      <c r="X996" s="22">
        <f t="shared" si="15"/>
        <v>13.9</v>
      </c>
      <c r="Y996" s="22">
        <f t="shared" si="16"/>
        <v>0</v>
      </c>
      <c r="Z996" s="22">
        <v>0.39</v>
      </c>
      <c r="AA996" s="22">
        <f t="shared" si="17"/>
        <v>0.39</v>
      </c>
      <c r="AB996" s="22">
        <f t="shared" si="18"/>
        <v>0</v>
      </c>
      <c r="AC996" s="22">
        <v>68.87</v>
      </c>
      <c r="AD996" s="22">
        <f t="shared" si="19"/>
        <v>68.87</v>
      </c>
      <c r="AE996" s="22">
        <f t="shared" si="20"/>
        <v>0</v>
      </c>
      <c r="AF996" s="22">
        <v>1.37</v>
      </c>
      <c r="AG996" s="22">
        <f t="shared" si="21"/>
        <v>1.37</v>
      </c>
      <c r="AH996" s="22">
        <f t="shared" si="22"/>
        <v>0</v>
      </c>
      <c r="AI996" s="22">
        <v>60.86</v>
      </c>
      <c r="AJ996" s="22">
        <f t="shared" si="23"/>
        <v>60.86</v>
      </c>
      <c r="AK996" s="22">
        <f t="shared" si="24"/>
        <v>0</v>
      </c>
      <c r="AL996" s="22">
        <f t="shared" ref="AL996:AN996" si="4125">AF996+AI996</f>
        <v>62.23</v>
      </c>
      <c r="AM996" s="22">
        <f t="shared" si="4125"/>
        <v>62.23</v>
      </c>
      <c r="AN996" s="22">
        <f t="shared" si="4125"/>
        <v>0</v>
      </c>
      <c r="AO996" s="22">
        <f t="shared" ref="AO996:AQ996" si="4126">SUM(J996+M996+P996+S996+W996+Z996+AC996+AF996+AI996)</f>
        <v>255.39</v>
      </c>
      <c r="AP996" s="22">
        <f t="shared" si="4126"/>
        <v>202.24</v>
      </c>
      <c r="AQ996" s="22">
        <f t="shared" si="4126"/>
        <v>53.15</v>
      </c>
      <c r="AR996" s="22">
        <v>0.0</v>
      </c>
      <c r="AS996" s="22">
        <f t="shared" si="27"/>
        <v>53.15</v>
      </c>
      <c r="AT996" s="22">
        <f t="shared" si="28"/>
        <v>53.15</v>
      </c>
      <c r="AU996" s="22">
        <f t="shared" si="29"/>
        <v>0</v>
      </c>
      <c r="AV996" s="22">
        <f t="shared" ref="AV996:AV1002" si="4131">82.93*120</f>
        <v>9951.6</v>
      </c>
      <c r="AW996" s="22">
        <f t="shared" si="31"/>
        <v>9951.6</v>
      </c>
      <c r="AX996" s="22">
        <f t="shared" si="32"/>
        <v>0</v>
      </c>
      <c r="AY996" s="22">
        <v>175.06</v>
      </c>
      <c r="AZ996" s="22">
        <f t="shared" si="33"/>
        <v>175.06</v>
      </c>
      <c r="BA996" s="22">
        <f t="shared" si="34"/>
        <v>0</v>
      </c>
      <c r="BB996" s="22">
        <f t="shared" si="35"/>
        <v>10126.66</v>
      </c>
      <c r="BC996" s="22">
        <f t="shared" ref="BC996:BD996" si="4127">SUM(AW996+AZ996)</f>
        <v>10126.66</v>
      </c>
      <c r="BD996" s="22">
        <f t="shared" si="4127"/>
        <v>0</v>
      </c>
      <c r="BE996" s="22">
        <f t="shared" si="37"/>
        <v>0</v>
      </c>
      <c r="BF996" s="27">
        <v>0.0</v>
      </c>
      <c r="BG996" s="22">
        <f t="shared" si="38"/>
        <v>0</v>
      </c>
      <c r="BH996" s="22">
        <f t="shared" si="39"/>
        <v>0</v>
      </c>
      <c r="BI996" s="22">
        <v>0.0</v>
      </c>
      <c r="BJ996" s="22">
        <f t="shared" si="40"/>
        <v>0</v>
      </c>
      <c r="BK996" s="22">
        <f t="shared" si="41"/>
        <v>0</v>
      </c>
      <c r="BL996" s="22"/>
      <c r="BM996" s="22">
        <f t="shared" si="42"/>
        <v>0</v>
      </c>
      <c r="BN996" s="22" t="str">
        <f t="shared" si="43"/>
        <v/>
      </c>
      <c r="BO996" s="22">
        <f t="shared" ref="BO996:BQ996" si="4128">BF996+BI996+BL996</f>
        <v>0</v>
      </c>
      <c r="BP996" s="22">
        <f t="shared" si="4128"/>
        <v>0</v>
      </c>
      <c r="BQ996" s="22">
        <f t="shared" si="4128"/>
        <v>0</v>
      </c>
      <c r="BR996" s="22">
        <f t="shared" si="45"/>
        <v>0</v>
      </c>
      <c r="BS996" s="22">
        <v>0.0</v>
      </c>
      <c r="BT996" s="22">
        <f t="shared" si="46"/>
        <v>0</v>
      </c>
      <c r="BU996" s="22">
        <f t="shared" si="47"/>
        <v>0</v>
      </c>
      <c r="BV996" s="22">
        <f t="shared" si="48"/>
        <v>0</v>
      </c>
      <c r="BW996" s="27">
        <v>893.85</v>
      </c>
      <c r="BX996" s="22">
        <f t="shared" si="49"/>
        <v>893.85</v>
      </c>
      <c r="BY996" s="22">
        <f t="shared" si="50"/>
        <v>0</v>
      </c>
      <c r="BZ996" s="22">
        <f t="shared" si="51"/>
        <v>0</v>
      </c>
      <c r="CA996" s="22">
        <f t="shared" si="52"/>
        <v>0</v>
      </c>
    </row>
    <row r="997" ht="14.25" customHeight="1">
      <c r="A997" s="14" t="s">
        <v>4457</v>
      </c>
      <c r="B997" s="14" t="s">
        <v>4458</v>
      </c>
      <c r="C997" s="14" t="s">
        <v>4459</v>
      </c>
      <c r="D997" s="14" t="s">
        <v>4460</v>
      </c>
      <c r="E997" s="14" t="s">
        <v>4461</v>
      </c>
      <c r="F997" s="14" t="s">
        <v>3799</v>
      </c>
      <c r="G997" s="14" t="s">
        <v>4462</v>
      </c>
      <c r="H997" s="25" t="s">
        <v>3650</v>
      </c>
      <c r="I997" s="26">
        <v>53.15</v>
      </c>
      <c r="J997" s="22">
        <v>0.0</v>
      </c>
      <c r="K997" s="22">
        <f t="shared" si="6"/>
        <v>0</v>
      </c>
      <c r="L997" s="22">
        <f t="shared" si="7"/>
        <v>0</v>
      </c>
      <c r="M997" s="22">
        <v>0.0</v>
      </c>
      <c r="N997" s="22">
        <f t="shared" si="8"/>
        <v>0</v>
      </c>
      <c r="O997" s="22">
        <f t="shared" si="9"/>
        <v>0</v>
      </c>
      <c r="P997" s="22">
        <v>10.0</v>
      </c>
      <c r="Q997" s="22">
        <f t="shared" si="10"/>
        <v>0</v>
      </c>
      <c r="R997" s="22">
        <f t="shared" si="11"/>
        <v>10</v>
      </c>
      <c r="S997" s="22">
        <v>100.0</v>
      </c>
      <c r="T997" s="22">
        <f t="shared" si="12"/>
        <v>56.85</v>
      </c>
      <c r="U997" s="22">
        <f t="shared" si="13"/>
        <v>43.15</v>
      </c>
      <c r="V997" s="22">
        <f t="shared" si="14"/>
        <v>0</v>
      </c>
      <c r="W997" s="22">
        <v>13.9</v>
      </c>
      <c r="X997" s="22">
        <f t="shared" si="15"/>
        <v>13.9</v>
      </c>
      <c r="Y997" s="22">
        <f t="shared" si="16"/>
        <v>0</v>
      </c>
      <c r="Z997" s="22">
        <v>0.39</v>
      </c>
      <c r="AA997" s="22">
        <f t="shared" si="17"/>
        <v>0.39</v>
      </c>
      <c r="AB997" s="22">
        <f t="shared" si="18"/>
        <v>0</v>
      </c>
      <c r="AC997" s="22">
        <v>68.87</v>
      </c>
      <c r="AD997" s="22">
        <f t="shared" si="19"/>
        <v>68.87</v>
      </c>
      <c r="AE997" s="22">
        <f t="shared" si="20"/>
        <v>0</v>
      </c>
      <c r="AF997" s="22">
        <v>1.37</v>
      </c>
      <c r="AG997" s="22">
        <f t="shared" si="21"/>
        <v>1.37</v>
      </c>
      <c r="AH997" s="22">
        <f t="shared" si="22"/>
        <v>0</v>
      </c>
      <c r="AI997" s="22">
        <v>60.86</v>
      </c>
      <c r="AJ997" s="22">
        <f t="shared" si="23"/>
        <v>60.86</v>
      </c>
      <c r="AK997" s="22">
        <f t="shared" si="24"/>
        <v>0</v>
      </c>
      <c r="AL997" s="22">
        <f t="shared" ref="AL997:AN997" si="4129">AF997+AI997</f>
        <v>62.23</v>
      </c>
      <c r="AM997" s="22">
        <f t="shared" si="4129"/>
        <v>62.23</v>
      </c>
      <c r="AN997" s="22">
        <f t="shared" si="4129"/>
        <v>0</v>
      </c>
      <c r="AO997" s="22">
        <f t="shared" ref="AO997:AQ997" si="4130">SUM(J997+M997+P997+S997+W997+Z997+AC997+AF997+AI997)</f>
        <v>255.39</v>
      </c>
      <c r="AP997" s="22">
        <f t="shared" si="4130"/>
        <v>202.24</v>
      </c>
      <c r="AQ997" s="22">
        <f t="shared" si="4130"/>
        <v>53.15</v>
      </c>
      <c r="AR997" s="22">
        <v>0.0</v>
      </c>
      <c r="AS997" s="22">
        <f t="shared" si="27"/>
        <v>53.15</v>
      </c>
      <c r="AT997" s="22">
        <f t="shared" si="28"/>
        <v>53.15</v>
      </c>
      <c r="AU997" s="22">
        <f t="shared" si="29"/>
        <v>0</v>
      </c>
      <c r="AV997" s="22">
        <f t="shared" si="4131"/>
        <v>9951.6</v>
      </c>
      <c r="AW997" s="22">
        <f t="shared" si="31"/>
        <v>9951.6</v>
      </c>
      <c r="AX997" s="22">
        <f t="shared" si="32"/>
        <v>0</v>
      </c>
      <c r="AY997" s="22">
        <v>175.06</v>
      </c>
      <c r="AZ997" s="22">
        <f t="shared" si="33"/>
        <v>175.06</v>
      </c>
      <c r="BA997" s="22">
        <f t="shared" si="34"/>
        <v>0</v>
      </c>
      <c r="BB997" s="22">
        <f t="shared" si="35"/>
        <v>10126.66</v>
      </c>
      <c r="BC997" s="22">
        <f t="shared" ref="BC997:BD997" si="4132">SUM(AW997+AZ997)</f>
        <v>10126.66</v>
      </c>
      <c r="BD997" s="22">
        <f t="shared" si="4132"/>
        <v>0</v>
      </c>
      <c r="BE997" s="22">
        <f t="shared" si="37"/>
        <v>0</v>
      </c>
      <c r="BF997" s="27">
        <v>0.0</v>
      </c>
      <c r="BG997" s="22">
        <f t="shared" si="38"/>
        <v>0</v>
      </c>
      <c r="BH997" s="22">
        <f t="shared" si="39"/>
        <v>0</v>
      </c>
      <c r="BI997" s="22">
        <v>283.41</v>
      </c>
      <c r="BJ997" s="22">
        <f t="shared" si="40"/>
        <v>283.41</v>
      </c>
      <c r="BK997" s="22">
        <f t="shared" si="41"/>
        <v>0</v>
      </c>
      <c r="BL997" s="22"/>
      <c r="BM997" s="22">
        <f t="shared" si="42"/>
        <v>0</v>
      </c>
      <c r="BN997" s="22" t="str">
        <f t="shared" si="43"/>
        <v/>
      </c>
      <c r="BO997" s="22">
        <f t="shared" ref="BO997:BQ997" si="4133">BF997+BI997+BL997</f>
        <v>283.41</v>
      </c>
      <c r="BP997" s="22">
        <f t="shared" si="4133"/>
        <v>283.41</v>
      </c>
      <c r="BQ997" s="22">
        <f t="shared" si="4133"/>
        <v>0</v>
      </c>
      <c r="BR997" s="22">
        <f t="shared" si="45"/>
        <v>0</v>
      </c>
      <c r="BS997" s="22">
        <v>0.0</v>
      </c>
      <c r="BT997" s="22">
        <f t="shared" si="46"/>
        <v>0</v>
      </c>
      <c r="BU997" s="22">
        <f t="shared" si="47"/>
        <v>0</v>
      </c>
      <c r="BV997" s="22">
        <f t="shared" si="48"/>
        <v>0</v>
      </c>
      <c r="BW997" s="27">
        <v>1170.53</v>
      </c>
      <c r="BX997" s="22">
        <f t="shared" si="49"/>
        <v>1170.53</v>
      </c>
      <c r="BY997" s="22">
        <f t="shared" si="50"/>
        <v>0</v>
      </c>
      <c r="BZ997" s="22">
        <f t="shared" si="51"/>
        <v>0</v>
      </c>
      <c r="CA997" s="22">
        <f t="shared" si="52"/>
        <v>0</v>
      </c>
    </row>
    <row r="998" ht="14.25" customHeight="1">
      <c r="A998" s="14" t="s">
        <v>4463</v>
      </c>
      <c r="B998" s="14" t="s">
        <v>4464</v>
      </c>
      <c r="C998" s="14" t="s">
        <v>4465</v>
      </c>
      <c r="D998" s="14" t="s">
        <v>4466</v>
      </c>
      <c r="E998" s="14" t="s">
        <v>3708</v>
      </c>
      <c r="F998" s="14" t="s">
        <v>4467</v>
      </c>
      <c r="G998" s="14" t="s">
        <v>4468</v>
      </c>
      <c r="H998" s="25" t="s">
        <v>3650</v>
      </c>
      <c r="I998" s="26">
        <v>53.15</v>
      </c>
      <c r="J998" s="22">
        <v>0.0</v>
      </c>
      <c r="K998" s="22">
        <f t="shared" si="6"/>
        <v>0</v>
      </c>
      <c r="L998" s="22">
        <f t="shared" si="7"/>
        <v>0</v>
      </c>
      <c r="M998" s="22">
        <v>0.0</v>
      </c>
      <c r="N998" s="22">
        <f t="shared" si="8"/>
        <v>0</v>
      </c>
      <c r="O998" s="22">
        <f t="shared" si="9"/>
        <v>0</v>
      </c>
      <c r="P998" s="22">
        <v>10.0</v>
      </c>
      <c r="Q998" s="22">
        <f t="shared" si="10"/>
        <v>0</v>
      </c>
      <c r="R998" s="22">
        <f t="shared" si="11"/>
        <v>10</v>
      </c>
      <c r="S998" s="22">
        <v>100.0</v>
      </c>
      <c r="T998" s="22">
        <f t="shared" si="12"/>
        <v>56.85</v>
      </c>
      <c r="U998" s="22">
        <f t="shared" si="13"/>
        <v>43.15</v>
      </c>
      <c r="V998" s="22">
        <f t="shared" si="14"/>
        <v>0</v>
      </c>
      <c r="W998" s="22">
        <v>13.9</v>
      </c>
      <c r="X998" s="22">
        <f t="shared" si="15"/>
        <v>13.9</v>
      </c>
      <c r="Y998" s="22">
        <f t="shared" si="16"/>
        <v>0</v>
      </c>
      <c r="Z998" s="22">
        <v>0.39</v>
      </c>
      <c r="AA998" s="22">
        <f t="shared" si="17"/>
        <v>0.39</v>
      </c>
      <c r="AB998" s="22">
        <f t="shared" si="18"/>
        <v>0</v>
      </c>
      <c r="AC998" s="22">
        <v>68.87</v>
      </c>
      <c r="AD998" s="22">
        <f t="shared" si="19"/>
        <v>68.87</v>
      </c>
      <c r="AE998" s="22">
        <f t="shared" si="20"/>
        <v>0</v>
      </c>
      <c r="AF998" s="22">
        <v>1.37</v>
      </c>
      <c r="AG998" s="22">
        <f t="shared" si="21"/>
        <v>1.37</v>
      </c>
      <c r="AH998" s="22">
        <f t="shared" si="22"/>
        <v>0</v>
      </c>
      <c r="AI998" s="22">
        <v>60.86</v>
      </c>
      <c r="AJ998" s="22">
        <f t="shared" si="23"/>
        <v>60.86</v>
      </c>
      <c r="AK998" s="22">
        <f t="shared" si="24"/>
        <v>0</v>
      </c>
      <c r="AL998" s="22">
        <f t="shared" ref="AL998:AN998" si="4134">AF998+AI998</f>
        <v>62.23</v>
      </c>
      <c r="AM998" s="22">
        <f t="shared" si="4134"/>
        <v>62.23</v>
      </c>
      <c r="AN998" s="22">
        <f t="shared" si="4134"/>
        <v>0</v>
      </c>
      <c r="AO998" s="22">
        <f t="shared" ref="AO998:AQ998" si="4135">SUM(J998+M998+P998+S998+W998+Z998+AC998+AF998+AI998)</f>
        <v>255.39</v>
      </c>
      <c r="AP998" s="22">
        <f t="shared" si="4135"/>
        <v>202.24</v>
      </c>
      <c r="AQ998" s="22">
        <f t="shared" si="4135"/>
        <v>53.15</v>
      </c>
      <c r="AR998" s="22">
        <v>0.0</v>
      </c>
      <c r="AS998" s="22">
        <f t="shared" si="27"/>
        <v>53.15</v>
      </c>
      <c r="AT998" s="22">
        <f t="shared" si="28"/>
        <v>53.15</v>
      </c>
      <c r="AU998" s="22">
        <f t="shared" si="29"/>
        <v>0</v>
      </c>
      <c r="AV998" s="22">
        <f t="shared" si="4131"/>
        <v>9951.6</v>
      </c>
      <c r="AW998" s="22">
        <f t="shared" si="31"/>
        <v>9951.6</v>
      </c>
      <c r="AX998" s="22">
        <f t="shared" si="32"/>
        <v>0</v>
      </c>
      <c r="AY998" s="22">
        <v>175.06</v>
      </c>
      <c r="AZ998" s="22">
        <f t="shared" si="33"/>
        <v>175.06</v>
      </c>
      <c r="BA998" s="22">
        <f t="shared" si="34"/>
        <v>0</v>
      </c>
      <c r="BB998" s="22">
        <f t="shared" si="35"/>
        <v>10126.66</v>
      </c>
      <c r="BC998" s="22">
        <f t="shared" ref="BC998:BD998" si="4136">SUM(AW998+AZ998)</f>
        <v>10126.66</v>
      </c>
      <c r="BD998" s="22">
        <f t="shared" si="4136"/>
        <v>0</v>
      </c>
      <c r="BE998" s="22">
        <f t="shared" si="37"/>
        <v>0</v>
      </c>
      <c r="BF998" s="27">
        <v>0.0</v>
      </c>
      <c r="BG998" s="22">
        <f t="shared" si="38"/>
        <v>0</v>
      </c>
      <c r="BH998" s="22">
        <f t="shared" si="39"/>
        <v>0</v>
      </c>
      <c r="BI998" s="22">
        <v>283.41</v>
      </c>
      <c r="BJ998" s="22">
        <f t="shared" si="40"/>
        <v>283.41</v>
      </c>
      <c r="BK998" s="22">
        <f t="shared" si="41"/>
        <v>0</v>
      </c>
      <c r="BL998" s="22"/>
      <c r="BM998" s="22">
        <f t="shared" si="42"/>
        <v>0</v>
      </c>
      <c r="BN998" s="22" t="str">
        <f t="shared" si="43"/>
        <v/>
      </c>
      <c r="BO998" s="22">
        <f t="shared" ref="BO998:BQ998" si="4137">BF998+BI998+BL998</f>
        <v>283.41</v>
      </c>
      <c r="BP998" s="22">
        <f t="shared" si="4137"/>
        <v>283.41</v>
      </c>
      <c r="BQ998" s="22">
        <f t="shared" si="4137"/>
        <v>0</v>
      </c>
      <c r="BR998" s="22">
        <f t="shared" si="45"/>
        <v>0</v>
      </c>
      <c r="BS998" s="22">
        <v>0.0</v>
      </c>
      <c r="BT998" s="22">
        <f t="shared" si="46"/>
        <v>0</v>
      </c>
      <c r="BU998" s="22">
        <f t="shared" si="47"/>
        <v>0</v>
      </c>
      <c r="BV998" s="22">
        <f t="shared" si="48"/>
        <v>0</v>
      </c>
      <c r="BW998" s="27">
        <v>1064.11</v>
      </c>
      <c r="BX998" s="22">
        <f t="shared" si="49"/>
        <v>1064.11</v>
      </c>
      <c r="BY998" s="22">
        <f t="shared" si="50"/>
        <v>0</v>
      </c>
      <c r="BZ998" s="22">
        <f t="shared" si="51"/>
        <v>0</v>
      </c>
      <c r="CA998" s="22">
        <f t="shared" si="52"/>
        <v>0</v>
      </c>
    </row>
    <row r="999" ht="14.25" customHeight="1">
      <c r="A999" s="14" t="s">
        <v>4469</v>
      </c>
      <c r="B999" s="14" t="s">
        <v>4470</v>
      </c>
      <c r="C999" s="14" t="s">
        <v>4471</v>
      </c>
      <c r="D999" s="14" t="s">
        <v>4472</v>
      </c>
      <c r="E999" s="14" t="s">
        <v>4473</v>
      </c>
      <c r="F999" s="14" t="s">
        <v>3977</v>
      </c>
      <c r="G999" s="14" t="s">
        <v>4474</v>
      </c>
      <c r="H999" s="25" t="s">
        <v>3650</v>
      </c>
      <c r="I999" s="26">
        <v>53.15</v>
      </c>
      <c r="J999" s="22">
        <v>0.0</v>
      </c>
      <c r="K999" s="22">
        <f t="shared" si="6"/>
        <v>0</v>
      </c>
      <c r="L999" s="22">
        <f t="shared" si="7"/>
        <v>0</v>
      </c>
      <c r="M999" s="22">
        <v>0.0</v>
      </c>
      <c r="N999" s="22">
        <f t="shared" si="8"/>
        <v>0</v>
      </c>
      <c r="O999" s="22">
        <f t="shared" si="9"/>
        <v>0</v>
      </c>
      <c r="P999" s="22">
        <v>10.0</v>
      </c>
      <c r="Q999" s="22">
        <f t="shared" si="10"/>
        <v>0</v>
      </c>
      <c r="R999" s="22">
        <f t="shared" si="11"/>
        <v>10</v>
      </c>
      <c r="S999" s="22">
        <v>100.0</v>
      </c>
      <c r="T999" s="22">
        <f t="shared" si="12"/>
        <v>56.85</v>
      </c>
      <c r="U999" s="22">
        <f t="shared" si="13"/>
        <v>43.15</v>
      </c>
      <c r="V999" s="22">
        <f t="shared" si="14"/>
        <v>0</v>
      </c>
      <c r="W999" s="22">
        <v>13.9</v>
      </c>
      <c r="X999" s="22">
        <f t="shared" si="15"/>
        <v>13.9</v>
      </c>
      <c r="Y999" s="22">
        <f t="shared" si="16"/>
        <v>0</v>
      </c>
      <c r="Z999" s="22">
        <v>0.39</v>
      </c>
      <c r="AA999" s="22">
        <f t="shared" si="17"/>
        <v>0.39</v>
      </c>
      <c r="AB999" s="22">
        <f t="shared" si="18"/>
        <v>0</v>
      </c>
      <c r="AC999" s="22">
        <v>68.87</v>
      </c>
      <c r="AD999" s="22">
        <f t="shared" si="19"/>
        <v>68.87</v>
      </c>
      <c r="AE999" s="22">
        <f t="shared" si="20"/>
        <v>0</v>
      </c>
      <c r="AF999" s="22">
        <v>1.37</v>
      </c>
      <c r="AG999" s="22">
        <f t="shared" si="21"/>
        <v>1.37</v>
      </c>
      <c r="AH999" s="22">
        <f t="shared" si="22"/>
        <v>0</v>
      </c>
      <c r="AI999" s="22">
        <v>60.86</v>
      </c>
      <c r="AJ999" s="22">
        <f t="shared" si="23"/>
        <v>60.86</v>
      </c>
      <c r="AK999" s="22">
        <f t="shared" si="24"/>
        <v>0</v>
      </c>
      <c r="AL999" s="22">
        <f t="shared" ref="AL999:AN999" si="4138">AF999+AI999</f>
        <v>62.23</v>
      </c>
      <c r="AM999" s="22">
        <f t="shared" si="4138"/>
        <v>62.23</v>
      </c>
      <c r="AN999" s="22">
        <f t="shared" si="4138"/>
        <v>0</v>
      </c>
      <c r="AO999" s="22">
        <f t="shared" ref="AO999:AQ999" si="4139">SUM(J999+M999+P999+S999+W999+Z999+AC999+AF999+AI999)</f>
        <v>255.39</v>
      </c>
      <c r="AP999" s="22">
        <f t="shared" si="4139"/>
        <v>202.24</v>
      </c>
      <c r="AQ999" s="22">
        <f t="shared" si="4139"/>
        <v>53.15</v>
      </c>
      <c r="AR999" s="22">
        <v>0.0</v>
      </c>
      <c r="AS999" s="22">
        <f t="shared" si="27"/>
        <v>53.15</v>
      </c>
      <c r="AT999" s="22">
        <f t="shared" si="28"/>
        <v>53.15</v>
      </c>
      <c r="AU999" s="22">
        <f t="shared" si="29"/>
        <v>0</v>
      </c>
      <c r="AV999" s="22">
        <f t="shared" si="4131"/>
        <v>9951.6</v>
      </c>
      <c r="AW999" s="22">
        <f t="shared" si="31"/>
        <v>9951.6</v>
      </c>
      <c r="AX999" s="22">
        <f t="shared" si="32"/>
        <v>0</v>
      </c>
      <c r="AY999" s="22">
        <v>175.06</v>
      </c>
      <c r="AZ999" s="22">
        <f t="shared" si="33"/>
        <v>175.06</v>
      </c>
      <c r="BA999" s="22">
        <f t="shared" si="34"/>
        <v>0</v>
      </c>
      <c r="BB999" s="22">
        <f t="shared" si="35"/>
        <v>10126.66</v>
      </c>
      <c r="BC999" s="22">
        <f t="shared" ref="BC999:BD999" si="4140">SUM(AW999+AZ999)</f>
        <v>10126.66</v>
      </c>
      <c r="BD999" s="22">
        <f t="shared" si="4140"/>
        <v>0</v>
      </c>
      <c r="BE999" s="22">
        <f t="shared" si="37"/>
        <v>0</v>
      </c>
      <c r="BF999" s="27">
        <v>0.0</v>
      </c>
      <c r="BG999" s="22">
        <f t="shared" si="38"/>
        <v>0</v>
      </c>
      <c r="BH999" s="22">
        <f t="shared" si="39"/>
        <v>0</v>
      </c>
      <c r="BI999" s="22">
        <v>283.41</v>
      </c>
      <c r="BJ999" s="22">
        <f t="shared" si="40"/>
        <v>283.41</v>
      </c>
      <c r="BK999" s="22">
        <f t="shared" si="41"/>
        <v>0</v>
      </c>
      <c r="BL999" s="22"/>
      <c r="BM999" s="22">
        <f t="shared" si="42"/>
        <v>0</v>
      </c>
      <c r="BN999" s="22" t="str">
        <f t="shared" si="43"/>
        <v/>
      </c>
      <c r="BO999" s="22">
        <f t="shared" ref="BO999:BQ999" si="4141">BF999+BI999+BL999</f>
        <v>283.41</v>
      </c>
      <c r="BP999" s="22">
        <f t="shared" si="4141"/>
        <v>283.41</v>
      </c>
      <c r="BQ999" s="22">
        <f t="shared" si="4141"/>
        <v>0</v>
      </c>
      <c r="BR999" s="22">
        <f t="shared" si="45"/>
        <v>0</v>
      </c>
      <c r="BS999" s="22">
        <v>0.0</v>
      </c>
      <c r="BT999" s="22">
        <f t="shared" si="46"/>
        <v>0</v>
      </c>
      <c r="BU999" s="22">
        <f t="shared" si="47"/>
        <v>0</v>
      </c>
      <c r="BV999" s="22">
        <f t="shared" si="48"/>
        <v>0</v>
      </c>
      <c r="BW999" s="27">
        <v>1383.34</v>
      </c>
      <c r="BX999" s="22">
        <f t="shared" si="49"/>
        <v>1383.34</v>
      </c>
      <c r="BY999" s="22">
        <f t="shared" si="50"/>
        <v>0</v>
      </c>
      <c r="BZ999" s="22">
        <f t="shared" si="51"/>
        <v>0</v>
      </c>
      <c r="CA999" s="22">
        <f t="shared" si="52"/>
        <v>0</v>
      </c>
    </row>
    <row r="1000" ht="14.25" customHeight="1">
      <c r="A1000" s="14" t="s">
        <v>4475</v>
      </c>
      <c r="B1000" s="14" t="s">
        <v>4476</v>
      </c>
      <c r="C1000" s="14" t="s">
        <v>4477</v>
      </c>
      <c r="D1000" s="14" t="s">
        <v>4478</v>
      </c>
      <c r="E1000" s="14" t="s">
        <v>3708</v>
      </c>
      <c r="F1000" s="14" t="s">
        <v>3904</v>
      </c>
      <c r="G1000" s="14" t="s">
        <v>4479</v>
      </c>
      <c r="H1000" s="25" t="s">
        <v>3650</v>
      </c>
      <c r="I1000" s="26">
        <v>53.15</v>
      </c>
      <c r="J1000" s="22">
        <v>0.0</v>
      </c>
      <c r="K1000" s="22">
        <f t="shared" si="6"/>
        <v>0</v>
      </c>
      <c r="L1000" s="22">
        <f t="shared" si="7"/>
        <v>0</v>
      </c>
      <c r="M1000" s="22">
        <v>0.0</v>
      </c>
      <c r="N1000" s="22">
        <f t="shared" si="8"/>
        <v>0</v>
      </c>
      <c r="O1000" s="22">
        <f t="shared" si="9"/>
        <v>0</v>
      </c>
      <c r="P1000" s="22">
        <v>10.0</v>
      </c>
      <c r="Q1000" s="22">
        <f t="shared" si="10"/>
        <v>0</v>
      </c>
      <c r="R1000" s="22">
        <f t="shared" si="11"/>
        <v>10</v>
      </c>
      <c r="S1000" s="22">
        <v>100.0</v>
      </c>
      <c r="T1000" s="22">
        <f t="shared" si="12"/>
        <v>56.85</v>
      </c>
      <c r="U1000" s="22">
        <f t="shared" si="13"/>
        <v>43.15</v>
      </c>
      <c r="V1000" s="22">
        <f t="shared" si="14"/>
        <v>0</v>
      </c>
      <c r="W1000" s="22">
        <v>13.9</v>
      </c>
      <c r="X1000" s="22">
        <f t="shared" si="15"/>
        <v>13.9</v>
      </c>
      <c r="Y1000" s="22">
        <f t="shared" si="16"/>
        <v>0</v>
      </c>
      <c r="Z1000" s="22">
        <v>0.39</v>
      </c>
      <c r="AA1000" s="22">
        <f t="shared" si="17"/>
        <v>0.39</v>
      </c>
      <c r="AB1000" s="22">
        <f t="shared" si="18"/>
        <v>0</v>
      </c>
      <c r="AC1000" s="22">
        <v>68.87</v>
      </c>
      <c r="AD1000" s="22">
        <f t="shared" si="19"/>
        <v>68.87</v>
      </c>
      <c r="AE1000" s="22">
        <f t="shared" si="20"/>
        <v>0</v>
      </c>
      <c r="AF1000" s="22">
        <v>1.37</v>
      </c>
      <c r="AG1000" s="22">
        <f t="shared" si="21"/>
        <v>1.37</v>
      </c>
      <c r="AH1000" s="22">
        <f t="shared" si="22"/>
        <v>0</v>
      </c>
      <c r="AI1000" s="22">
        <v>60.86</v>
      </c>
      <c r="AJ1000" s="22">
        <f t="shared" si="23"/>
        <v>60.86</v>
      </c>
      <c r="AK1000" s="22">
        <f t="shared" si="24"/>
        <v>0</v>
      </c>
      <c r="AL1000" s="22">
        <f t="shared" ref="AL1000:AN1000" si="4142">AF1000+AI1000</f>
        <v>62.23</v>
      </c>
      <c r="AM1000" s="22">
        <f t="shared" si="4142"/>
        <v>62.23</v>
      </c>
      <c r="AN1000" s="22">
        <f t="shared" si="4142"/>
        <v>0</v>
      </c>
      <c r="AO1000" s="22">
        <f t="shared" ref="AO1000:AQ1000" si="4143">SUM(J1000+M1000+P1000+S1000+W1000+Z1000+AC1000+AF1000+AI1000)</f>
        <v>255.39</v>
      </c>
      <c r="AP1000" s="22">
        <f t="shared" si="4143"/>
        <v>202.24</v>
      </c>
      <c r="AQ1000" s="22">
        <f t="shared" si="4143"/>
        <v>53.15</v>
      </c>
      <c r="AR1000" s="22">
        <v>0.0</v>
      </c>
      <c r="AS1000" s="22">
        <f t="shared" si="27"/>
        <v>53.15</v>
      </c>
      <c r="AT1000" s="22">
        <f t="shared" si="28"/>
        <v>53.15</v>
      </c>
      <c r="AU1000" s="22">
        <f t="shared" si="29"/>
        <v>0</v>
      </c>
      <c r="AV1000" s="22">
        <f t="shared" si="4131"/>
        <v>9951.6</v>
      </c>
      <c r="AW1000" s="22">
        <f t="shared" si="31"/>
        <v>9951.6</v>
      </c>
      <c r="AX1000" s="22">
        <f t="shared" si="32"/>
        <v>0</v>
      </c>
      <c r="AY1000" s="22">
        <v>175.06</v>
      </c>
      <c r="AZ1000" s="22">
        <f t="shared" si="33"/>
        <v>175.06</v>
      </c>
      <c r="BA1000" s="22">
        <f t="shared" si="34"/>
        <v>0</v>
      </c>
      <c r="BB1000" s="22">
        <f t="shared" si="35"/>
        <v>10126.66</v>
      </c>
      <c r="BC1000" s="22">
        <f t="shared" ref="BC1000:BD1000" si="4144">SUM(AW1000+AZ1000)</f>
        <v>10126.66</v>
      </c>
      <c r="BD1000" s="22">
        <f t="shared" si="4144"/>
        <v>0</v>
      </c>
      <c r="BE1000" s="22">
        <f t="shared" si="37"/>
        <v>0</v>
      </c>
      <c r="BF1000" s="27">
        <v>0.0</v>
      </c>
      <c r="BG1000" s="22">
        <f t="shared" si="38"/>
        <v>0</v>
      </c>
      <c r="BH1000" s="22">
        <f t="shared" si="39"/>
        <v>0</v>
      </c>
      <c r="BI1000" s="22">
        <v>283.41</v>
      </c>
      <c r="BJ1000" s="22">
        <f t="shared" si="40"/>
        <v>283.41</v>
      </c>
      <c r="BK1000" s="22">
        <f t="shared" si="41"/>
        <v>0</v>
      </c>
      <c r="BL1000" s="22"/>
      <c r="BM1000" s="22">
        <f t="shared" si="42"/>
        <v>0</v>
      </c>
      <c r="BN1000" s="22" t="str">
        <f t="shared" si="43"/>
        <v/>
      </c>
      <c r="BO1000" s="22">
        <f t="shared" ref="BO1000:BQ1000" si="4145">BF1000+BI1000+BL1000</f>
        <v>283.41</v>
      </c>
      <c r="BP1000" s="22">
        <f t="shared" si="4145"/>
        <v>283.41</v>
      </c>
      <c r="BQ1000" s="22">
        <f t="shared" si="4145"/>
        <v>0</v>
      </c>
      <c r="BR1000" s="22">
        <f t="shared" si="45"/>
        <v>0</v>
      </c>
      <c r="BS1000" s="22">
        <v>0.0</v>
      </c>
      <c r="BT1000" s="22">
        <f t="shared" si="46"/>
        <v>0</v>
      </c>
      <c r="BU1000" s="22">
        <f t="shared" si="47"/>
        <v>0</v>
      </c>
      <c r="BV1000" s="22">
        <f t="shared" si="48"/>
        <v>0</v>
      </c>
      <c r="BW1000" s="27">
        <v>6001.58</v>
      </c>
      <c r="BX1000" s="22">
        <f t="shared" si="49"/>
        <v>6001.58</v>
      </c>
      <c r="BY1000" s="22">
        <f t="shared" si="50"/>
        <v>0</v>
      </c>
      <c r="BZ1000" s="22">
        <f t="shared" si="51"/>
        <v>0</v>
      </c>
      <c r="CA1000" s="22">
        <f t="shared" si="52"/>
        <v>0</v>
      </c>
    </row>
    <row r="1001" ht="14.25" customHeight="1">
      <c r="A1001" s="14" t="s">
        <v>4480</v>
      </c>
      <c r="B1001" s="14" t="s">
        <v>4481</v>
      </c>
      <c r="C1001" s="14" t="s">
        <v>4482</v>
      </c>
      <c r="D1001" s="14" t="s">
        <v>4483</v>
      </c>
      <c r="E1001" s="14" t="s">
        <v>3785</v>
      </c>
      <c r="F1001" s="14" t="s">
        <v>3684</v>
      </c>
      <c r="G1001" s="14" t="s">
        <v>4484</v>
      </c>
      <c r="H1001" s="25" t="s">
        <v>3650</v>
      </c>
      <c r="I1001" s="26">
        <v>53.15</v>
      </c>
      <c r="J1001" s="22">
        <v>0.0</v>
      </c>
      <c r="K1001" s="22">
        <f t="shared" si="6"/>
        <v>0</v>
      </c>
      <c r="L1001" s="22">
        <f t="shared" si="7"/>
        <v>0</v>
      </c>
      <c r="M1001" s="22">
        <v>0.0</v>
      </c>
      <c r="N1001" s="22">
        <f t="shared" si="8"/>
        <v>0</v>
      </c>
      <c r="O1001" s="22">
        <f t="shared" si="9"/>
        <v>0</v>
      </c>
      <c r="P1001" s="22">
        <v>22.0</v>
      </c>
      <c r="Q1001" s="22">
        <f t="shared" si="10"/>
        <v>0</v>
      </c>
      <c r="R1001" s="22">
        <f t="shared" si="11"/>
        <v>22</v>
      </c>
      <c r="S1001" s="22">
        <v>100.0</v>
      </c>
      <c r="T1001" s="22">
        <f t="shared" si="12"/>
        <v>68.85</v>
      </c>
      <c r="U1001" s="22">
        <f t="shared" si="13"/>
        <v>31.15</v>
      </c>
      <c r="V1001" s="22">
        <f t="shared" si="14"/>
        <v>0</v>
      </c>
      <c r="W1001" s="22">
        <v>13.9</v>
      </c>
      <c r="X1001" s="22">
        <f t="shared" si="15"/>
        <v>13.9</v>
      </c>
      <c r="Y1001" s="22">
        <f t="shared" si="16"/>
        <v>0</v>
      </c>
      <c r="Z1001" s="22">
        <v>0.39</v>
      </c>
      <c r="AA1001" s="22">
        <f t="shared" si="17"/>
        <v>0.39</v>
      </c>
      <c r="AB1001" s="22">
        <f t="shared" si="18"/>
        <v>0</v>
      </c>
      <c r="AC1001" s="22">
        <v>68.87</v>
      </c>
      <c r="AD1001" s="22">
        <f t="shared" si="19"/>
        <v>68.87</v>
      </c>
      <c r="AE1001" s="22">
        <f t="shared" si="20"/>
        <v>0</v>
      </c>
      <c r="AF1001" s="22">
        <v>1.37</v>
      </c>
      <c r="AG1001" s="22">
        <f t="shared" si="21"/>
        <v>1.37</v>
      </c>
      <c r="AH1001" s="22">
        <f t="shared" si="22"/>
        <v>0</v>
      </c>
      <c r="AI1001" s="22">
        <v>60.86</v>
      </c>
      <c r="AJ1001" s="22">
        <f t="shared" si="23"/>
        <v>60.86</v>
      </c>
      <c r="AK1001" s="22">
        <f t="shared" si="24"/>
        <v>0</v>
      </c>
      <c r="AL1001" s="22">
        <f t="shared" ref="AL1001:AN1001" si="4146">AF1001+AI1001</f>
        <v>62.23</v>
      </c>
      <c r="AM1001" s="22">
        <f t="shared" si="4146"/>
        <v>62.23</v>
      </c>
      <c r="AN1001" s="22">
        <f t="shared" si="4146"/>
        <v>0</v>
      </c>
      <c r="AO1001" s="22">
        <f t="shared" ref="AO1001:AQ1001" si="4147">SUM(J1001+M1001+P1001+S1001+W1001+Z1001+AC1001+AF1001+AI1001)</f>
        <v>267.39</v>
      </c>
      <c r="AP1001" s="22">
        <f t="shared" si="4147"/>
        <v>214.24</v>
      </c>
      <c r="AQ1001" s="22">
        <f t="shared" si="4147"/>
        <v>53.15</v>
      </c>
      <c r="AR1001" s="22">
        <v>0.0</v>
      </c>
      <c r="AS1001" s="22">
        <f t="shared" si="27"/>
        <v>53.15</v>
      </c>
      <c r="AT1001" s="22">
        <f t="shared" si="28"/>
        <v>53.15</v>
      </c>
      <c r="AU1001" s="22">
        <f t="shared" si="29"/>
        <v>0</v>
      </c>
      <c r="AV1001" s="22">
        <f t="shared" si="4131"/>
        <v>9951.6</v>
      </c>
      <c r="AW1001" s="22">
        <f t="shared" si="31"/>
        <v>9951.6</v>
      </c>
      <c r="AX1001" s="22">
        <f t="shared" si="32"/>
        <v>0</v>
      </c>
      <c r="AY1001" s="22">
        <v>175.06</v>
      </c>
      <c r="AZ1001" s="22">
        <f t="shared" si="33"/>
        <v>175.06</v>
      </c>
      <c r="BA1001" s="22">
        <f t="shared" si="34"/>
        <v>0</v>
      </c>
      <c r="BB1001" s="22">
        <f t="shared" si="35"/>
        <v>10126.66</v>
      </c>
      <c r="BC1001" s="22">
        <f t="shared" ref="BC1001:BD1001" si="4148">SUM(AW1001+AZ1001)</f>
        <v>10126.66</v>
      </c>
      <c r="BD1001" s="22">
        <f t="shared" si="4148"/>
        <v>0</v>
      </c>
      <c r="BE1001" s="22">
        <f t="shared" si="37"/>
        <v>0</v>
      </c>
      <c r="BF1001" s="27">
        <v>0.0</v>
      </c>
      <c r="BG1001" s="22">
        <f t="shared" si="38"/>
        <v>0</v>
      </c>
      <c r="BH1001" s="22">
        <f t="shared" si="39"/>
        <v>0</v>
      </c>
      <c r="BI1001" s="22">
        <v>742.73</v>
      </c>
      <c r="BJ1001" s="22">
        <f t="shared" si="40"/>
        <v>742.73</v>
      </c>
      <c r="BK1001" s="22">
        <f t="shared" si="41"/>
        <v>0</v>
      </c>
      <c r="BL1001" s="22"/>
      <c r="BM1001" s="22">
        <f t="shared" si="42"/>
        <v>0</v>
      </c>
      <c r="BN1001" s="22" t="str">
        <f t="shared" si="43"/>
        <v/>
      </c>
      <c r="BO1001" s="22">
        <f t="shared" ref="BO1001:BQ1001" si="4149">BF1001+BI1001+BL1001</f>
        <v>742.73</v>
      </c>
      <c r="BP1001" s="22">
        <f t="shared" si="4149"/>
        <v>742.73</v>
      </c>
      <c r="BQ1001" s="22">
        <f t="shared" si="4149"/>
        <v>0</v>
      </c>
      <c r="BR1001" s="22">
        <f t="shared" si="45"/>
        <v>0</v>
      </c>
      <c r="BS1001" s="22">
        <v>0.0</v>
      </c>
      <c r="BT1001" s="22">
        <f t="shared" si="46"/>
        <v>0</v>
      </c>
      <c r="BU1001" s="22">
        <f t="shared" si="47"/>
        <v>0</v>
      </c>
      <c r="BV1001" s="22">
        <f t="shared" si="48"/>
        <v>0</v>
      </c>
      <c r="BW1001" s="27">
        <v>681.03</v>
      </c>
      <c r="BX1001" s="22">
        <f t="shared" si="49"/>
        <v>681.03</v>
      </c>
      <c r="BY1001" s="22">
        <f t="shared" si="50"/>
        <v>0</v>
      </c>
      <c r="BZ1001" s="22">
        <f t="shared" si="51"/>
        <v>0</v>
      </c>
      <c r="CA1001" s="22">
        <f t="shared" si="52"/>
        <v>0</v>
      </c>
    </row>
    <row r="1002" ht="14.25" customHeight="1">
      <c r="A1002" s="14" t="s">
        <v>4485</v>
      </c>
      <c r="B1002" s="14" t="s">
        <v>4486</v>
      </c>
      <c r="C1002" s="14" t="s">
        <v>4487</v>
      </c>
      <c r="D1002" s="14" t="s">
        <v>4488</v>
      </c>
      <c r="E1002" s="14" t="s">
        <v>4489</v>
      </c>
      <c r="F1002" s="14" t="s">
        <v>3723</v>
      </c>
      <c r="G1002" s="14" t="s">
        <v>4490</v>
      </c>
      <c r="H1002" s="25" t="s">
        <v>3650</v>
      </c>
      <c r="I1002" s="26">
        <v>53.15</v>
      </c>
      <c r="J1002" s="22">
        <v>0.0</v>
      </c>
      <c r="K1002" s="22">
        <f t="shared" si="6"/>
        <v>0</v>
      </c>
      <c r="L1002" s="22">
        <f t="shared" si="7"/>
        <v>0</v>
      </c>
      <c r="M1002" s="22">
        <v>0.0</v>
      </c>
      <c r="N1002" s="22">
        <f t="shared" si="8"/>
        <v>0</v>
      </c>
      <c r="O1002" s="22">
        <f t="shared" si="9"/>
        <v>0</v>
      </c>
      <c r="P1002" s="22">
        <v>22.0</v>
      </c>
      <c r="Q1002" s="22">
        <f t="shared" si="10"/>
        <v>0</v>
      </c>
      <c r="R1002" s="22">
        <f t="shared" si="11"/>
        <v>22</v>
      </c>
      <c r="S1002" s="22">
        <v>100.0</v>
      </c>
      <c r="T1002" s="22">
        <f t="shared" si="12"/>
        <v>68.85</v>
      </c>
      <c r="U1002" s="22">
        <f t="shared" si="13"/>
        <v>31.15</v>
      </c>
      <c r="V1002" s="22">
        <f t="shared" si="14"/>
        <v>0</v>
      </c>
      <c r="W1002" s="22">
        <v>27.8</v>
      </c>
      <c r="X1002" s="22">
        <f t="shared" si="15"/>
        <v>27.8</v>
      </c>
      <c r="Y1002" s="22">
        <f t="shared" si="16"/>
        <v>0</v>
      </c>
      <c r="Z1002" s="22">
        <v>0.39</v>
      </c>
      <c r="AA1002" s="22">
        <f t="shared" si="17"/>
        <v>0.39</v>
      </c>
      <c r="AB1002" s="22">
        <f t="shared" si="18"/>
        <v>0</v>
      </c>
      <c r="AC1002" s="22">
        <v>68.87</v>
      </c>
      <c r="AD1002" s="22">
        <f t="shared" si="19"/>
        <v>68.87</v>
      </c>
      <c r="AE1002" s="22">
        <f t="shared" si="20"/>
        <v>0</v>
      </c>
      <c r="AF1002" s="22">
        <v>1.37</v>
      </c>
      <c r="AG1002" s="22">
        <f t="shared" si="21"/>
        <v>1.37</v>
      </c>
      <c r="AH1002" s="22">
        <f t="shared" si="22"/>
        <v>0</v>
      </c>
      <c r="AI1002" s="22">
        <v>60.86</v>
      </c>
      <c r="AJ1002" s="22">
        <f t="shared" si="23"/>
        <v>60.86</v>
      </c>
      <c r="AK1002" s="22">
        <f t="shared" si="24"/>
        <v>0</v>
      </c>
      <c r="AL1002" s="22">
        <f t="shared" ref="AL1002:AN1002" si="4150">AF1002+AI1002</f>
        <v>62.23</v>
      </c>
      <c r="AM1002" s="22">
        <f t="shared" si="4150"/>
        <v>62.23</v>
      </c>
      <c r="AN1002" s="22">
        <f t="shared" si="4150"/>
        <v>0</v>
      </c>
      <c r="AO1002" s="22">
        <f t="shared" ref="AO1002:AQ1002" si="4151">SUM(J1002+M1002+P1002+S1002+W1002+Z1002+AC1002+AF1002+AI1002)</f>
        <v>281.29</v>
      </c>
      <c r="AP1002" s="22">
        <f t="shared" si="4151"/>
        <v>228.14</v>
      </c>
      <c r="AQ1002" s="22">
        <f t="shared" si="4151"/>
        <v>53.15</v>
      </c>
      <c r="AR1002" s="22">
        <v>0.0</v>
      </c>
      <c r="AS1002" s="22">
        <f t="shared" si="27"/>
        <v>53.15</v>
      </c>
      <c r="AT1002" s="22">
        <f t="shared" si="28"/>
        <v>53.15</v>
      </c>
      <c r="AU1002" s="22">
        <f t="shared" si="29"/>
        <v>0</v>
      </c>
      <c r="AV1002" s="22">
        <f t="shared" si="4131"/>
        <v>9951.6</v>
      </c>
      <c r="AW1002" s="22">
        <f t="shared" si="31"/>
        <v>9951.6</v>
      </c>
      <c r="AX1002" s="22">
        <f t="shared" si="32"/>
        <v>0</v>
      </c>
      <c r="AY1002" s="22">
        <v>175.06</v>
      </c>
      <c r="AZ1002" s="22">
        <f t="shared" si="33"/>
        <v>175.06</v>
      </c>
      <c r="BA1002" s="22">
        <f t="shared" si="34"/>
        <v>0</v>
      </c>
      <c r="BB1002" s="22">
        <f t="shared" si="35"/>
        <v>10126.66</v>
      </c>
      <c r="BC1002" s="22">
        <f t="shared" ref="BC1002:BD1002" si="4152">SUM(AW1002+AZ1002)</f>
        <v>10126.66</v>
      </c>
      <c r="BD1002" s="22">
        <f t="shared" si="4152"/>
        <v>0</v>
      </c>
      <c r="BE1002" s="22">
        <f t="shared" si="37"/>
        <v>0</v>
      </c>
      <c r="BF1002" s="27">
        <v>0.0</v>
      </c>
      <c r="BG1002" s="22">
        <f t="shared" si="38"/>
        <v>0</v>
      </c>
      <c r="BH1002" s="22">
        <f t="shared" si="39"/>
        <v>0</v>
      </c>
      <c r="BI1002" s="22">
        <v>283.41</v>
      </c>
      <c r="BJ1002" s="22">
        <f t="shared" si="40"/>
        <v>283.41</v>
      </c>
      <c r="BK1002" s="22">
        <f t="shared" si="41"/>
        <v>0</v>
      </c>
      <c r="BL1002" s="22"/>
      <c r="BM1002" s="22">
        <f t="shared" si="42"/>
        <v>0</v>
      </c>
      <c r="BN1002" s="22" t="str">
        <f t="shared" si="43"/>
        <v/>
      </c>
      <c r="BO1002" s="22">
        <f t="shared" ref="BO1002:BQ1002" si="4153">BF1002+BI1002+BL1002</f>
        <v>283.41</v>
      </c>
      <c r="BP1002" s="22">
        <f t="shared" si="4153"/>
        <v>283.41</v>
      </c>
      <c r="BQ1002" s="22">
        <f t="shared" si="4153"/>
        <v>0</v>
      </c>
      <c r="BR1002" s="22">
        <f t="shared" si="45"/>
        <v>0</v>
      </c>
      <c r="BS1002" s="22">
        <v>0.0</v>
      </c>
      <c r="BT1002" s="22">
        <f t="shared" si="46"/>
        <v>0</v>
      </c>
      <c r="BU1002" s="22">
        <f t="shared" si="47"/>
        <v>0</v>
      </c>
      <c r="BV1002" s="22">
        <f t="shared" si="48"/>
        <v>0</v>
      </c>
      <c r="BW1002" s="27">
        <v>1.0</v>
      </c>
      <c r="BX1002" s="22">
        <f t="shared" si="49"/>
        <v>1</v>
      </c>
      <c r="BY1002" s="22">
        <f t="shared" si="50"/>
        <v>0</v>
      </c>
      <c r="BZ1002" s="22">
        <f t="shared" si="51"/>
        <v>0</v>
      </c>
      <c r="CA1002" s="22">
        <f t="shared" si="52"/>
        <v>0</v>
      </c>
    </row>
    <row r="1003" ht="14.25" customHeight="1">
      <c r="A1003" s="14" t="s">
        <v>4491</v>
      </c>
      <c r="B1003" s="14" t="s">
        <v>4492</v>
      </c>
      <c r="C1003" s="14" t="s">
        <v>4493</v>
      </c>
      <c r="D1003" s="14" t="s">
        <v>4494</v>
      </c>
      <c r="E1003" s="14" t="s">
        <v>3683</v>
      </c>
      <c r="F1003" s="14" t="s">
        <v>3853</v>
      </c>
      <c r="G1003" s="14" t="s">
        <v>4495</v>
      </c>
      <c r="H1003" s="25" t="s">
        <v>3650</v>
      </c>
      <c r="I1003" s="26">
        <v>53.15</v>
      </c>
      <c r="J1003" s="22">
        <v>0.0</v>
      </c>
      <c r="K1003" s="22">
        <f t="shared" si="6"/>
        <v>0</v>
      </c>
      <c r="L1003" s="22">
        <f t="shared" si="7"/>
        <v>0</v>
      </c>
      <c r="M1003" s="22">
        <v>0.0</v>
      </c>
      <c r="N1003" s="22">
        <f t="shared" si="8"/>
        <v>0</v>
      </c>
      <c r="O1003" s="22">
        <f t="shared" si="9"/>
        <v>0</v>
      </c>
      <c r="P1003" s="22">
        <v>10.0</v>
      </c>
      <c r="Q1003" s="22">
        <f t="shared" si="10"/>
        <v>0</v>
      </c>
      <c r="R1003" s="22">
        <f t="shared" si="11"/>
        <v>10</v>
      </c>
      <c r="S1003" s="22">
        <v>100.0</v>
      </c>
      <c r="T1003" s="22">
        <f t="shared" si="12"/>
        <v>56.85</v>
      </c>
      <c r="U1003" s="22">
        <f t="shared" si="13"/>
        <v>43.15</v>
      </c>
      <c r="V1003" s="22">
        <f t="shared" si="14"/>
        <v>0</v>
      </c>
      <c r="W1003" s="22">
        <v>27.8</v>
      </c>
      <c r="X1003" s="22">
        <f t="shared" si="15"/>
        <v>27.8</v>
      </c>
      <c r="Y1003" s="22">
        <f t="shared" si="16"/>
        <v>0</v>
      </c>
      <c r="Z1003" s="22">
        <v>0.39</v>
      </c>
      <c r="AA1003" s="22">
        <f t="shared" si="17"/>
        <v>0.39</v>
      </c>
      <c r="AB1003" s="22">
        <f t="shared" si="18"/>
        <v>0</v>
      </c>
      <c r="AC1003" s="22">
        <v>68.87</v>
      </c>
      <c r="AD1003" s="22">
        <f t="shared" si="19"/>
        <v>68.87</v>
      </c>
      <c r="AE1003" s="22">
        <f t="shared" si="20"/>
        <v>0</v>
      </c>
      <c r="AF1003" s="22">
        <v>1.37</v>
      </c>
      <c r="AG1003" s="22">
        <f t="shared" si="21"/>
        <v>1.37</v>
      </c>
      <c r="AH1003" s="22">
        <f t="shared" si="22"/>
        <v>0</v>
      </c>
      <c r="AI1003" s="22">
        <v>60.86</v>
      </c>
      <c r="AJ1003" s="22">
        <f t="shared" si="23"/>
        <v>60.86</v>
      </c>
      <c r="AK1003" s="22">
        <f t="shared" si="24"/>
        <v>0</v>
      </c>
      <c r="AL1003" s="22">
        <f t="shared" ref="AL1003:AN1003" si="4154">AF1003+AI1003</f>
        <v>62.23</v>
      </c>
      <c r="AM1003" s="22">
        <f t="shared" si="4154"/>
        <v>62.23</v>
      </c>
      <c r="AN1003" s="22">
        <f t="shared" si="4154"/>
        <v>0</v>
      </c>
      <c r="AO1003" s="22">
        <f t="shared" ref="AO1003:AQ1003" si="4155">SUM(J1003+M1003+P1003+S1003+W1003+Z1003+AC1003+AF1003+AI1003)</f>
        <v>269.29</v>
      </c>
      <c r="AP1003" s="22">
        <f t="shared" si="4155"/>
        <v>216.14</v>
      </c>
      <c r="AQ1003" s="22">
        <f t="shared" si="4155"/>
        <v>53.15</v>
      </c>
      <c r="AR1003" s="22">
        <v>0.0</v>
      </c>
      <c r="AS1003" s="22">
        <f t="shared" si="27"/>
        <v>53.15</v>
      </c>
      <c r="AT1003" s="22">
        <f t="shared" si="28"/>
        <v>53.15</v>
      </c>
      <c r="AU1003" s="22">
        <f t="shared" si="29"/>
        <v>0</v>
      </c>
      <c r="AV1003" s="22">
        <f>37.95*120</f>
        <v>4554</v>
      </c>
      <c r="AW1003" s="22">
        <f t="shared" si="31"/>
        <v>4554</v>
      </c>
      <c r="AX1003" s="22">
        <f t="shared" si="32"/>
        <v>0</v>
      </c>
      <c r="AY1003" s="22">
        <v>0.0</v>
      </c>
      <c r="AZ1003" s="22">
        <f t="shared" si="33"/>
        <v>0</v>
      </c>
      <c r="BA1003" s="22">
        <f t="shared" si="34"/>
        <v>0</v>
      </c>
      <c r="BB1003" s="22">
        <f t="shared" si="35"/>
        <v>4554</v>
      </c>
      <c r="BC1003" s="22">
        <f t="shared" ref="BC1003:BD1003" si="4156">SUM(AW1003+AZ1003)</f>
        <v>4554</v>
      </c>
      <c r="BD1003" s="22">
        <f t="shared" si="4156"/>
        <v>0</v>
      </c>
      <c r="BE1003" s="22">
        <f t="shared" si="37"/>
        <v>0</v>
      </c>
      <c r="BF1003" s="27">
        <v>0.0</v>
      </c>
      <c r="BG1003" s="22">
        <f t="shared" si="38"/>
        <v>0</v>
      </c>
      <c r="BH1003" s="22">
        <f t="shared" si="39"/>
        <v>0</v>
      </c>
      <c r="BI1003" s="22">
        <v>177.76</v>
      </c>
      <c r="BJ1003" s="22">
        <f t="shared" si="40"/>
        <v>177.76</v>
      </c>
      <c r="BK1003" s="22">
        <f t="shared" si="41"/>
        <v>0</v>
      </c>
      <c r="BL1003" s="22"/>
      <c r="BM1003" s="22">
        <f t="shared" si="42"/>
        <v>0</v>
      </c>
      <c r="BN1003" s="22" t="str">
        <f t="shared" si="43"/>
        <v/>
      </c>
      <c r="BO1003" s="22">
        <f t="shared" ref="BO1003:BQ1003" si="4157">BF1003+BI1003+BL1003</f>
        <v>177.76</v>
      </c>
      <c r="BP1003" s="22">
        <f t="shared" si="4157"/>
        <v>177.76</v>
      </c>
      <c r="BQ1003" s="22">
        <f t="shared" si="4157"/>
        <v>0</v>
      </c>
      <c r="BR1003" s="22">
        <f t="shared" si="45"/>
        <v>0</v>
      </c>
      <c r="BS1003" s="22">
        <v>0.0</v>
      </c>
      <c r="BT1003" s="22">
        <f t="shared" si="46"/>
        <v>0</v>
      </c>
      <c r="BU1003" s="22">
        <f t="shared" si="47"/>
        <v>0</v>
      </c>
      <c r="BV1003" s="22">
        <f t="shared" si="48"/>
        <v>0</v>
      </c>
      <c r="BW1003" s="27">
        <v>0.0</v>
      </c>
      <c r="BX1003" s="22">
        <f t="shared" si="49"/>
        <v>0</v>
      </c>
      <c r="BY1003" s="22">
        <f t="shared" si="50"/>
        <v>0</v>
      </c>
      <c r="BZ1003" s="22">
        <f t="shared" si="51"/>
        <v>0</v>
      </c>
      <c r="CA1003" s="22">
        <f t="shared" si="52"/>
        <v>0</v>
      </c>
    </row>
    <row r="1004" ht="14.25" customHeight="1">
      <c r="A1004" s="14" t="s">
        <v>4496</v>
      </c>
      <c r="B1004" s="14" t="s">
        <v>4497</v>
      </c>
      <c r="C1004" s="14" t="s">
        <v>4498</v>
      </c>
      <c r="D1004" s="14" t="s">
        <v>4499</v>
      </c>
      <c r="E1004" s="14" t="s">
        <v>3467</v>
      </c>
      <c r="F1004" s="14" t="s">
        <v>627</v>
      </c>
      <c r="G1004" s="14" t="s">
        <v>4500</v>
      </c>
      <c r="H1004" s="25" t="s">
        <v>3650</v>
      </c>
      <c r="I1004" s="26">
        <v>53.15</v>
      </c>
      <c r="J1004" s="22">
        <v>0.0</v>
      </c>
      <c r="K1004" s="22">
        <f t="shared" si="6"/>
        <v>0</v>
      </c>
      <c r="L1004" s="22">
        <f t="shared" si="7"/>
        <v>0</v>
      </c>
      <c r="M1004" s="22">
        <v>0.0</v>
      </c>
      <c r="N1004" s="22">
        <f t="shared" si="8"/>
        <v>0</v>
      </c>
      <c r="O1004" s="22">
        <f t="shared" si="9"/>
        <v>0</v>
      </c>
      <c r="P1004" s="22">
        <v>10.0</v>
      </c>
      <c r="Q1004" s="22">
        <f t="shared" si="10"/>
        <v>0</v>
      </c>
      <c r="R1004" s="22">
        <f t="shared" si="11"/>
        <v>10</v>
      </c>
      <c r="S1004" s="22">
        <v>100.0</v>
      </c>
      <c r="T1004" s="22">
        <f t="shared" si="12"/>
        <v>56.85</v>
      </c>
      <c r="U1004" s="22">
        <f t="shared" si="13"/>
        <v>43.15</v>
      </c>
      <c r="V1004" s="22">
        <f t="shared" si="14"/>
        <v>0</v>
      </c>
      <c r="W1004" s="22">
        <v>13.9</v>
      </c>
      <c r="X1004" s="22">
        <f t="shared" si="15"/>
        <v>13.9</v>
      </c>
      <c r="Y1004" s="22">
        <f t="shared" si="16"/>
        <v>0</v>
      </c>
      <c r="Z1004" s="22">
        <v>0.39</v>
      </c>
      <c r="AA1004" s="22">
        <f t="shared" si="17"/>
        <v>0.39</v>
      </c>
      <c r="AB1004" s="22">
        <f t="shared" si="18"/>
        <v>0</v>
      </c>
      <c r="AC1004" s="22">
        <v>68.87</v>
      </c>
      <c r="AD1004" s="22">
        <f t="shared" si="19"/>
        <v>68.87</v>
      </c>
      <c r="AE1004" s="22">
        <f t="shared" si="20"/>
        <v>0</v>
      </c>
      <c r="AF1004" s="22">
        <v>1.37</v>
      </c>
      <c r="AG1004" s="22">
        <f t="shared" si="21"/>
        <v>1.37</v>
      </c>
      <c r="AH1004" s="22">
        <f t="shared" si="22"/>
        <v>0</v>
      </c>
      <c r="AI1004" s="22">
        <v>60.86</v>
      </c>
      <c r="AJ1004" s="22">
        <f t="shared" si="23"/>
        <v>60.86</v>
      </c>
      <c r="AK1004" s="22">
        <f t="shared" si="24"/>
        <v>0</v>
      </c>
      <c r="AL1004" s="22">
        <f t="shared" ref="AL1004:AN1004" si="4158">AF1004+AI1004</f>
        <v>62.23</v>
      </c>
      <c r="AM1004" s="22">
        <f t="shared" si="4158"/>
        <v>62.23</v>
      </c>
      <c r="AN1004" s="22">
        <f t="shared" si="4158"/>
        <v>0</v>
      </c>
      <c r="AO1004" s="22">
        <f t="shared" ref="AO1004:AQ1004" si="4159">SUM(J1004+M1004+P1004+S1004+W1004+Z1004+AC1004+AF1004+AI1004)</f>
        <v>255.39</v>
      </c>
      <c r="AP1004" s="22">
        <f t="shared" si="4159"/>
        <v>202.24</v>
      </c>
      <c r="AQ1004" s="22">
        <f t="shared" si="4159"/>
        <v>53.15</v>
      </c>
      <c r="AR1004" s="22">
        <v>0.0</v>
      </c>
      <c r="AS1004" s="22">
        <f t="shared" si="27"/>
        <v>53.15</v>
      </c>
      <c r="AT1004" s="22">
        <f t="shared" si="28"/>
        <v>53.15</v>
      </c>
      <c r="AU1004" s="22">
        <f t="shared" si="29"/>
        <v>0</v>
      </c>
      <c r="AV1004" s="22">
        <f>82.93*120</f>
        <v>9951.6</v>
      </c>
      <c r="AW1004" s="22">
        <f t="shared" si="31"/>
        <v>9951.6</v>
      </c>
      <c r="AX1004" s="22">
        <f t="shared" si="32"/>
        <v>0</v>
      </c>
      <c r="AY1004" s="22">
        <v>175.06</v>
      </c>
      <c r="AZ1004" s="22">
        <f t="shared" si="33"/>
        <v>175.06</v>
      </c>
      <c r="BA1004" s="22">
        <f t="shared" si="34"/>
        <v>0</v>
      </c>
      <c r="BB1004" s="22">
        <f t="shared" si="35"/>
        <v>10126.66</v>
      </c>
      <c r="BC1004" s="22">
        <f t="shared" ref="BC1004:BD1004" si="4160">SUM(AW1004+AZ1004)</f>
        <v>10126.66</v>
      </c>
      <c r="BD1004" s="22">
        <f t="shared" si="4160"/>
        <v>0</v>
      </c>
      <c r="BE1004" s="22">
        <f t="shared" si="37"/>
        <v>0</v>
      </c>
      <c r="BF1004" s="27">
        <v>0.0</v>
      </c>
      <c r="BG1004" s="22">
        <f t="shared" si="38"/>
        <v>0</v>
      </c>
      <c r="BH1004" s="22">
        <f t="shared" si="39"/>
        <v>0</v>
      </c>
      <c r="BI1004" s="22">
        <v>997.6700000000001</v>
      </c>
      <c r="BJ1004" s="22">
        <f t="shared" si="40"/>
        <v>997.67</v>
      </c>
      <c r="BK1004" s="22">
        <f t="shared" si="41"/>
        <v>0</v>
      </c>
      <c r="BL1004" s="22"/>
      <c r="BM1004" s="22">
        <f t="shared" si="42"/>
        <v>0</v>
      </c>
      <c r="BN1004" s="22" t="str">
        <f t="shared" si="43"/>
        <v/>
      </c>
      <c r="BO1004" s="22">
        <f t="shared" ref="BO1004:BQ1004" si="4161">BF1004+BI1004+BL1004</f>
        <v>997.67</v>
      </c>
      <c r="BP1004" s="22">
        <f t="shared" si="4161"/>
        <v>997.67</v>
      </c>
      <c r="BQ1004" s="22">
        <f t="shared" si="4161"/>
        <v>0</v>
      </c>
      <c r="BR1004" s="22">
        <f t="shared" si="45"/>
        <v>0</v>
      </c>
      <c r="BS1004" s="22">
        <v>0.0</v>
      </c>
      <c r="BT1004" s="22">
        <f t="shared" si="46"/>
        <v>0</v>
      </c>
      <c r="BU1004" s="22">
        <f t="shared" si="47"/>
        <v>0</v>
      </c>
      <c r="BV1004" s="22">
        <f t="shared" si="48"/>
        <v>0</v>
      </c>
      <c r="BW1004" s="27">
        <v>1021.54</v>
      </c>
      <c r="BX1004" s="22">
        <f t="shared" si="49"/>
        <v>1021.54</v>
      </c>
      <c r="BY1004" s="22">
        <f t="shared" si="50"/>
        <v>0</v>
      </c>
      <c r="BZ1004" s="22">
        <f t="shared" si="51"/>
        <v>0</v>
      </c>
      <c r="CA1004" s="22">
        <f t="shared" si="52"/>
        <v>0</v>
      </c>
    </row>
    <row r="1005" ht="14.25" customHeight="1">
      <c r="A1005" s="14" t="s">
        <v>4501</v>
      </c>
      <c r="B1005" s="14" t="s">
        <v>4502</v>
      </c>
      <c r="C1005" s="14" t="s">
        <v>4503</v>
      </c>
      <c r="D1005" s="14" t="s">
        <v>4504</v>
      </c>
      <c r="E1005" s="14" t="s">
        <v>626</v>
      </c>
      <c r="F1005" s="14" t="s">
        <v>3684</v>
      </c>
      <c r="G1005" s="14" t="s">
        <v>4505</v>
      </c>
      <c r="H1005" s="25" t="s">
        <v>3650</v>
      </c>
      <c r="I1005" s="26">
        <v>53.15</v>
      </c>
      <c r="J1005" s="22">
        <v>0.0</v>
      </c>
      <c r="K1005" s="22">
        <f t="shared" si="6"/>
        <v>0</v>
      </c>
      <c r="L1005" s="22">
        <f t="shared" si="7"/>
        <v>0</v>
      </c>
      <c r="M1005" s="22">
        <v>0.0</v>
      </c>
      <c r="N1005" s="22">
        <f t="shared" si="8"/>
        <v>0</v>
      </c>
      <c r="O1005" s="22">
        <f t="shared" si="9"/>
        <v>0</v>
      </c>
      <c r="P1005" s="22">
        <v>10.0</v>
      </c>
      <c r="Q1005" s="22">
        <f t="shared" si="10"/>
        <v>0</v>
      </c>
      <c r="R1005" s="22">
        <f t="shared" si="11"/>
        <v>10</v>
      </c>
      <c r="S1005" s="22">
        <v>100.0</v>
      </c>
      <c r="T1005" s="22">
        <f t="shared" si="12"/>
        <v>56.85</v>
      </c>
      <c r="U1005" s="22">
        <f t="shared" si="13"/>
        <v>43.15</v>
      </c>
      <c r="V1005" s="22">
        <f t="shared" si="14"/>
        <v>0</v>
      </c>
      <c r="W1005" s="22">
        <v>13.9</v>
      </c>
      <c r="X1005" s="22">
        <f t="shared" si="15"/>
        <v>13.9</v>
      </c>
      <c r="Y1005" s="22">
        <f t="shared" si="16"/>
        <v>0</v>
      </c>
      <c r="Z1005" s="22">
        <v>0.39</v>
      </c>
      <c r="AA1005" s="22">
        <f t="shared" si="17"/>
        <v>0.39</v>
      </c>
      <c r="AB1005" s="22">
        <f t="shared" si="18"/>
        <v>0</v>
      </c>
      <c r="AC1005" s="22">
        <v>68.87</v>
      </c>
      <c r="AD1005" s="22">
        <f t="shared" si="19"/>
        <v>68.87</v>
      </c>
      <c r="AE1005" s="22">
        <f t="shared" si="20"/>
        <v>0</v>
      </c>
      <c r="AF1005" s="22">
        <v>1.37</v>
      </c>
      <c r="AG1005" s="22">
        <f t="shared" si="21"/>
        <v>1.37</v>
      </c>
      <c r="AH1005" s="22">
        <f t="shared" si="22"/>
        <v>0</v>
      </c>
      <c r="AI1005" s="22">
        <v>60.86</v>
      </c>
      <c r="AJ1005" s="22">
        <f t="shared" si="23"/>
        <v>60.86</v>
      </c>
      <c r="AK1005" s="22">
        <f t="shared" si="24"/>
        <v>0</v>
      </c>
      <c r="AL1005" s="22">
        <f t="shared" ref="AL1005:AN1005" si="4162">AF1005+AI1005</f>
        <v>62.23</v>
      </c>
      <c r="AM1005" s="22">
        <f t="shared" si="4162"/>
        <v>62.23</v>
      </c>
      <c r="AN1005" s="22">
        <f t="shared" si="4162"/>
        <v>0</v>
      </c>
      <c r="AO1005" s="22">
        <f t="shared" ref="AO1005:AQ1005" si="4163">SUM(J1005+M1005+P1005+S1005+W1005+Z1005+AC1005+AF1005+AI1005)</f>
        <v>255.39</v>
      </c>
      <c r="AP1005" s="22">
        <f t="shared" si="4163"/>
        <v>202.24</v>
      </c>
      <c r="AQ1005" s="22">
        <f t="shared" si="4163"/>
        <v>53.15</v>
      </c>
      <c r="AR1005" s="22">
        <v>0.0</v>
      </c>
      <c r="AS1005" s="22">
        <f t="shared" si="27"/>
        <v>53.15</v>
      </c>
      <c r="AT1005" s="22">
        <f t="shared" si="28"/>
        <v>53.15</v>
      </c>
      <c r="AU1005" s="22">
        <f t="shared" si="29"/>
        <v>0</v>
      </c>
      <c r="AV1005" s="22">
        <f>37.95*120</f>
        <v>4554</v>
      </c>
      <c r="AW1005" s="22">
        <f t="shared" si="31"/>
        <v>4554</v>
      </c>
      <c r="AX1005" s="22">
        <f t="shared" si="32"/>
        <v>0</v>
      </c>
      <c r="AY1005" s="22">
        <v>0.0</v>
      </c>
      <c r="AZ1005" s="22">
        <f t="shared" si="33"/>
        <v>0</v>
      </c>
      <c r="BA1005" s="22">
        <f t="shared" si="34"/>
        <v>0</v>
      </c>
      <c r="BB1005" s="22">
        <f t="shared" si="35"/>
        <v>4554</v>
      </c>
      <c r="BC1005" s="22">
        <f t="shared" ref="BC1005:BD1005" si="4164">SUM(AW1005+AZ1005)</f>
        <v>4554</v>
      </c>
      <c r="BD1005" s="22">
        <f t="shared" si="4164"/>
        <v>0</v>
      </c>
      <c r="BE1005" s="22">
        <f t="shared" si="37"/>
        <v>0</v>
      </c>
      <c r="BF1005" s="27">
        <v>0.0</v>
      </c>
      <c r="BG1005" s="22">
        <f t="shared" si="38"/>
        <v>0</v>
      </c>
      <c r="BH1005" s="22">
        <f t="shared" si="39"/>
        <v>0</v>
      </c>
      <c r="BI1005" s="22">
        <v>370.09999999999997</v>
      </c>
      <c r="BJ1005" s="22">
        <f t="shared" si="40"/>
        <v>370.1</v>
      </c>
      <c r="BK1005" s="22">
        <f t="shared" si="41"/>
        <v>0</v>
      </c>
      <c r="BL1005" s="22"/>
      <c r="BM1005" s="22">
        <f t="shared" si="42"/>
        <v>0</v>
      </c>
      <c r="BN1005" s="22" t="str">
        <f t="shared" si="43"/>
        <v/>
      </c>
      <c r="BO1005" s="22">
        <f t="shared" ref="BO1005:BQ1005" si="4165">BF1005+BI1005+BL1005</f>
        <v>370.1</v>
      </c>
      <c r="BP1005" s="22">
        <f t="shared" si="4165"/>
        <v>370.1</v>
      </c>
      <c r="BQ1005" s="22">
        <f t="shared" si="4165"/>
        <v>0</v>
      </c>
      <c r="BR1005" s="22">
        <f t="shared" si="45"/>
        <v>0</v>
      </c>
      <c r="BS1005" s="22">
        <v>0.0</v>
      </c>
      <c r="BT1005" s="22">
        <f t="shared" si="46"/>
        <v>0</v>
      </c>
      <c r="BU1005" s="22">
        <f t="shared" si="47"/>
        <v>0</v>
      </c>
      <c r="BV1005" s="22">
        <f t="shared" si="48"/>
        <v>0</v>
      </c>
      <c r="BW1005" s="27">
        <v>319.23</v>
      </c>
      <c r="BX1005" s="22">
        <f t="shared" si="49"/>
        <v>319.23</v>
      </c>
      <c r="BY1005" s="22">
        <f t="shared" si="50"/>
        <v>0</v>
      </c>
      <c r="BZ1005" s="22">
        <f t="shared" si="51"/>
        <v>0</v>
      </c>
      <c r="CA1005" s="22">
        <f t="shared" si="52"/>
        <v>0</v>
      </c>
    </row>
    <row r="1006" ht="14.25" customHeight="1">
      <c r="A1006" s="14" t="s">
        <v>4506</v>
      </c>
      <c r="B1006" s="14" t="s">
        <v>4507</v>
      </c>
      <c r="C1006" s="14" t="s">
        <v>4508</v>
      </c>
      <c r="D1006" s="14" t="s">
        <v>4509</v>
      </c>
      <c r="E1006" s="14" t="s">
        <v>3943</v>
      </c>
      <c r="F1006" s="14" t="s">
        <v>4036</v>
      </c>
      <c r="G1006" s="14" t="s">
        <v>4510</v>
      </c>
      <c r="H1006" s="25" t="s">
        <v>3650</v>
      </c>
      <c r="I1006" s="26">
        <v>53.15</v>
      </c>
      <c r="J1006" s="22">
        <v>0.0</v>
      </c>
      <c r="K1006" s="22">
        <f t="shared" si="6"/>
        <v>0</v>
      </c>
      <c r="L1006" s="22">
        <f t="shared" si="7"/>
        <v>0</v>
      </c>
      <c r="M1006" s="22">
        <v>0.0</v>
      </c>
      <c r="N1006" s="22">
        <f t="shared" si="8"/>
        <v>0</v>
      </c>
      <c r="O1006" s="22">
        <f t="shared" si="9"/>
        <v>0</v>
      </c>
      <c r="P1006" s="22">
        <v>10.0</v>
      </c>
      <c r="Q1006" s="22">
        <f t="shared" si="10"/>
        <v>0</v>
      </c>
      <c r="R1006" s="22">
        <f t="shared" si="11"/>
        <v>10</v>
      </c>
      <c r="S1006" s="22">
        <v>100.0</v>
      </c>
      <c r="T1006" s="22">
        <f t="shared" si="12"/>
        <v>56.85</v>
      </c>
      <c r="U1006" s="22">
        <f t="shared" si="13"/>
        <v>43.15</v>
      </c>
      <c r="V1006" s="22">
        <f t="shared" si="14"/>
        <v>0</v>
      </c>
      <c r="W1006" s="22">
        <v>13.9</v>
      </c>
      <c r="X1006" s="22">
        <f t="shared" si="15"/>
        <v>13.9</v>
      </c>
      <c r="Y1006" s="22">
        <f t="shared" si="16"/>
        <v>0</v>
      </c>
      <c r="Z1006" s="22">
        <v>0.39</v>
      </c>
      <c r="AA1006" s="22">
        <f t="shared" si="17"/>
        <v>0.39</v>
      </c>
      <c r="AB1006" s="22">
        <f t="shared" si="18"/>
        <v>0</v>
      </c>
      <c r="AC1006" s="22">
        <v>68.87</v>
      </c>
      <c r="AD1006" s="22">
        <f t="shared" si="19"/>
        <v>68.87</v>
      </c>
      <c r="AE1006" s="22">
        <f t="shared" si="20"/>
        <v>0</v>
      </c>
      <c r="AF1006" s="22">
        <v>1.37</v>
      </c>
      <c r="AG1006" s="22">
        <f t="shared" si="21"/>
        <v>1.37</v>
      </c>
      <c r="AH1006" s="22">
        <f t="shared" si="22"/>
        <v>0</v>
      </c>
      <c r="AI1006" s="22">
        <v>60.86</v>
      </c>
      <c r="AJ1006" s="22">
        <f t="shared" si="23"/>
        <v>60.86</v>
      </c>
      <c r="AK1006" s="22">
        <f t="shared" si="24"/>
        <v>0</v>
      </c>
      <c r="AL1006" s="22">
        <f t="shared" ref="AL1006:AN1006" si="4166">AF1006+AI1006</f>
        <v>62.23</v>
      </c>
      <c r="AM1006" s="22">
        <f t="shared" si="4166"/>
        <v>62.23</v>
      </c>
      <c r="AN1006" s="22">
        <f t="shared" si="4166"/>
        <v>0</v>
      </c>
      <c r="AO1006" s="22">
        <f t="shared" ref="AO1006:AQ1006" si="4167">SUM(J1006+M1006+P1006+S1006+W1006+Z1006+AC1006+AF1006+AI1006)</f>
        <v>255.39</v>
      </c>
      <c r="AP1006" s="22">
        <f t="shared" si="4167"/>
        <v>202.24</v>
      </c>
      <c r="AQ1006" s="22">
        <f t="shared" si="4167"/>
        <v>53.15</v>
      </c>
      <c r="AR1006" s="22">
        <v>0.0</v>
      </c>
      <c r="AS1006" s="22">
        <f t="shared" si="27"/>
        <v>53.15</v>
      </c>
      <c r="AT1006" s="22">
        <f t="shared" si="28"/>
        <v>53.15</v>
      </c>
      <c r="AU1006" s="22">
        <f t="shared" si="29"/>
        <v>0</v>
      </c>
      <c r="AV1006" s="22">
        <f t="shared" ref="AV1006:AV1008" si="4172">82.93*120</f>
        <v>9951.6</v>
      </c>
      <c r="AW1006" s="22">
        <f t="shared" si="31"/>
        <v>9951.6</v>
      </c>
      <c r="AX1006" s="22">
        <f t="shared" si="32"/>
        <v>0</v>
      </c>
      <c r="AY1006" s="22">
        <v>175.06</v>
      </c>
      <c r="AZ1006" s="22">
        <f t="shared" si="33"/>
        <v>175.06</v>
      </c>
      <c r="BA1006" s="22">
        <f t="shared" si="34"/>
        <v>0</v>
      </c>
      <c r="BB1006" s="22">
        <f t="shared" si="35"/>
        <v>10126.66</v>
      </c>
      <c r="BC1006" s="22">
        <f t="shared" ref="BC1006:BD1006" si="4168">SUM(AW1006+AZ1006)</f>
        <v>10126.66</v>
      </c>
      <c r="BD1006" s="22">
        <f t="shared" si="4168"/>
        <v>0</v>
      </c>
      <c r="BE1006" s="22">
        <f t="shared" si="37"/>
        <v>0</v>
      </c>
      <c r="BF1006" s="27">
        <v>0.0</v>
      </c>
      <c r="BG1006" s="22">
        <f t="shared" si="38"/>
        <v>0</v>
      </c>
      <c r="BH1006" s="22">
        <f t="shared" si="39"/>
        <v>0</v>
      </c>
      <c r="BI1006" s="22">
        <v>0.0</v>
      </c>
      <c r="BJ1006" s="22">
        <f t="shared" si="40"/>
        <v>0</v>
      </c>
      <c r="BK1006" s="22">
        <f t="shared" si="41"/>
        <v>0</v>
      </c>
      <c r="BL1006" s="22"/>
      <c r="BM1006" s="22">
        <f t="shared" si="42"/>
        <v>0</v>
      </c>
      <c r="BN1006" s="22" t="str">
        <f t="shared" si="43"/>
        <v/>
      </c>
      <c r="BO1006" s="22">
        <f t="shared" ref="BO1006:BQ1006" si="4169">BF1006+BI1006+BL1006</f>
        <v>0</v>
      </c>
      <c r="BP1006" s="22">
        <f t="shared" si="4169"/>
        <v>0</v>
      </c>
      <c r="BQ1006" s="22">
        <f t="shared" si="4169"/>
        <v>0</v>
      </c>
      <c r="BR1006" s="22">
        <f t="shared" si="45"/>
        <v>0</v>
      </c>
      <c r="BS1006" s="22">
        <v>0.0</v>
      </c>
      <c r="BT1006" s="22">
        <f t="shared" si="46"/>
        <v>0</v>
      </c>
      <c r="BU1006" s="22">
        <f t="shared" si="47"/>
        <v>0</v>
      </c>
      <c r="BV1006" s="22">
        <f t="shared" si="48"/>
        <v>0</v>
      </c>
      <c r="BW1006" s="27">
        <v>468.21</v>
      </c>
      <c r="BX1006" s="22">
        <f t="shared" si="49"/>
        <v>468.21</v>
      </c>
      <c r="BY1006" s="22">
        <f t="shared" si="50"/>
        <v>0</v>
      </c>
      <c r="BZ1006" s="22">
        <f t="shared" si="51"/>
        <v>0</v>
      </c>
      <c r="CA1006" s="22">
        <f t="shared" si="52"/>
        <v>0</v>
      </c>
    </row>
    <row r="1007" ht="14.25" customHeight="1">
      <c r="A1007" s="14" t="s">
        <v>4511</v>
      </c>
      <c r="B1007" s="14" t="s">
        <v>4512</v>
      </c>
      <c r="C1007" s="14" t="s">
        <v>4513</v>
      </c>
      <c r="D1007" s="14" t="s">
        <v>4514</v>
      </c>
      <c r="E1007" s="14" t="s">
        <v>4515</v>
      </c>
      <c r="F1007" s="14" t="s">
        <v>3792</v>
      </c>
      <c r="G1007" s="14" t="s">
        <v>4516</v>
      </c>
      <c r="H1007" s="25" t="s">
        <v>3650</v>
      </c>
      <c r="I1007" s="26">
        <v>53.15</v>
      </c>
      <c r="J1007" s="22">
        <v>0.0</v>
      </c>
      <c r="K1007" s="22">
        <f t="shared" si="6"/>
        <v>0</v>
      </c>
      <c r="L1007" s="22">
        <f t="shared" si="7"/>
        <v>0</v>
      </c>
      <c r="M1007" s="22">
        <v>0.0</v>
      </c>
      <c r="N1007" s="22">
        <f t="shared" si="8"/>
        <v>0</v>
      </c>
      <c r="O1007" s="22">
        <f t="shared" si="9"/>
        <v>0</v>
      </c>
      <c r="P1007" s="22">
        <v>10.0</v>
      </c>
      <c r="Q1007" s="22">
        <f t="shared" si="10"/>
        <v>0</v>
      </c>
      <c r="R1007" s="22">
        <f t="shared" si="11"/>
        <v>10</v>
      </c>
      <c r="S1007" s="22">
        <v>100.0</v>
      </c>
      <c r="T1007" s="22">
        <f t="shared" si="12"/>
        <v>56.85</v>
      </c>
      <c r="U1007" s="22">
        <f t="shared" si="13"/>
        <v>43.15</v>
      </c>
      <c r="V1007" s="22">
        <f t="shared" si="14"/>
        <v>0</v>
      </c>
      <c r="W1007" s="22">
        <v>13.9</v>
      </c>
      <c r="X1007" s="22">
        <f t="shared" si="15"/>
        <v>13.9</v>
      </c>
      <c r="Y1007" s="22">
        <f t="shared" si="16"/>
        <v>0</v>
      </c>
      <c r="Z1007" s="22">
        <v>0.39</v>
      </c>
      <c r="AA1007" s="22">
        <f t="shared" si="17"/>
        <v>0.39</v>
      </c>
      <c r="AB1007" s="22">
        <f t="shared" si="18"/>
        <v>0</v>
      </c>
      <c r="AC1007" s="22">
        <v>68.87</v>
      </c>
      <c r="AD1007" s="22">
        <f t="shared" si="19"/>
        <v>68.87</v>
      </c>
      <c r="AE1007" s="22">
        <f t="shared" si="20"/>
        <v>0</v>
      </c>
      <c r="AF1007" s="22">
        <v>1.37</v>
      </c>
      <c r="AG1007" s="22">
        <f t="shared" si="21"/>
        <v>1.37</v>
      </c>
      <c r="AH1007" s="22">
        <f t="shared" si="22"/>
        <v>0</v>
      </c>
      <c r="AI1007" s="22">
        <v>60.86</v>
      </c>
      <c r="AJ1007" s="22">
        <f t="shared" si="23"/>
        <v>60.86</v>
      </c>
      <c r="AK1007" s="22">
        <f t="shared" si="24"/>
        <v>0</v>
      </c>
      <c r="AL1007" s="22">
        <f t="shared" ref="AL1007:AN1007" si="4170">AF1007+AI1007</f>
        <v>62.23</v>
      </c>
      <c r="AM1007" s="22">
        <f t="shared" si="4170"/>
        <v>62.23</v>
      </c>
      <c r="AN1007" s="22">
        <f t="shared" si="4170"/>
        <v>0</v>
      </c>
      <c r="AO1007" s="22">
        <f t="shared" ref="AO1007:AQ1007" si="4171">SUM(J1007+M1007+P1007+S1007+W1007+Z1007+AC1007+AF1007+AI1007)</f>
        <v>255.39</v>
      </c>
      <c r="AP1007" s="22">
        <f t="shared" si="4171"/>
        <v>202.24</v>
      </c>
      <c r="AQ1007" s="22">
        <f t="shared" si="4171"/>
        <v>53.15</v>
      </c>
      <c r="AR1007" s="22">
        <v>0.0</v>
      </c>
      <c r="AS1007" s="22">
        <f t="shared" si="27"/>
        <v>53.15</v>
      </c>
      <c r="AT1007" s="22">
        <f t="shared" si="28"/>
        <v>53.15</v>
      </c>
      <c r="AU1007" s="22">
        <f t="shared" si="29"/>
        <v>0</v>
      </c>
      <c r="AV1007" s="22">
        <f t="shared" si="4172"/>
        <v>9951.6</v>
      </c>
      <c r="AW1007" s="22">
        <f t="shared" si="31"/>
        <v>9951.6</v>
      </c>
      <c r="AX1007" s="22">
        <f t="shared" si="32"/>
        <v>0</v>
      </c>
      <c r="AY1007" s="22">
        <v>175.06</v>
      </c>
      <c r="AZ1007" s="22">
        <f t="shared" si="33"/>
        <v>175.06</v>
      </c>
      <c r="BA1007" s="22">
        <f t="shared" si="34"/>
        <v>0</v>
      </c>
      <c r="BB1007" s="22">
        <f t="shared" si="35"/>
        <v>10126.66</v>
      </c>
      <c r="BC1007" s="22">
        <f t="shared" ref="BC1007:BD1007" si="4173">SUM(AW1007+AZ1007)</f>
        <v>10126.66</v>
      </c>
      <c r="BD1007" s="22">
        <f t="shared" si="4173"/>
        <v>0</v>
      </c>
      <c r="BE1007" s="22">
        <f t="shared" si="37"/>
        <v>0</v>
      </c>
      <c r="BF1007" s="27">
        <v>0.0</v>
      </c>
      <c r="BG1007" s="22">
        <f t="shared" si="38"/>
        <v>0</v>
      </c>
      <c r="BH1007" s="22">
        <f t="shared" si="39"/>
        <v>0</v>
      </c>
      <c r="BI1007" s="22">
        <v>283.41</v>
      </c>
      <c r="BJ1007" s="22">
        <f t="shared" si="40"/>
        <v>283.41</v>
      </c>
      <c r="BK1007" s="22">
        <f t="shared" si="41"/>
        <v>0</v>
      </c>
      <c r="BL1007" s="22"/>
      <c r="BM1007" s="22">
        <f t="shared" si="42"/>
        <v>0</v>
      </c>
      <c r="BN1007" s="22" t="str">
        <f t="shared" si="43"/>
        <v/>
      </c>
      <c r="BO1007" s="22">
        <f t="shared" ref="BO1007:BQ1007" si="4174">BF1007+BI1007+BL1007</f>
        <v>283.41</v>
      </c>
      <c r="BP1007" s="22">
        <f t="shared" si="4174"/>
        <v>283.41</v>
      </c>
      <c r="BQ1007" s="22">
        <f t="shared" si="4174"/>
        <v>0</v>
      </c>
      <c r="BR1007" s="22">
        <f t="shared" si="45"/>
        <v>0</v>
      </c>
      <c r="BS1007" s="22">
        <v>0.0</v>
      </c>
      <c r="BT1007" s="22">
        <f t="shared" si="46"/>
        <v>0</v>
      </c>
      <c r="BU1007" s="22">
        <f t="shared" si="47"/>
        <v>0</v>
      </c>
      <c r="BV1007" s="22">
        <f t="shared" si="48"/>
        <v>0</v>
      </c>
      <c r="BW1007" s="27">
        <v>383.08</v>
      </c>
      <c r="BX1007" s="22">
        <f t="shared" si="49"/>
        <v>383.08</v>
      </c>
      <c r="BY1007" s="22">
        <f t="shared" si="50"/>
        <v>0</v>
      </c>
      <c r="BZ1007" s="22">
        <f t="shared" si="51"/>
        <v>0</v>
      </c>
      <c r="CA1007" s="22">
        <f t="shared" si="52"/>
        <v>0</v>
      </c>
    </row>
    <row r="1008" ht="14.25" customHeight="1">
      <c r="A1008" s="14" t="s">
        <v>4517</v>
      </c>
      <c r="B1008" s="14" t="s">
        <v>4518</v>
      </c>
      <c r="C1008" s="14" t="s">
        <v>4519</v>
      </c>
      <c r="D1008" s="14" t="s">
        <v>4520</v>
      </c>
      <c r="E1008" s="14" t="s">
        <v>1010</v>
      </c>
      <c r="F1008" s="14" t="s">
        <v>3655</v>
      </c>
      <c r="G1008" s="14" t="s">
        <v>4521</v>
      </c>
      <c r="H1008" s="25" t="s">
        <v>3650</v>
      </c>
      <c r="I1008" s="26">
        <v>53.15</v>
      </c>
      <c r="J1008" s="22">
        <v>0.0</v>
      </c>
      <c r="K1008" s="22">
        <f t="shared" si="6"/>
        <v>0</v>
      </c>
      <c r="L1008" s="22">
        <f t="shared" si="7"/>
        <v>0</v>
      </c>
      <c r="M1008" s="22">
        <v>0.0</v>
      </c>
      <c r="N1008" s="22">
        <f t="shared" si="8"/>
        <v>0</v>
      </c>
      <c r="O1008" s="22">
        <f t="shared" si="9"/>
        <v>0</v>
      </c>
      <c r="P1008" s="22">
        <v>10.0</v>
      </c>
      <c r="Q1008" s="22">
        <f t="shared" si="10"/>
        <v>0</v>
      </c>
      <c r="R1008" s="22">
        <f t="shared" si="11"/>
        <v>10</v>
      </c>
      <c r="S1008" s="22">
        <v>100.0</v>
      </c>
      <c r="T1008" s="22">
        <f t="shared" si="12"/>
        <v>56.85</v>
      </c>
      <c r="U1008" s="22">
        <f t="shared" si="13"/>
        <v>43.15</v>
      </c>
      <c r="V1008" s="22">
        <f t="shared" si="14"/>
        <v>0</v>
      </c>
      <c r="W1008" s="22">
        <v>13.9</v>
      </c>
      <c r="X1008" s="22">
        <f t="shared" si="15"/>
        <v>13.9</v>
      </c>
      <c r="Y1008" s="22">
        <f t="shared" si="16"/>
        <v>0</v>
      </c>
      <c r="Z1008" s="22">
        <v>0.39</v>
      </c>
      <c r="AA1008" s="22">
        <f t="shared" si="17"/>
        <v>0.39</v>
      </c>
      <c r="AB1008" s="22">
        <f t="shared" si="18"/>
        <v>0</v>
      </c>
      <c r="AC1008" s="22">
        <v>68.87</v>
      </c>
      <c r="AD1008" s="22">
        <f t="shared" si="19"/>
        <v>68.87</v>
      </c>
      <c r="AE1008" s="22">
        <f t="shared" si="20"/>
        <v>0</v>
      </c>
      <c r="AF1008" s="22">
        <v>1.37</v>
      </c>
      <c r="AG1008" s="22">
        <f t="shared" si="21"/>
        <v>1.37</v>
      </c>
      <c r="AH1008" s="22">
        <f t="shared" si="22"/>
        <v>0</v>
      </c>
      <c r="AI1008" s="22">
        <v>60.86</v>
      </c>
      <c r="AJ1008" s="22">
        <f t="shared" si="23"/>
        <v>60.86</v>
      </c>
      <c r="AK1008" s="22">
        <f t="shared" si="24"/>
        <v>0</v>
      </c>
      <c r="AL1008" s="22">
        <f t="shared" ref="AL1008:AN1008" si="4175">AF1008+AI1008</f>
        <v>62.23</v>
      </c>
      <c r="AM1008" s="22">
        <f t="shared" si="4175"/>
        <v>62.23</v>
      </c>
      <c r="AN1008" s="22">
        <f t="shared" si="4175"/>
        <v>0</v>
      </c>
      <c r="AO1008" s="22">
        <f t="shared" ref="AO1008:AQ1008" si="4176">SUM(J1008+M1008+P1008+S1008+W1008+Z1008+AC1008+AF1008+AI1008)</f>
        <v>255.39</v>
      </c>
      <c r="AP1008" s="22">
        <f t="shared" si="4176"/>
        <v>202.24</v>
      </c>
      <c r="AQ1008" s="22">
        <f t="shared" si="4176"/>
        <v>53.15</v>
      </c>
      <c r="AR1008" s="22">
        <v>0.0</v>
      </c>
      <c r="AS1008" s="22">
        <f t="shared" si="27"/>
        <v>53.15</v>
      </c>
      <c r="AT1008" s="22">
        <f t="shared" si="28"/>
        <v>53.15</v>
      </c>
      <c r="AU1008" s="22">
        <f t="shared" si="29"/>
        <v>0</v>
      </c>
      <c r="AV1008" s="22">
        <f t="shared" si="4172"/>
        <v>9951.6</v>
      </c>
      <c r="AW1008" s="22">
        <f t="shared" si="31"/>
        <v>9951.6</v>
      </c>
      <c r="AX1008" s="22">
        <f t="shared" si="32"/>
        <v>0</v>
      </c>
      <c r="AY1008" s="22">
        <v>175.06</v>
      </c>
      <c r="AZ1008" s="22">
        <f t="shared" si="33"/>
        <v>175.06</v>
      </c>
      <c r="BA1008" s="22">
        <f t="shared" si="34"/>
        <v>0</v>
      </c>
      <c r="BB1008" s="22">
        <f t="shared" si="35"/>
        <v>10126.66</v>
      </c>
      <c r="BC1008" s="22">
        <f t="shared" ref="BC1008:BD1008" si="4177">SUM(AW1008+AZ1008)</f>
        <v>10126.66</v>
      </c>
      <c r="BD1008" s="22">
        <f t="shared" si="4177"/>
        <v>0</v>
      </c>
      <c r="BE1008" s="22">
        <f t="shared" si="37"/>
        <v>0</v>
      </c>
      <c r="BF1008" s="27">
        <v>0.0</v>
      </c>
      <c r="BG1008" s="22">
        <f t="shared" si="38"/>
        <v>0</v>
      </c>
      <c r="BH1008" s="22">
        <f t="shared" si="39"/>
        <v>0</v>
      </c>
      <c r="BI1008" s="22">
        <v>0.0</v>
      </c>
      <c r="BJ1008" s="22">
        <f t="shared" si="40"/>
        <v>0</v>
      </c>
      <c r="BK1008" s="22">
        <f t="shared" si="41"/>
        <v>0</v>
      </c>
      <c r="BL1008" s="22"/>
      <c r="BM1008" s="22">
        <f t="shared" si="42"/>
        <v>0</v>
      </c>
      <c r="BN1008" s="22" t="str">
        <f t="shared" si="43"/>
        <v/>
      </c>
      <c r="BO1008" s="22">
        <f t="shared" ref="BO1008:BQ1008" si="4178">BF1008+BI1008+BL1008</f>
        <v>0</v>
      </c>
      <c r="BP1008" s="22">
        <f t="shared" si="4178"/>
        <v>0</v>
      </c>
      <c r="BQ1008" s="22">
        <f t="shared" si="4178"/>
        <v>0</v>
      </c>
      <c r="BR1008" s="22">
        <f t="shared" si="45"/>
        <v>0</v>
      </c>
      <c r="BS1008" s="22">
        <v>0.0</v>
      </c>
      <c r="BT1008" s="22">
        <f t="shared" si="46"/>
        <v>0</v>
      </c>
      <c r="BU1008" s="22">
        <f t="shared" si="47"/>
        <v>0</v>
      </c>
      <c r="BV1008" s="22">
        <f t="shared" si="48"/>
        <v>0</v>
      </c>
      <c r="BW1008" s="27">
        <v>191.54</v>
      </c>
      <c r="BX1008" s="22">
        <f t="shared" si="49"/>
        <v>191.54</v>
      </c>
      <c r="BY1008" s="22">
        <f t="shared" si="50"/>
        <v>0</v>
      </c>
      <c r="BZ1008" s="22">
        <f t="shared" si="51"/>
        <v>0</v>
      </c>
      <c r="CA1008" s="22">
        <f t="shared" si="52"/>
        <v>0</v>
      </c>
    </row>
    <row r="1009" ht="14.25" customHeight="1">
      <c r="A1009" s="14" t="s">
        <v>4522</v>
      </c>
      <c r="B1009" s="14" t="s">
        <v>4523</v>
      </c>
      <c r="C1009" s="14" t="s">
        <v>4524</v>
      </c>
      <c r="D1009" s="14" t="s">
        <v>4525</v>
      </c>
      <c r="E1009" s="14" t="s">
        <v>368</v>
      </c>
      <c r="F1009" s="14" t="s">
        <v>247</v>
      </c>
      <c r="G1009" s="14" t="s">
        <v>4526</v>
      </c>
      <c r="H1009" s="25" t="s">
        <v>3650</v>
      </c>
      <c r="I1009" s="26">
        <v>53.15</v>
      </c>
      <c r="J1009" s="22">
        <v>0.0</v>
      </c>
      <c r="K1009" s="22">
        <f t="shared" si="6"/>
        <v>0</v>
      </c>
      <c r="L1009" s="22">
        <f t="shared" si="7"/>
        <v>0</v>
      </c>
      <c r="M1009" s="22">
        <v>0.0</v>
      </c>
      <c r="N1009" s="22">
        <f t="shared" si="8"/>
        <v>0</v>
      </c>
      <c r="O1009" s="22">
        <f t="shared" si="9"/>
        <v>0</v>
      </c>
      <c r="P1009" s="22">
        <v>10.0</v>
      </c>
      <c r="Q1009" s="22">
        <f t="shared" si="10"/>
        <v>0</v>
      </c>
      <c r="R1009" s="22">
        <f t="shared" si="11"/>
        <v>10</v>
      </c>
      <c r="S1009" s="22">
        <v>100.0</v>
      </c>
      <c r="T1009" s="22">
        <f t="shared" si="12"/>
        <v>56.85</v>
      </c>
      <c r="U1009" s="22">
        <f t="shared" si="13"/>
        <v>43.15</v>
      </c>
      <c r="V1009" s="22">
        <f t="shared" si="14"/>
        <v>0</v>
      </c>
      <c r="W1009" s="22">
        <v>13.9</v>
      </c>
      <c r="X1009" s="22">
        <f t="shared" si="15"/>
        <v>13.9</v>
      </c>
      <c r="Y1009" s="22">
        <f t="shared" si="16"/>
        <v>0</v>
      </c>
      <c r="Z1009" s="22">
        <v>0.39</v>
      </c>
      <c r="AA1009" s="22">
        <f t="shared" si="17"/>
        <v>0.39</v>
      </c>
      <c r="AB1009" s="22">
        <f t="shared" si="18"/>
        <v>0</v>
      </c>
      <c r="AC1009" s="22">
        <v>68.87</v>
      </c>
      <c r="AD1009" s="22">
        <f t="shared" si="19"/>
        <v>68.87</v>
      </c>
      <c r="AE1009" s="22">
        <f t="shared" si="20"/>
        <v>0</v>
      </c>
      <c r="AF1009" s="22">
        <v>1.37</v>
      </c>
      <c r="AG1009" s="22">
        <f t="shared" si="21"/>
        <v>1.37</v>
      </c>
      <c r="AH1009" s="22">
        <f t="shared" si="22"/>
        <v>0</v>
      </c>
      <c r="AI1009" s="22">
        <v>60.86</v>
      </c>
      <c r="AJ1009" s="22">
        <f t="shared" si="23"/>
        <v>60.86</v>
      </c>
      <c r="AK1009" s="22">
        <f t="shared" si="24"/>
        <v>0</v>
      </c>
      <c r="AL1009" s="22">
        <f t="shared" ref="AL1009:AN1009" si="4179">AF1009+AI1009</f>
        <v>62.23</v>
      </c>
      <c r="AM1009" s="22">
        <f t="shared" si="4179"/>
        <v>62.23</v>
      </c>
      <c r="AN1009" s="22">
        <f t="shared" si="4179"/>
        <v>0</v>
      </c>
      <c r="AO1009" s="22">
        <f t="shared" ref="AO1009:AQ1009" si="4180">SUM(J1009+M1009+P1009+S1009+W1009+Z1009+AC1009+AF1009+AI1009)</f>
        <v>255.39</v>
      </c>
      <c r="AP1009" s="22">
        <f t="shared" si="4180"/>
        <v>202.24</v>
      </c>
      <c r="AQ1009" s="22">
        <f t="shared" si="4180"/>
        <v>53.15</v>
      </c>
      <c r="AR1009" s="22">
        <v>0.0</v>
      </c>
      <c r="AS1009" s="22">
        <f t="shared" si="27"/>
        <v>53.15</v>
      </c>
      <c r="AT1009" s="22">
        <f t="shared" si="28"/>
        <v>53.15</v>
      </c>
      <c r="AU1009" s="22">
        <f t="shared" si="29"/>
        <v>0</v>
      </c>
      <c r="AV1009" s="22">
        <f>37.95*120</f>
        <v>4554</v>
      </c>
      <c r="AW1009" s="22">
        <f t="shared" si="31"/>
        <v>4554</v>
      </c>
      <c r="AX1009" s="22">
        <f t="shared" si="32"/>
        <v>0</v>
      </c>
      <c r="AY1009" s="22">
        <v>70.73</v>
      </c>
      <c r="AZ1009" s="22">
        <f t="shared" si="33"/>
        <v>70.73</v>
      </c>
      <c r="BA1009" s="22">
        <f t="shared" si="34"/>
        <v>0</v>
      </c>
      <c r="BB1009" s="22">
        <f t="shared" si="35"/>
        <v>4624.73</v>
      </c>
      <c r="BC1009" s="22">
        <f t="shared" ref="BC1009:BD1009" si="4181">SUM(AW1009+AZ1009)</f>
        <v>4624.73</v>
      </c>
      <c r="BD1009" s="22">
        <f t="shared" si="4181"/>
        <v>0</v>
      </c>
      <c r="BE1009" s="22">
        <f t="shared" si="37"/>
        <v>0</v>
      </c>
      <c r="BF1009" s="27">
        <v>0.0</v>
      </c>
      <c r="BG1009" s="22">
        <f t="shared" si="38"/>
        <v>0</v>
      </c>
      <c r="BH1009" s="22">
        <f t="shared" si="39"/>
        <v>0</v>
      </c>
      <c r="BI1009" s="22">
        <v>550.27</v>
      </c>
      <c r="BJ1009" s="22">
        <f t="shared" si="40"/>
        <v>550.27</v>
      </c>
      <c r="BK1009" s="22">
        <f t="shared" si="41"/>
        <v>0</v>
      </c>
      <c r="BL1009" s="22"/>
      <c r="BM1009" s="22">
        <f t="shared" si="42"/>
        <v>0</v>
      </c>
      <c r="BN1009" s="22" t="str">
        <f t="shared" si="43"/>
        <v/>
      </c>
      <c r="BO1009" s="22">
        <f t="shared" ref="BO1009:BQ1009" si="4182">BF1009+BI1009+BL1009</f>
        <v>550.27</v>
      </c>
      <c r="BP1009" s="22">
        <f t="shared" si="4182"/>
        <v>550.27</v>
      </c>
      <c r="BQ1009" s="22">
        <f t="shared" si="4182"/>
        <v>0</v>
      </c>
      <c r="BR1009" s="22">
        <f t="shared" si="45"/>
        <v>0</v>
      </c>
      <c r="BS1009" s="22">
        <v>0.0</v>
      </c>
      <c r="BT1009" s="22">
        <f t="shared" si="46"/>
        <v>0</v>
      </c>
      <c r="BU1009" s="22">
        <f t="shared" si="47"/>
        <v>0</v>
      </c>
      <c r="BV1009" s="22">
        <f t="shared" si="48"/>
        <v>0</v>
      </c>
      <c r="BW1009" s="27">
        <v>0.0</v>
      </c>
      <c r="BX1009" s="22">
        <f t="shared" si="49"/>
        <v>0</v>
      </c>
      <c r="BY1009" s="22">
        <f t="shared" si="50"/>
        <v>0</v>
      </c>
      <c r="BZ1009" s="22">
        <f t="shared" si="51"/>
        <v>0</v>
      </c>
      <c r="CA1009" s="22">
        <f t="shared" si="52"/>
        <v>0</v>
      </c>
    </row>
    <row r="1010" ht="14.25" customHeight="1">
      <c r="A1010" s="14" t="s">
        <v>4527</v>
      </c>
      <c r="B1010" s="14" t="s">
        <v>4528</v>
      </c>
      <c r="C1010" s="14" t="s">
        <v>4529</v>
      </c>
      <c r="D1010" s="14" t="s">
        <v>4530</v>
      </c>
      <c r="E1010" s="14" t="s">
        <v>4531</v>
      </c>
      <c r="F1010" s="14" t="s">
        <v>4036</v>
      </c>
      <c r="G1010" s="14" t="s">
        <v>4532</v>
      </c>
      <c r="H1010" s="25" t="s">
        <v>3650</v>
      </c>
      <c r="I1010" s="26">
        <v>53.15</v>
      </c>
      <c r="J1010" s="22">
        <v>0.0</v>
      </c>
      <c r="K1010" s="22">
        <f t="shared" si="6"/>
        <v>0</v>
      </c>
      <c r="L1010" s="22">
        <f t="shared" si="7"/>
        <v>0</v>
      </c>
      <c r="M1010" s="22">
        <v>0.0</v>
      </c>
      <c r="N1010" s="22">
        <f t="shared" si="8"/>
        <v>0</v>
      </c>
      <c r="O1010" s="22">
        <f t="shared" si="9"/>
        <v>0</v>
      </c>
      <c r="P1010" s="22">
        <v>22.0</v>
      </c>
      <c r="Q1010" s="22">
        <f t="shared" si="10"/>
        <v>0</v>
      </c>
      <c r="R1010" s="22">
        <f t="shared" si="11"/>
        <v>22</v>
      </c>
      <c r="S1010" s="22">
        <v>100.0</v>
      </c>
      <c r="T1010" s="22">
        <f t="shared" si="12"/>
        <v>68.85</v>
      </c>
      <c r="U1010" s="22">
        <f t="shared" si="13"/>
        <v>31.15</v>
      </c>
      <c r="V1010" s="22">
        <f t="shared" si="14"/>
        <v>0</v>
      </c>
      <c r="W1010" s="22">
        <v>13.9</v>
      </c>
      <c r="X1010" s="22">
        <f t="shared" si="15"/>
        <v>13.9</v>
      </c>
      <c r="Y1010" s="22">
        <f t="shared" si="16"/>
        <v>0</v>
      </c>
      <c r="Z1010" s="22">
        <v>0.39</v>
      </c>
      <c r="AA1010" s="22">
        <f t="shared" si="17"/>
        <v>0.39</v>
      </c>
      <c r="AB1010" s="22">
        <f t="shared" si="18"/>
        <v>0</v>
      </c>
      <c r="AC1010" s="22">
        <v>68.87</v>
      </c>
      <c r="AD1010" s="22">
        <f t="shared" si="19"/>
        <v>68.87</v>
      </c>
      <c r="AE1010" s="22">
        <f t="shared" si="20"/>
        <v>0</v>
      </c>
      <c r="AF1010" s="22">
        <v>1.37</v>
      </c>
      <c r="AG1010" s="22">
        <f t="shared" si="21"/>
        <v>1.37</v>
      </c>
      <c r="AH1010" s="22">
        <f t="shared" si="22"/>
        <v>0</v>
      </c>
      <c r="AI1010" s="22">
        <v>60.86</v>
      </c>
      <c r="AJ1010" s="22">
        <f t="shared" si="23"/>
        <v>60.86</v>
      </c>
      <c r="AK1010" s="22">
        <f t="shared" si="24"/>
        <v>0</v>
      </c>
      <c r="AL1010" s="22">
        <f t="shared" ref="AL1010:AN1010" si="4183">AF1010+AI1010</f>
        <v>62.23</v>
      </c>
      <c r="AM1010" s="22">
        <f t="shared" si="4183"/>
        <v>62.23</v>
      </c>
      <c r="AN1010" s="22">
        <f t="shared" si="4183"/>
        <v>0</v>
      </c>
      <c r="AO1010" s="22">
        <f t="shared" ref="AO1010:AQ1010" si="4184">SUM(J1010+M1010+P1010+S1010+W1010+Z1010+AC1010+AF1010+AI1010)</f>
        <v>267.39</v>
      </c>
      <c r="AP1010" s="22">
        <f t="shared" si="4184"/>
        <v>214.24</v>
      </c>
      <c r="AQ1010" s="22">
        <f t="shared" si="4184"/>
        <v>53.15</v>
      </c>
      <c r="AR1010" s="22">
        <v>0.0</v>
      </c>
      <c r="AS1010" s="22">
        <f t="shared" si="27"/>
        <v>53.15</v>
      </c>
      <c r="AT1010" s="22">
        <f t="shared" si="28"/>
        <v>53.15</v>
      </c>
      <c r="AU1010" s="22">
        <f t="shared" si="29"/>
        <v>0</v>
      </c>
      <c r="AV1010" s="22">
        <f t="shared" ref="AV1010:AV1017" si="4189">82.93*120</f>
        <v>9951.6</v>
      </c>
      <c r="AW1010" s="22">
        <f t="shared" si="31"/>
        <v>9951.6</v>
      </c>
      <c r="AX1010" s="22">
        <f t="shared" si="32"/>
        <v>0</v>
      </c>
      <c r="AY1010" s="22">
        <v>175.06</v>
      </c>
      <c r="AZ1010" s="22">
        <f t="shared" si="33"/>
        <v>175.06</v>
      </c>
      <c r="BA1010" s="22">
        <f t="shared" si="34"/>
        <v>0</v>
      </c>
      <c r="BB1010" s="22">
        <f t="shared" si="35"/>
        <v>10126.66</v>
      </c>
      <c r="BC1010" s="22">
        <f t="shared" ref="BC1010:BD1010" si="4185">SUM(AW1010+AZ1010)</f>
        <v>10126.66</v>
      </c>
      <c r="BD1010" s="22">
        <f t="shared" si="4185"/>
        <v>0</v>
      </c>
      <c r="BE1010" s="22">
        <f t="shared" si="37"/>
        <v>0</v>
      </c>
      <c r="BF1010" s="27">
        <v>0.0</v>
      </c>
      <c r="BG1010" s="22">
        <f t="shared" si="38"/>
        <v>0</v>
      </c>
      <c r="BH1010" s="22">
        <f t="shared" si="39"/>
        <v>0</v>
      </c>
      <c r="BI1010" s="22">
        <v>283.41</v>
      </c>
      <c r="BJ1010" s="22">
        <f t="shared" si="40"/>
        <v>283.41</v>
      </c>
      <c r="BK1010" s="22">
        <f t="shared" si="41"/>
        <v>0</v>
      </c>
      <c r="BL1010" s="22"/>
      <c r="BM1010" s="22">
        <f t="shared" si="42"/>
        <v>0</v>
      </c>
      <c r="BN1010" s="22" t="str">
        <f t="shared" si="43"/>
        <v/>
      </c>
      <c r="BO1010" s="22">
        <f t="shared" ref="BO1010:BQ1010" si="4186">BF1010+BI1010+BL1010</f>
        <v>283.41</v>
      </c>
      <c r="BP1010" s="22">
        <f t="shared" si="4186"/>
        <v>283.41</v>
      </c>
      <c r="BQ1010" s="22">
        <f t="shared" si="4186"/>
        <v>0</v>
      </c>
      <c r="BR1010" s="22">
        <f t="shared" si="45"/>
        <v>0</v>
      </c>
      <c r="BS1010" s="22">
        <v>0.0</v>
      </c>
      <c r="BT1010" s="22">
        <f t="shared" si="46"/>
        <v>0</v>
      </c>
      <c r="BU1010" s="22">
        <f t="shared" si="47"/>
        <v>0</v>
      </c>
      <c r="BV1010" s="22">
        <f t="shared" si="48"/>
        <v>0</v>
      </c>
      <c r="BW1010" s="27">
        <v>574.62</v>
      </c>
      <c r="BX1010" s="22">
        <f t="shared" si="49"/>
        <v>574.62</v>
      </c>
      <c r="BY1010" s="22">
        <f t="shared" si="50"/>
        <v>0</v>
      </c>
      <c r="BZ1010" s="22">
        <f t="shared" si="51"/>
        <v>0</v>
      </c>
      <c r="CA1010" s="22">
        <f t="shared" si="52"/>
        <v>0</v>
      </c>
    </row>
    <row r="1011" ht="14.25" customHeight="1">
      <c r="A1011" s="14" t="s">
        <v>4533</v>
      </c>
      <c r="B1011" s="14" t="s">
        <v>4534</v>
      </c>
      <c r="C1011" s="14" t="s">
        <v>4535</v>
      </c>
      <c r="D1011" s="14" t="s">
        <v>4536</v>
      </c>
      <c r="E1011" s="14" t="s">
        <v>4537</v>
      </c>
      <c r="F1011" s="14" t="s">
        <v>3904</v>
      </c>
      <c r="G1011" s="14" t="s">
        <v>4538</v>
      </c>
      <c r="H1011" s="25" t="s">
        <v>3650</v>
      </c>
      <c r="I1011" s="26">
        <v>53.15</v>
      </c>
      <c r="J1011" s="22">
        <v>0.0</v>
      </c>
      <c r="K1011" s="22">
        <f t="shared" si="6"/>
        <v>0</v>
      </c>
      <c r="L1011" s="22">
        <f t="shared" si="7"/>
        <v>0</v>
      </c>
      <c r="M1011" s="22">
        <v>0.0</v>
      </c>
      <c r="N1011" s="22">
        <f t="shared" si="8"/>
        <v>0</v>
      </c>
      <c r="O1011" s="22">
        <f t="shared" si="9"/>
        <v>0</v>
      </c>
      <c r="P1011" s="22">
        <v>10.0</v>
      </c>
      <c r="Q1011" s="22">
        <f t="shared" si="10"/>
        <v>0</v>
      </c>
      <c r="R1011" s="22">
        <f t="shared" si="11"/>
        <v>10</v>
      </c>
      <c r="S1011" s="22">
        <v>100.0</v>
      </c>
      <c r="T1011" s="22">
        <f t="shared" si="12"/>
        <v>56.85</v>
      </c>
      <c r="U1011" s="22">
        <f t="shared" si="13"/>
        <v>43.15</v>
      </c>
      <c r="V1011" s="22">
        <f t="shared" si="14"/>
        <v>0</v>
      </c>
      <c r="W1011" s="22">
        <v>27.8</v>
      </c>
      <c r="X1011" s="22">
        <f t="shared" si="15"/>
        <v>27.8</v>
      </c>
      <c r="Y1011" s="22">
        <f t="shared" si="16"/>
        <v>0</v>
      </c>
      <c r="Z1011" s="22">
        <v>0.39</v>
      </c>
      <c r="AA1011" s="22">
        <f t="shared" si="17"/>
        <v>0.39</v>
      </c>
      <c r="AB1011" s="22">
        <f t="shared" si="18"/>
        <v>0</v>
      </c>
      <c r="AC1011" s="22">
        <v>68.87</v>
      </c>
      <c r="AD1011" s="22">
        <f t="shared" si="19"/>
        <v>68.87</v>
      </c>
      <c r="AE1011" s="22">
        <f t="shared" si="20"/>
        <v>0</v>
      </c>
      <c r="AF1011" s="22">
        <v>1.37</v>
      </c>
      <c r="AG1011" s="22">
        <f t="shared" si="21"/>
        <v>1.37</v>
      </c>
      <c r="AH1011" s="22">
        <f t="shared" si="22"/>
        <v>0</v>
      </c>
      <c r="AI1011" s="22">
        <v>60.86</v>
      </c>
      <c r="AJ1011" s="22">
        <f t="shared" si="23"/>
        <v>60.86</v>
      </c>
      <c r="AK1011" s="22">
        <f t="shared" si="24"/>
        <v>0</v>
      </c>
      <c r="AL1011" s="22">
        <f t="shared" ref="AL1011:AN1011" si="4187">AF1011+AI1011</f>
        <v>62.23</v>
      </c>
      <c r="AM1011" s="22">
        <f t="shared" si="4187"/>
        <v>62.23</v>
      </c>
      <c r="AN1011" s="22">
        <f t="shared" si="4187"/>
        <v>0</v>
      </c>
      <c r="AO1011" s="22">
        <f t="shared" ref="AO1011:AQ1011" si="4188">SUM(J1011+M1011+P1011+S1011+W1011+Z1011+AC1011+AF1011+AI1011)</f>
        <v>269.29</v>
      </c>
      <c r="AP1011" s="22">
        <f t="shared" si="4188"/>
        <v>216.14</v>
      </c>
      <c r="AQ1011" s="22">
        <f t="shared" si="4188"/>
        <v>53.15</v>
      </c>
      <c r="AR1011" s="22">
        <v>0.0</v>
      </c>
      <c r="AS1011" s="22">
        <f t="shared" si="27"/>
        <v>53.15</v>
      </c>
      <c r="AT1011" s="22">
        <f t="shared" si="28"/>
        <v>53.15</v>
      </c>
      <c r="AU1011" s="22">
        <f t="shared" si="29"/>
        <v>0</v>
      </c>
      <c r="AV1011" s="22">
        <f t="shared" si="4189"/>
        <v>9951.6</v>
      </c>
      <c r="AW1011" s="22">
        <f t="shared" si="31"/>
        <v>9951.6</v>
      </c>
      <c r="AX1011" s="22">
        <f t="shared" si="32"/>
        <v>0</v>
      </c>
      <c r="AY1011" s="22">
        <v>175.06</v>
      </c>
      <c r="AZ1011" s="22">
        <f t="shared" si="33"/>
        <v>175.06</v>
      </c>
      <c r="BA1011" s="22">
        <f t="shared" si="34"/>
        <v>0</v>
      </c>
      <c r="BB1011" s="22">
        <f t="shared" si="35"/>
        <v>10126.66</v>
      </c>
      <c r="BC1011" s="22">
        <f t="shared" ref="BC1011:BD1011" si="4190">SUM(AW1011+AZ1011)</f>
        <v>10126.66</v>
      </c>
      <c r="BD1011" s="22">
        <f t="shared" si="4190"/>
        <v>0</v>
      </c>
      <c r="BE1011" s="22">
        <f t="shared" si="37"/>
        <v>0</v>
      </c>
      <c r="BF1011" s="27">
        <v>0.0</v>
      </c>
      <c r="BG1011" s="22">
        <f t="shared" si="38"/>
        <v>0</v>
      </c>
      <c r="BH1011" s="22">
        <f t="shared" si="39"/>
        <v>0</v>
      </c>
      <c r="BI1011" s="22">
        <v>283.41</v>
      </c>
      <c r="BJ1011" s="22">
        <f t="shared" si="40"/>
        <v>283.41</v>
      </c>
      <c r="BK1011" s="22">
        <f t="shared" si="41"/>
        <v>0</v>
      </c>
      <c r="BL1011" s="22"/>
      <c r="BM1011" s="22">
        <f t="shared" si="42"/>
        <v>0</v>
      </c>
      <c r="BN1011" s="22" t="str">
        <f t="shared" si="43"/>
        <v/>
      </c>
      <c r="BO1011" s="22">
        <f t="shared" ref="BO1011:BQ1011" si="4191">BF1011+BI1011+BL1011</f>
        <v>283.41</v>
      </c>
      <c r="BP1011" s="22">
        <f t="shared" si="4191"/>
        <v>283.41</v>
      </c>
      <c r="BQ1011" s="22">
        <f t="shared" si="4191"/>
        <v>0</v>
      </c>
      <c r="BR1011" s="22">
        <f t="shared" si="45"/>
        <v>0</v>
      </c>
      <c r="BS1011" s="22">
        <v>0.0</v>
      </c>
      <c r="BT1011" s="22">
        <f t="shared" si="46"/>
        <v>0</v>
      </c>
      <c r="BU1011" s="22">
        <f t="shared" si="47"/>
        <v>0</v>
      </c>
      <c r="BV1011" s="22">
        <f t="shared" si="48"/>
        <v>0</v>
      </c>
      <c r="BW1011" s="27">
        <v>319.23</v>
      </c>
      <c r="BX1011" s="22">
        <f t="shared" si="49"/>
        <v>319.23</v>
      </c>
      <c r="BY1011" s="22">
        <f t="shared" si="50"/>
        <v>0</v>
      </c>
      <c r="BZ1011" s="22">
        <f t="shared" si="51"/>
        <v>0</v>
      </c>
      <c r="CA1011" s="22">
        <f t="shared" si="52"/>
        <v>0</v>
      </c>
    </row>
    <row r="1012" ht="14.25" customHeight="1">
      <c r="A1012" s="14" t="s">
        <v>4539</v>
      </c>
      <c r="B1012" s="14" t="s">
        <v>4540</v>
      </c>
      <c r="C1012" s="14" t="s">
        <v>4541</v>
      </c>
      <c r="D1012" s="14" t="s">
        <v>4542</v>
      </c>
      <c r="E1012" s="14" t="s">
        <v>3158</v>
      </c>
      <c r="F1012" s="14" t="s">
        <v>3655</v>
      </c>
      <c r="G1012" s="14" t="s">
        <v>4543</v>
      </c>
      <c r="H1012" s="25" t="s">
        <v>3650</v>
      </c>
      <c r="I1012" s="26">
        <v>53.15</v>
      </c>
      <c r="J1012" s="22">
        <v>0.0</v>
      </c>
      <c r="K1012" s="22">
        <f t="shared" si="6"/>
        <v>0</v>
      </c>
      <c r="L1012" s="22">
        <f t="shared" si="7"/>
        <v>0</v>
      </c>
      <c r="M1012" s="22">
        <v>0.0</v>
      </c>
      <c r="N1012" s="22">
        <f t="shared" si="8"/>
        <v>0</v>
      </c>
      <c r="O1012" s="22">
        <f t="shared" si="9"/>
        <v>0</v>
      </c>
      <c r="P1012" s="22">
        <v>10.0</v>
      </c>
      <c r="Q1012" s="22">
        <f t="shared" si="10"/>
        <v>0</v>
      </c>
      <c r="R1012" s="22">
        <f t="shared" si="11"/>
        <v>10</v>
      </c>
      <c r="S1012" s="22">
        <v>100.0</v>
      </c>
      <c r="T1012" s="22">
        <f t="shared" si="12"/>
        <v>56.85</v>
      </c>
      <c r="U1012" s="22">
        <f t="shared" si="13"/>
        <v>43.15</v>
      </c>
      <c r="V1012" s="22">
        <f t="shared" si="14"/>
        <v>0</v>
      </c>
      <c r="W1012" s="22">
        <v>13.9</v>
      </c>
      <c r="X1012" s="22">
        <f t="shared" si="15"/>
        <v>13.9</v>
      </c>
      <c r="Y1012" s="22">
        <f t="shared" si="16"/>
        <v>0</v>
      </c>
      <c r="Z1012" s="22">
        <v>0.39</v>
      </c>
      <c r="AA1012" s="22">
        <f t="shared" si="17"/>
        <v>0.39</v>
      </c>
      <c r="AB1012" s="22">
        <f t="shared" si="18"/>
        <v>0</v>
      </c>
      <c r="AC1012" s="22">
        <v>68.87</v>
      </c>
      <c r="AD1012" s="22">
        <f t="shared" si="19"/>
        <v>68.87</v>
      </c>
      <c r="AE1012" s="22">
        <f t="shared" si="20"/>
        <v>0</v>
      </c>
      <c r="AF1012" s="22">
        <v>1.37</v>
      </c>
      <c r="AG1012" s="22">
        <f t="shared" si="21"/>
        <v>1.37</v>
      </c>
      <c r="AH1012" s="22">
        <f t="shared" si="22"/>
        <v>0</v>
      </c>
      <c r="AI1012" s="22">
        <v>60.86</v>
      </c>
      <c r="AJ1012" s="22">
        <f t="shared" si="23"/>
        <v>60.86</v>
      </c>
      <c r="AK1012" s="22">
        <f t="shared" si="24"/>
        <v>0</v>
      </c>
      <c r="AL1012" s="22">
        <f t="shared" ref="AL1012:AN1012" si="4192">AF1012+AI1012</f>
        <v>62.23</v>
      </c>
      <c r="AM1012" s="22">
        <f t="shared" si="4192"/>
        <v>62.23</v>
      </c>
      <c r="AN1012" s="22">
        <f t="shared" si="4192"/>
        <v>0</v>
      </c>
      <c r="AO1012" s="22">
        <f t="shared" ref="AO1012:AQ1012" si="4193">SUM(J1012+M1012+P1012+S1012+W1012+Z1012+AC1012+AF1012+AI1012)</f>
        <v>255.39</v>
      </c>
      <c r="AP1012" s="22">
        <f t="shared" si="4193"/>
        <v>202.24</v>
      </c>
      <c r="AQ1012" s="22">
        <f t="shared" si="4193"/>
        <v>53.15</v>
      </c>
      <c r="AR1012" s="22">
        <v>0.0</v>
      </c>
      <c r="AS1012" s="22">
        <f t="shared" si="27"/>
        <v>53.15</v>
      </c>
      <c r="AT1012" s="22">
        <f t="shared" si="28"/>
        <v>53.15</v>
      </c>
      <c r="AU1012" s="22">
        <f t="shared" si="29"/>
        <v>0</v>
      </c>
      <c r="AV1012" s="22">
        <f t="shared" si="4189"/>
        <v>9951.6</v>
      </c>
      <c r="AW1012" s="22">
        <f t="shared" si="31"/>
        <v>9951.6</v>
      </c>
      <c r="AX1012" s="22">
        <f t="shared" si="32"/>
        <v>0</v>
      </c>
      <c r="AY1012" s="22">
        <v>175.06</v>
      </c>
      <c r="AZ1012" s="22">
        <f t="shared" si="33"/>
        <v>175.06</v>
      </c>
      <c r="BA1012" s="22">
        <f t="shared" si="34"/>
        <v>0</v>
      </c>
      <c r="BB1012" s="22">
        <f t="shared" si="35"/>
        <v>10126.66</v>
      </c>
      <c r="BC1012" s="22">
        <f t="shared" ref="BC1012:BD1012" si="4194">SUM(AW1012+AZ1012)</f>
        <v>10126.66</v>
      </c>
      <c r="BD1012" s="22">
        <f t="shared" si="4194"/>
        <v>0</v>
      </c>
      <c r="BE1012" s="22">
        <f t="shared" si="37"/>
        <v>0</v>
      </c>
      <c r="BF1012" s="27">
        <v>0.0</v>
      </c>
      <c r="BG1012" s="22">
        <f t="shared" si="38"/>
        <v>0</v>
      </c>
      <c r="BH1012" s="22">
        <f t="shared" si="39"/>
        <v>0</v>
      </c>
      <c r="BI1012" s="22">
        <v>283.41</v>
      </c>
      <c r="BJ1012" s="22">
        <f t="shared" si="40"/>
        <v>283.41</v>
      </c>
      <c r="BK1012" s="22">
        <f t="shared" si="41"/>
        <v>0</v>
      </c>
      <c r="BL1012" s="22"/>
      <c r="BM1012" s="22">
        <f t="shared" si="42"/>
        <v>0</v>
      </c>
      <c r="BN1012" s="22" t="str">
        <f t="shared" si="43"/>
        <v/>
      </c>
      <c r="BO1012" s="22">
        <f t="shared" ref="BO1012:BQ1012" si="4195">BF1012+BI1012+BL1012</f>
        <v>283.41</v>
      </c>
      <c r="BP1012" s="22">
        <f t="shared" si="4195"/>
        <v>283.41</v>
      </c>
      <c r="BQ1012" s="22">
        <f t="shared" si="4195"/>
        <v>0</v>
      </c>
      <c r="BR1012" s="22">
        <f t="shared" si="45"/>
        <v>0</v>
      </c>
      <c r="BS1012" s="22">
        <v>0.0</v>
      </c>
      <c r="BT1012" s="22">
        <f t="shared" si="46"/>
        <v>0</v>
      </c>
      <c r="BU1012" s="22">
        <f t="shared" si="47"/>
        <v>0</v>
      </c>
      <c r="BV1012" s="22">
        <f t="shared" si="48"/>
        <v>0</v>
      </c>
      <c r="BW1012" s="27">
        <v>5246.06</v>
      </c>
      <c r="BX1012" s="22">
        <f t="shared" si="49"/>
        <v>5246.06</v>
      </c>
      <c r="BY1012" s="22">
        <f t="shared" si="50"/>
        <v>0</v>
      </c>
      <c r="BZ1012" s="22">
        <f t="shared" si="51"/>
        <v>0</v>
      </c>
      <c r="CA1012" s="22">
        <f t="shared" si="52"/>
        <v>0</v>
      </c>
    </row>
    <row r="1013" ht="14.25" customHeight="1">
      <c r="A1013" s="14" t="s">
        <v>4544</v>
      </c>
      <c r="B1013" s="14" t="s">
        <v>4545</v>
      </c>
      <c r="C1013" s="14" t="s">
        <v>4546</v>
      </c>
      <c r="D1013" s="14" t="s">
        <v>4547</v>
      </c>
      <c r="E1013" s="14" t="s">
        <v>4266</v>
      </c>
      <c r="F1013" s="14" t="s">
        <v>3853</v>
      </c>
      <c r="G1013" s="14" t="s">
        <v>4548</v>
      </c>
      <c r="H1013" s="25" t="s">
        <v>3650</v>
      </c>
      <c r="I1013" s="26">
        <v>53.15</v>
      </c>
      <c r="J1013" s="22">
        <v>0.0</v>
      </c>
      <c r="K1013" s="22">
        <f t="shared" si="6"/>
        <v>0</v>
      </c>
      <c r="L1013" s="22">
        <f t="shared" si="7"/>
        <v>0</v>
      </c>
      <c r="M1013" s="22">
        <v>0.0</v>
      </c>
      <c r="N1013" s="22">
        <f t="shared" si="8"/>
        <v>0</v>
      </c>
      <c r="O1013" s="22">
        <f t="shared" si="9"/>
        <v>0</v>
      </c>
      <c r="P1013" s="22">
        <v>10.0</v>
      </c>
      <c r="Q1013" s="22">
        <f t="shared" si="10"/>
        <v>0</v>
      </c>
      <c r="R1013" s="22">
        <f t="shared" si="11"/>
        <v>10</v>
      </c>
      <c r="S1013" s="22">
        <v>100.0</v>
      </c>
      <c r="T1013" s="22">
        <f t="shared" si="12"/>
        <v>56.85</v>
      </c>
      <c r="U1013" s="22">
        <f t="shared" si="13"/>
        <v>43.15</v>
      </c>
      <c r="V1013" s="22">
        <f t="shared" si="14"/>
        <v>0</v>
      </c>
      <c r="W1013" s="22">
        <v>13.9</v>
      </c>
      <c r="X1013" s="22">
        <f t="shared" si="15"/>
        <v>13.9</v>
      </c>
      <c r="Y1013" s="22">
        <f t="shared" si="16"/>
        <v>0</v>
      </c>
      <c r="Z1013" s="22">
        <v>0.39</v>
      </c>
      <c r="AA1013" s="22">
        <f t="shared" si="17"/>
        <v>0.39</v>
      </c>
      <c r="AB1013" s="22">
        <f t="shared" si="18"/>
        <v>0</v>
      </c>
      <c r="AC1013" s="22">
        <v>68.87</v>
      </c>
      <c r="AD1013" s="22">
        <f t="shared" si="19"/>
        <v>68.87</v>
      </c>
      <c r="AE1013" s="22">
        <f t="shared" si="20"/>
        <v>0</v>
      </c>
      <c r="AF1013" s="22">
        <v>1.37</v>
      </c>
      <c r="AG1013" s="22">
        <f t="shared" si="21"/>
        <v>1.37</v>
      </c>
      <c r="AH1013" s="22">
        <f t="shared" si="22"/>
        <v>0</v>
      </c>
      <c r="AI1013" s="22">
        <v>60.86</v>
      </c>
      <c r="AJ1013" s="22">
        <f t="shared" si="23"/>
        <v>60.86</v>
      </c>
      <c r="AK1013" s="22">
        <f t="shared" si="24"/>
        <v>0</v>
      </c>
      <c r="AL1013" s="22">
        <f t="shared" ref="AL1013:AN1013" si="4196">AF1013+AI1013</f>
        <v>62.23</v>
      </c>
      <c r="AM1013" s="22">
        <f t="shared" si="4196"/>
        <v>62.23</v>
      </c>
      <c r="AN1013" s="22">
        <f t="shared" si="4196"/>
        <v>0</v>
      </c>
      <c r="AO1013" s="22">
        <f t="shared" ref="AO1013:AQ1013" si="4197">SUM(J1013+M1013+P1013+S1013+W1013+Z1013+AC1013+AF1013+AI1013)</f>
        <v>255.39</v>
      </c>
      <c r="AP1013" s="22">
        <f t="shared" si="4197"/>
        <v>202.24</v>
      </c>
      <c r="AQ1013" s="22">
        <f t="shared" si="4197"/>
        <v>53.15</v>
      </c>
      <c r="AR1013" s="22">
        <v>0.0</v>
      </c>
      <c r="AS1013" s="22">
        <f t="shared" si="27"/>
        <v>53.15</v>
      </c>
      <c r="AT1013" s="22">
        <f t="shared" si="28"/>
        <v>53.15</v>
      </c>
      <c r="AU1013" s="22">
        <f t="shared" si="29"/>
        <v>0</v>
      </c>
      <c r="AV1013" s="22">
        <f t="shared" si="4189"/>
        <v>9951.6</v>
      </c>
      <c r="AW1013" s="22">
        <f t="shared" si="31"/>
        <v>9951.6</v>
      </c>
      <c r="AX1013" s="22">
        <f t="shared" si="32"/>
        <v>0</v>
      </c>
      <c r="AY1013" s="22">
        <v>175.06</v>
      </c>
      <c r="AZ1013" s="22">
        <f t="shared" si="33"/>
        <v>175.06</v>
      </c>
      <c r="BA1013" s="22">
        <f t="shared" si="34"/>
        <v>0</v>
      </c>
      <c r="BB1013" s="22">
        <f t="shared" si="35"/>
        <v>10126.66</v>
      </c>
      <c r="BC1013" s="22">
        <f t="shared" ref="BC1013:BD1013" si="4198">SUM(AW1013+AZ1013)</f>
        <v>10126.66</v>
      </c>
      <c r="BD1013" s="22">
        <f t="shared" si="4198"/>
        <v>0</v>
      </c>
      <c r="BE1013" s="22">
        <f t="shared" si="37"/>
        <v>0</v>
      </c>
      <c r="BF1013" s="27">
        <v>0.0</v>
      </c>
      <c r="BG1013" s="22">
        <f t="shared" si="38"/>
        <v>0</v>
      </c>
      <c r="BH1013" s="22">
        <f t="shared" si="39"/>
        <v>0</v>
      </c>
      <c r="BI1013" s="22">
        <v>283.41</v>
      </c>
      <c r="BJ1013" s="22">
        <f t="shared" si="40"/>
        <v>283.41</v>
      </c>
      <c r="BK1013" s="22">
        <f t="shared" si="41"/>
        <v>0</v>
      </c>
      <c r="BL1013" s="22"/>
      <c r="BM1013" s="22">
        <f t="shared" si="42"/>
        <v>0</v>
      </c>
      <c r="BN1013" s="22" t="str">
        <f t="shared" si="43"/>
        <v/>
      </c>
      <c r="BO1013" s="22">
        <f t="shared" ref="BO1013:BQ1013" si="4199">BF1013+BI1013+BL1013</f>
        <v>283.41</v>
      </c>
      <c r="BP1013" s="22">
        <f t="shared" si="4199"/>
        <v>283.41</v>
      </c>
      <c r="BQ1013" s="22">
        <f t="shared" si="4199"/>
        <v>0</v>
      </c>
      <c r="BR1013" s="22">
        <f t="shared" si="45"/>
        <v>0</v>
      </c>
      <c r="BS1013" s="22">
        <v>0.0</v>
      </c>
      <c r="BT1013" s="22">
        <f t="shared" si="46"/>
        <v>0</v>
      </c>
      <c r="BU1013" s="22">
        <f t="shared" si="47"/>
        <v>0</v>
      </c>
      <c r="BV1013" s="22">
        <f t="shared" si="48"/>
        <v>0</v>
      </c>
      <c r="BW1013" s="27">
        <v>468.21</v>
      </c>
      <c r="BX1013" s="22">
        <f t="shared" si="49"/>
        <v>468.21</v>
      </c>
      <c r="BY1013" s="22">
        <f t="shared" si="50"/>
        <v>0</v>
      </c>
      <c r="BZ1013" s="22">
        <f t="shared" si="51"/>
        <v>0</v>
      </c>
      <c r="CA1013" s="22">
        <f t="shared" si="52"/>
        <v>0</v>
      </c>
    </row>
    <row r="1014" ht="14.25" customHeight="1">
      <c r="A1014" s="14" t="s">
        <v>4549</v>
      </c>
      <c r="B1014" s="14" t="s">
        <v>4550</v>
      </c>
      <c r="C1014" s="14" t="s">
        <v>4551</v>
      </c>
      <c r="D1014" s="14" t="s">
        <v>4552</v>
      </c>
      <c r="E1014" s="14" t="s">
        <v>4282</v>
      </c>
      <c r="F1014" s="14" t="s">
        <v>4553</v>
      </c>
      <c r="G1014" s="14" t="s">
        <v>4554</v>
      </c>
      <c r="H1014" s="25" t="s">
        <v>3650</v>
      </c>
      <c r="I1014" s="26">
        <v>53.15</v>
      </c>
      <c r="J1014" s="22">
        <v>0.0</v>
      </c>
      <c r="K1014" s="22">
        <f t="shared" si="6"/>
        <v>0</v>
      </c>
      <c r="L1014" s="22">
        <f t="shared" si="7"/>
        <v>0</v>
      </c>
      <c r="M1014" s="22">
        <v>0.0</v>
      </c>
      <c r="N1014" s="22">
        <f t="shared" si="8"/>
        <v>0</v>
      </c>
      <c r="O1014" s="22">
        <f t="shared" si="9"/>
        <v>0</v>
      </c>
      <c r="P1014" s="22">
        <v>22.0</v>
      </c>
      <c r="Q1014" s="22">
        <f t="shared" si="10"/>
        <v>0</v>
      </c>
      <c r="R1014" s="22">
        <f t="shared" si="11"/>
        <v>22</v>
      </c>
      <c r="S1014" s="22">
        <v>100.0</v>
      </c>
      <c r="T1014" s="22">
        <f t="shared" si="12"/>
        <v>68.85</v>
      </c>
      <c r="U1014" s="22">
        <f t="shared" si="13"/>
        <v>31.15</v>
      </c>
      <c r="V1014" s="22">
        <f t="shared" si="14"/>
        <v>0</v>
      </c>
      <c r="W1014" s="22">
        <v>13.9</v>
      </c>
      <c r="X1014" s="22">
        <f t="shared" si="15"/>
        <v>13.9</v>
      </c>
      <c r="Y1014" s="22">
        <f t="shared" si="16"/>
        <v>0</v>
      </c>
      <c r="Z1014" s="22">
        <v>0.39</v>
      </c>
      <c r="AA1014" s="22">
        <f t="shared" si="17"/>
        <v>0.39</v>
      </c>
      <c r="AB1014" s="22">
        <f t="shared" si="18"/>
        <v>0</v>
      </c>
      <c r="AC1014" s="22">
        <v>68.87</v>
      </c>
      <c r="AD1014" s="22">
        <f t="shared" si="19"/>
        <v>68.87</v>
      </c>
      <c r="AE1014" s="22">
        <f t="shared" si="20"/>
        <v>0</v>
      </c>
      <c r="AF1014" s="22">
        <v>1.37</v>
      </c>
      <c r="AG1014" s="22">
        <f t="shared" si="21"/>
        <v>1.37</v>
      </c>
      <c r="AH1014" s="22">
        <f t="shared" si="22"/>
        <v>0</v>
      </c>
      <c r="AI1014" s="22">
        <v>60.86</v>
      </c>
      <c r="AJ1014" s="22">
        <f t="shared" si="23"/>
        <v>60.86</v>
      </c>
      <c r="AK1014" s="22">
        <f t="shared" si="24"/>
        <v>0</v>
      </c>
      <c r="AL1014" s="22">
        <f t="shared" ref="AL1014:AN1014" si="4200">AF1014+AI1014</f>
        <v>62.23</v>
      </c>
      <c r="AM1014" s="22">
        <f t="shared" si="4200"/>
        <v>62.23</v>
      </c>
      <c r="AN1014" s="22">
        <f t="shared" si="4200"/>
        <v>0</v>
      </c>
      <c r="AO1014" s="22">
        <f t="shared" ref="AO1014:AQ1014" si="4201">SUM(J1014+M1014+P1014+S1014+W1014+Z1014+AC1014+AF1014+AI1014)</f>
        <v>267.39</v>
      </c>
      <c r="AP1014" s="22">
        <f t="shared" si="4201"/>
        <v>214.24</v>
      </c>
      <c r="AQ1014" s="22">
        <f t="shared" si="4201"/>
        <v>53.15</v>
      </c>
      <c r="AR1014" s="22">
        <v>0.0</v>
      </c>
      <c r="AS1014" s="22">
        <f t="shared" si="27"/>
        <v>53.15</v>
      </c>
      <c r="AT1014" s="22">
        <f t="shared" si="28"/>
        <v>53.15</v>
      </c>
      <c r="AU1014" s="22">
        <f t="shared" si="29"/>
        <v>0</v>
      </c>
      <c r="AV1014" s="22">
        <f t="shared" si="4189"/>
        <v>9951.6</v>
      </c>
      <c r="AW1014" s="22">
        <f t="shared" si="31"/>
        <v>9951.6</v>
      </c>
      <c r="AX1014" s="22">
        <f t="shared" si="32"/>
        <v>0</v>
      </c>
      <c r="AY1014" s="22">
        <v>175.06</v>
      </c>
      <c r="AZ1014" s="22">
        <f t="shared" si="33"/>
        <v>175.06</v>
      </c>
      <c r="BA1014" s="22">
        <f t="shared" si="34"/>
        <v>0</v>
      </c>
      <c r="BB1014" s="22">
        <f t="shared" si="35"/>
        <v>10126.66</v>
      </c>
      <c r="BC1014" s="22">
        <f t="shared" ref="BC1014:BD1014" si="4202">SUM(AW1014+AZ1014)</f>
        <v>10126.66</v>
      </c>
      <c r="BD1014" s="22">
        <f t="shared" si="4202"/>
        <v>0</v>
      </c>
      <c r="BE1014" s="22">
        <f t="shared" si="37"/>
        <v>0</v>
      </c>
      <c r="BF1014" s="27">
        <v>0.0</v>
      </c>
      <c r="BG1014" s="22">
        <f t="shared" si="38"/>
        <v>0</v>
      </c>
      <c r="BH1014" s="22">
        <f t="shared" si="39"/>
        <v>0</v>
      </c>
      <c r="BI1014" s="22">
        <v>1354.0299999999997</v>
      </c>
      <c r="BJ1014" s="22">
        <f t="shared" si="40"/>
        <v>1354.03</v>
      </c>
      <c r="BK1014" s="22">
        <f t="shared" si="41"/>
        <v>0</v>
      </c>
      <c r="BL1014" s="22"/>
      <c r="BM1014" s="22">
        <f t="shared" si="42"/>
        <v>0</v>
      </c>
      <c r="BN1014" s="22" t="str">
        <f t="shared" si="43"/>
        <v/>
      </c>
      <c r="BO1014" s="22">
        <f t="shared" ref="BO1014:BQ1014" si="4203">BF1014+BI1014+BL1014</f>
        <v>1354.03</v>
      </c>
      <c r="BP1014" s="22">
        <f t="shared" si="4203"/>
        <v>1354.03</v>
      </c>
      <c r="BQ1014" s="22">
        <f t="shared" si="4203"/>
        <v>0</v>
      </c>
      <c r="BR1014" s="22">
        <f t="shared" si="45"/>
        <v>0</v>
      </c>
      <c r="BS1014" s="22">
        <v>0.0</v>
      </c>
      <c r="BT1014" s="22">
        <f t="shared" si="46"/>
        <v>0</v>
      </c>
      <c r="BU1014" s="22">
        <f t="shared" si="47"/>
        <v>0</v>
      </c>
      <c r="BV1014" s="22">
        <f t="shared" si="48"/>
        <v>0</v>
      </c>
      <c r="BW1014" s="27">
        <v>0.0</v>
      </c>
      <c r="BX1014" s="22">
        <f t="shared" si="49"/>
        <v>0</v>
      </c>
      <c r="BY1014" s="22">
        <f t="shared" si="50"/>
        <v>0</v>
      </c>
      <c r="BZ1014" s="22">
        <f t="shared" si="51"/>
        <v>0</v>
      </c>
      <c r="CA1014" s="22">
        <f t="shared" si="52"/>
        <v>0</v>
      </c>
    </row>
    <row r="1015" ht="14.25" customHeight="1">
      <c r="A1015" s="14" t="s">
        <v>4555</v>
      </c>
      <c r="B1015" s="14" t="s">
        <v>4556</v>
      </c>
      <c r="C1015" s="14" t="s">
        <v>4557</v>
      </c>
      <c r="D1015" s="14" t="s">
        <v>4558</v>
      </c>
      <c r="E1015" s="14" t="s">
        <v>4559</v>
      </c>
      <c r="F1015" s="14" t="s">
        <v>3853</v>
      </c>
      <c r="G1015" s="14" t="s">
        <v>4560</v>
      </c>
      <c r="H1015" s="25" t="s">
        <v>3650</v>
      </c>
      <c r="I1015" s="26">
        <v>53.15</v>
      </c>
      <c r="J1015" s="22">
        <v>0.0</v>
      </c>
      <c r="K1015" s="22">
        <f t="shared" si="6"/>
        <v>0</v>
      </c>
      <c r="L1015" s="22">
        <f t="shared" si="7"/>
        <v>0</v>
      </c>
      <c r="M1015" s="22">
        <v>0.0</v>
      </c>
      <c r="N1015" s="22">
        <f t="shared" si="8"/>
        <v>0</v>
      </c>
      <c r="O1015" s="22">
        <f t="shared" si="9"/>
        <v>0</v>
      </c>
      <c r="P1015" s="22">
        <v>10.0</v>
      </c>
      <c r="Q1015" s="22">
        <f t="shared" si="10"/>
        <v>0</v>
      </c>
      <c r="R1015" s="22">
        <f t="shared" si="11"/>
        <v>10</v>
      </c>
      <c r="S1015" s="22">
        <v>100.0</v>
      </c>
      <c r="T1015" s="22">
        <f t="shared" si="12"/>
        <v>56.85</v>
      </c>
      <c r="U1015" s="22">
        <f t="shared" si="13"/>
        <v>43.15</v>
      </c>
      <c r="V1015" s="22">
        <f t="shared" si="14"/>
        <v>0</v>
      </c>
      <c r="W1015" s="22">
        <v>13.9</v>
      </c>
      <c r="X1015" s="22">
        <f t="shared" si="15"/>
        <v>13.9</v>
      </c>
      <c r="Y1015" s="22">
        <f t="shared" si="16"/>
        <v>0</v>
      </c>
      <c r="Z1015" s="22">
        <v>0.39</v>
      </c>
      <c r="AA1015" s="22">
        <f t="shared" si="17"/>
        <v>0.39</v>
      </c>
      <c r="AB1015" s="22">
        <f t="shared" si="18"/>
        <v>0</v>
      </c>
      <c r="AC1015" s="22">
        <v>68.87</v>
      </c>
      <c r="AD1015" s="22">
        <f t="shared" si="19"/>
        <v>68.87</v>
      </c>
      <c r="AE1015" s="22">
        <f t="shared" si="20"/>
        <v>0</v>
      </c>
      <c r="AF1015" s="22">
        <v>1.37</v>
      </c>
      <c r="AG1015" s="22">
        <f t="shared" si="21"/>
        <v>1.37</v>
      </c>
      <c r="AH1015" s="22">
        <f t="shared" si="22"/>
        <v>0</v>
      </c>
      <c r="AI1015" s="22">
        <v>60.86</v>
      </c>
      <c r="AJ1015" s="22">
        <f t="shared" si="23"/>
        <v>60.86</v>
      </c>
      <c r="AK1015" s="22">
        <f t="shared" si="24"/>
        <v>0</v>
      </c>
      <c r="AL1015" s="22">
        <f t="shared" ref="AL1015:AN1015" si="4204">AF1015+AI1015</f>
        <v>62.23</v>
      </c>
      <c r="AM1015" s="22">
        <f t="shared" si="4204"/>
        <v>62.23</v>
      </c>
      <c r="AN1015" s="22">
        <f t="shared" si="4204"/>
        <v>0</v>
      </c>
      <c r="AO1015" s="22">
        <f t="shared" ref="AO1015:AQ1015" si="4205">SUM(J1015+M1015+P1015+S1015+W1015+Z1015+AC1015+AF1015+AI1015)</f>
        <v>255.39</v>
      </c>
      <c r="AP1015" s="22">
        <f t="shared" si="4205"/>
        <v>202.24</v>
      </c>
      <c r="AQ1015" s="22">
        <f t="shared" si="4205"/>
        <v>53.15</v>
      </c>
      <c r="AR1015" s="22">
        <v>0.0</v>
      </c>
      <c r="AS1015" s="22">
        <f t="shared" si="27"/>
        <v>53.15</v>
      </c>
      <c r="AT1015" s="22">
        <f t="shared" si="28"/>
        <v>53.15</v>
      </c>
      <c r="AU1015" s="22">
        <f t="shared" si="29"/>
        <v>0</v>
      </c>
      <c r="AV1015" s="22">
        <f t="shared" si="4189"/>
        <v>9951.6</v>
      </c>
      <c r="AW1015" s="22">
        <f t="shared" si="31"/>
        <v>9951.6</v>
      </c>
      <c r="AX1015" s="22">
        <f t="shared" si="32"/>
        <v>0</v>
      </c>
      <c r="AY1015" s="22">
        <v>175.06</v>
      </c>
      <c r="AZ1015" s="22">
        <f t="shared" si="33"/>
        <v>175.06</v>
      </c>
      <c r="BA1015" s="22">
        <f t="shared" si="34"/>
        <v>0</v>
      </c>
      <c r="BB1015" s="22">
        <f t="shared" si="35"/>
        <v>10126.66</v>
      </c>
      <c r="BC1015" s="22">
        <f t="shared" ref="BC1015:BD1015" si="4206">SUM(AW1015+AZ1015)</f>
        <v>10126.66</v>
      </c>
      <c r="BD1015" s="22">
        <f t="shared" si="4206"/>
        <v>0</v>
      </c>
      <c r="BE1015" s="22">
        <f t="shared" si="37"/>
        <v>0</v>
      </c>
      <c r="BF1015" s="27">
        <v>0.0</v>
      </c>
      <c r="BG1015" s="22">
        <f t="shared" si="38"/>
        <v>0</v>
      </c>
      <c r="BH1015" s="22">
        <f t="shared" si="39"/>
        <v>0</v>
      </c>
      <c r="BI1015" s="22">
        <v>1479.52</v>
      </c>
      <c r="BJ1015" s="22">
        <f t="shared" si="40"/>
        <v>1479.52</v>
      </c>
      <c r="BK1015" s="22">
        <f t="shared" si="41"/>
        <v>0</v>
      </c>
      <c r="BL1015" s="22"/>
      <c r="BM1015" s="22">
        <f t="shared" si="42"/>
        <v>0</v>
      </c>
      <c r="BN1015" s="22" t="str">
        <f t="shared" si="43"/>
        <v/>
      </c>
      <c r="BO1015" s="22">
        <f t="shared" ref="BO1015:BQ1015" si="4207">BF1015+BI1015+BL1015</f>
        <v>1479.52</v>
      </c>
      <c r="BP1015" s="22">
        <f t="shared" si="4207"/>
        <v>1479.52</v>
      </c>
      <c r="BQ1015" s="22">
        <f t="shared" si="4207"/>
        <v>0</v>
      </c>
      <c r="BR1015" s="22">
        <f t="shared" si="45"/>
        <v>0</v>
      </c>
      <c r="BS1015" s="22">
        <v>0.0</v>
      </c>
      <c r="BT1015" s="22">
        <f t="shared" si="46"/>
        <v>0</v>
      </c>
      <c r="BU1015" s="22">
        <f t="shared" si="47"/>
        <v>0</v>
      </c>
      <c r="BV1015" s="22">
        <f t="shared" si="48"/>
        <v>0</v>
      </c>
      <c r="BW1015" s="27">
        <v>0.0</v>
      </c>
      <c r="BX1015" s="22">
        <f t="shared" si="49"/>
        <v>0</v>
      </c>
      <c r="BY1015" s="22">
        <f t="shared" si="50"/>
        <v>0</v>
      </c>
      <c r="BZ1015" s="22">
        <f t="shared" si="51"/>
        <v>0</v>
      </c>
      <c r="CA1015" s="22">
        <f t="shared" si="52"/>
        <v>0</v>
      </c>
    </row>
    <row r="1016" ht="14.25" customHeight="1">
      <c r="A1016" s="14" t="s">
        <v>4561</v>
      </c>
      <c r="B1016" s="14" t="s">
        <v>4562</v>
      </c>
      <c r="C1016" s="14" t="s">
        <v>4563</v>
      </c>
      <c r="D1016" s="14" t="s">
        <v>4564</v>
      </c>
      <c r="E1016" s="14" t="s">
        <v>4565</v>
      </c>
      <c r="F1016" s="14" t="s">
        <v>3729</v>
      </c>
      <c r="G1016" s="14" t="s">
        <v>4566</v>
      </c>
      <c r="H1016" s="25" t="s">
        <v>3650</v>
      </c>
      <c r="I1016" s="26">
        <v>53.15</v>
      </c>
      <c r="J1016" s="22">
        <v>0.0</v>
      </c>
      <c r="K1016" s="22">
        <f t="shared" si="6"/>
        <v>0</v>
      </c>
      <c r="L1016" s="22">
        <f t="shared" si="7"/>
        <v>0</v>
      </c>
      <c r="M1016" s="22">
        <v>0.0</v>
      </c>
      <c r="N1016" s="22">
        <f t="shared" si="8"/>
        <v>0</v>
      </c>
      <c r="O1016" s="22">
        <f t="shared" si="9"/>
        <v>0</v>
      </c>
      <c r="P1016" s="22">
        <v>10.0</v>
      </c>
      <c r="Q1016" s="22">
        <f t="shared" si="10"/>
        <v>0</v>
      </c>
      <c r="R1016" s="22">
        <f t="shared" si="11"/>
        <v>10</v>
      </c>
      <c r="S1016" s="22">
        <v>100.0</v>
      </c>
      <c r="T1016" s="22">
        <f t="shared" si="12"/>
        <v>56.85</v>
      </c>
      <c r="U1016" s="22">
        <f t="shared" si="13"/>
        <v>43.15</v>
      </c>
      <c r="V1016" s="22">
        <f t="shared" si="14"/>
        <v>0</v>
      </c>
      <c r="W1016" s="22">
        <v>27.8</v>
      </c>
      <c r="X1016" s="22">
        <f t="shared" si="15"/>
        <v>27.8</v>
      </c>
      <c r="Y1016" s="22">
        <f t="shared" si="16"/>
        <v>0</v>
      </c>
      <c r="Z1016" s="22">
        <v>0.39</v>
      </c>
      <c r="AA1016" s="22">
        <f t="shared" si="17"/>
        <v>0.39</v>
      </c>
      <c r="AB1016" s="22">
        <f t="shared" si="18"/>
        <v>0</v>
      </c>
      <c r="AC1016" s="22">
        <v>68.87</v>
      </c>
      <c r="AD1016" s="22">
        <f t="shared" si="19"/>
        <v>68.87</v>
      </c>
      <c r="AE1016" s="22">
        <f t="shared" si="20"/>
        <v>0</v>
      </c>
      <c r="AF1016" s="22">
        <v>1.37</v>
      </c>
      <c r="AG1016" s="22">
        <f t="shared" si="21"/>
        <v>1.37</v>
      </c>
      <c r="AH1016" s="22">
        <f t="shared" si="22"/>
        <v>0</v>
      </c>
      <c r="AI1016" s="22">
        <v>60.86</v>
      </c>
      <c r="AJ1016" s="22">
        <f t="shared" si="23"/>
        <v>60.86</v>
      </c>
      <c r="AK1016" s="22">
        <f t="shared" si="24"/>
        <v>0</v>
      </c>
      <c r="AL1016" s="22">
        <f t="shared" ref="AL1016:AN1016" si="4208">AF1016+AI1016</f>
        <v>62.23</v>
      </c>
      <c r="AM1016" s="22">
        <f t="shared" si="4208"/>
        <v>62.23</v>
      </c>
      <c r="AN1016" s="22">
        <f t="shared" si="4208"/>
        <v>0</v>
      </c>
      <c r="AO1016" s="22">
        <f t="shared" ref="AO1016:AQ1016" si="4209">SUM(J1016+M1016+P1016+S1016+W1016+Z1016+AC1016+AF1016+AI1016)</f>
        <v>269.29</v>
      </c>
      <c r="AP1016" s="22">
        <f t="shared" si="4209"/>
        <v>216.14</v>
      </c>
      <c r="AQ1016" s="22">
        <f t="shared" si="4209"/>
        <v>53.15</v>
      </c>
      <c r="AR1016" s="22">
        <v>0.0</v>
      </c>
      <c r="AS1016" s="22">
        <f t="shared" si="27"/>
        <v>53.15</v>
      </c>
      <c r="AT1016" s="22">
        <f t="shared" si="28"/>
        <v>53.15</v>
      </c>
      <c r="AU1016" s="22">
        <f t="shared" si="29"/>
        <v>0</v>
      </c>
      <c r="AV1016" s="22">
        <f t="shared" si="4189"/>
        <v>9951.6</v>
      </c>
      <c r="AW1016" s="22">
        <f t="shared" si="31"/>
        <v>9951.6</v>
      </c>
      <c r="AX1016" s="22">
        <f t="shared" si="32"/>
        <v>0</v>
      </c>
      <c r="AY1016" s="22">
        <v>175.06</v>
      </c>
      <c r="AZ1016" s="22">
        <f t="shared" si="33"/>
        <v>175.06</v>
      </c>
      <c r="BA1016" s="22">
        <f t="shared" si="34"/>
        <v>0</v>
      </c>
      <c r="BB1016" s="22">
        <f t="shared" si="35"/>
        <v>10126.66</v>
      </c>
      <c r="BC1016" s="22">
        <f t="shared" ref="BC1016:BD1016" si="4210">SUM(AW1016+AZ1016)</f>
        <v>10126.66</v>
      </c>
      <c r="BD1016" s="22">
        <f t="shared" si="4210"/>
        <v>0</v>
      </c>
      <c r="BE1016" s="22">
        <f t="shared" si="37"/>
        <v>0</v>
      </c>
      <c r="BF1016" s="27">
        <v>0.0</v>
      </c>
      <c r="BG1016" s="22">
        <f t="shared" si="38"/>
        <v>0</v>
      </c>
      <c r="BH1016" s="22">
        <f t="shared" si="39"/>
        <v>0</v>
      </c>
      <c r="BI1016" s="22">
        <v>356.57000000000005</v>
      </c>
      <c r="BJ1016" s="22">
        <f t="shared" si="40"/>
        <v>356.57</v>
      </c>
      <c r="BK1016" s="22">
        <f t="shared" si="41"/>
        <v>0</v>
      </c>
      <c r="BL1016" s="22"/>
      <c r="BM1016" s="22">
        <f t="shared" si="42"/>
        <v>0</v>
      </c>
      <c r="BN1016" s="22" t="str">
        <f t="shared" si="43"/>
        <v/>
      </c>
      <c r="BO1016" s="22">
        <f t="shared" ref="BO1016:BQ1016" si="4211">BF1016+BI1016+BL1016</f>
        <v>356.57</v>
      </c>
      <c r="BP1016" s="22">
        <f t="shared" si="4211"/>
        <v>356.57</v>
      </c>
      <c r="BQ1016" s="22">
        <f t="shared" si="4211"/>
        <v>0</v>
      </c>
      <c r="BR1016" s="22">
        <f t="shared" si="45"/>
        <v>0</v>
      </c>
      <c r="BS1016" s="22">
        <v>0.0</v>
      </c>
      <c r="BT1016" s="22">
        <f t="shared" si="46"/>
        <v>0</v>
      </c>
      <c r="BU1016" s="22">
        <f t="shared" si="47"/>
        <v>0</v>
      </c>
      <c r="BV1016" s="22">
        <f t="shared" si="48"/>
        <v>0</v>
      </c>
      <c r="BW1016" s="27">
        <v>446.92</v>
      </c>
      <c r="BX1016" s="22">
        <f t="shared" si="49"/>
        <v>446.92</v>
      </c>
      <c r="BY1016" s="22">
        <f t="shared" si="50"/>
        <v>0</v>
      </c>
      <c r="BZ1016" s="22">
        <f t="shared" si="51"/>
        <v>0</v>
      </c>
      <c r="CA1016" s="22">
        <f t="shared" si="52"/>
        <v>0</v>
      </c>
    </row>
    <row r="1017" ht="14.25" customHeight="1">
      <c r="A1017" s="14" t="s">
        <v>4567</v>
      </c>
      <c r="B1017" s="14" t="s">
        <v>4568</v>
      </c>
      <c r="C1017" s="14" t="s">
        <v>4569</v>
      </c>
      <c r="D1017" s="14" t="s">
        <v>4570</v>
      </c>
      <c r="E1017" s="14" t="s">
        <v>4571</v>
      </c>
      <c r="F1017" s="14" t="s">
        <v>3977</v>
      </c>
      <c r="G1017" s="14" t="s">
        <v>4572</v>
      </c>
      <c r="H1017" s="25" t="s">
        <v>3650</v>
      </c>
      <c r="I1017" s="26">
        <v>53.15</v>
      </c>
      <c r="J1017" s="22">
        <v>0.0</v>
      </c>
      <c r="K1017" s="22">
        <f t="shared" si="6"/>
        <v>0</v>
      </c>
      <c r="L1017" s="22">
        <f t="shared" si="7"/>
        <v>0</v>
      </c>
      <c r="M1017" s="22">
        <v>0.0</v>
      </c>
      <c r="N1017" s="22">
        <f t="shared" si="8"/>
        <v>0</v>
      </c>
      <c r="O1017" s="22">
        <f t="shared" si="9"/>
        <v>0</v>
      </c>
      <c r="P1017" s="22">
        <v>10.0</v>
      </c>
      <c r="Q1017" s="22">
        <f t="shared" si="10"/>
        <v>0</v>
      </c>
      <c r="R1017" s="22">
        <f t="shared" si="11"/>
        <v>10</v>
      </c>
      <c r="S1017" s="22">
        <v>100.0</v>
      </c>
      <c r="T1017" s="22">
        <f t="shared" si="12"/>
        <v>56.85</v>
      </c>
      <c r="U1017" s="22">
        <f t="shared" si="13"/>
        <v>43.15</v>
      </c>
      <c r="V1017" s="22">
        <f t="shared" si="14"/>
        <v>0</v>
      </c>
      <c r="W1017" s="22">
        <v>13.9</v>
      </c>
      <c r="X1017" s="22">
        <f t="shared" si="15"/>
        <v>13.9</v>
      </c>
      <c r="Y1017" s="22">
        <f t="shared" si="16"/>
        <v>0</v>
      </c>
      <c r="Z1017" s="22">
        <v>0.39</v>
      </c>
      <c r="AA1017" s="22">
        <f t="shared" si="17"/>
        <v>0.39</v>
      </c>
      <c r="AB1017" s="22">
        <f t="shared" si="18"/>
        <v>0</v>
      </c>
      <c r="AC1017" s="22">
        <v>68.87</v>
      </c>
      <c r="AD1017" s="22">
        <f t="shared" si="19"/>
        <v>68.87</v>
      </c>
      <c r="AE1017" s="22">
        <f t="shared" si="20"/>
        <v>0</v>
      </c>
      <c r="AF1017" s="22">
        <v>1.37</v>
      </c>
      <c r="AG1017" s="22">
        <f t="shared" si="21"/>
        <v>1.37</v>
      </c>
      <c r="AH1017" s="22">
        <f t="shared" si="22"/>
        <v>0</v>
      </c>
      <c r="AI1017" s="22">
        <v>60.86</v>
      </c>
      <c r="AJ1017" s="22">
        <f t="shared" si="23"/>
        <v>60.86</v>
      </c>
      <c r="AK1017" s="22">
        <f t="shared" si="24"/>
        <v>0</v>
      </c>
      <c r="AL1017" s="22">
        <f t="shared" ref="AL1017:AN1017" si="4212">AF1017+AI1017</f>
        <v>62.23</v>
      </c>
      <c r="AM1017" s="22">
        <f t="shared" si="4212"/>
        <v>62.23</v>
      </c>
      <c r="AN1017" s="22">
        <f t="shared" si="4212"/>
        <v>0</v>
      </c>
      <c r="AO1017" s="22">
        <f t="shared" ref="AO1017:AQ1017" si="4213">SUM(J1017+M1017+P1017+S1017+W1017+Z1017+AC1017+AF1017+AI1017)</f>
        <v>255.39</v>
      </c>
      <c r="AP1017" s="22">
        <f t="shared" si="4213"/>
        <v>202.24</v>
      </c>
      <c r="AQ1017" s="22">
        <f t="shared" si="4213"/>
        <v>53.15</v>
      </c>
      <c r="AR1017" s="22">
        <v>0.0</v>
      </c>
      <c r="AS1017" s="22">
        <f t="shared" si="27"/>
        <v>53.15</v>
      </c>
      <c r="AT1017" s="22">
        <f t="shared" si="28"/>
        <v>53.15</v>
      </c>
      <c r="AU1017" s="22">
        <f t="shared" si="29"/>
        <v>0</v>
      </c>
      <c r="AV1017" s="22">
        <f t="shared" si="4189"/>
        <v>9951.6</v>
      </c>
      <c r="AW1017" s="22">
        <f t="shared" si="31"/>
        <v>9951.6</v>
      </c>
      <c r="AX1017" s="22">
        <f t="shared" si="32"/>
        <v>0</v>
      </c>
      <c r="AY1017" s="22">
        <v>175.06</v>
      </c>
      <c r="AZ1017" s="22">
        <f t="shared" si="33"/>
        <v>175.06</v>
      </c>
      <c r="BA1017" s="22">
        <f t="shared" si="34"/>
        <v>0</v>
      </c>
      <c r="BB1017" s="22">
        <f t="shared" si="35"/>
        <v>10126.66</v>
      </c>
      <c r="BC1017" s="22">
        <f t="shared" ref="BC1017:BD1017" si="4214">SUM(AW1017+AZ1017)</f>
        <v>10126.66</v>
      </c>
      <c r="BD1017" s="22">
        <f t="shared" si="4214"/>
        <v>0</v>
      </c>
      <c r="BE1017" s="22">
        <f t="shared" si="37"/>
        <v>0</v>
      </c>
      <c r="BF1017" s="27">
        <v>0.0</v>
      </c>
      <c r="BG1017" s="22">
        <f t="shared" si="38"/>
        <v>0</v>
      </c>
      <c r="BH1017" s="22">
        <f t="shared" si="39"/>
        <v>0</v>
      </c>
      <c r="BI1017" s="22">
        <v>283.41</v>
      </c>
      <c r="BJ1017" s="22">
        <f t="shared" si="40"/>
        <v>283.41</v>
      </c>
      <c r="BK1017" s="22">
        <f t="shared" si="41"/>
        <v>0</v>
      </c>
      <c r="BL1017" s="22"/>
      <c r="BM1017" s="22">
        <f t="shared" si="42"/>
        <v>0</v>
      </c>
      <c r="BN1017" s="22" t="str">
        <f t="shared" si="43"/>
        <v/>
      </c>
      <c r="BO1017" s="22">
        <f t="shared" ref="BO1017:BQ1017" si="4215">BF1017+BI1017+BL1017</f>
        <v>283.41</v>
      </c>
      <c r="BP1017" s="22">
        <f t="shared" si="4215"/>
        <v>283.41</v>
      </c>
      <c r="BQ1017" s="22">
        <f t="shared" si="4215"/>
        <v>0</v>
      </c>
      <c r="BR1017" s="22">
        <f t="shared" si="45"/>
        <v>0</v>
      </c>
      <c r="BS1017" s="22">
        <v>0.0</v>
      </c>
      <c r="BT1017" s="22">
        <f t="shared" si="46"/>
        <v>0</v>
      </c>
      <c r="BU1017" s="22">
        <f t="shared" si="47"/>
        <v>0</v>
      </c>
      <c r="BV1017" s="22">
        <f t="shared" si="48"/>
        <v>0</v>
      </c>
      <c r="BW1017" s="27">
        <v>1330.13</v>
      </c>
      <c r="BX1017" s="22">
        <f t="shared" si="49"/>
        <v>1330.13</v>
      </c>
      <c r="BY1017" s="22">
        <f t="shared" si="50"/>
        <v>0</v>
      </c>
      <c r="BZ1017" s="22">
        <f t="shared" si="51"/>
        <v>0</v>
      </c>
      <c r="CA1017" s="22">
        <f t="shared" si="52"/>
        <v>0</v>
      </c>
    </row>
    <row r="1018" ht="14.25" customHeight="1">
      <c r="A1018" s="14" t="s">
        <v>4573</v>
      </c>
      <c r="B1018" s="14" t="s">
        <v>4574</v>
      </c>
      <c r="C1018" s="14" t="s">
        <v>4575</v>
      </c>
      <c r="D1018" s="14" t="s">
        <v>4576</v>
      </c>
      <c r="E1018" s="14" t="s">
        <v>327</v>
      </c>
      <c r="F1018" s="14" t="s">
        <v>293</v>
      </c>
      <c r="G1018" s="14" t="s">
        <v>4577</v>
      </c>
      <c r="H1018" s="25" t="s">
        <v>3650</v>
      </c>
      <c r="I1018" s="26">
        <v>53.15</v>
      </c>
      <c r="J1018" s="22">
        <v>0.0</v>
      </c>
      <c r="K1018" s="22">
        <f t="shared" si="6"/>
        <v>0</v>
      </c>
      <c r="L1018" s="22">
        <f t="shared" si="7"/>
        <v>0</v>
      </c>
      <c r="M1018" s="22">
        <v>0.0</v>
      </c>
      <c r="N1018" s="22">
        <f t="shared" si="8"/>
        <v>0</v>
      </c>
      <c r="O1018" s="22">
        <f t="shared" si="9"/>
        <v>0</v>
      </c>
      <c r="P1018" s="22">
        <v>10.0</v>
      </c>
      <c r="Q1018" s="22">
        <f t="shared" si="10"/>
        <v>0</v>
      </c>
      <c r="R1018" s="22">
        <f t="shared" si="11"/>
        <v>10</v>
      </c>
      <c r="S1018" s="22">
        <v>100.0</v>
      </c>
      <c r="T1018" s="22">
        <f t="shared" si="12"/>
        <v>56.85</v>
      </c>
      <c r="U1018" s="22">
        <f t="shared" si="13"/>
        <v>43.15</v>
      </c>
      <c r="V1018" s="22">
        <f t="shared" si="14"/>
        <v>0</v>
      </c>
      <c r="W1018" s="22">
        <v>13.9</v>
      </c>
      <c r="X1018" s="22">
        <f t="shared" si="15"/>
        <v>13.9</v>
      </c>
      <c r="Y1018" s="22">
        <f t="shared" si="16"/>
        <v>0</v>
      </c>
      <c r="Z1018" s="22">
        <v>0.39</v>
      </c>
      <c r="AA1018" s="22">
        <f t="shared" si="17"/>
        <v>0.39</v>
      </c>
      <c r="AB1018" s="22">
        <f t="shared" si="18"/>
        <v>0</v>
      </c>
      <c r="AC1018" s="22">
        <v>68.87</v>
      </c>
      <c r="AD1018" s="22">
        <f t="shared" si="19"/>
        <v>68.87</v>
      </c>
      <c r="AE1018" s="22">
        <f t="shared" si="20"/>
        <v>0</v>
      </c>
      <c r="AF1018" s="22">
        <v>1.37</v>
      </c>
      <c r="AG1018" s="22">
        <f t="shared" si="21"/>
        <v>1.37</v>
      </c>
      <c r="AH1018" s="22">
        <f t="shared" si="22"/>
        <v>0</v>
      </c>
      <c r="AI1018" s="22">
        <v>60.86</v>
      </c>
      <c r="AJ1018" s="22">
        <f t="shared" si="23"/>
        <v>60.86</v>
      </c>
      <c r="AK1018" s="22">
        <f t="shared" si="24"/>
        <v>0</v>
      </c>
      <c r="AL1018" s="22">
        <f t="shared" ref="AL1018:AN1018" si="4216">AF1018+AI1018</f>
        <v>62.23</v>
      </c>
      <c r="AM1018" s="22">
        <f t="shared" si="4216"/>
        <v>62.23</v>
      </c>
      <c r="AN1018" s="22">
        <f t="shared" si="4216"/>
        <v>0</v>
      </c>
      <c r="AO1018" s="22">
        <f t="shared" ref="AO1018:AQ1018" si="4217">SUM(J1018+M1018+P1018+S1018+W1018+Z1018+AC1018+AF1018+AI1018)</f>
        <v>255.39</v>
      </c>
      <c r="AP1018" s="22">
        <f t="shared" si="4217"/>
        <v>202.24</v>
      </c>
      <c r="AQ1018" s="22">
        <f t="shared" si="4217"/>
        <v>53.15</v>
      </c>
      <c r="AR1018" s="22">
        <v>0.0</v>
      </c>
      <c r="AS1018" s="22">
        <f t="shared" si="27"/>
        <v>53.15</v>
      </c>
      <c r="AT1018" s="22">
        <f t="shared" si="28"/>
        <v>53.15</v>
      </c>
      <c r="AU1018" s="22">
        <f t="shared" si="29"/>
        <v>0</v>
      </c>
      <c r="AV1018" s="22">
        <f>37.95*120</f>
        <v>4554</v>
      </c>
      <c r="AW1018" s="22">
        <f t="shared" si="31"/>
        <v>4554</v>
      </c>
      <c r="AX1018" s="22">
        <f t="shared" si="32"/>
        <v>0</v>
      </c>
      <c r="AY1018" s="22">
        <v>0.0</v>
      </c>
      <c r="AZ1018" s="22">
        <f t="shared" si="33"/>
        <v>0</v>
      </c>
      <c r="BA1018" s="22">
        <f t="shared" si="34"/>
        <v>0</v>
      </c>
      <c r="BB1018" s="22">
        <f t="shared" si="35"/>
        <v>4554</v>
      </c>
      <c r="BC1018" s="22">
        <f t="shared" ref="BC1018:BD1018" si="4218">SUM(AW1018+AZ1018)</f>
        <v>4554</v>
      </c>
      <c r="BD1018" s="22">
        <f t="shared" si="4218"/>
        <v>0</v>
      </c>
      <c r="BE1018" s="22">
        <f t="shared" si="37"/>
        <v>0</v>
      </c>
      <c r="BF1018" s="27">
        <v>0.0</v>
      </c>
      <c r="BG1018" s="22">
        <f t="shared" si="38"/>
        <v>0</v>
      </c>
      <c r="BH1018" s="22">
        <f t="shared" si="39"/>
        <v>0</v>
      </c>
      <c r="BI1018" s="22">
        <v>476.15</v>
      </c>
      <c r="BJ1018" s="22">
        <f t="shared" si="40"/>
        <v>476.15</v>
      </c>
      <c r="BK1018" s="22">
        <f t="shared" si="41"/>
        <v>0</v>
      </c>
      <c r="BL1018" s="22"/>
      <c r="BM1018" s="22">
        <f t="shared" si="42"/>
        <v>0</v>
      </c>
      <c r="BN1018" s="22" t="str">
        <f t="shared" si="43"/>
        <v/>
      </c>
      <c r="BO1018" s="22">
        <f t="shared" ref="BO1018:BQ1018" si="4219">BF1018+BI1018+BL1018</f>
        <v>476.15</v>
      </c>
      <c r="BP1018" s="22">
        <f t="shared" si="4219"/>
        <v>476.15</v>
      </c>
      <c r="BQ1018" s="22">
        <f t="shared" si="4219"/>
        <v>0</v>
      </c>
      <c r="BR1018" s="22">
        <f t="shared" si="45"/>
        <v>0</v>
      </c>
      <c r="BS1018" s="22">
        <v>0.0</v>
      </c>
      <c r="BT1018" s="22">
        <f t="shared" si="46"/>
        <v>0</v>
      </c>
      <c r="BU1018" s="22">
        <f t="shared" si="47"/>
        <v>0</v>
      </c>
      <c r="BV1018" s="22">
        <f t="shared" si="48"/>
        <v>0</v>
      </c>
      <c r="BW1018" s="27">
        <v>957.7</v>
      </c>
      <c r="BX1018" s="22">
        <f t="shared" si="49"/>
        <v>957.7</v>
      </c>
      <c r="BY1018" s="22">
        <f t="shared" si="50"/>
        <v>0</v>
      </c>
      <c r="BZ1018" s="22">
        <f t="shared" si="51"/>
        <v>0</v>
      </c>
      <c r="CA1018" s="22">
        <f t="shared" si="52"/>
        <v>0</v>
      </c>
    </row>
    <row r="1019" ht="14.25" customHeight="1">
      <c r="A1019" s="14" t="s">
        <v>4578</v>
      </c>
      <c r="B1019" s="14" t="s">
        <v>4579</v>
      </c>
      <c r="C1019" s="14" t="s">
        <v>4580</v>
      </c>
      <c r="D1019" s="14" t="s">
        <v>4581</v>
      </c>
      <c r="E1019" s="14" t="s">
        <v>3903</v>
      </c>
      <c r="F1019" s="14" t="s">
        <v>3904</v>
      </c>
      <c r="G1019" s="14" t="s">
        <v>4582</v>
      </c>
      <c r="H1019" s="25" t="s">
        <v>3650</v>
      </c>
      <c r="I1019" s="26">
        <v>53.15</v>
      </c>
      <c r="J1019" s="22">
        <v>0.0</v>
      </c>
      <c r="K1019" s="22">
        <f t="shared" si="6"/>
        <v>0</v>
      </c>
      <c r="L1019" s="22">
        <f t="shared" si="7"/>
        <v>0</v>
      </c>
      <c r="M1019" s="22">
        <v>0.0</v>
      </c>
      <c r="N1019" s="22">
        <f t="shared" si="8"/>
        <v>0</v>
      </c>
      <c r="O1019" s="22">
        <f t="shared" si="9"/>
        <v>0</v>
      </c>
      <c r="P1019" s="22">
        <v>22.0</v>
      </c>
      <c r="Q1019" s="22">
        <f t="shared" si="10"/>
        <v>0</v>
      </c>
      <c r="R1019" s="22">
        <f t="shared" si="11"/>
        <v>22</v>
      </c>
      <c r="S1019" s="22">
        <v>100.0</v>
      </c>
      <c r="T1019" s="22">
        <f t="shared" si="12"/>
        <v>68.85</v>
      </c>
      <c r="U1019" s="22">
        <f t="shared" si="13"/>
        <v>31.15</v>
      </c>
      <c r="V1019" s="22">
        <f t="shared" si="14"/>
        <v>0</v>
      </c>
      <c r="W1019" s="22">
        <v>13.9</v>
      </c>
      <c r="X1019" s="22">
        <f t="shared" si="15"/>
        <v>13.9</v>
      </c>
      <c r="Y1019" s="22">
        <f t="shared" si="16"/>
        <v>0</v>
      </c>
      <c r="Z1019" s="22">
        <v>0.39</v>
      </c>
      <c r="AA1019" s="22">
        <f t="shared" si="17"/>
        <v>0.39</v>
      </c>
      <c r="AB1019" s="22">
        <f t="shared" si="18"/>
        <v>0</v>
      </c>
      <c r="AC1019" s="22">
        <v>68.87</v>
      </c>
      <c r="AD1019" s="22">
        <f t="shared" si="19"/>
        <v>68.87</v>
      </c>
      <c r="AE1019" s="22">
        <f t="shared" si="20"/>
        <v>0</v>
      </c>
      <c r="AF1019" s="22">
        <v>1.37</v>
      </c>
      <c r="AG1019" s="22">
        <f t="shared" si="21"/>
        <v>1.37</v>
      </c>
      <c r="AH1019" s="22">
        <f t="shared" si="22"/>
        <v>0</v>
      </c>
      <c r="AI1019" s="22">
        <v>60.86</v>
      </c>
      <c r="AJ1019" s="22">
        <f t="shared" si="23"/>
        <v>60.86</v>
      </c>
      <c r="AK1019" s="22">
        <f t="shared" si="24"/>
        <v>0</v>
      </c>
      <c r="AL1019" s="22">
        <f t="shared" ref="AL1019:AN1019" si="4220">AF1019+AI1019</f>
        <v>62.23</v>
      </c>
      <c r="AM1019" s="22">
        <f t="shared" si="4220"/>
        <v>62.23</v>
      </c>
      <c r="AN1019" s="22">
        <f t="shared" si="4220"/>
        <v>0</v>
      </c>
      <c r="AO1019" s="22">
        <f t="shared" ref="AO1019:AQ1019" si="4221">SUM(J1019+M1019+P1019+S1019+W1019+Z1019+AC1019+AF1019+AI1019)</f>
        <v>267.39</v>
      </c>
      <c r="AP1019" s="22">
        <f t="shared" si="4221"/>
        <v>214.24</v>
      </c>
      <c r="AQ1019" s="22">
        <f t="shared" si="4221"/>
        <v>53.15</v>
      </c>
      <c r="AR1019" s="22">
        <v>0.0</v>
      </c>
      <c r="AS1019" s="22">
        <f t="shared" si="27"/>
        <v>53.15</v>
      </c>
      <c r="AT1019" s="22">
        <f t="shared" si="28"/>
        <v>53.15</v>
      </c>
      <c r="AU1019" s="22">
        <f t="shared" si="29"/>
        <v>0</v>
      </c>
      <c r="AV1019" s="22">
        <f>82.93*120</f>
        <v>9951.6</v>
      </c>
      <c r="AW1019" s="22">
        <f t="shared" si="31"/>
        <v>9951.6</v>
      </c>
      <c r="AX1019" s="22">
        <f t="shared" si="32"/>
        <v>0</v>
      </c>
      <c r="AY1019" s="22">
        <v>175.06</v>
      </c>
      <c r="AZ1019" s="22">
        <f t="shared" si="33"/>
        <v>175.06</v>
      </c>
      <c r="BA1019" s="22">
        <f t="shared" si="34"/>
        <v>0</v>
      </c>
      <c r="BB1019" s="22">
        <f t="shared" si="35"/>
        <v>10126.66</v>
      </c>
      <c r="BC1019" s="22">
        <f t="shared" ref="BC1019:BD1019" si="4222">SUM(AW1019+AZ1019)</f>
        <v>10126.66</v>
      </c>
      <c r="BD1019" s="22">
        <f t="shared" si="4222"/>
        <v>0</v>
      </c>
      <c r="BE1019" s="22">
        <f t="shared" si="37"/>
        <v>0</v>
      </c>
      <c r="BF1019" s="27">
        <v>0.0</v>
      </c>
      <c r="BG1019" s="22">
        <f t="shared" si="38"/>
        <v>0</v>
      </c>
      <c r="BH1019" s="22">
        <f t="shared" si="39"/>
        <v>0</v>
      </c>
      <c r="BI1019" s="22">
        <v>283.41</v>
      </c>
      <c r="BJ1019" s="22">
        <f t="shared" si="40"/>
        <v>283.41</v>
      </c>
      <c r="BK1019" s="22">
        <f t="shared" si="41"/>
        <v>0</v>
      </c>
      <c r="BL1019" s="22"/>
      <c r="BM1019" s="22">
        <f t="shared" si="42"/>
        <v>0</v>
      </c>
      <c r="BN1019" s="22" t="str">
        <f t="shared" si="43"/>
        <v/>
      </c>
      <c r="BO1019" s="22">
        <f t="shared" ref="BO1019:BQ1019" si="4223">BF1019+BI1019+BL1019</f>
        <v>283.41</v>
      </c>
      <c r="BP1019" s="22">
        <f t="shared" si="4223"/>
        <v>283.41</v>
      </c>
      <c r="BQ1019" s="22">
        <f t="shared" si="4223"/>
        <v>0</v>
      </c>
      <c r="BR1019" s="22">
        <f t="shared" si="45"/>
        <v>0</v>
      </c>
      <c r="BS1019" s="22">
        <v>0.0</v>
      </c>
      <c r="BT1019" s="22">
        <f t="shared" si="46"/>
        <v>0</v>
      </c>
      <c r="BU1019" s="22">
        <f t="shared" si="47"/>
        <v>0</v>
      </c>
      <c r="BV1019" s="22">
        <f t="shared" si="48"/>
        <v>0</v>
      </c>
      <c r="BW1019" s="27">
        <v>170.26</v>
      </c>
      <c r="BX1019" s="22">
        <f t="shared" si="49"/>
        <v>170.26</v>
      </c>
      <c r="BY1019" s="22">
        <f t="shared" si="50"/>
        <v>0</v>
      </c>
      <c r="BZ1019" s="22">
        <f t="shared" si="51"/>
        <v>0</v>
      </c>
      <c r="CA1019" s="22">
        <f t="shared" si="52"/>
        <v>0</v>
      </c>
    </row>
    <row r="1020" ht="14.25" customHeight="1">
      <c r="A1020" s="14" t="s">
        <v>4583</v>
      </c>
      <c r="B1020" s="14" t="s">
        <v>4584</v>
      </c>
      <c r="C1020" s="14" t="s">
        <v>4585</v>
      </c>
      <c r="D1020" s="14" t="s">
        <v>4586</v>
      </c>
      <c r="E1020" s="14" t="s">
        <v>1081</v>
      </c>
      <c r="F1020" s="14" t="s">
        <v>215</v>
      </c>
      <c r="G1020" s="14" t="s">
        <v>4587</v>
      </c>
      <c r="H1020" s="25" t="s">
        <v>3650</v>
      </c>
      <c r="I1020" s="26">
        <v>53.15</v>
      </c>
      <c r="J1020" s="22">
        <v>0.0</v>
      </c>
      <c r="K1020" s="22">
        <f t="shared" si="6"/>
        <v>0</v>
      </c>
      <c r="L1020" s="22">
        <f t="shared" si="7"/>
        <v>0</v>
      </c>
      <c r="M1020" s="22">
        <v>0.0</v>
      </c>
      <c r="N1020" s="22">
        <f t="shared" si="8"/>
        <v>0</v>
      </c>
      <c r="O1020" s="22">
        <f t="shared" si="9"/>
        <v>0</v>
      </c>
      <c r="P1020" s="22">
        <v>10.0</v>
      </c>
      <c r="Q1020" s="22">
        <f t="shared" si="10"/>
        <v>0</v>
      </c>
      <c r="R1020" s="22">
        <f t="shared" si="11"/>
        <v>10</v>
      </c>
      <c r="S1020" s="22">
        <v>100.0</v>
      </c>
      <c r="T1020" s="22">
        <f t="shared" si="12"/>
        <v>56.85</v>
      </c>
      <c r="U1020" s="22">
        <f t="shared" si="13"/>
        <v>43.15</v>
      </c>
      <c r="V1020" s="22">
        <f t="shared" si="14"/>
        <v>0</v>
      </c>
      <c r="W1020" s="22">
        <v>13.9</v>
      </c>
      <c r="X1020" s="22">
        <f t="shared" si="15"/>
        <v>13.9</v>
      </c>
      <c r="Y1020" s="22">
        <f t="shared" si="16"/>
        <v>0</v>
      </c>
      <c r="Z1020" s="22">
        <v>0.39</v>
      </c>
      <c r="AA1020" s="22">
        <f t="shared" si="17"/>
        <v>0.39</v>
      </c>
      <c r="AB1020" s="22">
        <f t="shared" si="18"/>
        <v>0</v>
      </c>
      <c r="AC1020" s="22">
        <v>68.87</v>
      </c>
      <c r="AD1020" s="22">
        <f t="shared" si="19"/>
        <v>68.87</v>
      </c>
      <c r="AE1020" s="22">
        <f t="shared" si="20"/>
        <v>0</v>
      </c>
      <c r="AF1020" s="22">
        <v>1.37</v>
      </c>
      <c r="AG1020" s="22">
        <f t="shared" si="21"/>
        <v>1.37</v>
      </c>
      <c r="AH1020" s="22">
        <f t="shared" si="22"/>
        <v>0</v>
      </c>
      <c r="AI1020" s="22">
        <v>60.86</v>
      </c>
      <c r="AJ1020" s="22">
        <f t="shared" si="23"/>
        <v>60.86</v>
      </c>
      <c r="AK1020" s="22">
        <f t="shared" si="24"/>
        <v>0</v>
      </c>
      <c r="AL1020" s="22">
        <f t="shared" ref="AL1020:AN1020" si="4224">AF1020+AI1020</f>
        <v>62.23</v>
      </c>
      <c r="AM1020" s="22">
        <f t="shared" si="4224"/>
        <v>62.23</v>
      </c>
      <c r="AN1020" s="22">
        <f t="shared" si="4224"/>
        <v>0</v>
      </c>
      <c r="AO1020" s="22">
        <f t="shared" ref="AO1020:AQ1020" si="4225">SUM(J1020+M1020+P1020+S1020+W1020+Z1020+AC1020+AF1020+AI1020)</f>
        <v>255.39</v>
      </c>
      <c r="AP1020" s="22">
        <f t="shared" si="4225"/>
        <v>202.24</v>
      </c>
      <c r="AQ1020" s="22">
        <f t="shared" si="4225"/>
        <v>53.15</v>
      </c>
      <c r="AR1020" s="22">
        <v>0.0</v>
      </c>
      <c r="AS1020" s="22">
        <f t="shared" si="27"/>
        <v>53.15</v>
      </c>
      <c r="AT1020" s="22">
        <f t="shared" si="28"/>
        <v>53.15</v>
      </c>
      <c r="AU1020" s="22">
        <f t="shared" si="29"/>
        <v>0</v>
      </c>
      <c r="AV1020" s="22">
        <f>37.95*120</f>
        <v>4554</v>
      </c>
      <c r="AW1020" s="22">
        <f t="shared" si="31"/>
        <v>4554</v>
      </c>
      <c r="AX1020" s="22">
        <f t="shared" si="32"/>
        <v>0</v>
      </c>
      <c r="AY1020" s="22">
        <v>70.73</v>
      </c>
      <c r="AZ1020" s="22">
        <f t="shared" si="33"/>
        <v>70.73</v>
      </c>
      <c r="BA1020" s="22">
        <f t="shared" si="34"/>
        <v>0</v>
      </c>
      <c r="BB1020" s="22">
        <f t="shared" si="35"/>
        <v>4624.73</v>
      </c>
      <c r="BC1020" s="22">
        <f t="shared" ref="BC1020:BD1020" si="4226">SUM(AW1020+AZ1020)</f>
        <v>4624.73</v>
      </c>
      <c r="BD1020" s="22">
        <f t="shared" si="4226"/>
        <v>0</v>
      </c>
      <c r="BE1020" s="22">
        <f t="shared" si="37"/>
        <v>0</v>
      </c>
      <c r="BF1020" s="27">
        <v>0.0</v>
      </c>
      <c r="BG1020" s="22">
        <f t="shared" si="38"/>
        <v>0</v>
      </c>
      <c r="BH1020" s="22">
        <f t="shared" si="39"/>
        <v>0</v>
      </c>
      <c r="BI1020" s="22">
        <v>441.55</v>
      </c>
      <c r="BJ1020" s="22">
        <f t="shared" si="40"/>
        <v>441.55</v>
      </c>
      <c r="BK1020" s="22">
        <f t="shared" si="41"/>
        <v>0</v>
      </c>
      <c r="BL1020" s="22"/>
      <c r="BM1020" s="22">
        <f t="shared" si="42"/>
        <v>0</v>
      </c>
      <c r="BN1020" s="22" t="str">
        <f t="shared" si="43"/>
        <v/>
      </c>
      <c r="BO1020" s="22">
        <f t="shared" ref="BO1020:BQ1020" si="4227">BF1020+BI1020+BL1020</f>
        <v>441.55</v>
      </c>
      <c r="BP1020" s="22">
        <f t="shared" si="4227"/>
        <v>441.55</v>
      </c>
      <c r="BQ1020" s="22">
        <f t="shared" si="4227"/>
        <v>0</v>
      </c>
      <c r="BR1020" s="22">
        <f t="shared" si="45"/>
        <v>0</v>
      </c>
      <c r="BS1020" s="22">
        <v>0.0</v>
      </c>
      <c r="BT1020" s="22">
        <f t="shared" si="46"/>
        <v>0</v>
      </c>
      <c r="BU1020" s="22">
        <f t="shared" si="47"/>
        <v>0</v>
      </c>
      <c r="BV1020" s="22">
        <f t="shared" si="48"/>
        <v>0</v>
      </c>
      <c r="BW1020" s="27">
        <v>1010.9</v>
      </c>
      <c r="BX1020" s="22">
        <f t="shared" si="49"/>
        <v>1010.9</v>
      </c>
      <c r="BY1020" s="22">
        <f t="shared" si="50"/>
        <v>0</v>
      </c>
      <c r="BZ1020" s="22">
        <f t="shared" si="51"/>
        <v>0</v>
      </c>
      <c r="CA1020" s="22">
        <f t="shared" si="52"/>
        <v>0</v>
      </c>
    </row>
    <row r="1021" ht="14.25" customHeight="1">
      <c r="A1021" s="14" t="s">
        <v>4588</v>
      </c>
      <c r="B1021" s="14" t="s">
        <v>4589</v>
      </c>
      <c r="C1021" s="14" t="s">
        <v>4590</v>
      </c>
      <c r="D1021" s="14" t="s">
        <v>4591</v>
      </c>
      <c r="E1021" s="14" t="s">
        <v>4592</v>
      </c>
      <c r="F1021" s="14" t="s">
        <v>3696</v>
      </c>
      <c r="G1021" s="14" t="s">
        <v>4593</v>
      </c>
      <c r="H1021" s="25" t="s">
        <v>3650</v>
      </c>
      <c r="I1021" s="26">
        <v>53.15</v>
      </c>
      <c r="J1021" s="22">
        <v>0.0</v>
      </c>
      <c r="K1021" s="22">
        <f t="shared" si="6"/>
        <v>0</v>
      </c>
      <c r="L1021" s="22">
        <f t="shared" si="7"/>
        <v>0</v>
      </c>
      <c r="M1021" s="22">
        <v>0.0</v>
      </c>
      <c r="N1021" s="22">
        <f t="shared" si="8"/>
        <v>0</v>
      </c>
      <c r="O1021" s="22">
        <f t="shared" si="9"/>
        <v>0</v>
      </c>
      <c r="P1021" s="22">
        <v>10.0</v>
      </c>
      <c r="Q1021" s="22">
        <f t="shared" si="10"/>
        <v>0</v>
      </c>
      <c r="R1021" s="22">
        <f t="shared" si="11"/>
        <v>10</v>
      </c>
      <c r="S1021" s="22">
        <v>100.0</v>
      </c>
      <c r="T1021" s="22">
        <f t="shared" si="12"/>
        <v>56.85</v>
      </c>
      <c r="U1021" s="22">
        <f t="shared" si="13"/>
        <v>43.15</v>
      </c>
      <c r="V1021" s="22">
        <f t="shared" si="14"/>
        <v>0</v>
      </c>
      <c r="W1021" s="22">
        <v>13.9</v>
      </c>
      <c r="X1021" s="22">
        <f t="shared" si="15"/>
        <v>13.9</v>
      </c>
      <c r="Y1021" s="22">
        <f t="shared" si="16"/>
        <v>0</v>
      </c>
      <c r="Z1021" s="22">
        <v>0.39</v>
      </c>
      <c r="AA1021" s="22">
        <f t="shared" si="17"/>
        <v>0.39</v>
      </c>
      <c r="AB1021" s="22">
        <f t="shared" si="18"/>
        <v>0</v>
      </c>
      <c r="AC1021" s="22">
        <v>68.87</v>
      </c>
      <c r="AD1021" s="22">
        <f t="shared" si="19"/>
        <v>68.87</v>
      </c>
      <c r="AE1021" s="22">
        <f t="shared" si="20"/>
        <v>0</v>
      </c>
      <c r="AF1021" s="22">
        <v>1.37</v>
      </c>
      <c r="AG1021" s="22">
        <f t="shared" si="21"/>
        <v>1.37</v>
      </c>
      <c r="AH1021" s="22">
        <f t="shared" si="22"/>
        <v>0</v>
      </c>
      <c r="AI1021" s="22">
        <v>60.86</v>
      </c>
      <c r="AJ1021" s="22">
        <f t="shared" si="23"/>
        <v>60.86</v>
      </c>
      <c r="AK1021" s="22">
        <f t="shared" si="24"/>
        <v>0</v>
      </c>
      <c r="AL1021" s="22">
        <f t="shared" ref="AL1021:AN1021" si="4228">AF1021+AI1021</f>
        <v>62.23</v>
      </c>
      <c r="AM1021" s="22">
        <f t="shared" si="4228"/>
        <v>62.23</v>
      </c>
      <c r="AN1021" s="22">
        <f t="shared" si="4228"/>
        <v>0</v>
      </c>
      <c r="AO1021" s="22">
        <f t="shared" ref="AO1021:AQ1021" si="4229">SUM(J1021+M1021+P1021+S1021+W1021+Z1021+AC1021+AF1021+AI1021)</f>
        <v>255.39</v>
      </c>
      <c r="AP1021" s="22">
        <f t="shared" si="4229"/>
        <v>202.24</v>
      </c>
      <c r="AQ1021" s="22">
        <f t="shared" si="4229"/>
        <v>53.15</v>
      </c>
      <c r="AR1021" s="22">
        <v>0.0</v>
      </c>
      <c r="AS1021" s="22">
        <f t="shared" si="27"/>
        <v>53.15</v>
      </c>
      <c r="AT1021" s="22">
        <f t="shared" si="28"/>
        <v>53.15</v>
      </c>
      <c r="AU1021" s="22">
        <f t="shared" si="29"/>
        <v>0</v>
      </c>
      <c r="AV1021" s="22">
        <f t="shared" ref="AV1021:AV1028" si="4234">82.93*120</f>
        <v>9951.6</v>
      </c>
      <c r="AW1021" s="22">
        <f t="shared" si="31"/>
        <v>9951.6</v>
      </c>
      <c r="AX1021" s="22">
        <f t="shared" si="32"/>
        <v>0</v>
      </c>
      <c r="AY1021" s="22">
        <v>175.06</v>
      </c>
      <c r="AZ1021" s="22">
        <f t="shared" si="33"/>
        <v>175.06</v>
      </c>
      <c r="BA1021" s="22">
        <f t="shared" si="34"/>
        <v>0</v>
      </c>
      <c r="BB1021" s="22">
        <f t="shared" si="35"/>
        <v>10126.66</v>
      </c>
      <c r="BC1021" s="22">
        <f t="shared" ref="BC1021:BD1021" si="4230">SUM(AW1021+AZ1021)</f>
        <v>10126.66</v>
      </c>
      <c r="BD1021" s="22">
        <f t="shared" si="4230"/>
        <v>0</v>
      </c>
      <c r="BE1021" s="22">
        <f t="shared" si="37"/>
        <v>0</v>
      </c>
      <c r="BF1021" s="27">
        <v>0.0</v>
      </c>
      <c r="BG1021" s="22">
        <f t="shared" si="38"/>
        <v>0</v>
      </c>
      <c r="BH1021" s="22">
        <f t="shared" si="39"/>
        <v>0</v>
      </c>
      <c r="BI1021" s="22">
        <v>283.41</v>
      </c>
      <c r="BJ1021" s="22">
        <f t="shared" si="40"/>
        <v>283.41</v>
      </c>
      <c r="BK1021" s="22">
        <f t="shared" si="41"/>
        <v>0</v>
      </c>
      <c r="BL1021" s="22"/>
      <c r="BM1021" s="22">
        <f t="shared" si="42"/>
        <v>0</v>
      </c>
      <c r="BN1021" s="22" t="str">
        <f t="shared" si="43"/>
        <v/>
      </c>
      <c r="BO1021" s="22">
        <f t="shared" ref="BO1021:BQ1021" si="4231">BF1021+BI1021+BL1021</f>
        <v>283.41</v>
      </c>
      <c r="BP1021" s="22">
        <f t="shared" si="4231"/>
        <v>283.41</v>
      </c>
      <c r="BQ1021" s="22">
        <f t="shared" si="4231"/>
        <v>0</v>
      </c>
      <c r="BR1021" s="22">
        <f t="shared" si="45"/>
        <v>0</v>
      </c>
      <c r="BS1021" s="22">
        <v>0.0</v>
      </c>
      <c r="BT1021" s="22">
        <f t="shared" si="46"/>
        <v>0</v>
      </c>
      <c r="BU1021" s="22">
        <f t="shared" si="47"/>
        <v>0</v>
      </c>
      <c r="BV1021" s="22">
        <f t="shared" si="48"/>
        <v>0</v>
      </c>
      <c r="BW1021" s="27">
        <v>1489.73</v>
      </c>
      <c r="BX1021" s="22">
        <f t="shared" si="49"/>
        <v>1489.73</v>
      </c>
      <c r="BY1021" s="22">
        <f t="shared" si="50"/>
        <v>0</v>
      </c>
      <c r="BZ1021" s="22">
        <f t="shared" si="51"/>
        <v>0</v>
      </c>
      <c r="CA1021" s="22">
        <f t="shared" si="52"/>
        <v>0</v>
      </c>
    </row>
    <row r="1022" ht="14.25" customHeight="1">
      <c r="A1022" s="14" t="s">
        <v>4594</v>
      </c>
      <c r="B1022" s="14" t="s">
        <v>4595</v>
      </c>
      <c r="C1022" s="14" t="s">
        <v>4596</v>
      </c>
      <c r="D1022" s="14" t="s">
        <v>4597</v>
      </c>
      <c r="E1022" s="14" t="s">
        <v>4598</v>
      </c>
      <c r="F1022" s="14" t="s">
        <v>4073</v>
      </c>
      <c r="G1022" s="14" t="s">
        <v>4599</v>
      </c>
      <c r="H1022" s="25" t="s">
        <v>3650</v>
      </c>
      <c r="I1022" s="26">
        <v>53.15</v>
      </c>
      <c r="J1022" s="22">
        <v>0.0</v>
      </c>
      <c r="K1022" s="22">
        <f t="shared" si="6"/>
        <v>0</v>
      </c>
      <c r="L1022" s="22">
        <f t="shared" si="7"/>
        <v>0</v>
      </c>
      <c r="M1022" s="22">
        <v>0.0</v>
      </c>
      <c r="N1022" s="22">
        <f t="shared" si="8"/>
        <v>0</v>
      </c>
      <c r="O1022" s="22">
        <f t="shared" si="9"/>
        <v>0</v>
      </c>
      <c r="P1022" s="22">
        <v>10.0</v>
      </c>
      <c r="Q1022" s="22">
        <f t="shared" si="10"/>
        <v>0</v>
      </c>
      <c r="R1022" s="22">
        <f t="shared" si="11"/>
        <v>10</v>
      </c>
      <c r="S1022" s="22">
        <v>100.0</v>
      </c>
      <c r="T1022" s="22">
        <f t="shared" si="12"/>
        <v>56.85</v>
      </c>
      <c r="U1022" s="22">
        <f t="shared" si="13"/>
        <v>43.15</v>
      </c>
      <c r="V1022" s="22">
        <f t="shared" si="14"/>
        <v>0</v>
      </c>
      <c r="W1022" s="22">
        <v>13.9</v>
      </c>
      <c r="X1022" s="22">
        <f t="shared" si="15"/>
        <v>13.9</v>
      </c>
      <c r="Y1022" s="22">
        <f t="shared" si="16"/>
        <v>0</v>
      </c>
      <c r="Z1022" s="22">
        <v>0.39</v>
      </c>
      <c r="AA1022" s="22">
        <f t="shared" si="17"/>
        <v>0.39</v>
      </c>
      <c r="AB1022" s="22">
        <f t="shared" si="18"/>
        <v>0</v>
      </c>
      <c r="AC1022" s="22">
        <v>68.87</v>
      </c>
      <c r="AD1022" s="22">
        <f t="shared" si="19"/>
        <v>68.87</v>
      </c>
      <c r="AE1022" s="22">
        <f t="shared" si="20"/>
        <v>0</v>
      </c>
      <c r="AF1022" s="22">
        <v>1.37</v>
      </c>
      <c r="AG1022" s="22">
        <f t="shared" si="21"/>
        <v>1.37</v>
      </c>
      <c r="AH1022" s="22">
        <f t="shared" si="22"/>
        <v>0</v>
      </c>
      <c r="AI1022" s="22">
        <v>60.86</v>
      </c>
      <c r="AJ1022" s="22">
        <f t="shared" si="23"/>
        <v>60.86</v>
      </c>
      <c r="AK1022" s="22">
        <f t="shared" si="24"/>
        <v>0</v>
      </c>
      <c r="AL1022" s="22">
        <f t="shared" ref="AL1022:AN1022" si="4232">AF1022+AI1022</f>
        <v>62.23</v>
      </c>
      <c r="AM1022" s="22">
        <f t="shared" si="4232"/>
        <v>62.23</v>
      </c>
      <c r="AN1022" s="22">
        <f t="shared" si="4232"/>
        <v>0</v>
      </c>
      <c r="AO1022" s="22">
        <f t="shared" ref="AO1022:AQ1022" si="4233">SUM(J1022+M1022+P1022+S1022+W1022+Z1022+AC1022+AF1022+AI1022)</f>
        <v>255.39</v>
      </c>
      <c r="AP1022" s="22">
        <f t="shared" si="4233"/>
        <v>202.24</v>
      </c>
      <c r="AQ1022" s="22">
        <f t="shared" si="4233"/>
        <v>53.15</v>
      </c>
      <c r="AR1022" s="22">
        <v>0.0</v>
      </c>
      <c r="AS1022" s="22">
        <f t="shared" si="27"/>
        <v>53.15</v>
      </c>
      <c r="AT1022" s="22">
        <f t="shared" si="28"/>
        <v>53.15</v>
      </c>
      <c r="AU1022" s="22">
        <f t="shared" si="29"/>
        <v>0</v>
      </c>
      <c r="AV1022" s="22">
        <f t="shared" si="4234"/>
        <v>9951.6</v>
      </c>
      <c r="AW1022" s="22">
        <f t="shared" si="31"/>
        <v>9951.6</v>
      </c>
      <c r="AX1022" s="22">
        <f t="shared" si="32"/>
        <v>0</v>
      </c>
      <c r="AY1022" s="22">
        <v>0.0</v>
      </c>
      <c r="AZ1022" s="22">
        <f t="shared" si="33"/>
        <v>0</v>
      </c>
      <c r="BA1022" s="22">
        <f t="shared" si="34"/>
        <v>0</v>
      </c>
      <c r="BB1022" s="22">
        <f t="shared" si="35"/>
        <v>9951.6</v>
      </c>
      <c r="BC1022" s="22">
        <f t="shared" ref="BC1022:BD1022" si="4235">SUM(AW1022+AZ1022)</f>
        <v>9951.6</v>
      </c>
      <c r="BD1022" s="22">
        <f t="shared" si="4235"/>
        <v>0</v>
      </c>
      <c r="BE1022" s="22">
        <f t="shared" si="37"/>
        <v>0</v>
      </c>
      <c r="BF1022" s="27">
        <v>0.0</v>
      </c>
      <c r="BG1022" s="22">
        <f t="shared" si="38"/>
        <v>0</v>
      </c>
      <c r="BH1022" s="22">
        <f t="shared" si="39"/>
        <v>0</v>
      </c>
      <c r="BI1022" s="22">
        <v>283.41</v>
      </c>
      <c r="BJ1022" s="22">
        <f t="shared" si="40"/>
        <v>283.41</v>
      </c>
      <c r="BK1022" s="22">
        <f t="shared" si="41"/>
        <v>0</v>
      </c>
      <c r="BL1022" s="22"/>
      <c r="BM1022" s="22">
        <f t="shared" si="42"/>
        <v>0</v>
      </c>
      <c r="BN1022" s="22" t="str">
        <f t="shared" si="43"/>
        <v/>
      </c>
      <c r="BO1022" s="22">
        <f t="shared" ref="BO1022:BQ1022" si="4236">BF1022+BI1022+BL1022</f>
        <v>283.41</v>
      </c>
      <c r="BP1022" s="22">
        <f t="shared" si="4236"/>
        <v>283.41</v>
      </c>
      <c r="BQ1022" s="22">
        <f t="shared" si="4236"/>
        <v>0</v>
      </c>
      <c r="BR1022" s="22">
        <f t="shared" si="45"/>
        <v>0</v>
      </c>
      <c r="BS1022" s="22">
        <v>0.0</v>
      </c>
      <c r="BT1022" s="22">
        <f t="shared" si="46"/>
        <v>0</v>
      </c>
      <c r="BU1022" s="22">
        <f t="shared" si="47"/>
        <v>0</v>
      </c>
      <c r="BV1022" s="22">
        <f t="shared" si="48"/>
        <v>0</v>
      </c>
      <c r="BW1022" s="27">
        <v>1042.82</v>
      </c>
      <c r="BX1022" s="22">
        <f t="shared" si="49"/>
        <v>1042.82</v>
      </c>
      <c r="BY1022" s="22">
        <f t="shared" si="50"/>
        <v>0</v>
      </c>
      <c r="BZ1022" s="22">
        <f t="shared" si="51"/>
        <v>0</v>
      </c>
      <c r="CA1022" s="22">
        <f t="shared" si="52"/>
        <v>0</v>
      </c>
    </row>
    <row r="1023" ht="14.25" customHeight="1">
      <c r="A1023" s="14" t="s">
        <v>4600</v>
      </c>
      <c r="B1023" s="14" t="s">
        <v>4601</v>
      </c>
      <c r="C1023" s="14" t="s">
        <v>4602</v>
      </c>
      <c r="D1023" s="14" t="s">
        <v>4603</v>
      </c>
      <c r="E1023" s="14" t="s">
        <v>4604</v>
      </c>
      <c r="F1023" s="14" t="s">
        <v>3709</v>
      </c>
      <c r="G1023" s="14" t="s">
        <v>4605</v>
      </c>
      <c r="H1023" s="25" t="s">
        <v>3650</v>
      </c>
      <c r="I1023" s="26">
        <v>53.15</v>
      </c>
      <c r="J1023" s="22">
        <v>0.0</v>
      </c>
      <c r="K1023" s="22">
        <f t="shared" si="6"/>
        <v>0</v>
      </c>
      <c r="L1023" s="22">
        <f t="shared" si="7"/>
        <v>0</v>
      </c>
      <c r="M1023" s="22">
        <v>0.0</v>
      </c>
      <c r="N1023" s="22">
        <f t="shared" si="8"/>
        <v>0</v>
      </c>
      <c r="O1023" s="22">
        <f t="shared" si="9"/>
        <v>0</v>
      </c>
      <c r="P1023" s="22">
        <v>22.0</v>
      </c>
      <c r="Q1023" s="22">
        <f t="shared" si="10"/>
        <v>0</v>
      </c>
      <c r="R1023" s="22">
        <f t="shared" si="11"/>
        <v>22</v>
      </c>
      <c r="S1023" s="22">
        <v>100.0</v>
      </c>
      <c r="T1023" s="22">
        <f t="shared" si="12"/>
        <v>68.85</v>
      </c>
      <c r="U1023" s="22">
        <f t="shared" si="13"/>
        <v>31.15</v>
      </c>
      <c r="V1023" s="22">
        <f t="shared" si="14"/>
        <v>0</v>
      </c>
      <c r="W1023" s="22">
        <v>13.9</v>
      </c>
      <c r="X1023" s="22">
        <f t="shared" si="15"/>
        <v>13.9</v>
      </c>
      <c r="Y1023" s="22">
        <f t="shared" si="16"/>
        <v>0</v>
      </c>
      <c r="Z1023" s="22">
        <v>0.39</v>
      </c>
      <c r="AA1023" s="22">
        <f t="shared" si="17"/>
        <v>0.39</v>
      </c>
      <c r="AB1023" s="22">
        <f t="shared" si="18"/>
        <v>0</v>
      </c>
      <c r="AC1023" s="22">
        <v>68.87</v>
      </c>
      <c r="AD1023" s="22">
        <f t="shared" si="19"/>
        <v>68.87</v>
      </c>
      <c r="AE1023" s="22">
        <f t="shared" si="20"/>
        <v>0</v>
      </c>
      <c r="AF1023" s="22">
        <v>1.37</v>
      </c>
      <c r="AG1023" s="22">
        <f t="shared" si="21"/>
        <v>1.37</v>
      </c>
      <c r="AH1023" s="22">
        <f t="shared" si="22"/>
        <v>0</v>
      </c>
      <c r="AI1023" s="22">
        <v>60.86</v>
      </c>
      <c r="AJ1023" s="22">
        <f t="shared" si="23"/>
        <v>60.86</v>
      </c>
      <c r="AK1023" s="22">
        <f t="shared" si="24"/>
        <v>0</v>
      </c>
      <c r="AL1023" s="22">
        <f t="shared" ref="AL1023:AN1023" si="4237">AF1023+AI1023</f>
        <v>62.23</v>
      </c>
      <c r="AM1023" s="22">
        <f t="shared" si="4237"/>
        <v>62.23</v>
      </c>
      <c r="AN1023" s="22">
        <f t="shared" si="4237"/>
        <v>0</v>
      </c>
      <c r="AO1023" s="22">
        <f t="shared" ref="AO1023:AQ1023" si="4238">SUM(J1023+M1023+P1023+S1023+W1023+Z1023+AC1023+AF1023+AI1023)</f>
        <v>267.39</v>
      </c>
      <c r="AP1023" s="22">
        <f t="shared" si="4238"/>
        <v>214.24</v>
      </c>
      <c r="AQ1023" s="22">
        <f t="shared" si="4238"/>
        <v>53.15</v>
      </c>
      <c r="AR1023" s="22">
        <v>0.0</v>
      </c>
      <c r="AS1023" s="22">
        <f t="shared" si="27"/>
        <v>53.15</v>
      </c>
      <c r="AT1023" s="22">
        <f t="shared" si="28"/>
        <v>53.15</v>
      </c>
      <c r="AU1023" s="22">
        <f t="shared" si="29"/>
        <v>0</v>
      </c>
      <c r="AV1023" s="22">
        <f t="shared" si="4234"/>
        <v>9951.6</v>
      </c>
      <c r="AW1023" s="22">
        <f t="shared" si="31"/>
        <v>9951.6</v>
      </c>
      <c r="AX1023" s="22">
        <f t="shared" si="32"/>
        <v>0</v>
      </c>
      <c r="AY1023" s="22">
        <v>175.06</v>
      </c>
      <c r="AZ1023" s="22">
        <f t="shared" si="33"/>
        <v>175.06</v>
      </c>
      <c r="BA1023" s="22">
        <f t="shared" si="34"/>
        <v>0</v>
      </c>
      <c r="BB1023" s="22">
        <f t="shared" si="35"/>
        <v>10126.66</v>
      </c>
      <c r="BC1023" s="22">
        <f t="shared" ref="BC1023:BD1023" si="4239">SUM(AW1023+AZ1023)</f>
        <v>10126.66</v>
      </c>
      <c r="BD1023" s="22">
        <f t="shared" si="4239"/>
        <v>0</v>
      </c>
      <c r="BE1023" s="22">
        <f t="shared" si="37"/>
        <v>0</v>
      </c>
      <c r="BF1023" s="27">
        <v>0.0</v>
      </c>
      <c r="BG1023" s="22">
        <f t="shared" si="38"/>
        <v>0</v>
      </c>
      <c r="BH1023" s="22">
        <f t="shared" si="39"/>
        <v>0</v>
      </c>
      <c r="BI1023" s="22">
        <v>283.41</v>
      </c>
      <c r="BJ1023" s="22">
        <f t="shared" si="40"/>
        <v>283.41</v>
      </c>
      <c r="BK1023" s="22">
        <f t="shared" si="41"/>
        <v>0</v>
      </c>
      <c r="BL1023" s="22"/>
      <c r="BM1023" s="22">
        <f t="shared" si="42"/>
        <v>0</v>
      </c>
      <c r="BN1023" s="22" t="str">
        <f t="shared" si="43"/>
        <v/>
      </c>
      <c r="BO1023" s="22">
        <f t="shared" ref="BO1023:BQ1023" si="4240">BF1023+BI1023+BL1023</f>
        <v>283.41</v>
      </c>
      <c r="BP1023" s="22">
        <f t="shared" si="4240"/>
        <v>283.41</v>
      </c>
      <c r="BQ1023" s="22">
        <f t="shared" si="4240"/>
        <v>0</v>
      </c>
      <c r="BR1023" s="22">
        <f t="shared" si="45"/>
        <v>0</v>
      </c>
      <c r="BS1023" s="22">
        <v>0.0</v>
      </c>
      <c r="BT1023" s="22">
        <f t="shared" si="46"/>
        <v>0</v>
      </c>
      <c r="BU1023" s="22">
        <f t="shared" si="47"/>
        <v>0</v>
      </c>
      <c r="BV1023" s="22">
        <f t="shared" si="48"/>
        <v>0</v>
      </c>
      <c r="BW1023" s="27">
        <v>1074.75</v>
      </c>
      <c r="BX1023" s="22">
        <f t="shared" si="49"/>
        <v>1074.75</v>
      </c>
      <c r="BY1023" s="22">
        <f t="shared" si="50"/>
        <v>0</v>
      </c>
      <c r="BZ1023" s="22">
        <f t="shared" si="51"/>
        <v>0</v>
      </c>
      <c r="CA1023" s="22">
        <f t="shared" si="52"/>
        <v>0</v>
      </c>
    </row>
    <row r="1024" ht="14.25" customHeight="1">
      <c r="A1024" s="14" t="s">
        <v>4606</v>
      </c>
      <c r="B1024" s="14" t="s">
        <v>4607</v>
      </c>
      <c r="C1024" s="14" t="s">
        <v>4608</v>
      </c>
      <c r="D1024" s="14" t="s">
        <v>4609</v>
      </c>
      <c r="E1024" s="14" t="s">
        <v>4349</v>
      </c>
      <c r="F1024" s="14" t="s">
        <v>4610</v>
      </c>
      <c r="G1024" s="14" t="s">
        <v>4611</v>
      </c>
      <c r="H1024" s="25" t="s">
        <v>3650</v>
      </c>
      <c r="I1024" s="26">
        <v>53.15</v>
      </c>
      <c r="J1024" s="22">
        <v>0.0</v>
      </c>
      <c r="K1024" s="22">
        <f t="shared" si="6"/>
        <v>0</v>
      </c>
      <c r="L1024" s="22">
        <f t="shared" si="7"/>
        <v>0</v>
      </c>
      <c r="M1024" s="22">
        <v>0.0</v>
      </c>
      <c r="N1024" s="22">
        <f t="shared" si="8"/>
        <v>0</v>
      </c>
      <c r="O1024" s="22">
        <f t="shared" si="9"/>
        <v>0</v>
      </c>
      <c r="P1024" s="22">
        <v>22.0</v>
      </c>
      <c r="Q1024" s="22">
        <f t="shared" si="10"/>
        <v>0</v>
      </c>
      <c r="R1024" s="22">
        <f t="shared" si="11"/>
        <v>22</v>
      </c>
      <c r="S1024" s="22">
        <v>100.0</v>
      </c>
      <c r="T1024" s="22">
        <f t="shared" si="12"/>
        <v>68.85</v>
      </c>
      <c r="U1024" s="22">
        <f t="shared" si="13"/>
        <v>31.15</v>
      </c>
      <c r="V1024" s="22">
        <f t="shared" si="14"/>
        <v>0</v>
      </c>
      <c r="W1024" s="22">
        <v>13.9</v>
      </c>
      <c r="X1024" s="22">
        <f t="shared" si="15"/>
        <v>13.9</v>
      </c>
      <c r="Y1024" s="22">
        <f t="shared" si="16"/>
        <v>0</v>
      </c>
      <c r="Z1024" s="22">
        <v>0.39</v>
      </c>
      <c r="AA1024" s="22">
        <f t="shared" si="17"/>
        <v>0.39</v>
      </c>
      <c r="AB1024" s="22">
        <f t="shared" si="18"/>
        <v>0</v>
      </c>
      <c r="AC1024" s="22">
        <v>68.87</v>
      </c>
      <c r="AD1024" s="22">
        <f t="shared" si="19"/>
        <v>68.87</v>
      </c>
      <c r="AE1024" s="22">
        <f t="shared" si="20"/>
        <v>0</v>
      </c>
      <c r="AF1024" s="22">
        <v>1.37</v>
      </c>
      <c r="AG1024" s="22">
        <f t="shared" si="21"/>
        <v>1.37</v>
      </c>
      <c r="AH1024" s="22">
        <f t="shared" si="22"/>
        <v>0</v>
      </c>
      <c r="AI1024" s="22">
        <v>60.86</v>
      </c>
      <c r="AJ1024" s="22">
        <f t="shared" si="23"/>
        <v>60.86</v>
      </c>
      <c r="AK1024" s="22">
        <f t="shared" si="24"/>
        <v>0</v>
      </c>
      <c r="AL1024" s="22">
        <f t="shared" ref="AL1024:AN1024" si="4241">AF1024+AI1024</f>
        <v>62.23</v>
      </c>
      <c r="AM1024" s="22">
        <f t="shared" si="4241"/>
        <v>62.23</v>
      </c>
      <c r="AN1024" s="22">
        <f t="shared" si="4241"/>
        <v>0</v>
      </c>
      <c r="AO1024" s="22">
        <f t="shared" ref="AO1024:AQ1024" si="4242">SUM(J1024+M1024+P1024+S1024+W1024+Z1024+AC1024+AF1024+AI1024)</f>
        <v>267.39</v>
      </c>
      <c r="AP1024" s="22">
        <f t="shared" si="4242"/>
        <v>214.24</v>
      </c>
      <c r="AQ1024" s="22">
        <f t="shared" si="4242"/>
        <v>53.15</v>
      </c>
      <c r="AR1024" s="22">
        <v>0.0</v>
      </c>
      <c r="AS1024" s="22">
        <f t="shared" si="27"/>
        <v>53.15</v>
      </c>
      <c r="AT1024" s="22">
        <f t="shared" si="28"/>
        <v>53.15</v>
      </c>
      <c r="AU1024" s="22">
        <f t="shared" si="29"/>
        <v>0</v>
      </c>
      <c r="AV1024" s="22">
        <f t="shared" si="4234"/>
        <v>9951.6</v>
      </c>
      <c r="AW1024" s="22">
        <f t="shared" si="31"/>
        <v>9951.6</v>
      </c>
      <c r="AX1024" s="22">
        <f t="shared" si="32"/>
        <v>0</v>
      </c>
      <c r="AY1024" s="22">
        <v>175.06</v>
      </c>
      <c r="AZ1024" s="22">
        <f t="shared" si="33"/>
        <v>175.06</v>
      </c>
      <c r="BA1024" s="22">
        <f t="shared" si="34"/>
        <v>0</v>
      </c>
      <c r="BB1024" s="22">
        <f t="shared" si="35"/>
        <v>10126.66</v>
      </c>
      <c r="BC1024" s="22">
        <f t="shared" ref="BC1024:BD1024" si="4243">SUM(AW1024+AZ1024)</f>
        <v>10126.66</v>
      </c>
      <c r="BD1024" s="22">
        <f t="shared" si="4243"/>
        <v>0</v>
      </c>
      <c r="BE1024" s="22">
        <f t="shared" si="37"/>
        <v>0</v>
      </c>
      <c r="BF1024" s="27">
        <v>0.0</v>
      </c>
      <c r="BG1024" s="22">
        <f t="shared" si="38"/>
        <v>0</v>
      </c>
      <c r="BH1024" s="22">
        <f t="shared" si="39"/>
        <v>0</v>
      </c>
      <c r="BI1024" s="22">
        <v>283.41</v>
      </c>
      <c r="BJ1024" s="22">
        <f t="shared" si="40"/>
        <v>283.41</v>
      </c>
      <c r="BK1024" s="22">
        <f t="shared" si="41"/>
        <v>0</v>
      </c>
      <c r="BL1024" s="22"/>
      <c r="BM1024" s="22">
        <f t="shared" si="42"/>
        <v>0</v>
      </c>
      <c r="BN1024" s="22" t="str">
        <f t="shared" si="43"/>
        <v/>
      </c>
      <c r="BO1024" s="22">
        <f t="shared" ref="BO1024:BQ1024" si="4244">BF1024+BI1024+BL1024</f>
        <v>283.41</v>
      </c>
      <c r="BP1024" s="22">
        <f t="shared" si="4244"/>
        <v>283.41</v>
      </c>
      <c r="BQ1024" s="22">
        <f t="shared" si="4244"/>
        <v>0</v>
      </c>
      <c r="BR1024" s="22">
        <f t="shared" si="45"/>
        <v>0</v>
      </c>
      <c r="BS1024" s="22">
        <v>0.0</v>
      </c>
      <c r="BT1024" s="22">
        <f t="shared" si="46"/>
        <v>0</v>
      </c>
      <c r="BU1024" s="22">
        <f t="shared" si="47"/>
        <v>0</v>
      </c>
      <c r="BV1024" s="22">
        <f t="shared" si="48"/>
        <v>0</v>
      </c>
      <c r="BW1024" s="27">
        <v>1234.37</v>
      </c>
      <c r="BX1024" s="22">
        <f t="shared" si="49"/>
        <v>1234.37</v>
      </c>
      <c r="BY1024" s="22">
        <f t="shared" si="50"/>
        <v>0</v>
      </c>
      <c r="BZ1024" s="22">
        <f t="shared" si="51"/>
        <v>0</v>
      </c>
      <c r="CA1024" s="22">
        <f t="shared" si="52"/>
        <v>0</v>
      </c>
    </row>
    <row r="1025" ht="14.25" customHeight="1">
      <c r="A1025" s="14" t="s">
        <v>4612</v>
      </c>
      <c r="B1025" s="14" t="s">
        <v>4613</v>
      </c>
      <c r="C1025" s="14" t="s">
        <v>4614</v>
      </c>
      <c r="D1025" s="14" t="s">
        <v>4615</v>
      </c>
      <c r="E1025" s="14" t="s">
        <v>3158</v>
      </c>
      <c r="F1025" s="14" t="s">
        <v>3865</v>
      </c>
      <c r="G1025" s="14" t="s">
        <v>4616</v>
      </c>
      <c r="H1025" s="25" t="s">
        <v>3650</v>
      </c>
      <c r="I1025" s="26">
        <v>53.15</v>
      </c>
      <c r="J1025" s="22">
        <v>0.0</v>
      </c>
      <c r="K1025" s="22">
        <f t="shared" si="6"/>
        <v>0</v>
      </c>
      <c r="L1025" s="22">
        <f t="shared" si="7"/>
        <v>0</v>
      </c>
      <c r="M1025" s="22">
        <v>0.0</v>
      </c>
      <c r="N1025" s="22">
        <f t="shared" si="8"/>
        <v>0</v>
      </c>
      <c r="O1025" s="22">
        <f t="shared" si="9"/>
        <v>0</v>
      </c>
      <c r="P1025" s="22">
        <v>10.0</v>
      </c>
      <c r="Q1025" s="22">
        <f t="shared" si="10"/>
        <v>0</v>
      </c>
      <c r="R1025" s="22">
        <f t="shared" si="11"/>
        <v>10</v>
      </c>
      <c r="S1025" s="22">
        <v>100.0</v>
      </c>
      <c r="T1025" s="22">
        <f t="shared" si="12"/>
        <v>56.85</v>
      </c>
      <c r="U1025" s="22">
        <f t="shared" si="13"/>
        <v>43.15</v>
      </c>
      <c r="V1025" s="22">
        <f t="shared" si="14"/>
        <v>0</v>
      </c>
      <c r="W1025" s="22">
        <v>13.9</v>
      </c>
      <c r="X1025" s="22">
        <f t="shared" si="15"/>
        <v>13.9</v>
      </c>
      <c r="Y1025" s="22">
        <f t="shared" si="16"/>
        <v>0</v>
      </c>
      <c r="Z1025" s="22">
        <v>0.39</v>
      </c>
      <c r="AA1025" s="22">
        <f t="shared" si="17"/>
        <v>0.39</v>
      </c>
      <c r="AB1025" s="22">
        <f t="shared" si="18"/>
        <v>0</v>
      </c>
      <c r="AC1025" s="22">
        <v>68.87</v>
      </c>
      <c r="AD1025" s="22">
        <f t="shared" si="19"/>
        <v>68.87</v>
      </c>
      <c r="AE1025" s="22">
        <f t="shared" si="20"/>
        <v>0</v>
      </c>
      <c r="AF1025" s="22">
        <v>1.37</v>
      </c>
      <c r="AG1025" s="22">
        <f t="shared" si="21"/>
        <v>1.37</v>
      </c>
      <c r="AH1025" s="22">
        <f t="shared" si="22"/>
        <v>0</v>
      </c>
      <c r="AI1025" s="22">
        <v>60.86</v>
      </c>
      <c r="AJ1025" s="22">
        <f t="shared" si="23"/>
        <v>60.86</v>
      </c>
      <c r="AK1025" s="22">
        <f t="shared" si="24"/>
        <v>0</v>
      </c>
      <c r="AL1025" s="22">
        <f t="shared" ref="AL1025:AN1025" si="4245">AF1025+AI1025</f>
        <v>62.23</v>
      </c>
      <c r="AM1025" s="22">
        <f t="shared" si="4245"/>
        <v>62.23</v>
      </c>
      <c r="AN1025" s="22">
        <f t="shared" si="4245"/>
        <v>0</v>
      </c>
      <c r="AO1025" s="22">
        <f t="shared" ref="AO1025:AQ1025" si="4246">SUM(J1025+M1025+P1025+S1025+W1025+Z1025+AC1025+AF1025+AI1025)</f>
        <v>255.39</v>
      </c>
      <c r="AP1025" s="22">
        <f t="shared" si="4246"/>
        <v>202.24</v>
      </c>
      <c r="AQ1025" s="22">
        <f t="shared" si="4246"/>
        <v>53.15</v>
      </c>
      <c r="AR1025" s="22">
        <v>0.0</v>
      </c>
      <c r="AS1025" s="22">
        <f t="shared" si="27"/>
        <v>53.15</v>
      </c>
      <c r="AT1025" s="22">
        <f t="shared" si="28"/>
        <v>53.15</v>
      </c>
      <c r="AU1025" s="22">
        <f t="shared" si="29"/>
        <v>0</v>
      </c>
      <c r="AV1025" s="22">
        <f t="shared" si="4234"/>
        <v>9951.6</v>
      </c>
      <c r="AW1025" s="22">
        <f t="shared" si="31"/>
        <v>9951.6</v>
      </c>
      <c r="AX1025" s="22">
        <f t="shared" si="32"/>
        <v>0</v>
      </c>
      <c r="AY1025" s="22">
        <v>175.06</v>
      </c>
      <c r="AZ1025" s="22">
        <f t="shared" si="33"/>
        <v>175.06</v>
      </c>
      <c r="BA1025" s="22">
        <f t="shared" si="34"/>
        <v>0</v>
      </c>
      <c r="BB1025" s="22">
        <f t="shared" si="35"/>
        <v>10126.66</v>
      </c>
      <c r="BC1025" s="22">
        <f t="shared" ref="BC1025:BD1025" si="4247">SUM(AW1025+AZ1025)</f>
        <v>10126.66</v>
      </c>
      <c r="BD1025" s="22">
        <f t="shared" si="4247"/>
        <v>0</v>
      </c>
      <c r="BE1025" s="22">
        <f t="shared" si="37"/>
        <v>0</v>
      </c>
      <c r="BF1025" s="27">
        <v>0.0</v>
      </c>
      <c r="BG1025" s="22">
        <f t="shared" si="38"/>
        <v>0</v>
      </c>
      <c r="BH1025" s="22">
        <f t="shared" si="39"/>
        <v>0</v>
      </c>
      <c r="BI1025" s="22">
        <v>283.41</v>
      </c>
      <c r="BJ1025" s="22">
        <f t="shared" si="40"/>
        <v>283.41</v>
      </c>
      <c r="BK1025" s="22">
        <f t="shared" si="41"/>
        <v>0</v>
      </c>
      <c r="BL1025" s="22"/>
      <c r="BM1025" s="22">
        <f t="shared" si="42"/>
        <v>0</v>
      </c>
      <c r="BN1025" s="22" t="str">
        <f t="shared" si="43"/>
        <v/>
      </c>
      <c r="BO1025" s="22">
        <f t="shared" ref="BO1025:BQ1025" si="4248">BF1025+BI1025+BL1025</f>
        <v>283.41</v>
      </c>
      <c r="BP1025" s="22">
        <f t="shared" si="4248"/>
        <v>283.41</v>
      </c>
      <c r="BQ1025" s="22">
        <f t="shared" si="4248"/>
        <v>0</v>
      </c>
      <c r="BR1025" s="22">
        <f t="shared" si="45"/>
        <v>0</v>
      </c>
      <c r="BS1025" s="22">
        <v>0.0</v>
      </c>
      <c r="BT1025" s="22">
        <f t="shared" si="46"/>
        <v>0</v>
      </c>
      <c r="BU1025" s="22">
        <f t="shared" si="47"/>
        <v>0</v>
      </c>
      <c r="BV1025" s="22">
        <f t="shared" si="48"/>
        <v>0</v>
      </c>
      <c r="BW1025" s="27">
        <v>212.82</v>
      </c>
      <c r="BX1025" s="22">
        <f t="shared" si="49"/>
        <v>212.82</v>
      </c>
      <c r="BY1025" s="22">
        <f t="shared" si="50"/>
        <v>0</v>
      </c>
      <c r="BZ1025" s="22">
        <f t="shared" si="51"/>
        <v>0</v>
      </c>
      <c r="CA1025" s="22">
        <f t="shared" si="52"/>
        <v>0</v>
      </c>
    </row>
    <row r="1026" ht="14.25" customHeight="1">
      <c r="A1026" s="14" t="s">
        <v>4617</v>
      </c>
      <c r="B1026" s="14" t="s">
        <v>4618</v>
      </c>
      <c r="C1026" s="14" t="s">
        <v>4619</v>
      </c>
      <c r="D1026" s="14" t="s">
        <v>4620</v>
      </c>
      <c r="E1026" s="14" t="s">
        <v>1010</v>
      </c>
      <c r="F1026" s="14" t="s">
        <v>3716</v>
      </c>
      <c r="G1026" s="14" t="s">
        <v>4621</v>
      </c>
      <c r="H1026" s="25" t="s">
        <v>3650</v>
      </c>
      <c r="I1026" s="26">
        <v>53.15</v>
      </c>
      <c r="J1026" s="22">
        <v>0.0</v>
      </c>
      <c r="K1026" s="22">
        <f t="shared" si="6"/>
        <v>0</v>
      </c>
      <c r="L1026" s="22">
        <f t="shared" si="7"/>
        <v>0</v>
      </c>
      <c r="M1026" s="22">
        <v>0.0</v>
      </c>
      <c r="N1026" s="22">
        <f t="shared" si="8"/>
        <v>0</v>
      </c>
      <c r="O1026" s="22">
        <f t="shared" si="9"/>
        <v>0</v>
      </c>
      <c r="P1026" s="22">
        <v>22.0</v>
      </c>
      <c r="Q1026" s="22">
        <f t="shared" si="10"/>
        <v>0</v>
      </c>
      <c r="R1026" s="22">
        <f t="shared" si="11"/>
        <v>22</v>
      </c>
      <c r="S1026" s="22">
        <v>100.0</v>
      </c>
      <c r="T1026" s="22">
        <f t="shared" si="12"/>
        <v>68.85</v>
      </c>
      <c r="U1026" s="22">
        <f t="shared" si="13"/>
        <v>31.15</v>
      </c>
      <c r="V1026" s="22">
        <f t="shared" si="14"/>
        <v>0</v>
      </c>
      <c r="W1026" s="22">
        <v>13.9</v>
      </c>
      <c r="X1026" s="22">
        <f t="shared" si="15"/>
        <v>13.9</v>
      </c>
      <c r="Y1026" s="22">
        <f t="shared" si="16"/>
        <v>0</v>
      </c>
      <c r="Z1026" s="22">
        <v>0.39</v>
      </c>
      <c r="AA1026" s="22">
        <f t="shared" si="17"/>
        <v>0.39</v>
      </c>
      <c r="AB1026" s="22">
        <f t="shared" si="18"/>
        <v>0</v>
      </c>
      <c r="AC1026" s="22">
        <v>68.87</v>
      </c>
      <c r="AD1026" s="22">
        <f t="shared" si="19"/>
        <v>68.87</v>
      </c>
      <c r="AE1026" s="22">
        <f t="shared" si="20"/>
        <v>0</v>
      </c>
      <c r="AF1026" s="22">
        <v>1.37</v>
      </c>
      <c r="AG1026" s="22">
        <f t="shared" si="21"/>
        <v>1.37</v>
      </c>
      <c r="AH1026" s="22">
        <f t="shared" si="22"/>
        <v>0</v>
      </c>
      <c r="AI1026" s="22">
        <v>60.86</v>
      </c>
      <c r="AJ1026" s="22">
        <f t="shared" si="23"/>
        <v>60.86</v>
      </c>
      <c r="AK1026" s="22">
        <f t="shared" si="24"/>
        <v>0</v>
      </c>
      <c r="AL1026" s="22">
        <f t="shared" ref="AL1026:AN1026" si="4249">AF1026+AI1026</f>
        <v>62.23</v>
      </c>
      <c r="AM1026" s="22">
        <f t="shared" si="4249"/>
        <v>62.23</v>
      </c>
      <c r="AN1026" s="22">
        <f t="shared" si="4249"/>
        <v>0</v>
      </c>
      <c r="AO1026" s="22">
        <f t="shared" ref="AO1026:AQ1026" si="4250">SUM(J1026+M1026+P1026+S1026+W1026+Z1026+AC1026+AF1026+AI1026)</f>
        <v>267.39</v>
      </c>
      <c r="AP1026" s="22">
        <f t="shared" si="4250"/>
        <v>214.24</v>
      </c>
      <c r="AQ1026" s="22">
        <f t="shared" si="4250"/>
        <v>53.15</v>
      </c>
      <c r="AR1026" s="22">
        <v>0.0</v>
      </c>
      <c r="AS1026" s="22">
        <f t="shared" si="27"/>
        <v>53.15</v>
      </c>
      <c r="AT1026" s="22">
        <f t="shared" si="28"/>
        <v>53.15</v>
      </c>
      <c r="AU1026" s="22">
        <f t="shared" si="29"/>
        <v>0</v>
      </c>
      <c r="AV1026" s="22">
        <f t="shared" si="4234"/>
        <v>9951.6</v>
      </c>
      <c r="AW1026" s="22">
        <f t="shared" si="31"/>
        <v>9951.6</v>
      </c>
      <c r="AX1026" s="22">
        <f t="shared" si="32"/>
        <v>0</v>
      </c>
      <c r="AY1026" s="22">
        <v>175.06</v>
      </c>
      <c r="AZ1026" s="22">
        <f t="shared" si="33"/>
        <v>175.06</v>
      </c>
      <c r="BA1026" s="22">
        <f t="shared" si="34"/>
        <v>0</v>
      </c>
      <c r="BB1026" s="22">
        <f t="shared" si="35"/>
        <v>10126.66</v>
      </c>
      <c r="BC1026" s="22">
        <f t="shared" ref="BC1026:BD1026" si="4251">SUM(AW1026+AZ1026)</f>
        <v>10126.66</v>
      </c>
      <c r="BD1026" s="22">
        <f t="shared" si="4251"/>
        <v>0</v>
      </c>
      <c r="BE1026" s="22">
        <f t="shared" si="37"/>
        <v>0</v>
      </c>
      <c r="BF1026" s="27">
        <v>0.0</v>
      </c>
      <c r="BG1026" s="22">
        <f t="shared" si="38"/>
        <v>0</v>
      </c>
      <c r="BH1026" s="22">
        <f t="shared" si="39"/>
        <v>0</v>
      </c>
      <c r="BI1026" s="22">
        <v>283.41</v>
      </c>
      <c r="BJ1026" s="22">
        <f t="shared" si="40"/>
        <v>283.41</v>
      </c>
      <c r="BK1026" s="22">
        <f t="shared" si="41"/>
        <v>0</v>
      </c>
      <c r="BL1026" s="22"/>
      <c r="BM1026" s="22">
        <f t="shared" si="42"/>
        <v>0</v>
      </c>
      <c r="BN1026" s="22" t="str">
        <f t="shared" si="43"/>
        <v/>
      </c>
      <c r="BO1026" s="22">
        <f t="shared" ref="BO1026:BQ1026" si="4252">BF1026+BI1026+BL1026</f>
        <v>283.41</v>
      </c>
      <c r="BP1026" s="22">
        <f t="shared" si="4252"/>
        <v>283.41</v>
      </c>
      <c r="BQ1026" s="22">
        <f t="shared" si="4252"/>
        <v>0</v>
      </c>
      <c r="BR1026" s="22">
        <f t="shared" si="45"/>
        <v>0</v>
      </c>
      <c r="BS1026" s="22">
        <v>0.0</v>
      </c>
      <c r="BT1026" s="22">
        <f t="shared" si="46"/>
        <v>0</v>
      </c>
      <c r="BU1026" s="22">
        <f t="shared" si="47"/>
        <v>0</v>
      </c>
      <c r="BV1026" s="22">
        <f t="shared" si="48"/>
        <v>0</v>
      </c>
      <c r="BW1026" s="27">
        <v>1451.42</v>
      </c>
      <c r="BX1026" s="22">
        <f t="shared" si="49"/>
        <v>1451.42</v>
      </c>
      <c r="BY1026" s="22">
        <f t="shared" si="50"/>
        <v>0</v>
      </c>
      <c r="BZ1026" s="22">
        <f t="shared" si="51"/>
        <v>0</v>
      </c>
      <c r="CA1026" s="22">
        <f t="shared" si="52"/>
        <v>0</v>
      </c>
    </row>
    <row r="1027" ht="14.25" customHeight="1">
      <c r="A1027" s="14" t="s">
        <v>4622</v>
      </c>
      <c r="B1027" s="14" t="s">
        <v>4623</v>
      </c>
      <c r="C1027" s="14" t="s">
        <v>4624</v>
      </c>
      <c r="D1027" s="14" t="s">
        <v>4625</v>
      </c>
      <c r="E1027" s="14" t="s">
        <v>4626</v>
      </c>
      <c r="F1027" s="14" t="s">
        <v>3915</v>
      </c>
      <c r="G1027" s="14" t="s">
        <v>4627</v>
      </c>
      <c r="H1027" s="25" t="s">
        <v>3650</v>
      </c>
      <c r="I1027" s="26">
        <v>53.15</v>
      </c>
      <c r="J1027" s="22">
        <v>0.0</v>
      </c>
      <c r="K1027" s="22">
        <f t="shared" si="6"/>
        <v>0</v>
      </c>
      <c r="L1027" s="22">
        <f t="shared" si="7"/>
        <v>0</v>
      </c>
      <c r="M1027" s="22">
        <v>0.0</v>
      </c>
      <c r="N1027" s="22">
        <f t="shared" si="8"/>
        <v>0</v>
      </c>
      <c r="O1027" s="22">
        <f t="shared" si="9"/>
        <v>0</v>
      </c>
      <c r="P1027" s="22">
        <v>10.0</v>
      </c>
      <c r="Q1027" s="22">
        <f t="shared" si="10"/>
        <v>0</v>
      </c>
      <c r="R1027" s="22">
        <f t="shared" si="11"/>
        <v>10</v>
      </c>
      <c r="S1027" s="22">
        <v>100.0</v>
      </c>
      <c r="T1027" s="22">
        <f t="shared" si="12"/>
        <v>56.85</v>
      </c>
      <c r="U1027" s="22">
        <f t="shared" si="13"/>
        <v>43.15</v>
      </c>
      <c r="V1027" s="22">
        <f t="shared" si="14"/>
        <v>0</v>
      </c>
      <c r="W1027" s="22">
        <v>13.9</v>
      </c>
      <c r="X1027" s="22">
        <f t="shared" si="15"/>
        <v>13.9</v>
      </c>
      <c r="Y1027" s="22">
        <f t="shared" si="16"/>
        <v>0</v>
      </c>
      <c r="Z1027" s="22">
        <v>0.39</v>
      </c>
      <c r="AA1027" s="22">
        <f t="shared" si="17"/>
        <v>0.39</v>
      </c>
      <c r="AB1027" s="22">
        <f t="shared" si="18"/>
        <v>0</v>
      </c>
      <c r="AC1027" s="22">
        <v>68.87</v>
      </c>
      <c r="AD1027" s="22">
        <f t="shared" si="19"/>
        <v>68.87</v>
      </c>
      <c r="AE1027" s="22">
        <f t="shared" si="20"/>
        <v>0</v>
      </c>
      <c r="AF1027" s="22">
        <v>1.37</v>
      </c>
      <c r="AG1027" s="22">
        <f t="shared" si="21"/>
        <v>1.37</v>
      </c>
      <c r="AH1027" s="22">
        <f t="shared" si="22"/>
        <v>0</v>
      </c>
      <c r="AI1027" s="22">
        <v>60.86</v>
      </c>
      <c r="AJ1027" s="22">
        <f t="shared" si="23"/>
        <v>60.86</v>
      </c>
      <c r="AK1027" s="22">
        <f t="shared" si="24"/>
        <v>0</v>
      </c>
      <c r="AL1027" s="22">
        <f t="shared" ref="AL1027:AN1027" si="4253">AF1027+AI1027</f>
        <v>62.23</v>
      </c>
      <c r="AM1027" s="22">
        <f t="shared" si="4253"/>
        <v>62.23</v>
      </c>
      <c r="AN1027" s="22">
        <f t="shared" si="4253"/>
        <v>0</v>
      </c>
      <c r="AO1027" s="22">
        <f t="shared" ref="AO1027:AQ1027" si="4254">SUM(J1027+M1027+P1027+S1027+W1027+Z1027+AC1027+AF1027+AI1027)</f>
        <v>255.39</v>
      </c>
      <c r="AP1027" s="22">
        <f t="shared" si="4254"/>
        <v>202.24</v>
      </c>
      <c r="AQ1027" s="22">
        <f t="shared" si="4254"/>
        <v>53.15</v>
      </c>
      <c r="AR1027" s="22">
        <v>0.0</v>
      </c>
      <c r="AS1027" s="22">
        <f t="shared" si="27"/>
        <v>53.15</v>
      </c>
      <c r="AT1027" s="22">
        <f t="shared" si="28"/>
        <v>53.15</v>
      </c>
      <c r="AU1027" s="22">
        <f t="shared" si="29"/>
        <v>0</v>
      </c>
      <c r="AV1027" s="22">
        <f t="shared" si="4234"/>
        <v>9951.6</v>
      </c>
      <c r="AW1027" s="22">
        <f t="shared" si="31"/>
        <v>9951.6</v>
      </c>
      <c r="AX1027" s="22">
        <f t="shared" si="32"/>
        <v>0</v>
      </c>
      <c r="AY1027" s="22">
        <v>175.06</v>
      </c>
      <c r="AZ1027" s="22">
        <f t="shared" si="33"/>
        <v>175.06</v>
      </c>
      <c r="BA1027" s="22">
        <f t="shared" si="34"/>
        <v>0</v>
      </c>
      <c r="BB1027" s="22">
        <f t="shared" si="35"/>
        <v>10126.66</v>
      </c>
      <c r="BC1027" s="22">
        <f t="shared" ref="BC1027:BD1027" si="4255">SUM(AW1027+AZ1027)</f>
        <v>10126.66</v>
      </c>
      <c r="BD1027" s="22">
        <f t="shared" si="4255"/>
        <v>0</v>
      </c>
      <c r="BE1027" s="22">
        <f t="shared" si="37"/>
        <v>0</v>
      </c>
      <c r="BF1027" s="27">
        <v>0.0</v>
      </c>
      <c r="BG1027" s="22">
        <f t="shared" si="38"/>
        <v>0</v>
      </c>
      <c r="BH1027" s="22">
        <f t="shared" si="39"/>
        <v>0</v>
      </c>
      <c r="BI1027" s="22">
        <v>0.0</v>
      </c>
      <c r="BJ1027" s="22">
        <f t="shared" si="40"/>
        <v>0</v>
      </c>
      <c r="BK1027" s="22">
        <f t="shared" si="41"/>
        <v>0</v>
      </c>
      <c r="BL1027" s="22"/>
      <c r="BM1027" s="22">
        <f t="shared" si="42"/>
        <v>0</v>
      </c>
      <c r="BN1027" s="22" t="str">
        <f t="shared" si="43"/>
        <v/>
      </c>
      <c r="BO1027" s="22">
        <f t="shared" ref="BO1027:BQ1027" si="4256">BF1027+BI1027+BL1027</f>
        <v>0</v>
      </c>
      <c r="BP1027" s="22">
        <f t="shared" si="4256"/>
        <v>0</v>
      </c>
      <c r="BQ1027" s="22">
        <f t="shared" si="4256"/>
        <v>0</v>
      </c>
      <c r="BR1027" s="22">
        <f t="shared" si="45"/>
        <v>0</v>
      </c>
      <c r="BS1027" s="22">
        <v>0.0</v>
      </c>
      <c r="BT1027" s="22">
        <f t="shared" si="46"/>
        <v>0</v>
      </c>
      <c r="BU1027" s="22">
        <f t="shared" si="47"/>
        <v>0</v>
      </c>
      <c r="BV1027" s="22">
        <f t="shared" si="48"/>
        <v>0</v>
      </c>
      <c r="BW1027" s="27">
        <v>0.0</v>
      </c>
      <c r="BX1027" s="22">
        <f t="shared" si="49"/>
        <v>0</v>
      </c>
      <c r="BY1027" s="22">
        <f t="shared" si="50"/>
        <v>0</v>
      </c>
      <c r="BZ1027" s="22">
        <f t="shared" si="51"/>
        <v>0</v>
      </c>
      <c r="CA1027" s="22">
        <f t="shared" si="52"/>
        <v>0</v>
      </c>
    </row>
    <row r="1028" ht="14.25" customHeight="1">
      <c r="A1028" s="14" t="s">
        <v>4628</v>
      </c>
      <c r="B1028" s="14" t="s">
        <v>4629</v>
      </c>
      <c r="C1028" s="14" t="s">
        <v>4630</v>
      </c>
      <c r="D1028" s="14" t="s">
        <v>4631</v>
      </c>
      <c r="E1028" s="14" t="s">
        <v>3158</v>
      </c>
      <c r="F1028" s="14" t="s">
        <v>3684</v>
      </c>
      <c r="G1028" s="14" t="s">
        <v>4632</v>
      </c>
      <c r="H1028" s="25" t="s">
        <v>3650</v>
      </c>
      <c r="I1028" s="26">
        <v>53.15</v>
      </c>
      <c r="J1028" s="22">
        <v>0.0</v>
      </c>
      <c r="K1028" s="22">
        <f t="shared" si="6"/>
        <v>0</v>
      </c>
      <c r="L1028" s="22">
        <f t="shared" si="7"/>
        <v>0</v>
      </c>
      <c r="M1028" s="22">
        <v>0.0</v>
      </c>
      <c r="N1028" s="22">
        <f t="shared" si="8"/>
        <v>0</v>
      </c>
      <c r="O1028" s="22">
        <f t="shared" si="9"/>
        <v>0</v>
      </c>
      <c r="P1028" s="22">
        <v>10.0</v>
      </c>
      <c r="Q1028" s="22">
        <f t="shared" si="10"/>
        <v>0</v>
      </c>
      <c r="R1028" s="22">
        <f t="shared" si="11"/>
        <v>10</v>
      </c>
      <c r="S1028" s="22">
        <v>100.0</v>
      </c>
      <c r="T1028" s="22">
        <f t="shared" si="12"/>
        <v>56.85</v>
      </c>
      <c r="U1028" s="22">
        <f t="shared" si="13"/>
        <v>43.15</v>
      </c>
      <c r="V1028" s="22">
        <f t="shared" si="14"/>
        <v>0</v>
      </c>
      <c r="W1028" s="22">
        <v>13.9</v>
      </c>
      <c r="X1028" s="22">
        <f t="shared" si="15"/>
        <v>13.9</v>
      </c>
      <c r="Y1028" s="22">
        <f t="shared" si="16"/>
        <v>0</v>
      </c>
      <c r="Z1028" s="22">
        <v>0.39</v>
      </c>
      <c r="AA1028" s="22">
        <f t="shared" si="17"/>
        <v>0.39</v>
      </c>
      <c r="AB1028" s="22">
        <f t="shared" si="18"/>
        <v>0</v>
      </c>
      <c r="AC1028" s="22">
        <v>68.87</v>
      </c>
      <c r="AD1028" s="22">
        <f t="shared" si="19"/>
        <v>68.87</v>
      </c>
      <c r="AE1028" s="22">
        <f t="shared" si="20"/>
        <v>0</v>
      </c>
      <c r="AF1028" s="22">
        <v>1.37</v>
      </c>
      <c r="AG1028" s="22">
        <f t="shared" si="21"/>
        <v>1.37</v>
      </c>
      <c r="AH1028" s="22">
        <f t="shared" si="22"/>
        <v>0</v>
      </c>
      <c r="AI1028" s="22">
        <v>60.86</v>
      </c>
      <c r="AJ1028" s="22">
        <f t="shared" si="23"/>
        <v>60.86</v>
      </c>
      <c r="AK1028" s="22">
        <f t="shared" si="24"/>
        <v>0</v>
      </c>
      <c r="AL1028" s="22">
        <f t="shared" ref="AL1028:AN1028" si="4257">AF1028+AI1028</f>
        <v>62.23</v>
      </c>
      <c r="AM1028" s="22">
        <f t="shared" si="4257"/>
        <v>62.23</v>
      </c>
      <c r="AN1028" s="22">
        <f t="shared" si="4257"/>
        <v>0</v>
      </c>
      <c r="AO1028" s="22">
        <f t="shared" ref="AO1028:AQ1028" si="4258">SUM(J1028+M1028+P1028+S1028+W1028+Z1028+AC1028+AF1028+AI1028)</f>
        <v>255.39</v>
      </c>
      <c r="AP1028" s="22">
        <f t="shared" si="4258"/>
        <v>202.24</v>
      </c>
      <c r="AQ1028" s="22">
        <f t="shared" si="4258"/>
        <v>53.15</v>
      </c>
      <c r="AR1028" s="22">
        <v>0.0</v>
      </c>
      <c r="AS1028" s="22">
        <f t="shared" si="27"/>
        <v>53.15</v>
      </c>
      <c r="AT1028" s="22">
        <f t="shared" si="28"/>
        <v>53.15</v>
      </c>
      <c r="AU1028" s="22">
        <f t="shared" si="29"/>
        <v>0</v>
      </c>
      <c r="AV1028" s="22">
        <f t="shared" si="4234"/>
        <v>9951.6</v>
      </c>
      <c r="AW1028" s="22">
        <f t="shared" si="31"/>
        <v>9951.6</v>
      </c>
      <c r="AX1028" s="22">
        <f t="shared" si="32"/>
        <v>0</v>
      </c>
      <c r="AY1028" s="22">
        <v>175.06</v>
      </c>
      <c r="AZ1028" s="22">
        <f t="shared" si="33"/>
        <v>175.06</v>
      </c>
      <c r="BA1028" s="22">
        <f t="shared" si="34"/>
        <v>0</v>
      </c>
      <c r="BB1028" s="22">
        <f t="shared" si="35"/>
        <v>10126.66</v>
      </c>
      <c r="BC1028" s="22">
        <f t="shared" ref="BC1028:BD1028" si="4259">SUM(AW1028+AZ1028)</f>
        <v>10126.66</v>
      </c>
      <c r="BD1028" s="22">
        <f t="shared" si="4259"/>
        <v>0</v>
      </c>
      <c r="BE1028" s="22">
        <f t="shared" si="37"/>
        <v>0</v>
      </c>
      <c r="BF1028" s="27">
        <v>0.0</v>
      </c>
      <c r="BG1028" s="22">
        <f t="shared" si="38"/>
        <v>0</v>
      </c>
      <c r="BH1028" s="22">
        <f t="shared" si="39"/>
        <v>0</v>
      </c>
      <c r="BI1028" s="22">
        <v>283.41</v>
      </c>
      <c r="BJ1028" s="22">
        <f t="shared" si="40"/>
        <v>283.41</v>
      </c>
      <c r="BK1028" s="22">
        <f t="shared" si="41"/>
        <v>0</v>
      </c>
      <c r="BL1028" s="22"/>
      <c r="BM1028" s="22">
        <f t="shared" si="42"/>
        <v>0</v>
      </c>
      <c r="BN1028" s="22" t="str">
        <f t="shared" si="43"/>
        <v/>
      </c>
      <c r="BO1028" s="22">
        <f t="shared" ref="BO1028:BQ1028" si="4260">BF1028+BI1028+BL1028</f>
        <v>283.41</v>
      </c>
      <c r="BP1028" s="22">
        <f t="shared" si="4260"/>
        <v>283.41</v>
      </c>
      <c r="BQ1028" s="22">
        <f t="shared" si="4260"/>
        <v>0</v>
      </c>
      <c r="BR1028" s="22">
        <f t="shared" si="45"/>
        <v>0</v>
      </c>
      <c r="BS1028" s="22">
        <v>0.0</v>
      </c>
      <c r="BT1028" s="22">
        <f t="shared" si="46"/>
        <v>0</v>
      </c>
      <c r="BU1028" s="22">
        <f t="shared" si="47"/>
        <v>0</v>
      </c>
      <c r="BV1028" s="22">
        <f t="shared" si="48"/>
        <v>0</v>
      </c>
      <c r="BW1028" s="27">
        <v>2628.35</v>
      </c>
      <c r="BX1028" s="22">
        <f t="shared" si="49"/>
        <v>2628.35</v>
      </c>
      <c r="BY1028" s="22">
        <f t="shared" si="50"/>
        <v>0</v>
      </c>
      <c r="BZ1028" s="22">
        <f t="shared" si="51"/>
        <v>0</v>
      </c>
      <c r="CA1028" s="22">
        <f t="shared" si="52"/>
        <v>0</v>
      </c>
    </row>
    <row r="1029" ht="14.25" customHeight="1">
      <c r="A1029" s="14" t="s">
        <v>4633</v>
      </c>
      <c r="B1029" s="14" t="s">
        <v>4634</v>
      </c>
      <c r="C1029" s="14" t="s">
        <v>4635</v>
      </c>
      <c r="D1029" s="14" t="s">
        <v>4636</v>
      </c>
      <c r="E1029" s="14" t="s">
        <v>374</v>
      </c>
      <c r="F1029" s="14" t="s">
        <v>247</v>
      </c>
      <c r="G1029" s="14" t="s">
        <v>4637</v>
      </c>
      <c r="H1029" s="25" t="s">
        <v>3650</v>
      </c>
      <c r="I1029" s="26">
        <v>53.15</v>
      </c>
      <c r="J1029" s="22">
        <v>0.0</v>
      </c>
      <c r="K1029" s="22">
        <f t="shared" si="6"/>
        <v>0</v>
      </c>
      <c r="L1029" s="22">
        <f t="shared" si="7"/>
        <v>0</v>
      </c>
      <c r="M1029" s="22">
        <v>0.0</v>
      </c>
      <c r="N1029" s="22">
        <f t="shared" si="8"/>
        <v>0</v>
      </c>
      <c r="O1029" s="22">
        <f t="shared" si="9"/>
        <v>0</v>
      </c>
      <c r="P1029" s="22">
        <v>10.0</v>
      </c>
      <c r="Q1029" s="22">
        <f t="shared" si="10"/>
        <v>0</v>
      </c>
      <c r="R1029" s="22">
        <f t="shared" si="11"/>
        <v>10</v>
      </c>
      <c r="S1029" s="22">
        <v>100.0</v>
      </c>
      <c r="T1029" s="22">
        <f t="shared" si="12"/>
        <v>56.85</v>
      </c>
      <c r="U1029" s="22">
        <f t="shared" si="13"/>
        <v>43.15</v>
      </c>
      <c r="V1029" s="22">
        <f t="shared" si="14"/>
        <v>0</v>
      </c>
      <c r="W1029" s="22">
        <v>13.9</v>
      </c>
      <c r="X1029" s="22">
        <f t="shared" si="15"/>
        <v>13.9</v>
      </c>
      <c r="Y1029" s="22">
        <f t="shared" si="16"/>
        <v>0</v>
      </c>
      <c r="Z1029" s="22">
        <v>0.39</v>
      </c>
      <c r="AA1029" s="22">
        <f t="shared" si="17"/>
        <v>0.39</v>
      </c>
      <c r="AB1029" s="22">
        <f t="shared" si="18"/>
        <v>0</v>
      </c>
      <c r="AC1029" s="22">
        <v>68.87</v>
      </c>
      <c r="AD1029" s="22">
        <f t="shared" si="19"/>
        <v>68.87</v>
      </c>
      <c r="AE1029" s="22">
        <f t="shared" si="20"/>
        <v>0</v>
      </c>
      <c r="AF1029" s="22">
        <v>1.37</v>
      </c>
      <c r="AG1029" s="22">
        <f t="shared" si="21"/>
        <v>1.37</v>
      </c>
      <c r="AH1029" s="22">
        <f t="shared" si="22"/>
        <v>0</v>
      </c>
      <c r="AI1029" s="22">
        <v>60.86</v>
      </c>
      <c r="AJ1029" s="22">
        <f t="shared" si="23"/>
        <v>60.86</v>
      </c>
      <c r="AK1029" s="22">
        <f t="shared" si="24"/>
        <v>0</v>
      </c>
      <c r="AL1029" s="22">
        <f t="shared" ref="AL1029:AN1029" si="4261">AF1029+AI1029</f>
        <v>62.23</v>
      </c>
      <c r="AM1029" s="22">
        <f t="shared" si="4261"/>
        <v>62.23</v>
      </c>
      <c r="AN1029" s="22">
        <f t="shared" si="4261"/>
        <v>0</v>
      </c>
      <c r="AO1029" s="22">
        <f t="shared" ref="AO1029:AQ1029" si="4262">SUM(J1029+M1029+P1029+S1029+W1029+Z1029+AC1029+AF1029+AI1029)</f>
        <v>255.39</v>
      </c>
      <c r="AP1029" s="22">
        <f t="shared" si="4262"/>
        <v>202.24</v>
      </c>
      <c r="AQ1029" s="22">
        <f t="shared" si="4262"/>
        <v>53.15</v>
      </c>
      <c r="AR1029" s="22">
        <v>0.0</v>
      </c>
      <c r="AS1029" s="22">
        <f t="shared" si="27"/>
        <v>53.15</v>
      </c>
      <c r="AT1029" s="22">
        <f t="shared" si="28"/>
        <v>53.15</v>
      </c>
      <c r="AU1029" s="22">
        <f t="shared" si="29"/>
        <v>0</v>
      </c>
      <c r="AV1029" s="22">
        <f>37.95*120</f>
        <v>4554</v>
      </c>
      <c r="AW1029" s="22">
        <f t="shared" si="31"/>
        <v>4554</v>
      </c>
      <c r="AX1029" s="22">
        <f t="shared" si="32"/>
        <v>0</v>
      </c>
      <c r="AY1029" s="22">
        <v>0.0</v>
      </c>
      <c r="AZ1029" s="22">
        <f t="shared" si="33"/>
        <v>0</v>
      </c>
      <c r="BA1029" s="22">
        <f t="shared" si="34"/>
        <v>0</v>
      </c>
      <c r="BB1029" s="22">
        <f t="shared" si="35"/>
        <v>4554</v>
      </c>
      <c r="BC1029" s="22">
        <f t="shared" ref="BC1029:BD1029" si="4263">SUM(AW1029+AZ1029)</f>
        <v>4554</v>
      </c>
      <c r="BD1029" s="22">
        <f t="shared" si="4263"/>
        <v>0</v>
      </c>
      <c r="BE1029" s="22">
        <f t="shared" si="37"/>
        <v>0</v>
      </c>
      <c r="BF1029" s="27">
        <v>0.0</v>
      </c>
      <c r="BG1029" s="22">
        <f t="shared" si="38"/>
        <v>0</v>
      </c>
      <c r="BH1029" s="22">
        <f t="shared" si="39"/>
        <v>0</v>
      </c>
      <c r="BI1029" s="22">
        <v>489.93</v>
      </c>
      <c r="BJ1029" s="22">
        <f t="shared" si="40"/>
        <v>489.93</v>
      </c>
      <c r="BK1029" s="22">
        <f t="shared" si="41"/>
        <v>0</v>
      </c>
      <c r="BL1029" s="22"/>
      <c r="BM1029" s="22">
        <f t="shared" si="42"/>
        <v>0</v>
      </c>
      <c r="BN1029" s="22" t="str">
        <f t="shared" si="43"/>
        <v/>
      </c>
      <c r="BO1029" s="22">
        <f t="shared" ref="BO1029:BQ1029" si="4264">BF1029+BI1029+BL1029</f>
        <v>489.93</v>
      </c>
      <c r="BP1029" s="22">
        <f t="shared" si="4264"/>
        <v>489.93</v>
      </c>
      <c r="BQ1029" s="22">
        <f t="shared" si="4264"/>
        <v>0</v>
      </c>
      <c r="BR1029" s="22">
        <f t="shared" si="45"/>
        <v>0</v>
      </c>
      <c r="BS1029" s="22">
        <v>0.0</v>
      </c>
      <c r="BT1029" s="22">
        <f t="shared" si="46"/>
        <v>0</v>
      </c>
      <c r="BU1029" s="22">
        <f t="shared" si="47"/>
        <v>0</v>
      </c>
      <c r="BV1029" s="22">
        <f t="shared" si="48"/>
        <v>0</v>
      </c>
      <c r="BW1029" s="27">
        <v>0.0</v>
      </c>
      <c r="BX1029" s="22">
        <f t="shared" si="49"/>
        <v>0</v>
      </c>
      <c r="BY1029" s="22">
        <f t="shared" si="50"/>
        <v>0</v>
      </c>
      <c r="BZ1029" s="22">
        <f t="shared" si="51"/>
        <v>0</v>
      </c>
      <c r="CA1029" s="22">
        <f t="shared" si="52"/>
        <v>0</v>
      </c>
    </row>
    <row r="1030" ht="14.25" customHeight="1">
      <c r="A1030" s="14" t="s">
        <v>4638</v>
      </c>
      <c r="B1030" s="14" t="s">
        <v>4639</v>
      </c>
      <c r="C1030" s="14" t="s">
        <v>4640</v>
      </c>
      <c r="D1030" s="14" t="s">
        <v>4641</v>
      </c>
      <c r="E1030" s="14" t="s">
        <v>4642</v>
      </c>
      <c r="F1030" s="14" t="s">
        <v>369</v>
      </c>
      <c r="G1030" s="14" t="s">
        <v>4643</v>
      </c>
      <c r="H1030" s="25" t="s">
        <v>3650</v>
      </c>
      <c r="I1030" s="26">
        <v>53.15</v>
      </c>
      <c r="J1030" s="22">
        <v>0.0</v>
      </c>
      <c r="K1030" s="22">
        <f t="shared" si="6"/>
        <v>0</v>
      </c>
      <c r="L1030" s="22">
        <f t="shared" si="7"/>
        <v>0</v>
      </c>
      <c r="M1030" s="22">
        <v>0.0</v>
      </c>
      <c r="N1030" s="22">
        <f t="shared" si="8"/>
        <v>0</v>
      </c>
      <c r="O1030" s="22">
        <f t="shared" si="9"/>
        <v>0</v>
      </c>
      <c r="P1030" s="22">
        <v>10.0</v>
      </c>
      <c r="Q1030" s="22">
        <f t="shared" si="10"/>
        <v>0</v>
      </c>
      <c r="R1030" s="22">
        <f t="shared" si="11"/>
        <v>10</v>
      </c>
      <c r="S1030" s="22">
        <v>100.0</v>
      </c>
      <c r="T1030" s="22">
        <f t="shared" si="12"/>
        <v>56.85</v>
      </c>
      <c r="U1030" s="22">
        <f t="shared" si="13"/>
        <v>43.15</v>
      </c>
      <c r="V1030" s="22">
        <f t="shared" si="14"/>
        <v>0</v>
      </c>
      <c r="W1030" s="22">
        <v>13.9</v>
      </c>
      <c r="X1030" s="22">
        <f t="shared" si="15"/>
        <v>13.9</v>
      </c>
      <c r="Y1030" s="22">
        <f t="shared" si="16"/>
        <v>0</v>
      </c>
      <c r="Z1030" s="22">
        <v>0.39</v>
      </c>
      <c r="AA1030" s="22">
        <f t="shared" si="17"/>
        <v>0.39</v>
      </c>
      <c r="AB1030" s="22">
        <f t="shared" si="18"/>
        <v>0</v>
      </c>
      <c r="AC1030" s="22">
        <v>68.87</v>
      </c>
      <c r="AD1030" s="22">
        <f t="shared" si="19"/>
        <v>68.87</v>
      </c>
      <c r="AE1030" s="22">
        <f t="shared" si="20"/>
        <v>0</v>
      </c>
      <c r="AF1030" s="22">
        <v>1.37</v>
      </c>
      <c r="AG1030" s="22">
        <f t="shared" si="21"/>
        <v>1.37</v>
      </c>
      <c r="AH1030" s="22">
        <f t="shared" si="22"/>
        <v>0</v>
      </c>
      <c r="AI1030" s="22">
        <v>60.86</v>
      </c>
      <c r="AJ1030" s="22">
        <f t="shared" si="23"/>
        <v>60.86</v>
      </c>
      <c r="AK1030" s="22">
        <f t="shared" si="24"/>
        <v>0</v>
      </c>
      <c r="AL1030" s="22">
        <f t="shared" ref="AL1030:AN1030" si="4265">AF1030+AI1030</f>
        <v>62.23</v>
      </c>
      <c r="AM1030" s="22">
        <f t="shared" si="4265"/>
        <v>62.23</v>
      </c>
      <c r="AN1030" s="22">
        <f t="shared" si="4265"/>
        <v>0</v>
      </c>
      <c r="AO1030" s="22">
        <f t="shared" ref="AO1030:AQ1030" si="4266">SUM(J1030+M1030+P1030+S1030+W1030+Z1030+AC1030+AF1030+AI1030)</f>
        <v>255.39</v>
      </c>
      <c r="AP1030" s="22">
        <f t="shared" si="4266"/>
        <v>202.24</v>
      </c>
      <c r="AQ1030" s="22">
        <f t="shared" si="4266"/>
        <v>53.15</v>
      </c>
      <c r="AR1030" s="22">
        <v>0.0</v>
      </c>
      <c r="AS1030" s="22">
        <f t="shared" si="27"/>
        <v>53.15</v>
      </c>
      <c r="AT1030" s="22">
        <f t="shared" si="28"/>
        <v>53.15</v>
      </c>
      <c r="AU1030" s="22">
        <f t="shared" si="29"/>
        <v>0</v>
      </c>
      <c r="AV1030" s="22">
        <f t="shared" ref="AV1030:AV1041" si="4271">82.93*120</f>
        <v>9951.6</v>
      </c>
      <c r="AW1030" s="22">
        <f t="shared" si="31"/>
        <v>9951.6</v>
      </c>
      <c r="AX1030" s="22">
        <f t="shared" si="32"/>
        <v>0</v>
      </c>
      <c r="AY1030" s="22">
        <v>175.06</v>
      </c>
      <c r="AZ1030" s="22">
        <f t="shared" si="33"/>
        <v>175.06</v>
      </c>
      <c r="BA1030" s="22">
        <f t="shared" si="34"/>
        <v>0</v>
      </c>
      <c r="BB1030" s="22">
        <f t="shared" si="35"/>
        <v>10126.66</v>
      </c>
      <c r="BC1030" s="22">
        <f t="shared" ref="BC1030:BD1030" si="4267">SUM(AW1030+AZ1030)</f>
        <v>10126.66</v>
      </c>
      <c r="BD1030" s="22">
        <f t="shared" si="4267"/>
        <v>0</v>
      </c>
      <c r="BE1030" s="22">
        <f t="shared" si="37"/>
        <v>0</v>
      </c>
      <c r="BF1030" s="27">
        <v>0.0</v>
      </c>
      <c r="BG1030" s="22">
        <f t="shared" si="38"/>
        <v>0</v>
      </c>
      <c r="BH1030" s="22">
        <f t="shared" si="39"/>
        <v>0</v>
      </c>
      <c r="BI1030" s="22">
        <v>0.0</v>
      </c>
      <c r="BJ1030" s="22">
        <f t="shared" si="40"/>
        <v>0</v>
      </c>
      <c r="BK1030" s="22">
        <f t="shared" si="41"/>
        <v>0</v>
      </c>
      <c r="BL1030" s="22"/>
      <c r="BM1030" s="22">
        <f t="shared" si="42"/>
        <v>0</v>
      </c>
      <c r="BN1030" s="22" t="str">
        <f t="shared" si="43"/>
        <v/>
      </c>
      <c r="BO1030" s="22">
        <f t="shared" ref="BO1030:BQ1030" si="4268">BF1030+BI1030+BL1030</f>
        <v>0</v>
      </c>
      <c r="BP1030" s="22">
        <f t="shared" si="4268"/>
        <v>0</v>
      </c>
      <c r="BQ1030" s="22">
        <f t="shared" si="4268"/>
        <v>0</v>
      </c>
      <c r="BR1030" s="22">
        <f t="shared" si="45"/>
        <v>0</v>
      </c>
      <c r="BS1030" s="22">
        <v>0.0</v>
      </c>
      <c r="BT1030" s="22">
        <f t="shared" si="46"/>
        <v>0</v>
      </c>
      <c r="BU1030" s="22">
        <f t="shared" si="47"/>
        <v>0</v>
      </c>
      <c r="BV1030" s="22">
        <f t="shared" si="48"/>
        <v>0</v>
      </c>
      <c r="BW1030" s="27">
        <v>191.54</v>
      </c>
      <c r="BX1030" s="22">
        <f t="shared" si="49"/>
        <v>191.54</v>
      </c>
      <c r="BY1030" s="22">
        <f t="shared" si="50"/>
        <v>0</v>
      </c>
      <c r="BZ1030" s="22">
        <f t="shared" si="51"/>
        <v>0</v>
      </c>
      <c r="CA1030" s="22">
        <f t="shared" si="52"/>
        <v>0</v>
      </c>
    </row>
    <row r="1031" ht="14.25" customHeight="1">
      <c r="A1031" s="14" t="s">
        <v>4644</v>
      </c>
      <c r="B1031" s="14" t="s">
        <v>4645</v>
      </c>
      <c r="C1031" s="14" t="s">
        <v>4646</v>
      </c>
      <c r="D1031" s="14" t="s">
        <v>4647</v>
      </c>
      <c r="E1031" s="14" t="s">
        <v>1010</v>
      </c>
      <c r="F1031" s="14" t="s">
        <v>113</v>
      </c>
      <c r="G1031" s="14" t="s">
        <v>4648</v>
      </c>
      <c r="H1031" s="25" t="s">
        <v>3650</v>
      </c>
      <c r="I1031" s="26">
        <v>53.15</v>
      </c>
      <c r="J1031" s="22">
        <v>0.0</v>
      </c>
      <c r="K1031" s="22">
        <f t="shared" si="6"/>
        <v>0</v>
      </c>
      <c r="L1031" s="22">
        <f t="shared" si="7"/>
        <v>0</v>
      </c>
      <c r="M1031" s="22">
        <v>0.0</v>
      </c>
      <c r="N1031" s="22">
        <f t="shared" si="8"/>
        <v>0</v>
      </c>
      <c r="O1031" s="22">
        <f t="shared" si="9"/>
        <v>0</v>
      </c>
      <c r="P1031" s="22">
        <v>10.0</v>
      </c>
      <c r="Q1031" s="22">
        <f t="shared" si="10"/>
        <v>0</v>
      </c>
      <c r="R1031" s="22">
        <f t="shared" si="11"/>
        <v>10</v>
      </c>
      <c r="S1031" s="22">
        <v>100.0</v>
      </c>
      <c r="T1031" s="22">
        <f t="shared" si="12"/>
        <v>56.85</v>
      </c>
      <c r="U1031" s="22">
        <f t="shared" si="13"/>
        <v>43.15</v>
      </c>
      <c r="V1031" s="22">
        <f t="shared" si="14"/>
        <v>0</v>
      </c>
      <c r="W1031" s="22">
        <v>13.9</v>
      </c>
      <c r="X1031" s="22">
        <f t="shared" si="15"/>
        <v>13.9</v>
      </c>
      <c r="Y1031" s="22">
        <f t="shared" si="16"/>
        <v>0</v>
      </c>
      <c r="Z1031" s="22">
        <v>0.39</v>
      </c>
      <c r="AA1031" s="22">
        <f t="shared" si="17"/>
        <v>0.39</v>
      </c>
      <c r="AB1031" s="22">
        <f t="shared" si="18"/>
        <v>0</v>
      </c>
      <c r="AC1031" s="22">
        <v>68.87</v>
      </c>
      <c r="AD1031" s="22">
        <f t="shared" si="19"/>
        <v>68.87</v>
      </c>
      <c r="AE1031" s="22">
        <f t="shared" si="20"/>
        <v>0</v>
      </c>
      <c r="AF1031" s="22">
        <v>1.37</v>
      </c>
      <c r="AG1031" s="22">
        <f t="shared" si="21"/>
        <v>1.37</v>
      </c>
      <c r="AH1031" s="22">
        <f t="shared" si="22"/>
        <v>0</v>
      </c>
      <c r="AI1031" s="22">
        <v>60.86</v>
      </c>
      <c r="AJ1031" s="22">
        <f t="shared" si="23"/>
        <v>60.86</v>
      </c>
      <c r="AK1031" s="22">
        <f t="shared" si="24"/>
        <v>0</v>
      </c>
      <c r="AL1031" s="22">
        <f t="shared" ref="AL1031:AN1031" si="4269">AF1031+AI1031</f>
        <v>62.23</v>
      </c>
      <c r="AM1031" s="22">
        <f t="shared" si="4269"/>
        <v>62.23</v>
      </c>
      <c r="AN1031" s="22">
        <f t="shared" si="4269"/>
        <v>0</v>
      </c>
      <c r="AO1031" s="22">
        <f t="shared" ref="AO1031:AQ1031" si="4270">SUM(J1031+M1031+P1031+S1031+W1031+Z1031+AC1031+AF1031+AI1031)</f>
        <v>255.39</v>
      </c>
      <c r="AP1031" s="22">
        <f t="shared" si="4270"/>
        <v>202.24</v>
      </c>
      <c r="AQ1031" s="22">
        <f t="shared" si="4270"/>
        <v>53.15</v>
      </c>
      <c r="AR1031" s="22">
        <v>0.0</v>
      </c>
      <c r="AS1031" s="22">
        <f t="shared" si="27"/>
        <v>53.15</v>
      </c>
      <c r="AT1031" s="22">
        <f t="shared" si="28"/>
        <v>53.15</v>
      </c>
      <c r="AU1031" s="22">
        <f t="shared" si="29"/>
        <v>0</v>
      </c>
      <c r="AV1031" s="22">
        <f t="shared" si="4271"/>
        <v>9951.6</v>
      </c>
      <c r="AW1031" s="22">
        <f t="shared" si="31"/>
        <v>9951.6</v>
      </c>
      <c r="AX1031" s="22">
        <f t="shared" si="32"/>
        <v>0</v>
      </c>
      <c r="AY1031" s="22">
        <v>175.06</v>
      </c>
      <c r="AZ1031" s="22">
        <f t="shared" si="33"/>
        <v>175.06</v>
      </c>
      <c r="BA1031" s="22">
        <f t="shared" si="34"/>
        <v>0</v>
      </c>
      <c r="BB1031" s="22">
        <f t="shared" si="35"/>
        <v>10126.66</v>
      </c>
      <c r="BC1031" s="22">
        <f t="shared" ref="BC1031:BD1031" si="4272">SUM(AW1031+AZ1031)</f>
        <v>10126.66</v>
      </c>
      <c r="BD1031" s="22">
        <f t="shared" si="4272"/>
        <v>0</v>
      </c>
      <c r="BE1031" s="22">
        <f t="shared" si="37"/>
        <v>0</v>
      </c>
      <c r="BF1031" s="27">
        <v>0.0</v>
      </c>
      <c r="BG1031" s="22">
        <f t="shared" si="38"/>
        <v>0</v>
      </c>
      <c r="BH1031" s="22">
        <f t="shared" si="39"/>
        <v>0</v>
      </c>
      <c r="BI1031" s="22">
        <v>2121.06</v>
      </c>
      <c r="BJ1031" s="22">
        <f t="shared" si="40"/>
        <v>2121.06</v>
      </c>
      <c r="BK1031" s="22">
        <f t="shared" si="41"/>
        <v>0</v>
      </c>
      <c r="BL1031" s="22"/>
      <c r="BM1031" s="22">
        <f t="shared" si="42"/>
        <v>0</v>
      </c>
      <c r="BN1031" s="22" t="str">
        <f t="shared" si="43"/>
        <v/>
      </c>
      <c r="BO1031" s="22">
        <f t="shared" ref="BO1031:BQ1031" si="4273">BF1031+BI1031+BL1031</f>
        <v>2121.06</v>
      </c>
      <c r="BP1031" s="22">
        <f t="shared" si="4273"/>
        <v>2121.06</v>
      </c>
      <c r="BQ1031" s="22">
        <f t="shared" si="4273"/>
        <v>0</v>
      </c>
      <c r="BR1031" s="22">
        <f t="shared" si="45"/>
        <v>0</v>
      </c>
      <c r="BS1031" s="22">
        <v>0.0</v>
      </c>
      <c r="BT1031" s="22">
        <f t="shared" si="46"/>
        <v>0</v>
      </c>
      <c r="BU1031" s="22">
        <f t="shared" si="47"/>
        <v>0</v>
      </c>
      <c r="BV1031" s="22">
        <f t="shared" si="48"/>
        <v>0</v>
      </c>
      <c r="BW1031" s="27">
        <v>1287.57</v>
      </c>
      <c r="BX1031" s="22">
        <f t="shared" si="49"/>
        <v>1287.57</v>
      </c>
      <c r="BY1031" s="22">
        <f t="shared" si="50"/>
        <v>0</v>
      </c>
      <c r="BZ1031" s="22">
        <f t="shared" si="51"/>
        <v>0</v>
      </c>
      <c r="CA1031" s="22">
        <f t="shared" si="52"/>
        <v>0</v>
      </c>
    </row>
    <row r="1032" ht="14.25" customHeight="1">
      <c r="A1032" s="14" t="s">
        <v>4649</v>
      </c>
      <c r="B1032" s="14" t="s">
        <v>4650</v>
      </c>
      <c r="C1032" s="14" t="s">
        <v>4651</v>
      </c>
      <c r="D1032" s="14" t="s">
        <v>4652</v>
      </c>
      <c r="E1032" s="14" t="s">
        <v>4653</v>
      </c>
      <c r="F1032" s="14" t="s">
        <v>4073</v>
      </c>
      <c r="G1032" s="14" t="s">
        <v>4654</v>
      </c>
      <c r="H1032" s="25" t="s">
        <v>3650</v>
      </c>
      <c r="I1032" s="26">
        <v>53.15</v>
      </c>
      <c r="J1032" s="22">
        <v>0.0</v>
      </c>
      <c r="K1032" s="22">
        <f t="shared" si="6"/>
        <v>0</v>
      </c>
      <c r="L1032" s="22">
        <f t="shared" si="7"/>
        <v>0</v>
      </c>
      <c r="M1032" s="22">
        <v>0.0</v>
      </c>
      <c r="N1032" s="22">
        <f t="shared" si="8"/>
        <v>0</v>
      </c>
      <c r="O1032" s="22">
        <f t="shared" si="9"/>
        <v>0</v>
      </c>
      <c r="P1032" s="22">
        <v>10.0</v>
      </c>
      <c r="Q1032" s="22">
        <f t="shared" si="10"/>
        <v>0</v>
      </c>
      <c r="R1032" s="22">
        <f t="shared" si="11"/>
        <v>10</v>
      </c>
      <c r="S1032" s="22">
        <v>100.0</v>
      </c>
      <c r="T1032" s="22">
        <f t="shared" si="12"/>
        <v>56.85</v>
      </c>
      <c r="U1032" s="22">
        <f t="shared" si="13"/>
        <v>43.15</v>
      </c>
      <c r="V1032" s="22">
        <f t="shared" si="14"/>
        <v>0</v>
      </c>
      <c r="W1032" s="22">
        <v>13.9</v>
      </c>
      <c r="X1032" s="22">
        <f t="shared" si="15"/>
        <v>13.9</v>
      </c>
      <c r="Y1032" s="22">
        <f t="shared" si="16"/>
        <v>0</v>
      </c>
      <c r="Z1032" s="22">
        <v>0.39</v>
      </c>
      <c r="AA1032" s="22">
        <f t="shared" si="17"/>
        <v>0.39</v>
      </c>
      <c r="AB1032" s="22">
        <f t="shared" si="18"/>
        <v>0</v>
      </c>
      <c r="AC1032" s="22">
        <v>68.87</v>
      </c>
      <c r="AD1032" s="22">
        <f t="shared" si="19"/>
        <v>68.87</v>
      </c>
      <c r="AE1032" s="22">
        <f t="shared" si="20"/>
        <v>0</v>
      </c>
      <c r="AF1032" s="22">
        <v>1.37</v>
      </c>
      <c r="AG1032" s="22">
        <f t="shared" si="21"/>
        <v>1.37</v>
      </c>
      <c r="AH1032" s="22">
        <f t="shared" si="22"/>
        <v>0</v>
      </c>
      <c r="AI1032" s="22">
        <v>60.86</v>
      </c>
      <c r="AJ1032" s="22">
        <f t="shared" si="23"/>
        <v>60.86</v>
      </c>
      <c r="AK1032" s="22">
        <f t="shared" si="24"/>
        <v>0</v>
      </c>
      <c r="AL1032" s="22">
        <f t="shared" ref="AL1032:AN1032" si="4274">AF1032+AI1032</f>
        <v>62.23</v>
      </c>
      <c r="AM1032" s="22">
        <f t="shared" si="4274"/>
        <v>62.23</v>
      </c>
      <c r="AN1032" s="22">
        <f t="shared" si="4274"/>
        <v>0</v>
      </c>
      <c r="AO1032" s="22">
        <f t="shared" ref="AO1032:AQ1032" si="4275">SUM(J1032+M1032+P1032+S1032+W1032+Z1032+AC1032+AF1032+AI1032)</f>
        <v>255.39</v>
      </c>
      <c r="AP1032" s="22">
        <f t="shared" si="4275"/>
        <v>202.24</v>
      </c>
      <c r="AQ1032" s="22">
        <f t="shared" si="4275"/>
        <v>53.15</v>
      </c>
      <c r="AR1032" s="22">
        <v>0.0</v>
      </c>
      <c r="AS1032" s="22">
        <f t="shared" si="27"/>
        <v>53.15</v>
      </c>
      <c r="AT1032" s="22">
        <f t="shared" si="28"/>
        <v>53.15</v>
      </c>
      <c r="AU1032" s="22">
        <f t="shared" si="29"/>
        <v>0</v>
      </c>
      <c r="AV1032" s="22">
        <f t="shared" si="4271"/>
        <v>9951.6</v>
      </c>
      <c r="AW1032" s="22">
        <f t="shared" si="31"/>
        <v>9951.6</v>
      </c>
      <c r="AX1032" s="22">
        <f t="shared" si="32"/>
        <v>0</v>
      </c>
      <c r="AY1032" s="22">
        <v>175.06</v>
      </c>
      <c r="AZ1032" s="22">
        <f t="shared" si="33"/>
        <v>175.06</v>
      </c>
      <c r="BA1032" s="22">
        <f t="shared" si="34"/>
        <v>0</v>
      </c>
      <c r="BB1032" s="22">
        <f t="shared" si="35"/>
        <v>10126.66</v>
      </c>
      <c r="BC1032" s="22">
        <f t="shared" ref="BC1032:BD1032" si="4276">SUM(AW1032+AZ1032)</f>
        <v>10126.66</v>
      </c>
      <c r="BD1032" s="22">
        <f t="shared" si="4276"/>
        <v>0</v>
      </c>
      <c r="BE1032" s="22">
        <f t="shared" si="37"/>
        <v>0</v>
      </c>
      <c r="BF1032" s="27">
        <v>0.0</v>
      </c>
      <c r="BG1032" s="22">
        <f t="shared" si="38"/>
        <v>0</v>
      </c>
      <c r="BH1032" s="22">
        <f t="shared" si="39"/>
        <v>0</v>
      </c>
      <c r="BI1032" s="22">
        <v>283.41</v>
      </c>
      <c r="BJ1032" s="22">
        <f t="shared" si="40"/>
        <v>283.41</v>
      </c>
      <c r="BK1032" s="22">
        <f t="shared" si="41"/>
        <v>0</v>
      </c>
      <c r="BL1032" s="22"/>
      <c r="BM1032" s="22">
        <f t="shared" si="42"/>
        <v>0</v>
      </c>
      <c r="BN1032" s="22" t="str">
        <f t="shared" si="43"/>
        <v/>
      </c>
      <c r="BO1032" s="22">
        <f t="shared" ref="BO1032:BQ1032" si="4277">BF1032+BI1032+BL1032</f>
        <v>283.41</v>
      </c>
      <c r="BP1032" s="22">
        <f t="shared" si="4277"/>
        <v>283.41</v>
      </c>
      <c r="BQ1032" s="22">
        <f t="shared" si="4277"/>
        <v>0</v>
      </c>
      <c r="BR1032" s="22">
        <f t="shared" si="45"/>
        <v>0</v>
      </c>
      <c r="BS1032" s="22">
        <v>0.0</v>
      </c>
      <c r="BT1032" s="22">
        <f t="shared" si="46"/>
        <v>0</v>
      </c>
      <c r="BU1032" s="22">
        <f t="shared" si="47"/>
        <v>0</v>
      </c>
      <c r="BV1032" s="22">
        <f t="shared" si="48"/>
        <v>0</v>
      </c>
      <c r="BW1032" s="27">
        <v>191.54</v>
      </c>
      <c r="BX1032" s="22">
        <f t="shared" si="49"/>
        <v>191.54</v>
      </c>
      <c r="BY1032" s="22">
        <f t="shared" si="50"/>
        <v>0</v>
      </c>
      <c r="BZ1032" s="22">
        <f t="shared" si="51"/>
        <v>0</v>
      </c>
      <c r="CA1032" s="22">
        <f t="shared" si="52"/>
        <v>0</v>
      </c>
    </row>
    <row r="1033" ht="14.25" customHeight="1">
      <c r="A1033" s="14" t="s">
        <v>4655</v>
      </c>
      <c r="B1033" s="14" t="s">
        <v>4656</v>
      </c>
      <c r="C1033" s="14" t="s">
        <v>4657</v>
      </c>
      <c r="D1033" s="14" t="s">
        <v>4658</v>
      </c>
      <c r="E1033" s="14" t="s">
        <v>4515</v>
      </c>
      <c r="F1033" s="14" t="s">
        <v>3723</v>
      </c>
      <c r="G1033" s="14" t="s">
        <v>4659</v>
      </c>
      <c r="H1033" s="25" t="s">
        <v>3650</v>
      </c>
      <c r="I1033" s="26">
        <v>53.15</v>
      </c>
      <c r="J1033" s="22">
        <v>0.0</v>
      </c>
      <c r="K1033" s="22">
        <f t="shared" si="6"/>
        <v>0</v>
      </c>
      <c r="L1033" s="22">
        <f t="shared" si="7"/>
        <v>0</v>
      </c>
      <c r="M1033" s="22">
        <v>0.0</v>
      </c>
      <c r="N1033" s="22">
        <f t="shared" si="8"/>
        <v>0</v>
      </c>
      <c r="O1033" s="22">
        <f t="shared" si="9"/>
        <v>0</v>
      </c>
      <c r="P1033" s="22">
        <v>10.0</v>
      </c>
      <c r="Q1033" s="22">
        <f t="shared" si="10"/>
        <v>0</v>
      </c>
      <c r="R1033" s="22">
        <f t="shared" si="11"/>
        <v>10</v>
      </c>
      <c r="S1033" s="22">
        <v>100.0</v>
      </c>
      <c r="T1033" s="22">
        <f t="shared" si="12"/>
        <v>56.85</v>
      </c>
      <c r="U1033" s="22">
        <f t="shared" si="13"/>
        <v>43.15</v>
      </c>
      <c r="V1033" s="22">
        <f t="shared" si="14"/>
        <v>0</v>
      </c>
      <c r="W1033" s="22">
        <v>13.9</v>
      </c>
      <c r="X1033" s="22">
        <f t="shared" si="15"/>
        <v>13.9</v>
      </c>
      <c r="Y1033" s="22">
        <f t="shared" si="16"/>
        <v>0</v>
      </c>
      <c r="Z1033" s="22">
        <v>0.39</v>
      </c>
      <c r="AA1033" s="22">
        <f t="shared" si="17"/>
        <v>0.39</v>
      </c>
      <c r="AB1033" s="22">
        <f t="shared" si="18"/>
        <v>0</v>
      </c>
      <c r="AC1033" s="22">
        <v>68.87</v>
      </c>
      <c r="AD1033" s="22">
        <f t="shared" si="19"/>
        <v>68.87</v>
      </c>
      <c r="AE1033" s="22">
        <f t="shared" si="20"/>
        <v>0</v>
      </c>
      <c r="AF1033" s="22">
        <v>1.37</v>
      </c>
      <c r="AG1033" s="22">
        <f t="shared" si="21"/>
        <v>1.37</v>
      </c>
      <c r="AH1033" s="22">
        <f t="shared" si="22"/>
        <v>0</v>
      </c>
      <c r="AI1033" s="22">
        <v>60.86</v>
      </c>
      <c r="AJ1033" s="22">
        <f t="shared" si="23"/>
        <v>60.86</v>
      </c>
      <c r="AK1033" s="22">
        <f t="shared" si="24"/>
        <v>0</v>
      </c>
      <c r="AL1033" s="22">
        <f t="shared" ref="AL1033:AN1033" si="4278">AF1033+AI1033</f>
        <v>62.23</v>
      </c>
      <c r="AM1033" s="22">
        <f t="shared" si="4278"/>
        <v>62.23</v>
      </c>
      <c r="AN1033" s="22">
        <f t="shared" si="4278"/>
        <v>0</v>
      </c>
      <c r="AO1033" s="22">
        <f t="shared" ref="AO1033:AQ1033" si="4279">SUM(J1033+M1033+P1033+S1033+W1033+Z1033+AC1033+AF1033+AI1033)</f>
        <v>255.39</v>
      </c>
      <c r="AP1033" s="22">
        <f t="shared" si="4279"/>
        <v>202.24</v>
      </c>
      <c r="AQ1033" s="22">
        <f t="shared" si="4279"/>
        <v>53.15</v>
      </c>
      <c r="AR1033" s="22">
        <v>0.0</v>
      </c>
      <c r="AS1033" s="22">
        <f t="shared" si="27"/>
        <v>53.15</v>
      </c>
      <c r="AT1033" s="22">
        <f t="shared" si="28"/>
        <v>53.15</v>
      </c>
      <c r="AU1033" s="22">
        <f t="shared" si="29"/>
        <v>0</v>
      </c>
      <c r="AV1033" s="22">
        <f t="shared" si="4271"/>
        <v>9951.6</v>
      </c>
      <c r="AW1033" s="22">
        <f t="shared" si="31"/>
        <v>9951.6</v>
      </c>
      <c r="AX1033" s="22">
        <f t="shared" si="32"/>
        <v>0</v>
      </c>
      <c r="AY1033" s="22">
        <v>175.06</v>
      </c>
      <c r="AZ1033" s="22">
        <f t="shared" si="33"/>
        <v>175.06</v>
      </c>
      <c r="BA1033" s="22">
        <f t="shared" si="34"/>
        <v>0</v>
      </c>
      <c r="BB1033" s="22">
        <f t="shared" si="35"/>
        <v>10126.66</v>
      </c>
      <c r="BC1033" s="22">
        <f t="shared" ref="BC1033:BD1033" si="4280">SUM(AW1033+AZ1033)</f>
        <v>10126.66</v>
      </c>
      <c r="BD1033" s="22">
        <f t="shared" si="4280"/>
        <v>0</v>
      </c>
      <c r="BE1033" s="22">
        <f t="shared" si="37"/>
        <v>0</v>
      </c>
      <c r="BF1033" s="27">
        <v>0.0</v>
      </c>
      <c r="BG1033" s="22">
        <f t="shared" si="38"/>
        <v>0</v>
      </c>
      <c r="BH1033" s="22">
        <f t="shared" si="39"/>
        <v>0</v>
      </c>
      <c r="BI1033" s="22">
        <v>283.41</v>
      </c>
      <c r="BJ1033" s="22">
        <f t="shared" si="40"/>
        <v>283.41</v>
      </c>
      <c r="BK1033" s="22">
        <f t="shared" si="41"/>
        <v>0</v>
      </c>
      <c r="BL1033" s="22"/>
      <c r="BM1033" s="22">
        <f t="shared" si="42"/>
        <v>0</v>
      </c>
      <c r="BN1033" s="22" t="str">
        <f t="shared" si="43"/>
        <v/>
      </c>
      <c r="BO1033" s="22">
        <f t="shared" ref="BO1033:BQ1033" si="4281">BF1033+BI1033+BL1033</f>
        <v>283.41</v>
      </c>
      <c r="BP1033" s="22">
        <f t="shared" si="4281"/>
        <v>283.41</v>
      </c>
      <c r="BQ1033" s="22">
        <f t="shared" si="4281"/>
        <v>0</v>
      </c>
      <c r="BR1033" s="22">
        <f t="shared" si="45"/>
        <v>0</v>
      </c>
      <c r="BS1033" s="22">
        <v>0.0</v>
      </c>
      <c r="BT1033" s="22">
        <f t="shared" si="46"/>
        <v>0</v>
      </c>
      <c r="BU1033" s="22">
        <f t="shared" si="47"/>
        <v>0</v>
      </c>
      <c r="BV1033" s="22">
        <f t="shared" si="48"/>
        <v>0</v>
      </c>
      <c r="BW1033" s="27">
        <v>1383.34</v>
      </c>
      <c r="BX1033" s="22">
        <f t="shared" si="49"/>
        <v>1383.34</v>
      </c>
      <c r="BY1033" s="22">
        <f t="shared" si="50"/>
        <v>0</v>
      </c>
      <c r="BZ1033" s="22">
        <f t="shared" si="51"/>
        <v>0</v>
      </c>
      <c r="CA1033" s="22">
        <f t="shared" si="52"/>
        <v>0</v>
      </c>
    </row>
    <row r="1034" ht="14.25" customHeight="1">
      <c r="A1034" s="14" t="s">
        <v>4660</v>
      </c>
      <c r="B1034" s="14" t="s">
        <v>4661</v>
      </c>
      <c r="C1034" s="14" t="s">
        <v>4662</v>
      </c>
      <c r="D1034" s="14" t="s">
        <v>4663</v>
      </c>
      <c r="E1034" s="14" t="s">
        <v>1010</v>
      </c>
      <c r="F1034" s="14" t="s">
        <v>3853</v>
      </c>
      <c r="G1034" s="14" t="s">
        <v>4664</v>
      </c>
      <c r="H1034" s="25" t="s">
        <v>3650</v>
      </c>
      <c r="I1034" s="26">
        <v>53.15</v>
      </c>
      <c r="J1034" s="22">
        <v>0.0</v>
      </c>
      <c r="K1034" s="22">
        <f t="shared" si="6"/>
        <v>0</v>
      </c>
      <c r="L1034" s="22">
        <f t="shared" si="7"/>
        <v>0</v>
      </c>
      <c r="M1034" s="22">
        <v>0.0</v>
      </c>
      <c r="N1034" s="22">
        <f t="shared" si="8"/>
        <v>0</v>
      </c>
      <c r="O1034" s="22">
        <f t="shared" si="9"/>
        <v>0</v>
      </c>
      <c r="P1034" s="22">
        <v>10.0</v>
      </c>
      <c r="Q1034" s="22">
        <f t="shared" si="10"/>
        <v>0</v>
      </c>
      <c r="R1034" s="22">
        <f t="shared" si="11"/>
        <v>10</v>
      </c>
      <c r="S1034" s="22">
        <v>100.0</v>
      </c>
      <c r="T1034" s="22">
        <f t="shared" si="12"/>
        <v>56.85</v>
      </c>
      <c r="U1034" s="22">
        <f t="shared" si="13"/>
        <v>43.15</v>
      </c>
      <c r="V1034" s="22">
        <f t="shared" si="14"/>
        <v>0</v>
      </c>
      <c r="W1034" s="22">
        <v>13.9</v>
      </c>
      <c r="X1034" s="22">
        <f t="shared" si="15"/>
        <v>13.9</v>
      </c>
      <c r="Y1034" s="22">
        <f t="shared" si="16"/>
        <v>0</v>
      </c>
      <c r="Z1034" s="22">
        <v>0.39</v>
      </c>
      <c r="AA1034" s="22">
        <f t="shared" si="17"/>
        <v>0.39</v>
      </c>
      <c r="AB1034" s="22">
        <f t="shared" si="18"/>
        <v>0</v>
      </c>
      <c r="AC1034" s="22">
        <v>68.87</v>
      </c>
      <c r="AD1034" s="22">
        <f t="shared" si="19"/>
        <v>68.87</v>
      </c>
      <c r="AE1034" s="22">
        <f t="shared" si="20"/>
        <v>0</v>
      </c>
      <c r="AF1034" s="22">
        <v>1.37</v>
      </c>
      <c r="AG1034" s="22">
        <f t="shared" si="21"/>
        <v>1.37</v>
      </c>
      <c r="AH1034" s="22">
        <f t="shared" si="22"/>
        <v>0</v>
      </c>
      <c r="AI1034" s="22">
        <v>60.86</v>
      </c>
      <c r="AJ1034" s="22">
        <f t="shared" si="23"/>
        <v>60.86</v>
      </c>
      <c r="AK1034" s="22">
        <f t="shared" si="24"/>
        <v>0</v>
      </c>
      <c r="AL1034" s="22">
        <f t="shared" ref="AL1034:AN1034" si="4282">AF1034+AI1034</f>
        <v>62.23</v>
      </c>
      <c r="AM1034" s="22">
        <f t="shared" si="4282"/>
        <v>62.23</v>
      </c>
      <c r="AN1034" s="22">
        <f t="shared" si="4282"/>
        <v>0</v>
      </c>
      <c r="AO1034" s="22">
        <f t="shared" ref="AO1034:AQ1034" si="4283">SUM(J1034+M1034+P1034+S1034+W1034+Z1034+AC1034+AF1034+AI1034)</f>
        <v>255.39</v>
      </c>
      <c r="AP1034" s="22">
        <f t="shared" si="4283"/>
        <v>202.24</v>
      </c>
      <c r="AQ1034" s="22">
        <f t="shared" si="4283"/>
        <v>53.15</v>
      </c>
      <c r="AR1034" s="22">
        <v>0.0</v>
      </c>
      <c r="AS1034" s="22">
        <f t="shared" si="27"/>
        <v>53.15</v>
      </c>
      <c r="AT1034" s="22">
        <f t="shared" si="28"/>
        <v>53.15</v>
      </c>
      <c r="AU1034" s="22">
        <f t="shared" si="29"/>
        <v>0</v>
      </c>
      <c r="AV1034" s="22">
        <f t="shared" si="4271"/>
        <v>9951.6</v>
      </c>
      <c r="AW1034" s="22">
        <f t="shared" si="31"/>
        <v>9951.6</v>
      </c>
      <c r="AX1034" s="22">
        <f t="shared" si="32"/>
        <v>0</v>
      </c>
      <c r="AY1034" s="22">
        <v>175.06</v>
      </c>
      <c r="AZ1034" s="22">
        <f t="shared" si="33"/>
        <v>175.06</v>
      </c>
      <c r="BA1034" s="22">
        <f t="shared" si="34"/>
        <v>0</v>
      </c>
      <c r="BB1034" s="22">
        <f t="shared" si="35"/>
        <v>10126.66</v>
      </c>
      <c r="BC1034" s="22">
        <f t="shared" ref="BC1034:BD1034" si="4284">SUM(AW1034+AZ1034)</f>
        <v>10126.66</v>
      </c>
      <c r="BD1034" s="22">
        <f t="shared" si="4284"/>
        <v>0</v>
      </c>
      <c r="BE1034" s="22">
        <f t="shared" si="37"/>
        <v>0</v>
      </c>
      <c r="BF1034" s="27">
        <v>0.0</v>
      </c>
      <c r="BG1034" s="22">
        <f t="shared" si="38"/>
        <v>0</v>
      </c>
      <c r="BH1034" s="22">
        <f t="shared" si="39"/>
        <v>0</v>
      </c>
      <c r="BI1034" s="22">
        <v>0.0</v>
      </c>
      <c r="BJ1034" s="22">
        <f t="shared" si="40"/>
        <v>0</v>
      </c>
      <c r="BK1034" s="22">
        <f t="shared" si="41"/>
        <v>0</v>
      </c>
      <c r="BL1034" s="22"/>
      <c r="BM1034" s="22">
        <f t="shared" si="42"/>
        <v>0</v>
      </c>
      <c r="BN1034" s="22" t="str">
        <f t="shared" si="43"/>
        <v/>
      </c>
      <c r="BO1034" s="22">
        <f t="shared" ref="BO1034:BQ1034" si="4285">BF1034+BI1034+BL1034</f>
        <v>0</v>
      </c>
      <c r="BP1034" s="22">
        <f t="shared" si="4285"/>
        <v>0</v>
      </c>
      <c r="BQ1034" s="22">
        <f t="shared" si="4285"/>
        <v>0</v>
      </c>
      <c r="BR1034" s="22">
        <f t="shared" si="45"/>
        <v>0</v>
      </c>
      <c r="BS1034" s="22">
        <v>0.0</v>
      </c>
      <c r="BT1034" s="22">
        <f t="shared" si="46"/>
        <v>0</v>
      </c>
      <c r="BU1034" s="22">
        <f t="shared" si="47"/>
        <v>0</v>
      </c>
      <c r="BV1034" s="22">
        <f t="shared" si="48"/>
        <v>0</v>
      </c>
      <c r="BW1034" s="27">
        <v>0.0</v>
      </c>
      <c r="BX1034" s="22">
        <f t="shared" si="49"/>
        <v>0</v>
      </c>
      <c r="BY1034" s="22">
        <f t="shared" si="50"/>
        <v>0</v>
      </c>
      <c r="BZ1034" s="22">
        <f t="shared" si="51"/>
        <v>0</v>
      </c>
      <c r="CA1034" s="22">
        <f t="shared" si="52"/>
        <v>0</v>
      </c>
    </row>
    <row r="1035" ht="14.25" customHeight="1">
      <c r="A1035" s="14" t="s">
        <v>4665</v>
      </c>
      <c r="B1035" s="14" t="s">
        <v>4666</v>
      </c>
      <c r="C1035" s="14" t="s">
        <v>4667</v>
      </c>
      <c r="D1035" s="14" t="s">
        <v>4668</v>
      </c>
      <c r="E1035" s="14" t="s">
        <v>3735</v>
      </c>
      <c r="F1035" s="14" t="s">
        <v>3723</v>
      </c>
      <c r="G1035" s="14" t="s">
        <v>4669</v>
      </c>
      <c r="H1035" s="25" t="s">
        <v>3650</v>
      </c>
      <c r="I1035" s="26">
        <v>53.15</v>
      </c>
      <c r="J1035" s="22">
        <v>0.0</v>
      </c>
      <c r="K1035" s="22">
        <f t="shared" si="6"/>
        <v>0</v>
      </c>
      <c r="L1035" s="22">
        <f t="shared" si="7"/>
        <v>0</v>
      </c>
      <c r="M1035" s="22">
        <v>0.0</v>
      </c>
      <c r="N1035" s="22">
        <f t="shared" si="8"/>
        <v>0</v>
      </c>
      <c r="O1035" s="22">
        <f t="shared" si="9"/>
        <v>0</v>
      </c>
      <c r="P1035" s="22">
        <v>10.0</v>
      </c>
      <c r="Q1035" s="22">
        <f t="shared" si="10"/>
        <v>0</v>
      </c>
      <c r="R1035" s="22">
        <f t="shared" si="11"/>
        <v>10</v>
      </c>
      <c r="S1035" s="22">
        <v>100.0</v>
      </c>
      <c r="T1035" s="22">
        <f t="shared" si="12"/>
        <v>56.85</v>
      </c>
      <c r="U1035" s="22">
        <f t="shared" si="13"/>
        <v>43.15</v>
      </c>
      <c r="V1035" s="22">
        <f t="shared" si="14"/>
        <v>0</v>
      </c>
      <c r="W1035" s="22">
        <v>13.9</v>
      </c>
      <c r="X1035" s="22">
        <f t="shared" si="15"/>
        <v>13.9</v>
      </c>
      <c r="Y1035" s="22">
        <f t="shared" si="16"/>
        <v>0</v>
      </c>
      <c r="Z1035" s="22">
        <v>0.39</v>
      </c>
      <c r="AA1035" s="22">
        <f t="shared" si="17"/>
        <v>0.39</v>
      </c>
      <c r="AB1035" s="22">
        <f t="shared" si="18"/>
        <v>0</v>
      </c>
      <c r="AC1035" s="22">
        <v>68.87</v>
      </c>
      <c r="AD1035" s="22">
        <f t="shared" si="19"/>
        <v>68.87</v>
      </c>
      <c r="AE1035" s="22">
        <f t="shared" si="20"/>
        <v>0</v>
      </c>
      <c r="AF1035" s="22">
        <v>1.37</v>
      </c>
      <c r="AG1035" s="22">
        <f t="shared" si="21"/>
        <v>1.37</v>
      </c>
      <c r="AH1035" s="22">
        <f t="shared" si="22"/>
        <v>0</v>
      </c>
      <c r="AI1035" s="22">
        <v>60.86</v>
      </c>
      <c r="AJ1035" s="22">
        <f t="shared" si="23"/>
        <v>60.86</v>
      </c>
      <c r="AK1035" s="22">
        <f t="shared" si="24"/>
        <v>0</v>
      </c>
      <c r="AL1035" s="22">
        <f t="shared" ref="AL1035:AN1035" si="4286">AF1035+AI1035</f>
        <v>62.23</v>
      </c>
      <c r="AM1035" s="22">
        <f t="shared" si="4286"/>
        <v>62.23</v>
      </c>
      <c r="AN1035" s="22">
        <f t="shared" si="4286"/>
        <v>0</v>
      </c>
      <c r="AO1035" s="22">
        <f t="shared" ref="AO1035:AQ1035" si="4287">SUM(J1035+M1035+P1035+S1035+W1035+Z1035+AC1035+AF1035+AI1035)</f>
        <v>255.39</v>
      </c>
      <c r="AP1035" s="22">
        <f t="shared" si="4287"/>
        <v>202.24</v>
      </c>
      <c r="AQ1035" s="22">
        <f t="shared" si="4287"/>
        <v>53.15</v>
      </c>
      <c r="AR1035" s="22">
        <v>0.0</v>
      </c>
      <c r="AS1035" s="22">
        <f t="shared" si="27"/>
        <v>53.15</v>
      </c>
      <c r="AT1035" s="22">
        <f t="shared" si="28"/>
        <v>53.15</v>
      </c>
      <c r="AU1035" s="22">
        <f t="shared" si="29"/>
        <v>0</v>
      </c>
      <c r="AV1035" s="22">
        <f t="shared" si="4271"/>
        <v>9951.6</v>
      </c>
      <c r="AW1035" s="22">
        <f t="shared" si="31"/>
        <v>9951.6</v>
      </c>
      <c r="AX1035" s="22">
        <f t="shared" si="32"/>
        <v>0</v>
      </c>
      <c r="AY1035" s="22">
        <v>175.06</v>
      </c>
      <c r="AZ1035" s="22">
        <f t="shared" si="33"/>
        <v>175.06</v>
      </c>
      <c r="BA1035" s="22">
        <f t="shared" si="34"/>
        <v>0</v>
      </c>
      <c r="BB1035" s="22">
        <f t="shared" si="35"/>
        <v>10126.66</v>
      </c>
      <c r="BC1035" s="22">
        <f t="shared" ref="BC1035:BD1035" si="4288">SUM(AW1035+AZ1035)</f>
        <v>10126.66</v>
      </c>
      <c r="BD1035" s="22">
        <f t="shared" si="4288"/>
        <v>0</v>
      </c>
      <c r="BE1035" s="22">
        <f t="shared" si="37"/>
        <v>0</v>
      </c>
      <c r="BF1035" s="27">
        <v>0.0</v>
      </c>
      <c r="BG1035" s="22">
        <f t="shared" si="38"/>
        <v>0</v>
      </c>
      <c r="BH1035" s="22">
        <f t="shared" si="39"/>
        <v>0</v>
      </c>
      <c r="BI1035" s="22">
        <v>283.41</v>
      </c>
      <c r="BJ1035" s="22">
        <f t="shared" si="40"/>
        <v>283.41</v>
      </c>
      <c r="BK1035" s="22">
        <f t="shared" si="41"/>
        <v>0</v>
      </c>
      <c r="BL1035" s="22"/>
      <c r="BM1035" s="22">
        <f t="shared" si="42"/>
        <v>0</v>
      </c>
      <c r="BN1035" s="22" t="str">
        <f t="shared" si="43"/>
        <v/>
      </c>
      <c r="BO1035" s="22">
        <f t="shared" ref="BO1035:BQ1035" si="4289">BF1035+BI1035+BL1035</f>
        <v>283.41</v>
      </c>
      <c r="BP1035" s="22">
        <f t="shared" si="4289"/>
        <v>283.41</v>
      </c>
      <c r="BQ1035" s="22">
        <f t="shared" si="4289"/>
        <v>0</v>
      </c>
      <c r="BR1035" s="22">
        <f t="shared" si="45"/>
        <v>0</v>
      </c>
      <c r="BS1035" s="22">
        <v>0.0</v>
      </c>
      <c r="BT1035" s="22">
        <f t="shared" si="46"/>
        <v>0</v>
      </c>
      <c r="BU1035" s="22">
        <f t="shared" si="47"/>
        <v>0</v>
      </c>
      <c r="BV1035" s="22">
        <f t="shared" si="48"/>
        <v>0</v>
      </c>
      <c r="BW1035" s="27">
        <v>319.23</v>
      </c>
      <c r="BX1035" s="22">
        <f t="shared" si="49"/>
        <v>319.23</v>
      </c>
      <c r="BY1035" s="22">
        <f t="shared" si="50"/>
        <v>0</v>
      </c>
      <c r="BZ1035" s="22">
        <f t="shared" si="51"/>
        <v>0</v>
      </c>
      <c r="CA1035" s="22">
        <f t="shared" si="52"/>
        <v>0</v>
      </c>
    </row>
    <row r="1036" ht="14.25" customHeight="1">
      <c r="A1036" s="14" t="s">
        <v>4670</v>
      </c>
      <c r="B1036" s="14" t="s">
        <v>4671</v>
      </c>
      <c r="C1036" s="14" t="s">
        <v>4672</v>
      </c>
      <c r="D1036" s="14" t="s">
        <v>4673</v>
      </c>
      <c r="E1036" s="14" t="s">
        <v>3785</v>
      </c>
      <c r="F1036" s="14" t="s">
        <v>3729</v>
      </c>
      <c r="G1036" s="14" t="s">
        <v>4674</v>
      </c>
      <c r="H1036" s="25" t="s">
        <v>3650</v>
      </c>
      <c r="I1036" s="26">
        <v>53.15</v>
      </c>
      <c r="J1036" s="22">
        <v>0.0</v>
      </c>
      <c r="K1036" s="22">
        <f t="shared" si="6"/>
        <v>0</v>
      </c>
      <c r="L1036" s="22">
        <f t="shared" si="7"/>
        <v>0</v>
      </c>
      <c r="M1036" s="22">
        <v>0.0</v>
      </c>
      <c r="N1036" s="22">
        <f t="shared" si="8"/>
        <v>0</v>
      </c>
      <c r="O1036" s="22">
        <f t="shared" si="9"/>
        <v>0</v>
      </c>
      <c r="P1036" s="22">
        <v>22.0</v>
      </c>
      <c r="Q1036" s="22">
        <f t="shared" si="10"/>
        <v>0</v>
      </c>
      <c r="R1036" s="22">
        <f t="shared" si="11"/>
        <v>22</v>
      </c>
      <c r="S1036" s="22">
        <v>100.0</v>
      </c>
      <c r="T1036" s="22">
        <f t="shared" si="12"/>
        <v>68.85</v>
      </c>
      <c r="U1036" s="22">
        <f t="shared" si="13"/>
        <v>31.15</v>
      </c>
      <c r="V1036" s="22">
        <f t="shared" si="14"/>
        <v>0</v>
      </c>
      <c r="W1036" s="22">
        <v>13.9</v>
      </c>
      <c r="X1036" s="22">
        <f t="shared" si="15"/>
        <v>13.9</v>
      </c>
      <c r="Y1036" s="22">
        <f t="shared" si="16"/>
        <v>0</v>
      </c>
      <c r="Z1036" s="22">
        <v>0.39</v>
      </c>
      <c r="AA1036" s="22">
        <f t="shared" si="17"/>
        <v>0.39</v>
      </c>
      <c r="AB1036" s="22">
        <f t="shared" si="18"/>
        <v>0</v>
      </c>
      <c r="AC1036" s="22">
        <v>68.87</v>
      </c>
      <c r="AD1036" s="22">
        <f t="shared" si="19"/>
        <v>68.87</v>
      </c>
      <c r="AE1036" s="22">
        <f t="shared" si="20"/>
        <v>0</v>
      </c>
      <c r="AF1036" s="22">
        <v>1.37</v>
      </c>
      <c r="AG1036" s="22">
        <f t="shared" si="21"/>
        <v>1.37</v>
      </c>
      <c r="AH1036" s="22">
        <f t="shared" si="22"/>
        <v>0</v>
      </c>
      <c r="AI1036" s="22">
        <v>60.86</v>
      </c>
      <c r="AJ1036" s="22">
        <f t="shared" si="23"/>
        <v>60.86</v>
      </c>
      <c r="AK1036" s="22">
        <f t="shared" si="24"/>
        <v>0</v>
      </c>
      <c r="AL1036" s="22">
        <f t="shared" ref="AL1036:AN1036" si="4290">AF1036+AI1036</f>
        <v>62.23</v>
      </c>
      <c r="AM1036" s="22">
        <f t="shared" si="4290"/>
        <v>62.23</v>
      </c>
      <c r="AN1036" s="22">
        <f t="shared" si="4290"/>
        <v>0</v>
      </c>
      <c r="AO1036" s="22">
        <f t="shared" ref="AO1036:AQ1036" si="4291">SUM(J1036+M1036+P1036+S1036+W1036+Z1036+AC1036+AF1036+AI1036)</f>
        <v>267.39</v>
      </c>
      <c r="AP1036" s="22">
        <f t="shared" si="4291"/>
        <v>214.24</v>
      </c>
      <c r="AQ1036" s="22">
        <f t="shared" si="4291"/>
        <v>53.15</v>
      </c>
      <c r="AR1036" s="22">
        <v>0.0</v>
      </c>
      <c r="AS1036" s="22">
        <f t="shared" si="27"/>
        <v>53.15</v>
      </c>
      <c r="AT1036" s="22">
        <f t="shared" si="28"/>
        <v>53.15</v>
      </c>
      <c r="AU1036" s="22">
        <f t="shared" si="29"/>
        <v>0</v>
      </c>
      <c r="AV1036" s="22">
        <f t="shared" si="4271"/>
        <v>9951.6</v>
      </c>
      <c r="AW1036" s="22">
        <f t="shared" si="31"/>
        <v>9951.6</v>
      </c>
      <c r="AX1036" s="22">
        <f t="shared" si="32"/>
        <v>0</v>
      </c>
      <c r="AY1036" s="22">
        <v>175.06</v>
      </c>
      <c r="AZ1036" s="22">
        <f t="shared" si="33"/>
        <v>175.06</v>
      </c>
      <c r="BA1036" s="22">
        <f t="shared" si="34"/>
        <v>0</v>
      </c>
      <c r="BB1036" s="22">
        <f t="shared" si="35"/>
        <v>10126.66</v>
      </c>
      <c r="BC1036" s="22">
        <f t="shared" ref="BC1036:BD1036" si="4292">SUM(AW1036+AZ1036)</f>
        <v>10126.66</v>
      </c>
      <c r="BD1036" s="22">
        <f t="shared" si="4292"/>
        <v>0</v>
      </c>
      <c r="BE1036" s="22">
        <f t="shared" si="37"/>
        <v>0</v>
      </c>
      <c r="BF1036" s="27">
        <v>0.0</v>
      </c>
      <c r="BG1036" s="22">
        <f t="shared" si="38"/>
        <v>0</v>
      </c>
      <c r="BH1036" s="22">
        <f t="shared" si="39"/>
        <v>0</v>
      </c>
      <c r="BI1036" s="22">
        <v>505.69000000000005</v>
      </c>
      <c r="BJ1036" s="22">
        <f t="shared" si="40"/>
        <v>505.69</v>
      </c>
      <c r="BK1036" s="22">
        <f t="shared" si="41"/>
        <v>0</v>
      </c>
      <c r="BL1036" s="22"/>
      <c r="BM1036" s="22">
        <f t="shared" si="42"/>
        <v>0</v>
      </c>
      <c r="BN1036" s="22" t="str">
        <f t="shared" si="43"/>
        <v/>
      </c>
      <c r="BO1036" s="22">
        <f t="shared" ref="BO1036:BQ1036" si="4293">BF1036+BI1036+BL1036</f>
        <v>505.69</v>
      </c>
      <c r="BP1036" s="22">
        <f t="shared" si="4293"/>
        <v>505.69</v>
      </c>
      <c r="BQ1036" s="22">
        <f t="shared" si="4293"/>
        <v>0</v>
      </c>
      <c r="BR1036" s="22">
        <f t="shared" si="45"/>
        <v>0</v>
      </c>
      <c r="BS1036" s="22">
        <v>0.0</v>
      </c>
      <c r="BT1036" s="22">
        <f t="shared" si="46"/>
        <v>0</v>
      </c>
      <c r="BU1036" s="22">
        <f t="shared" si="47"/>
        <v>0</v>
      </c>
      <c r="BV1036" s="22">
        <f t="shared" si="48"/>
        <v>0</v>
      </c>
      <c r="BW1036" s="27">
        <v>2096.3</v>
      </c>
      <c r="BX1036" s="22">
        <f t="shared" si="49"/>
        <v>2096.3</v>
      </c>
      <c r="BY1036" s="22">
        <f t="shared" si="50"/>
        <v>0</v>
      </c>
      <c r="BZ1036" s="22">
        <f t="shared" si="51"/>
        <v>0</v>
      </c>
      <c r="CA1036" s="22">
        <f t="shared" si="52"/>
        <v>0</v>
      </c>
    </row>
    <row r="1037" ht="14.25" customHeight="1">
      <c r="A1037" s="14" t="s">
        <v>4675</v>
      </c>
      <c r="B1037" s="14" t="s">
        <v>4676</v>
      </c>
      <c r="C1037" s="14" t="s">
        <v>4677</v>
      </c>
      <c r="D1037" s="14" t="s">
        <v>4678</v>
      </c>
      <c r="E1037" s="14" t="s">
        <v>4679</v>
      </c>
      <c r="F1037" s="14" t="s">
        <v>4300</v>
      </c>
      <c r="G1037" s="14" t="s">
        <v>4680</v>
      </c>
      <c r="H1037" s="25" t="s">
        <v>3650</v>
      </c>
      <c r="I1037" s="26">
        <v>53.15</v>
      </c>
      <c r="J1037" s="22">
        <v>0.0</v>
      </c>
      <c r="K1037" s="22">
        <f t="shared" si="6"/>
        <v>0</v>
      </c>
      <c r="L1037" s="22">
        <f t="shared" si="7"/>
        <v>0</v>
      </c>
      <c r="M1037" s="22">
        <v>0.0</v>
      </c>
      <c r="N1037" s="22">
        <f t="shared" si="8"/>
        <v>0</v>
      </c>
      <c r="O1037" s="22">
        <f t="shared" si="9"/>
        <v>0</v>
      </c>
      <c r="P1037" s="22">
        <v>10.0</v>
      </c>
      <c r="Q1037" s="22">
        <f t="shared" si="10"/>
        <v>0</v>
      </c>
      <c r="R1037" s="22">
        <f t="shared" si="11"/>
        <v>10</v>
      </c>
      <c r="S1037" s="22">
        <v>100.0</v>
      </c>
      <c r="T1037" s="22">
        <f t="shared" si="12"/>
        <v>56.85</v>
      </c>
      <c r="U1037" s="22">
        <f t="shared" si="13"/>
        <v>43.15</v>
      </c>
      <c r="V1037" s="22">
        <f t="shared" si="14"/>
        <v>0</v>
      </c>
      <c r="W1037" s="22">
        <v>13.9</v>
      </c>
      <c r="X1037" s="22">
        <f t="shared" si="15"/>
        <v>13.9</v>
      </c>
      <c r="Y1037" s="22">
        <f t="shared" si="16"/>
        <v>0</v>
      </c>
      <c r="Z1037" s="22">
        <v>0.39</v>
      </c>
      <c r="AA1037" s="22">
        <f t="shared" si="17"/>
        <v>0.39</v>
      </c>
      <c r="AB1037" s="22">
        <f t="shared" si="18"/>
        <v>0</v>
      </c>
      <c r="AC1037" s="22">
        <v>68.87</v>
      </c>
      <c r="AD1037" s="22">
        <f t="shared" si="19"/>
        <v>68.87</v>
      </c>
      <c r="AE1037" s="22">
        <f t="shared" si="20"/>
        <v>0</v>
      </c>
      <c r="AF1037" s="22">
        <v>1.37</v>
      </c>
      <c r="AG1037" s="22">
        <f t="shared" si="21"/>
        <v>1.37</v>
      </c>
      <c r="AH1037" s="22">
        <f t="shared" si="22"/>
        <v>0</v>
      </c>
      <c r="AI1037" s="22">
        <v>60.86</v>
      </c>
      <c r="AJ1037" s="22">
        <f t="shared" si="23"/>
        <v>60.86</v>
      </c>
      <c r="AK1037" s="22">
        <f t="shared" si="24"/>
        <v>0</v>
      </c>
      <c r="AL1037" s="22">
        <f t="shared" ref="AL1037:AN1037" si="4294">AF1037+AI1037</f>
        <v>62.23</v>
      </c>
      <c r="AM1037" s="22">
        <f t="shared" si="4294"/>
        <v>62.23</v>
      </c>
      <c r="AN1037" s="22">
        <f t="shared" si="4294"/>
        <v>0</v>
      </c>
      <c r="AO1037" s="22">
        <f t="shared" ref="AO1037:AQ1037" si="4295">SUM(J1037+M1037+P1037+S1037+W1037+Z1037+AC1037+AF1037+AI1037)</f>
        <v>255.39</v>
      </c>
      <c r="AP1037" s="22">
        <f t="shared" si="4295"/>
        <v>202.24</v>
      </c>
      <c r="AQ1037" s="22">
        <f t="shared" si="4295"/>
        <v>53.15</v>
      </c>
      <c r="AR1037" s="22">
        <v>0.0</v>
      </c>
      <c r="AS1037" s="22">
        <f t="shared" si="27"/>
        <v>53.15</v>
      </c>
      <c r="AT1037" s="22">
        <f t="shared" si="28"/>
        <v>53.15</v>
      </c>
      <c r="AU1037" s="22">
        <f t="shared" si="29"/>
        <v>0</v>
      </c>
      <c r="AV1037" s="22">
        <f t="shared" si="4271"/>
        <v>9951.6</v>
      </c>
      <c r="AW1037" s="22">
        <f t="shared" si="31"/>
        <v>9951.6</v>
      </c>
      <c r="AX1037" s="22">
        <f t="shared" si="32"/>
        <v>0</v>
      </c>
      <c r="AY1037" s="22">
        <v>175.06</v>
      </c>
      <c r="AZ1037" s="22">
        <f t="shared" si="33"/>
        <v>175.06</v>
      </c>
      <c r="BA1037" s="22">
        <f t="shared" si="34"/>
        <v>0</v>
      </c>
      <c r="BB1037" s="22">
        <f t="shared" si="35"/>
        <v>10126.66</v>
      </c>
      <c r="BC1037" s="22">
        <f t="shared" ref="BC1037:BD1037" si="4296">SUM(AW1037+AZ1037)</f>
        <v>10126.66</v>
      </c>
      <c r="BD1037" s="22">
        <f t="shared" si="4296"/>
        <v>0</v>
      </c>
      <c r="BE1037" s="22">
        <f t="shared" si="37"/>
        <v>0</v>
      </c>
      <c r="BF1037" s="27">
        <v>0.0</v>
      </c>
      <c r="BG1037" s="22">
        <f t="shared" si="38"/>
        <v>0</v>
      </c>
      <c r="BH1037" s="22">
        <f t="shared" si="39"/>
        <v>0</v>
      </c>
      <c r="BI1037" s="22">
        <v>283.41</v>
      </c>
      <c r="BJ1037" s="22">
        <f t="shared" si="40"/>
        <v>283.41</v>
      </c>
      <c r="BK1037" s="22">
        <f t="shared" si="41"/>
        <v>0</v>
      </c>
      <c r="BL1037" s="22"/>
      <c r="BM1037" s="22">
        <f t="shared" si="42"/>
        <v>0</v>
      </c>
      <c r="BN1037" s="22" t="str">
        <f t="shared" si="43"/>
        <v/>
      </c>
      <c r="BO1037" s="22">
        <f t="shared" ref="BO1037:BQ1037" si="4297">BF1037+BI1037+BL1037</f>
        <v>283.41</v>
      </c>
      <c r="BP1037" s="22">
        <f t="shared" si="4297"/>
        <v>283.41</v>
      </c>
      <c r="BQ1037" s="22">
        <f t="shared" si="4297"/>
        <v>0</v>
      </c>
      <c r="BR1037" s="22">
        <f t="shared" si="45"/>
        <v>0</v>
      </c>
      <c r="BS1037" s="22">
        <v>0.0</v>
      </c>
      <c r="BT1037" s="22">
        <f t="shared" si="46"/>
        <v>0</v>
      </c>
      <c r="BU1037" s="22">
        <f t="shared" si="47"/>
        <v>0</v>
      </c>
      <c r="BV1037" s="22">
        <f t="shared" si="48"/>
        <v>0</v>
      </c>
      <c r="BW1037" s="27">
        <v>53.2</v>
      </c>
      <c r="BX1037" s="22">
        <f t="shared" si="49"/>
        <v>53.2</v>
      </c>
      <c r="BY1037" s="22">
        <f t="shared" si="50"/>
        <v>0</v>
      </c>
      <c r="BZ1037" s="22">
        <f t="shared" si="51"/>
        <v>0</v>
      </c>
      <c r="CA1037" s="22">
        <f t="shared" si="52"/>
        <v>0</v>
      </c>
    </row>
    <row r="1038" ht="14.25" customHeight="1">
      <c r="A1038" s="14" t="s">
        <v>4681</v>
      </c>
      <c r="B1038" s="14" t="s">
        <v>4682</v>
      </c>
      <c r="C1038" s="14" t="s">
        <v>4683</v>
      </c>
      <c r="D1038" s="14" t="s">
        <v>4684</v>
      </c>
      <c r="E1038" s="14" t="s">
        <v>4685</v>
      </c>
      <c r="F1038" s="14" t="s">
        <v>4073</v>
      </c>
      <c r="G1038" s="14" t="s">
        <v>4686</v>
      </c>
      <c r="H1038" s="25" t="s">
        <v>3650</v>
      </c>
      <c r="I1038" s="26">
        <v>53.15</v>
      </c>
      <c r="J1038" s="22">
        <v>0.0</v>
      </c>
      <c r="K1038" s="22">
        <f t="shared" si="6"/>
        <v>0</v>
      </c>
      <c r="L1038" s="22">
        <f t="shared" si="7"/>
        <v>0</v>
      </c>
      <c r="M1038" s="22">
        <v>0.0</v>
      </c>
      <c r="N1038" s="22">
        <f t="shared" si="8"/>
        <v>0</v>
      </c>
      <c r="O1038" s="22">
        <f t="shared" si="9"/>
        <v>0</v>
      </c>
      <c r="P1038" s="22">
        <v>10.0</v>
      </c>
      <c r="Q1038" s="22">
        <f t="shared" si="10"/>
        <v>0</v>
      </c>
      <c r="R1038" s="22">
        <f t="shared" si="11"/>
        <v>10</v>
      </c>
      <c r="S1038" s="22">
        <v>100.0</v>
      </c>
      <c r="T1038" s="22">
        <f t="shared" si="12"/>
        <v>56.85</v>
      </c>
      <c r="U1038" s="22">
        <f t="shared" si="13"/>
        <v>43.15</v>
      </c>
      <c r="V1038" s="22">
        <f t="shared" si="14"/>
        <v>0</v>
      </c>
      <c r="W1038" s="22">
        <v>13.9</v>
      </c>
      <c r="X1038" s="22">
        <f t="shared" si="15"/>
        <v>13.9</v>
      </c>
      <c r="Y1038" s="22">
        <f t="shared" si="16"/>
        <v>0</v>
      </c>
      <c r="Z1038" s="22">
        <v>0.39</v>
      </c>
      <c r="AA1038" s="22">
        <f t="shared" si="17"/>
        <v>0.39</v>
      </c>
      <c r="AB1038" s="22">
        <f t="shared" si="18"/>
        <v>0</v>
      </c>
      <c r="AC1038" s="22">
        <v>68.87</v>
      </c>
      <c r="AD1038" s="22">
        <f t="shared" si="19"/>
        <v>68.87</v>
      </c>
      <c r="AE1038" s="22">
        <f t="shared" si="20"/>
        <v>0</v>
      </c>
      <c r="AF1038" s="22">
        <v>1.37</v>
      </c>
      <c r="AG1038" s="22">
        <f t="shared" si="21"/>
        <v>1.37</v>
      </c>
      <c r="AH1038" s="22">
        <f t="shared" si="22"/>
        <v>0</v>
      </c>
      <c r="AI1038" s="22">
        <v>60.86</v>
      </c>
      <c r="AJ1038" s="22">
        <f t="shared" si="23"/>
        <v>60.86</v>
      </c>
      <c r="AK1038" s="22">
        <f t="shared" si="24"/>
        <v>0</v>
      </c>
      <c r="AL1038" s="22">
        <f t="shared" ref="AL1038:AN1038" si="4298">AF1038+AI1038</f>
        <v>62.23</v>
      </c>
      <c r="AM1038" s="22">
        <f t="shared" si="4298"/>
        <v>62.23</v>
      </c>
      <c r="AN1038" s="22">
        <f t="shared" si="4298"/>
        <v>0</v>
      </c>
      <c r="AO1038" s="22">
        <f t="shared" ref="AO1038:AQ1038" si="4299">SUM(J1038+M1038+P1038+S1038+W1038+Z1038+AC1038+AF1038+AI1038)</f>
        <v>255.39</v>
      </c>
      <c r="AP1038" s="22">
        <f t="shared" si="4299"/>
        <v>202.24</v>
      </c>
      <c r="AQ1038" s="22">
        <f t="shared" si="4299"/>
        <v>53.15</v>
      </c>
      <c r="AR1038" s="22">
        <v>0.0</v>
      </c>
      <c r="AS1038" s="22">
        <f t="shared" si="27"/>
        <v>53.15</v>
      </c>
      <c r="AT1038" s="22">
        <f t="shared" si="28"/>
        <v>53.15</v>
      </c>
      <c r="AU1038" s="22">
        <f t="shared" si="29"/>
        <v>0</v>
      </c>
      <c r="AV1038" s="22">
        <f t="shared" si="4271"/>
        <v>9951.6</v>
      </c>
      <c r="AW1038" s="22">
        <f t="shared" si="31"/>
        <v>9951.6</v>
      </c>
      <c r="AX1038" s="22">
        <f t="shared" si="32"/>
        <v>0</v>
      </c>
      <c r="AY1038" s="22">
        <v>175.06</v>
      </c>
      <c r="AZ1038" s="22">
        <f t="shared" si="33"/>
        <v>175.06</v>
      </c>
      <c r="BA1038" s="22">
        <f t="shared" si="34"/>
        <v>0</v>
      </c>
      <c r="BB1038" s="22">
        <f t="shared" si="35"/>
        <v>10126.66</v>
      </c>
      <c r="BC1038" s="22">
        <f t="shared" ref="BC1038:BD1038" si="4300">SUM(AW1038+AZ1038)</f>
        <v>10126.66</v>
      </c>
      <c r="BD1038" s="22">
        <f t="shared" si="4300"/>
        <v>0</v>
      </c>
      <c r="BE1038" s="22">
        <f t="shared" si="37"/>
        <v>0</v>
      </c>
      <c r="BF1038" s="27">
        <v>0.0</v>
      </c>
      <c r="BG1038" s="22">
        <f t="shared" si="38"/>
        <v>0</v>
      </c>
      <c r="BH1038" s="22">
        <f t="shared" si="39"/>
        <v>0</v>
      </c>
      <c r="BI1038" s="22">
        <v>283.41</v>
      </c>
      <c r="BJ1038" s="22">
        <f t="shared" si="40"/>
        <v>283.41</v>
      </c>
      <c r="BK1038" s="22">
        <f t="shared" si="41"/>
        <v>0</v>
      </c>
      <c r="BL1038" s="22"/>
      <c r="BM1038" s="22">
        <f t="shared" si="42"/>
        <v>0</v>
      </c>
      <c r="BN1038" s="22" t="str">
        <f t="shared" si="43"/>
        <v/>
      </c>
      <c r="BO1038" s="22">
        <f t="shared" ref="BO1038:BQ1038" si="4301">BF1038+BI1038+BL1038</f>
        <v>283.41</v>
      </c>
      <c r="BP1038" s="22">
        <f t="shared" si="4301"/>
        <v>283.41</v>
      </c>
      <c r="BQ1038" s="22">
        <f t="shared" si="4301"/>
        <v>0</v>
      </c>
      <c r="BR1038" s="22">
        <f t="shared" si="45"/>
        <v>0</v>
      </c>
      <c r="BS1038" s="22">
        <v>0.0</v>
      </c>
      <c r="BT1038" s="22">
        <f t="shared" si="46"/>
        <v>0</v>
      </c>
      <c r="BU1038" s="22">
        <f t="shared" si="47"/>
        <v>0</v>
      </c>
      <c r="BV1038" s="22">
        <f t="shared" si="48"/>
        <v>0</v>
      </c>
      <c r="BW1038" s="27">
        <v>2813.5</v>
      </c>
      <c r="BX1038" s="22">
        <f t="shared" si="49"/>
        <v>2813.5</v>
      </c>
      <c r="BY1038" s="22">
        <f t="shared" si="50"/>
        <v>0</v>
      </c>
      <c r="BZ1038" s="22">
        <f t="shared" si="51"/>
        <v>0</v>
      </c>
      <c r="CA1038" s="22">
        <f t="shared" si="52"/>
        <v>0</v>
      </c>
    </row>
    <row r="1039" ht="14.25" customHeight="1">
      <c r="A1039" s="14" t="s">
        <v>4687</v>
      </c>
      <c r="B1039" s="14" t="s">
        <v>4688</v>
      </c>
      <c r="C1039" s="14" t="s">
        <v>4689</v>
      </c>
      <c r="D1039" s="14" t="s">
        <v>4690</v>
      </c>
      <c r="E1039" s="14" t="s">
        <v>4691</v>
      </c>
      <c r="F1039" s="14" t="s">
        <v>3742</v>
      </c>
      <c r="G1039" s="14" t="s">
        <v>4692</v>
      </c>
      <c r="H1039" s="25" t="s">
        <v>3650</v>
      </c>
      <c r="I1039" s="26">
        <v>53.15</v>
      </c>
      <c r="J1039" s="22">
        <v>0.0</v>
      </c>
      <c r="K1039" s="22">
        <f t="shared" si="6"/>
        <v>0</v>
      </c>
      <c r="L1039" s="22">
        <f t="shared" si="7"/>
        <v>0</v>
      </c>
      <c r="M1039" s="22">
        <v>0.0</v>
      </c>
      <c r="N1039" s="22">
        <f t="shared" si="8"/>
        <v>0</v>
      </c>
      <c r="O1039" s="22">
        <f t="shared" si="9"/>
        <v>0</v>
      </c>
      <c r="P1039" s="22">
        <v>22.0</v>
      </c>
      <c r="Q1039" s="22">
        <f t="shared" si="10"/>
        <v>0</v>
      </c>
      <c r="R1039" s="22">
        <f t="shared" si="11"/>
        <v>22</v>
      </c>
      <c r="S1039" s="22">
        <v>100.0</v>
      </c>
      <c r="T1039" s="22">
        <f t="shared" si="12"/>
        <v>68.85</v>
      </c>
      <c r="U1039" s="22">
        <f t="shared" si="13"/>
        <v>31.15</v>
      </c>
      <c r="V1039" s="22">
        <f t="shared" si="14"/>
        <v>0</v>
      </c>
      <c r="W1039" s="22">
        <v>13.9</v>
      </c>
      <c r="X1039" s="22">
        <f t="shared" si="15"/>
        <v>13.9</v>
      </c>
      <c r="Y1039" s="22">
        <f t="shared" si="16"/>
        <v>0</v>
      </c>
      <c r="Z1039" s="22">
        <v>0.39</v>
      </c>
      <c r="AA1039" s="22">
        <f t="shared" si="17"/>
        <v>0.39</v>
      </c>
      <c r="AB1039" s="22">
        <f t="shared" si="18"/>
        <v>0</v>
      </c>
      <c r="AC1039" s="22">
        <v>68.87</v>
      </c>
      <c r="AD1039" s="22">
        <f t="shared" si="19"/>
        <v>68.87</v>
      </c>
      <c r="AE1039" s="22">
        <f t="shared" si="20"/>
        <v>0</v>
      </c>
      <c r="AF1039" s="22">
        <v>1.37</v>
      </c>
      <c r="AG1039" s="22">
        <f t="shared" si="21"/>
        <v>1.37</v>
      </c>
      <c r="AH1039" s="22">
        <f t="shared" si="22"/>
        <v>0</v>
      </c>
      <c r="AI1039" s="22">
        <v>60.86</v>
      </c>
      <c r="AJ1039" s="22">
        <f t="shared" si="23"/>
        <v>60.86</v>
      </c>
      <c r="AK1039" s="22">
        <f t="shared" si="24"/>
        <v>0</v>
      </c>
      <c r="AL1039" s="22">
        <f t="shared" ref="AL1039:AN1039" si="4302">AF1039+AI1039</f>
        <v>62.23</v>
      </c>
      <c r="AM1039" s="22">
        <f t="shared" si="4302"/>
        <v>62.23</v>
      </c>
      <c r="AN1039" s="22">
        <f t="shared" si="4302"/>
        <v>0</v>
      </c>
      <c r="AO1039" s="22">
        <f t="shared" ref="AO1039:AQ1039" si="4303">SUM(J1039+M1039+P1039+S1039+W1039+Z1039+AC1039+AF1039+AI1039)</f>
        <v>267.39</v>
      </c>
      <c r="AP1039" s="22">
        <f t="shared" si="4303"/>
        <v>214.24</v>
      </c>
      <c r="AQ1039" s="22">
        <f t="shared" si="4303"/>
        <v>53.15</v>
      </c>
      <c r="AR1039" s="22">
        <v>0.0</v>
      </c>
      <c r="AS1039" s="22">
        <f t="shared" si="27"/>
        <v>53.15</v>
      </c>
      <c r="AT1039" s="22">
        <f t="shared" si="28"/>
        <v>53.15</v>
      </c>
      <c r="AU1039" s="22">
        <f t="shared" si="29"/>
        <v>0</v>
      </c>
      <c r="AV1039" s="22">
        <f t="shared" si="4271"/>
        <v>9951.6</v>
      </c>
      <c r="AW1039" s="22">
        <f t="shared" si="31"/>
        <v>9951.6</v>
      </c>
      <c r="AX1039" s="22">
        <f t="shared" si="32"/>
        <v>0</v>
      </c>
      <c r="AY1039" s="22">
        <v>175.06</v>
      </c>
      <c r="AZ1039" s="22">
        <f t="shared" si="33"/>
        <v>175.06</v>
      </c>
      <c r="BA1039" s="22">
        <f t="shared" si="34"/>
        <v>0</v>
      </c>
      <c r="BB1039" s="22">
        <f t="shared" si="35"/>
        <v>10126.66</v>
      </c>
      <c r="BC1039" s="22">
        <f t="shared" ref="BC1039:BD1039" si="4304">SUM(AW1039+AZ1039)</f>
        <v>10126.66</v>
      </c>
      <c r="BD1039" s="22">
        <f t="shared" si="4304"/>
        <v>0</v>
      </c>
      <c r="BE1039" s="22">
        <f t="shared" si="37"/>
        <v>0</v>
      </c>
      <c r="BF1039" s="27">
        <v>0.0</v>
      </c>
      <c r="BG1039" s="22">
        <f t="shared" si="38"/>
        <v>0</v>
      </c>
      <c r="BH1039" s="22">
        <f t="shared" si="39"/>
        <v>0</v>
      </c>
      <c r="BI1039" s="22">
        <v>0.0</v>
      </c>
      <c r="BJ1039" s="22">
        <f t="shared" si="40"/>
        <v>0</v>
      </c>
      <c r="BK1039" s="22">
        <f t="shared" si="41"/>
        <v>0</v>
      </c>
      <c r="BL1039" s="22"/>
      <c r="BM1039" s="22">
        <f t="shared" si="42"/>
        <v>0</v>
      </c>
      <c r="BN1039" s="22" t="str">
        <f t="shared" si="43"/>
        <v/>
      </c>
      <c r="BO1039" s="22">
        <f t="shared" ref="BO1039:BQ1039" si="4305">BF1039+BI1039+BL1039</f>
        <v>0</v>
      </c>
      <c r="BP1039" s="22">
        <f t="shared" si="4305"/>
        <v>0</v>
      </c>
      <c r="BQ1039" s="22">
        <f t="shared" si="4305"/>
        <v>0</v>
      </c>
      <c r="BR1039" s="22">
        <f t="shared" si="45"/>
        <v>0</v>
      </c>
      <c r="BS1039" s="22">
        <v>0.0</v>
      </c>
      <c r="BT1039" s="22">
        <f t="shared" si="46"/>
        <v>0</v>
      </c>
      <c r="BU1039" s="22">
        <f t="shared" si="47"/>
        <v>0</v>
      </c>
      <c r="BV1039" s="22">
        <f t="shared" si="48"/>
        <v>0</v>
      </c>
      <c r="BW1039" s="27">
        <v>170.26</v>
      </c>
      <c r="BX1039" s="22">
        <f t="shared" si="49"/>
        <v>170.26</v>
      </c>
      <c r="BY1039" s="22">
        <f t="shared" si="50"/>
        <v>0</v>
      </c>
      <c r="BZ1039" s="22">
        <f t="shared" si="51"/>
        <v>0</v>
      </c>
      <c r="CA1039" s="22">
        <f t="shared" si="52"/>
        <v>0</v>
      </c>
    </row>
    <row r="1040" ht="14.25" customHeight="1">
      <c r="A1040" s="14" t="s">
        <v>4693</v>
      </c>
      <c r="B1040" s="14" t="s">
        <v>4694</v>
      </c>
      <c r="C1040" s="14" t="s">
        <v>4695</v>
      </c>
      <c r="D1040" s="14" t="s">
        <v>4696</v>
      </c>
      <c r="E1040" s="14" t="s">
        <v>3715</v>
      </c>
      <c r="F1040" s="14" t="s">
        <v>4073</v>
      </c>
      <c r="G1040" s="14" t="s">
        <v>4697</v>
      </c>
      <c r="H1040" s="25" t="s">
        <v>3650</v>
      </c>
      <c r="I1040" s="26">
        <v>53.15</v>
      </c>
      <c r="J1040" s="22">
        <v>0.0</v>
      </c>
      <c r="K1040" s="22">
        <f t="shared" si="6"/>
        <v>0</v>
      </c>
      <c r="L1040" s="22">
        <f t="shared" si="7"/>
        <v>0</v>
      </c>
      <c r="M1040" s="22">
        <v>0.0</v>
      </c>
      <c r="N1040" s="22">
        <f t="shared" si="8"/>
        <v>0</v>
      </c>
      <c r="O1040" s="22">
        <f t="shared" si="9"/>
        <v>0</v>
      </c>
      <c r="P1040" s="22">
        <v>10.0</v>
      </c>
      <c r="Q1040" s="22">
        <f t="shared" si="10"/>
        <v>0</v>
      </c>
      <c r="R1040" s="22">
        <f t="shared" si="11"/>
        <v>10</v>
      </c>
      <c r="S1040" s="22">
        <v>100.0</v>
      </c>
      <c r="T1040" s="22">
        <f t="shared" si="12"/>
        <v>56.85</v>
      </c>
      <c r="U1040" s="22">
        <f t="shared" si="13"/>
        <v>43.15</v>
      </c>
      <c r="V1040" s="22">
        <f t="shared" si="14"/>
        <v>0</v>
      </c>
      <c r="W1040" s="22">
        <v>27.8</v>
      </c>
      <c r="X1040" s="22">
        <f t="shared" si="15"/>
        <v>27.8</v>
      </c>
      <c r="Y1040" s="22">
        <f t="shared" si="16"/>
        <v>0</v>
      </c>
      <c r="Z1040" s="22">
        <v>0.39</v>
      </c>
      <c r="AA1040" s="22">
        <f t="shared" si="17"/>
        <v>0.39</v>
      </c>
      <c r="AB1040" s="22">
        <f t="shared" si="18"/>
        <v>0</v>
      </c>
      <c r="AC1040" s="22">
        <v>68.87</v>
      </c>
      <c r="AD1040" s="22">
        <f t="shared" si="19"/>
        <v>68.87</v>
      </c>
      <c r="AE1040" s="22">
        <f t="shared" si="20"/>
        <v>0</v>
      </c>
      <c r="AF1040" s="22">
        <v>1.37</v>
      </c>
      <c r="AG1040" s="22">
        <f t="shared" si="21"/>
        <v>1.37</v>
      </c>
      <c r="AH1040" s="22">
        <f t="shared" si="22"/>
        <v>0</v>
      </c>
      <c r="AI1040" s="22">
        <v>60.86</v>
      </c>
      <c r="AJ1040" s="22">
        <f t="shared" si="23"/>
        <v>60.86</v>
      </c>
      <c r="AK1040" s="22">
        <f t="shared" si="24"/>
        <v>0</v>
      </c>
      <c r="AL1040" s="22">
        <f t="shared" ref="AL1040:AN1040" si="4306">AF1040+AI1040</f>
        <v>62.23</v>
      </c>
      <c r="AM1040" s="22">
        <f t="shared" si="4306"/>
        <v>62.23</v>
      </c>
      <c r="AN1040" s="22">
        <f t="shared" si="4306"/>
        <v>0</v>
      </c>
      <c r="AO1040" s="22">
        <f t="shared" ref="AO1040:AQ1040" si="4307">SUM(J1040+M1040+P1040+S1040+W1040+Z1040+AC1040+AF1040+AI1040)</f>
        <v>269.29</v>
      </c>
      <c r="AP1040" s="22">
        <f t="shared" si="4307"/>
        <v>216.14</v>
      </c>
      <c r="AQ1040" s="22">
        <f t="shared" si="4307"/>
        <v>53.15</v>
      </c>
      <c r="AR1040" s="22">
        <v>0.0</v>
      </c>
      <c r="AS1040" s="22">
        <f t="shared" si="27"/>
        <v>53.15</v>
      </c>
      <c r="AT1040" s="22">
        <f t="shared" si="28"/>
        <v>53.15</v>
      </c>
      <c r="AU1040" s="22">
        <f t="shared" si="29"/>
        <v>0</v>
      </c>
      <c r="AV1040" s="22">
        <f t="shared" si="4271"/>
        <v>9951.6</v>
      </c>
      <c r="AW1040" s="22">
        <f t="shared" si="31"/>
        <v>9951.6</v>
      </c>
      <c r="AX1040" s="22">
        <f t="shared" si="32"/>
        <v>0</v>
      </c>
      <c r="AY1040" s="22">
        <v>175.06</v>
      </c>
      <c r="AZ1040" s="22">
        <f t="shared" si="33"/>
        <v>175.06</v>
      </c>
      <c r="BA1040" s="22">
        <f t="shared" si="34"/>
        <v>0</v>
      </c>
      <c r="BB1040" s="22">
        <f t="shared" si="35"/>
        <v>10126.66</v>
      </c>
      <c r="BC1040" s="22">
        <f t="shared" ref="BC1040:BD1040" si="4308">SUM(AW1040+AZ1040)</f>
        <v>10126.66</v>
      </c>
      <c r="BD1040" s="22">
        <f t="shared" si="4308"/>
        <v>0</v>
      </c>
      <c r="BE1040" s="22">
        <f t="shared" si="37"/>
        <v>0</v>
      </c>
      <c r="BF1040" s="27">
        <v>0.0</v>
      </c>
      <c r="BG1040" s="22">
        <f t="shared" si="38"/>
        <v>0</v>
      </c>
      <c r="BH1040" s="22">
        <f t="shared" si="39"/>
        <v>0</v>
      </c>
      <c r="BI1040" s="22">
        <v>283.41</v>
      </c>
      <c r="BJ1040" s="22">
        <f t="shared" si="40"/>
        <v>283.41</v>
      </c>
      <c r="BK1040" s="22">
        <f t="shared" si="41"/>
        <v>0</v>
      </c>
      <c r="BL1040" s="22"/>
      <c r="BM1040" s="22">
        <f t="shared" si="42"/>
        <v>0</v>
      </c>
      <c r="BN1040" s="22" t="str">
        <f t="shared" si="43"/>
        <v/>
      </c>
      <c r="BO1040" s="22">
        <f t="shared" ref="BO1040:BQ1040" si="4309">BF1040+BI1040+BL1040</f>
        <v>283.41</v>
      </c>
      <c r="BP1040" s="22">
        <f t="shared" si="4309"/>
        <v>283.41</v>
      </c>
      <c r="BQ1040" s="22">
        <f t="shared" si="4309"/>
        <v>0</v>
      </c>
      <c r="BR1040" s="22">
        <f t="shared" si="45"/>
        <v>0</v>
      </c>
      <c r="BS1040" s="22">
        <v>0.0</v>
      </c>
      <c r="BT1040" s="22">
        <f t="shared" si="46"/>
        <v>0</v>
      </c>
      <c r="BU1040" s="22">
        <f t="shared" si="47"/>
        <v>0</v>
      </c>
      <c r="BV1040" s="22">
        <f t="shared" si="48"/>
        <v>0</v>
      </c>
      <c r="BW1040" s="27">
        <v>1551.04</v>
      </c>
      <c r="BX1040" s="22">
        <f t="shared" si="49"/>
        <v>1551.04</v>
      </c>
      <c r="BY1040" s="22">
        <f t="shared" si="50"/>
        <v>0</v>
      </c>
      <c r="BZ1040" s="22">
        <f t="shared" si="51"/>
        <v>0</v>
      </c>
      <c r="CA1040" s="22">
        <f t="shared" si="52"/>
        <v>0</v>
      </c>
    </row>
    <row r="1041" ht="14.25" customHeight="1">
      <c r="A1041" s="14" t="s">
        <v>4698</v>
      </c>
      <c r="B1041" s="14" t="s">
        <v>4699</v>
      </c>
      <c r="C1041" s="14" t="s">
        <v>4700</v>
      </c>
      <c r="D1041" s="14" t="s">
        <v>4701</v>
      </c>
      <c r="E1041" s="14" t="s">
        <v>4702</v>
      </c>
      <c r="F1041" s="14" t="s">
        <v>3677</v>
      </c>
      <c r="G1041" s="14" t="s">
        <v>4703</v>
      </c>
      <c r="H1041" s="25" t="s">
        <v>3650</v>
      </c>
      <c r="I1041" s="26">
        <v>53.15</v>
      </c>
      <c r="J1041" s="22">
        <v>0.0</v>
      </c>
      <c r="K1041" s="22">
        <f t="shared" si="6"/>
        <v>0</v>
      </c>
      <c r="L1041" s="22">
        <f t="shared" si="7"/>
        <v>0</v>
      </c>
      <c r="M1041" s="22">
        <v>0.0</v>
      </c>
      <c r="N1041" s="22">
        <f t="shared" si="8"/>
        <v>0</v>
      </c>
      <c r="O1041" s="22">
        <f t="shared" si="9"/>
        <v>0</v>
      </c>
      <c r="P1041" s="22">
        <v>10.0</v>
      </c>
      <c r="Q1041" s="22">
        <f t="shared" si="10"/>
        <v>0</v>
      </c>
      <c r="R1041" s="22">
        <f t="shared" si="11"/>
        <v>10</v>
      </c>
      <c r="S1041" s="22">
        <v>100.0</v>
      </c>
      <c r="T1041" s="22">
        <f t="shared" si="12"/>
        <v>56.85</v>
      </c>
      <c r="U1041" s="22">
        <f t="shared" si="13"/>
        <v>43.15</v>
      </c>
      <c r="V1041" s="22">
        <f t="shared" si="14"/>
        <v>0</v>
      </c>
      <c r="W1041" s="22">
        <v>13.9</v>
      </c>
      <c r="X1041" s="22">
        <f t="shared" si="15"/>
        <v>13.9</v>
      </c>
      <c r="Y1041" s="22">
        <f t="shared" si="16"/>
        <v>0</v>
      </c>
      <c r="Z1041" s="22">
        <v>0.39</v>
      </c>
      <c r="AA1041" s="22">
        <f t="shared" si="17"/>
        <v>0.39</v>
      </c>
      <c r="AB1041" s="22">
        <f t="shared" si="18"/>
        <v>0</v>
      </c>
      <c r="AC1041" s="22">
        <v>68.87</v>
      </c>
      <c r="AD1041" s="22">
        <f t="shared" si="19"/>
        <v>68.87</v>
      </c>
      <c r="AE1041" s="22">
        <f t="shared" si="20"/>
        <v>0</v>
      </c>
      <c r="AF1041" s="22">
        <v>1.37</v>
      </c>
      <c r="AG1041" s="22">
        <f t="shared" si="21"/>
        <v>1.37</v>
      </c>
      <c r="AH1041" s="22">
        <f t="shared" si="22"/>
        <v>0</v>
      </c>
      <c r="AI1041" s="22">
        <v>60.86</v>
      </c>
      <c r="AJ1041" s="22">
        <f t="shared" si="23"/>
        <v>60.86</v>
      </c>
      <c r="AK1041" s="22">
        <f t="shared" si="24"/>
        <v>0</v>
      </c>
      <c r="AL1041" s="22">
        <f t="shared" ref="AL1041:AN1041" si="4310">AF1041+AI1041</f>
        <v>62.23</v>
      </c>
      <c r="AM1041" s="22">
        <f t="shared" si="4310"/>
        <v>62.23</v>
      </c>
      <c r="AN1041" s="22">
        <f t="shared" si="4310"/>
        <v>0</v>
      </c>
      <c r="AO1041" s="22">
        <f t="shared" ref="AO1041:AQ1041" si="4311">SUM(J1041+M1041+P1041+S1041+W1041+Z1041+AC1041+AF1041+AI1041)</f>
        <v>255.39</v>
      </c>
      <c r="AP1041" s="22">
        <f t="shared" si="4311"/>
        <v>202.24</v>
      </c>
      <c r="AQ1041" s="22">
        <f t="shared" si="4311"/>
        <v>53.15</v>
      </c>
      <c r="AR1041" s="22">
        <v>0.0</v>
      </c>
      <c r="AS1041" s="22">
        <f t="shared" si="27"/>
        <v>53.15</v>
      </c>
      <c r="AT1041" s="22">
        <f t="shared" si="28"/>
        <v>53.15</v>
      </c>
      <c r="AU1041" s="22">
        <f t="shared" si="29"/>
        <v>0</v>
      </c>
      <c r="AV1041" s="22">
        <f t="shared" si="4271"/>
        <v>9951.6</v>
      </c>
      <c r="AW1041" s="22">
        <f t="shared" si="31"/>
        <v>9951.6</v>
      </c>
      <c r="AX1041" s="22">
        <f t="shared" si="32"/>
        <v>0</v>
      </c>
      <c r="AY1041" s="22">
        <v>175.06</v>
      </c>
      <c r="AZ1041" s="22">
        <f t="shared" si="33"/>
        <v>175.06</v>
      </c>
      <c r="BA1041" s="22">
        <f t="shared" si="34"/>
        <v>0</v>
      </c>
      <c r="BB1041" s="22">
        <f t="shared" si="35"/>
        <v>10126.66</v>
      </c>
      <c r="BC1041" s="22">
        <f t="shared" ref="BC1041:BD1041" si="4312">SUM(AW1041+AZ1041)</f>
        <v>10126.66</v>
      </c>
      <c r="BD1041" s="22">
        <f t="shared" si="4312"/>
        <v>0</v>
      </c>
      <c r="BE1041" s="22">
        <f t="shared" si="37"/>
        <v>0</v>
      </c>
      <c r="BF1041" s="27">
        <v>0.0</v>
      </c>
      <c r="BG1041" s="22">
        <f t="shared" si="38"/>
        <v>0</v>
      </c>
      <c r="BH1041" s="22">
        <f t="shared" si="39"/>
        <v>0</v>
      </c>
      <c r="BI1041" s="22">
        <v>283.41</v>
      </c>
      <c r="BJ1041" s="22">
        <f t="shared" si="40"/>
        <v>283.41</v>
      </c>
      <c r="BK1041" s="22">
        <f t="shared" si="41"/>
        <v>0</v>
      </c>
      <c r="BL1041" s="22"/>
      <c r="BM1041" s="22">
        <f t="shared" si="42"/>
        <v>0</v>
      </c>
      <c r="BN1041" s="22" t="str">
        <f t="shared" si="43"/>
        <v/>
      </c>
      <c r="BO1041" s="22">
        <f t="shared" ref="BO1041:BQ1041" si="4313">BF1041+BI1041+BL1041</f>
        <v>283.41</v>
      </c>
      <c r="BP1041" s="22">
        <f t="shared" si="4313"/>
        <v>283.41</v>
      </c>
      <c r="BQ1041" s="22">
        <f t="shared" si="4313"/>
        <v>0</v>
      </c>
      <c r="BR1041" s="22">
        <f t="shared" si="45"/>
        <v>0</v>
      </c>
      <c r="BS1041" s="22">
        <v>2711.9</v>
      </c>
      <c r="BT1041" s="22">
        <f t="shared" si="46"/>
        <v>2711.9</v>
      </c>
      <c r="BU1041" s="22">
        <f t="shared" si="47"/>
        <v>0</v>
      </c>
      <c r="BV1041" s="22">
        <f t="shared" si="48"/>
        <v>0</v>
      </c>
      <c r="BW1041" s="27">
        <v>127.69</v>
      </c>
      <c r="BX1041" s="22">
        <f t="shared" si="49"/>
        <v>127.69</v>
      </c>
      <c r="BY1041" s="22">
        <f t="shared" si="50"/>
        <v>0</v>
      </c>
      <c r="BZ1041" s="22">
        <f t="shared" si="51"/>
        <v>0</v>
      </c>
      <c r="CA1041" s="22">
        <f t="shared" si="52"/>
        <v>0</v>
      </c>
    </row>
    <row r="1042" ht="14.25" customHeight="1">
      <c r="A1042" s="14" t="s">
        <v>4704</v>
      </c>
      <c r="B1042" s="14" t="s">
        <v>4705</v>
      </c>
      <c r="C1042" s="14" t="s">
        <v>4706</v>
      </c>
      <c r="D1042" s="14" t="s">
        <v>4707</v>
      </c>
      <c r="E1042" s="14" t="s">
        <v>312</v>
      </c>
      <c r="F1042" s="14" t="s">
        <v>209</v>
      </c>
      <c r="G1042" s="14" t="s">
        <v>4708</v>
      </c>
      <c r="H1042" s="25" t="s">
        <v>3650</v>
      </c>
      <c r="I1042" s="26">
        <v>53.15</v>
      </c>
      <c r="J1042" s="22">
        <v>0.0</v>
      </c>
      <c r="K1042" s="22">
        <f t="shared" si="6"/>
        <v>0</v>
      </c>
      <c r="L1042" s="22">
        <f t="shared" si="7"/>
        <v>0</v>
      </c>
      <c r="M1042" s="22">
        <v>0.0</v>
      </c>
      <c r="N1042" s="22">
        <f t="shared" si="8"/>
        <v>0</v>
      </c>
      <c r="O1042" s="22">
        <f t="shared" si="9"/>
        <v>0</v>
      </c>
      <c r="P1042" s="22">
        <v>10.0</v>
      </c>
      <c r="Q1042" s="22">
        <f t="shared" si="10"/>
        <v>0</v>
      </c>
      <c r="R1042" s="22">
        <f t="shared" si="11"/>
        <v>10</v>
      </c>
      <c r="S1042" s="22">
        <v>100.0</v>
      </c>
      <c r="T1042" s="22">
        <f t="shared" si="12"/>
        <v>56.85</v>
      </c>
      <c r="U1042" s="22">
        <f t="shared" si="13"/>
        <v>43.15</v>
      </c>
      <c r="V1042" s="22">
        <f t="shared" si="14"/>
        <v>0</v>
      </c>
      <c r="W1042" s="22">
        <v>13.9</v>
      </c>
      <c r="X1042" s="22">
        <f t="shared" si="15"/>
        <v>13.9</v>
      </c>
      <c r="Y1042" s="22">
        <f t="shared" si="16"/>
        <v>0</v>
      </c>
      <c r="Z1042" s="22">
        <v>0.39</v>
      </c>
      <c r="AA1042" s="22">
        <f t="shared" si="17"/>
        <v>0.39</v>
      </c>
      <c r="AB1042" s="22">
        <f t="shared" si="18"/>
        <v>0</v>
      </c>
      <c r="AC1042" s="22">
        <v>68.87</v>
      </c>
      <c r="AD1042" s="22">
        <f t="shared" si="19"/>
        <v>68.87</v>
      </c>
      <c r="AE1042" s="22">
        <f t="shared" si="20"/>
        <v>0</v>
      </c>
      <c r="AF1042" s="22">
        <v>1.37</v>
      </c>
      <c r="AG1042" s="22">
        <f t="shared" si="21"/>
        <v>1.37</v>
      </c>
      <c r="AH1042" s="22">
        <f t="shared" si="22"/>
        <v>0</v>
      </c>
      <c r="AI1042" s="22">
        <v>60.86</v>
      </c>
      <c r="AJ1042" s="22">
        <f t="shared" si="23"/>
        <v>60.86</v>
      </c>
      <c r="AK1042" s="22">
        <f t="shared" si="24"/>
        <v>0</v>
      </c>
      <c r="AL1042" s="22">
        <f t="shared" ref="AL1042:AN1042" si="4314">AF1042+AI1042</f>
        <v>62.23</v>
      </c>
      <c r="AM1042" s="22">
        <f t="shared" si="4314"/>
        <v>62.23</v>
      </c>
      <c r="AN1042" s="22">
        <f t="shared" si="4314"/>
        <v>0</v>
      </c>
      <c r="AO1042" s="22">
        <f t="shared" ref="AO1042:AQ1042" si="4315">SUM(J1042+M1042+P1042+S1042+W1042+Z1042+AC1042+AF1042+AI1042)</f>
        <v>255.39</v>
      </c>
      <c r="AP1042" s="22">
        <f t="shared" si="4315"/>
        <v>202.24</v>
      </c>
      <c r="AQ1042" s="22">
        <f t="shared" si="4315"/>
        <v>53.15</v>
      </c>
      <c r="AR1042" s="22">
        <v>0.0</v>
      </c>
      <c r="AS1042" s="22">
        <f t="shared" si="27"/>
        <v>53.15</v>
      </c>
      <c r="AT1042" s="22">
        <f t="shared" si="28"/>
        <v>53.15</v>
      </c>
      <c r="AU1042" s="22">
        <f t="shared" si="29"/>
        <v>0</v>
      </c>
      <c r="AV1042" s="22">
        <f t="shared" ref="AV1042:AV1044" si="4320">37.95*120</f>
        <v>4554</v>
      </c>
      <c r="AW1042" s="22">
        <f t="shared" si="31"/>
        <v>4554</v>
      </c>
      <c r="AX1042" s="22">
        <f t="shared" si="32"/>
        <v>0</v>
      </c>
      <c r="AY1042" s="22">
        <v>70.73</v>
      </c>
      <c r="AZ1042" s="22">
        <f t="shared" si="33"/>
        <v>70.73</v>
      </c>
      <c r="BA1042" s="22">
        <f t="shared" si="34"/>
        <v>0</v>
      </c>
      <c r="BB1042" s="22">
        <f t="shared" si="35"/>
        <v>4624.73</v>
      </c>
      <c r="BC1042" s="22">
        <f t="shared" ref="BC1042:BD1042" si="4316">SUM(AW1042+AZ1042)</f>
        <v>4624.73</v>
      </c>
      <c r="BD1042" s="22">
        <f t="shared" si="4316"/>
        <v>0</v>
      </c>
      <c r="BE1042" s="22">
        <f t="shared" si="37"/>
        <v>0</v>
      </c>
      <c r="BF1042" s="27">
        <v>0.0</v>
      </c>
      <c r="BG1042" s="22">
        <f t="shared" si="38"/>
        <v>0</v>
      </c>
      <c r="BH1042" s="22">
        <f t="shared" si="39"/>
        <v>0</v>
      </c>
      <c r="BI1042" s="22">
        <v>583.84</v>
      </c>
      <c r="BJ1042" s="22">
        <f t="shared" si="40"/>
        <v>583.84</v>
      </c>
      <c r="BK1042" s="22">
        <f t="shared" si="41"/>
        <v>0</v>
      </c>
      <c r="BL1042" s="22"/>
      <c r="BM1042" s="22">
        <f t="shared" si="42"/>
        <v>0</v>
      </c>
      <c r="BN1042" s="22" t="str">
        <f t="shared" si="43"/>
        <v/>
      </c>
      <c r="BO1042" s="22">
        <f t="shared" ref="BO1042:BQ1042" si="4317">BF1042+BI1042+BL1042</f>
        <v>583.84</v>
      </c>
      <c r="BP1042" s="22">
        <f t="shared" si="4317"/>
        <v>583.84</v>
      </c>
      <c r="BQ1042" s="22">
        <f t="shared" si="4317"/>
        <v>0</v>
      </c>
      <c r="BR1042" s="22">
        <f t="shared" si="45"/>
        <v>0</v>
      </c>
      <c r="BS1042" s="22">
        <v>0.0</v>
      </c>
      <c r="BT1042" s="22">
        <f t="shared" si="46"/>
        <v>0</v>
      </c>
      <c r="BU1042" s="22">
        <f t="shared" si="47"/>
        <v>0</v>
      </c>
      <c r="BV1042" s="22">
        <f t="shared" si="48"/>
        <v>0</v>
      </c>
      <c r="BW1042" s="27">
        <v>212.82</v>
      </c>
      <c r="BX1042" s="22">
        <f t="shared" si="49"/>
        <v>212.82</v>
      </c>
      <c r="BY1042" s="22">
        <f t="shared" si="50"/>
        <v>0</v>
      </c>
      <c r="BZ1042" s="22">
        <f t="shared" si="51"/>
        <v>0</v>
      </c>
      <c r="CA1042" s="22">
        <f t="shared" si="52"/>
        <v>0</v>
      </c>
    </row>
    <row r="1043" ht="14.25" customHeight="1">
      <c r="A1043" s="14" t="s">
        <v>4709</v>
      </c>
      <c r="B1043" s="14" t="s">
        <v>4710</v>
      </c>
      <c r="C1043" s="14" t="s">
        <v>4711</v>
      </c>
      <c r="D1043" s="14" t="s">
        <v>4712</v>
      </c>
      <c r="E1043" s="14" t="s">
        <v>220</v>
      </c>
      <c r="F1043" s="14" t="s">
        <v>113</v>
      </c>
      <c r="G1043" s="14" t="s">
        <v>4713</v>
      </c>
      <c r="H1043" s="25" t="s">
        <v>3650</v>
      </c>
      <c r="I1043" s="26">
        <v>53.15</v>
      </c>
      <c r="J1043" s="22">
        <v>0.0</v>
      </c>
      <c r="K1043" s="22">
        <f t="shared" si="6"/>
        <v>0</v>
      </c>
      <c r="L1043" s="22">
        <f t="shared" si="7"/>
        <v>0</v>
      </c>
      <c r="M1043" s="22">
        <v>0.0</v>
      </c>
      <c r="N1043" s="22">
        <f t="shared" si="8"/>
        <v>0</v>
      </c>
      <c r="O1043" s="22">
        <f t="shared" si="9"/>
        <v>0</v>
      </c>
      <c r="P1043" s="22">
        <v>22.0</v>
      </c>
      <c r="Q1043" s="22">
        <f t="shared" si="10"/>
        <v>0</v>
      </c>
      <c r="R1043" s="22">
        <f t="shared" si="11"/>
        <v>22</v>
      </c>
      <c r="S1043" s="22">
        <v>100.0</v>
      </c>
      <c r="T1043" s="22">
        <f t="shared" si="12"/>
        <v>68.85</v>
      </c>
      <c r="U1043" s="22">
        <f t="shared" si="13"/>
        <v>31.15</v>
      </c>
      <c r="V1043" s="22">
        <f t="shared" si="14"/>
        <v>0</v>
      </c>
      <c r="W1043" s="22">
        <v>13.9</v>
      </c>
      <c r="X1043" s="22">
        <f t="shared" si="15"/>
        <v>13.9</v>
      </c>
      <c r="Y1043" s="22">
        <f t="shared" si="16"/>
        <v>0</v>
      </c>
      <c r="Z1043" s="22">
        <v>0.39</v>
      </c>
      <c r="AA1043" s="22">
        <f t="shared" si="17"/>
        <v>0.39</v>
      </c>
      <c r="AB1043" s="22">
        <f t="shared" si="18"/>
        <v>0</v>
      </c>
      <c r="AC1043" s="22">
        <v>68.87</v>
      </c>
      <c r="AD1043" s="22">
        <f t="shared" si="19"/>
        <v>68.87</v>
      </c>
      <c r="AE1043" s="22">
        <f t="shared" si="20"/>
        <v>0</v>
      </c>
      <c r="AF1043" s="22">
        <v>1.37</v>
      </c>
      <c r="AG1043" s="22">
        <f t="shared" si="21"/>
        <v>1.37</v>
      </c>
      <c r="AH1043" s="22">
        <f t="shared" si="22"/>
        <v>0</v>
      </c>
      <c r="AI1043" s="22">
        <v>60.86</v>
      </c>
      <c r="AJ1043" s="22">
        <f t="shared" si="23"/>
        <v>60.86</v>
      </c>
      <c r="AK1043" s="22">
        <f t="shared" si="24"/>
        <v>0</v>
      </c>
      <c r="AL1043" s="22">
        <f t="shared" ref="AL1043:AN1043" si="4318">AF1043+AI1043</f>
        <v>62.23</v>
      </c>
      <c r="AM1043" s="22">
        <f t="shared" si="4318"/>
        <v>62.23</v>
      </c>
      <c r="AN1043" s="22">
        <f t="shared" si="4318"/>
        <v>0</v>
      </c>
      <c r="AO1043" s="22">
        <f t="shared" ref="AO1043:AQ1043" si="4319">SUM(J1043+M1043+P1043+S1043+W1043+Z1043+AC1043+AF1043+AI1043)</f>
        <v>267.39</v>
      </c>
      <c r="AP1043" s="22">
        <f t="shared" si="4319"/>
        <v>214.24</v>
      </c>
      <c r="AQ1043" s="22">
        <f t="shared" si="4319"/>
        <v>53.15</v>
      </c>
      <c r="AR1043" s="22">
        <v>0.0</v>
      </c>
      <c r="AS1043" s="22">
        <f t="shared" si="27"/>
        <v>53.15</v>
      </c>
      <c r="AT1043" s="22">
        <f t="shared" si="28"/>
        <v>53.15</v>
      </c>
      <c r="AU1043" s="22">
        <f t="shared" si="29"/>
        <v>0</v>
      </c>
      <c r="AV1043" s="22">
        <f t="shared" si="4320"/>
        <v>4554</v>
      </c>
      <c r="AW1043" s="22">
        <f t="shared" si="31"/>
        <v>4554</v>
      </c>
      <c r="AX1043" s="22">
        <f t="shared" si="32"/>
        <v>0</v>
      </c>
      <c r="AY1043" s="22">
        <v>70.73</v>
      </c>
      <c r="AZ1043" s="22">
        <f t="shared" si="33"/>
        <v>70.73</v>
      </c>
      <c r="BA1043" s="22">
        <f t="shared" si="34"/>
        <v>0</v>
      </c>
      <c r="BB1043" s="22">
        <f t="shared" si="35"/>
        <v>4624.73</v>
      </c>
      <c r="BC1043" s="22">
        <f t="shared" ref="BC1043:BD1043" si="4321">SUM(AW1043+AZ1043)</f>
        <v>4624.73</v>
      </c>
      <c r="BD1043" s="22">
        <f t="shared" si="4321"/>
        <v>0</v>
      </c>
      <c r="BE1043" s="22">
        <f t="shared" si="37"/>
        <v>0</v>
      </c>
      <c r="BF1043" s="27">
        <v>0.0</v>
      </c>
      <c r="BG1043" s="22">
        <f t="shared" si="38"/>
        <v>0</v>
      </c>
      <c r="BH1043" s="22">
        <f t="shared" si="39"/>
        <v>0</v>
      </c>
      <c r="BI1043" s="22">
        <v>663.03</v>
      </c>
      <c r="BJ1043" s="22">
        <f t="shared" si="40"/>
        <v>663.03</v>
      </c>
      <c r="BK1043" s="22">
        <f t="shared" si="41"/>
        <v>0</v>
      </c>
      <c r="BL1043" s="22"/>
      <c r="BM1043" s="22">
        <f t="shared" si="42"/>
        <v>0</v>
      </c>
      <c r="BN1043" s="22" t="str">
        <f t="shared" si="43"/>
        <v/>
      </c>
      <c r="BO1043" s="22">
        <f t="shared" ref="BO1043:BQ1043" si="4322">BF1043+BI1043+BL1043</f>
        <v>663.03</v>
      </c>
      <c r="BP1043" s="22">
        <f t="shared" si="4322"/>
        <v>663.03</v>
      </c>
      <c r="BQ1043" s="22">
        <f t="shared" si="4322"/>
        <v>0</v>
      </c>
      <c r="BR1043" s="22">
        <f t="shared" si="45"/>
        <v>0</v>
      </c>
      <c r="BS1043" s="22">
        <v>0.0</v>
      </c>
      <c r="BT1043" s="22">
        <f t="shared" si="46"/>
        <v>0</v>
      </c>
      <c r="BU1043" s="22">
        <f t="shared" si="47"/>
        <v>0</v>
      </c>
      <c r="BV1043" s="22">
        <f t="shared" si="48"/>
        <v>0</v>
      </c>
      <c r="BW1043" s="27">
        <v>372.43</v>
      </c>
      <c r="BX1043" s="22">
        <f t="shared" si="49"/>
        <v>372.43</v>
      </c>
      <c r="BY1043" s="22">
        <f t="shared" si="50"/>
        <v>0</v>
      </c>
      <c r="BZ1043" s="22">
        <f t="shared" si="51"/>
        <v>0</v>
      </c>
      <c r="CA1043" s="22">
        <f t="shared" si="52"/>
        <v>0</v>
      </c>
    </row>
    <row r="1044" ht="14.25" customHeight="1">
      <c r="A1044" s="14" t="s">
        <v>4714</v>
      </c>
      <c r="B1044" s="14" t="s">
        <v>4715</v>
      </c>
      <c r="C1044" s="14" t="s">
        <v>4716</v>
      </c>
      <c r="D1044" s="14" t="s">
        <v>4717</v>
      </c>
      <c r="E1044" s="14" t="s">
        <v>266</v>
      </c>
      <c r="F1044" s="14" t="s">
        <v>209</v>
      </c>
      <c r="G1044" s="14" t="s">
        <v>4718</v>
      </c>
      <c r="H1044" s="25" t="s">
        <v>3650</v>
      </c>
      <c r="I1044" s="26">
        <v>53.15</v>
      </c>
      <c r="J1044" s="22">
        <v>0.0</v>
      </c>
      <c r="K1044" s="22">
        <f t="shared" si="6"/>
        <v>0</v>
      </c>
      <c r="L1044" s="22">
        <f t="shared" si="7"/>
        <v>0</v>
      </c>
      <c r="M1044" s="22">
        <v>0.0</v>
      </c>
      <c r="N1044" s="22">
        <f t="shared" si="8"/>
        <v>0</v>
      </c>
      <c r="O1044" s="22">
        <f t="shared" si="9"/>
        <v>0</v>
      </c>
      <c r="P1044" s="22">
        <v>10.0</v>
      </c>
      <c r="Q1044" s="22">
        <f t="shared" si="10"/>
        <v>0</v>
      </c>
      <c r="R1044" s="22">
        <f t="shared" si="11"/>
        <v>10</v>
      </c>
      <c r="S1044" s="22">
        <v>100.0</v>
      </c>
      <c r="T1044" s="22">
        <f t="shared" si="12"/>
        <v>56.85</v>
      </c>
      <c r="U1044" s="22">
        <f t="shared" si="13"/>
        <v>43.15</v>
      </c>
      <c r="V1044" s="22">
        <f t="shared" si="14"/>
        <v>0</v>
      </c>
      <c r="W1044" s="22">
        <v>13.9</v>
      </c>
      <c r="X1044" s="22">
        <f t="shared" si="15"/>
        <v>13.9</v>
      </c>
      <c r="Y1044" s="22">
        <f t="shared" si="16"/>
        <v>0</v>
      </c>
      <c r="Z1044" s="22">
        <v>0.39</v>
      </c>
      <c r="AA1044" s="22">
        <f t="shared" si="17"/>
        <v>0.39</v>
      </c>
      <c r="AB1044" s="22">
        <f t="shared" si="18"/>
        <v>0</v>
      </c>
      <c r="AC1044" s="22">
        <v>68.87</v>
      </c>
      <c r="AD1044" s="22">
        <f t="shared" si="19"/>
        <v>68.87</v>
      </c>
      <c r="AE1044" s="22">
        <f t="shared" si="20"/>
        <v>0</v>
      </c>
      <c r="AF1044" s="22">
        <v>1.37</v>
      </c>
      <c r="AG1044" s="22">
        <f t="shared" si="21"/>
        <v>1.37</v>
      </c>
      <c r="AH1044" s="22">
        <f t="shared" si="22"/>
        <v>0</v>
      </c>
      <c r="AI1044" s="22">
        <v>60.86</v>
      </c>
      <c r="AJ1044" s="22">
        <f t="shared" si="23"/>
        <v>60.86</v>
      </c>
      <c r="AK1044" s="22">
        <f t="shared" si="24"/>
        <v>0</v>
      </c>
      <c r="AL1044" s="22">
        <f t="shared" ref="AL1044:AN1044" si="4323">AF1044+AI1044</f>
        <v>62.23</v>
      </c>
      <c r="AM1044" s="22">
        <f t="shared" si="4323"/>
        <v>62.23</v>
      </c>
      <c r="AN1044" s="22">
        <f t="shared" si="4323"/>
        <v>0</v>
      </c>
      <c r="AO1044" s="22">
        <f t="shared" ref="AO1044:AQ1044" si="4324">SUM(J1044+M1044+P1044+S1044+W1044+Z1044+AC1044+AF1044+AI1044)</f>
        <v>255.39</v>
      </c>
      <c r="AP1044" s="22">
        <f t="shared" si="4324"/>
        <v>202.24</v>
      </c>
      <c r="AQ1044" s="22">
        <f t="shared" si="4324"/>
        <v>53.15</v>
      </c>
      <c r="AR1044" s="22">
        <v>0.0</v>
      </c>
      <c r="AS1044" s="22">
        <f t="shared" si="27"/>
        <v>53.15</v>
      </c>
      <c r="AT1044" s="22">
        <f t="shared" si="28"/>
        <v>53.15</v>
      </c>
      <c r="AU1044" s="22">
        <f t="shared" si="29"/>
        <v>0</v>
      </c>
      <c r="AV1044" s="22">
        <f t="shared" si="4320"/>
        <v>4554</v>
      </c>
      <c r="AW1044" s="22">
        <f t="shared" si="31"/>
        <v>4554</v>
      </c>
      <c r="AX1044" s="22">
        <f t="shared" si="32"/>
        <v>0</v>
      </c>
      <c r="AY1044" s="22">
        <v>70.73</v>
      </c>
      <c r="AZ1044" s="22">
        <f t="shared" si="33"/>
        <v>70.73</v>
      </c>
      <c r="BA1044" s="22">
        <f t="shared" si="34"/>
        <v>0</v>
      </c>
      <c r="BB1044" s="22">
        <f t="shared" si="35"/>
        <v>4624.73</v>
      </c>
      <c r="BC1044" s="22">
        <f t="shared" ref="BC1044:BD1044" si="4325">SUM(AW1044+AZ1044)</f>
        <v>4624.73</v>
      </c>
      <c r="BD1044" s="22">
        <f t="shared" si="4325"/>
        <v>0</v>
      </c>
      <c r="BE1044" s="22">
        <f t="shared" si="37"/>
        <v>0</v>
      </c>
      <c r="BF1044" s="27">
        <v>0.0</v>
      </c>
      <c r="BG1044" s="22">
        <f t="shared" si="38"/>
        <v>0</v>
      </c>
      <c r="BH1044" s="22">
        <f t="shared" si="39"/>
        <v>0</v>
      </c>
      <c r="BI1044" s="22">
        <v>267.75</v>
      </c>
      <c r="BJ1044" s="22">
        <f t="shared" si="40"/>
        <v>267.75</v>
      </c>
      <c r="BK1044" s="22">
        <f t="shared" si="41"/>
        <v>0</v>
      </c>
      <c r="BL1044" s="22"/>
      <c r="BM1044" s="22">
        <f t="shared" si="42"/>
        <v>0</v>
      </c>
      <c r="BN1044" s="22" t="str">
        <f t="shared" si="43"/>
        <v/>
      </c>
      <c r="BO1044" s="22">
        <f t="shared" ref="BO1044:BQ1044" si="4326">BF1044+BI1044+BL1044</f>
        <v>267.75</v>
      </c>
      <c r="BP1044" s="22">
        <f t="shared" si="4326"/>
        <v>267.75</v>
      </c>
      <c r="BQ1044" s="22">
        <f t="shared" si="4326"/>
        <v>0</v>
      </c>
      <c r="BR1044" s="22">
        <f t="shared" si="45"/>
        <v>0</v>
      </c>
      <c r="BS1044" s="22">
        <v>0.0</v>
      </c>
      <c r="BT1044" s="22">
        <f t="shared" si="46"/>
        <v>0</v>
      </c>
      <c r="BU1044" s="22">
        <f t="shared" si="47"/>
        <v>0</v>
      </c>
      <c r="BV1044" s="22">
        <f t="shared" si="48"/>
        <v>0</v>
      </c>
      <c r="BW1044" s="27">
        <v>957.7</v>
      </c>
      <c r="BX1044" s="22">
        <f t="shared" si="49"/>
        <v>957.7</v>
      </c>
      <c r="BY1044" s="22">
        <f t="shared" si="50"/>
        <v>0</v>
      </c>
      <c r="BZ1044" s="22">
        <f t="shared" si="51"/>
        <v>0</v>
      </c>
      <c r="CA1044" s="22">
        <f t="shared" si="52"/>
        <v>0</v>
      </c>
    </row>
    <row r="1045" ht="14.25" customHeight="1">
      <c r="A1045" s="14" t="s">
        <v>4719</v>
      </c>
      <c r="B1045" s="14" t="s">
        <v>4720</v>
      </c>
      <c r="C1045" s="14" t="s">
        <v>4721</v>
      </c>
      <c r="D1045" s="14" t="s">
        <v>4722</v>
      </c>
      <c r="E1045" s="14" t="s">
        <v>4094</v>
      </c>
      <c r="F1045" s="14" t="s">
        <v>3881</v>
      </c>
      <c r="G1045" s="14" t="s">
        <v>4723</v>
      </c>
      <c r="H1045" s="25" t="s">
        <v>3650</v>
      </c>
      <c r="I1045" s="26">
        <v>53.15</v>
      </c>
      <c r="J1045" s="22">
        <v>0.0</v>
      </c>
      <c r="K1045" s="22">
        <f t="shared" si="6"/>
        <v>0</v>
      </c>
      <c r="L1045" s="22">
        <f t="shared" si="7"/>
        <v>0</v>
      </c>
      <c r="M1045" s="22">
        <v>0.0</v>
      </c>
      <c r="N1045" s="22">
        <f t="shared" si="8"/>
        <v>0</v>
      </c>
      <c r="O1045" s="22">
        <f t="shared" si="9"/>
        <v>0</v>
      </c>
      <c r="P1045" s="22">
        <v>10.0</v>
      </c>
      <c r="Q1045" s="22">
        <f t="shared" si="10"/>
        <v>0</v>
      </c>
      <c r="R1045" s="22">
        <f t="shared" si="11"/>
        <v>10</v>
      </c>
      <c r="S1045" s="22">
        <v>100.0</v>
      </c>
      <c r="T1045" s="22">
        <f t="shared" si="12"/>
        <v>56.85</v>
      </c>
      <c r="U1045" s="22">
        <f t="shared" si="13"/>
        <v>43.15</v>
      </c>
      <c r="V1045" s="22">
        <f t="shared" si="14"/>
        <v>0</v>
      </c>
      <c r="W1045" s="22">
        <v>13.9</v>
      </c>
      <c r="X1045" s="22">
        <f t="shared" si="15"/>
        <v>13.9</v>
      </c>
      <c r="Y1045" s="22">
        <f t="shared" si="16"/>
        <v>0</v>
      </c>
      <c r="Z1045" s="22">
        <v>0.39</v>
      </c>
      <c r="AA1045" s="22">
        <f t="shared" si="17"/>
        <v>0.39</v>
      </c>
      <c r="AB1045" s="22">
        <f t="shared" si="18"/>
        <v>0</v>
      </c>
      <c r="AC1045" s="22">
        <v>68.87</v>
      </c>
      <c r="AD1045" s="22">
        <f t="shared" si="19"/>
        <v>68.87</v>
      </c>
      <c r="AE1045" s="22">
        <f t="shared" si="20"/>
        <v>0</v>
      </c>
      <c r="AF1045" s="22">
        <v>1.37</v>
      </c>
      <c r="AG1045" s="22">
        <f t="shared" si="21"/>
        <v>1.37</v>
      </c>
      <c r="AH1045" s="22">
        <f t="shared" si="22"/>
        <v>0</v>
      </c>
      <c r="AI1045" s="22">
        <v>60.86</v>
      </c>
      <c r="AJ1045" s="22">
        <f t="shared" si="23"/>
        <v>60.86</v>
      </c>
      <c r="AK1045" s="22">
        <f t="shared" si="24"/>
        <v>0</v>
      </c>
      <c r="AL1045" s="22">
        <f t="shared" ref="AL1045:AN1045" si="4327">AF1045+AI1045</f>
        <v>62.23</v>
      </c>
      <c r="AM1045" s="22">
        <f t="shared" si="4327"/>
        <v>62.23</v>
      </c>
      <c r="AN1045" s="22">
        <f t="shared" si="4327"/>
        <v>0</v>
      </c>
      <c r="AO1045" s="22">
        <f t="shared" ref="AO1045:AQ1045" si="4328">SUM(J1045+M1045+P1045+S1045+W1045+Z1045+AC1045+AF1045+AI1045)</f>
        <v>255.39</v>
      </c>
      <c r="AP1045" s="22">
        <f t="shared" si="4328"/>
        <v>202.24</v>
      </c>
      <c r="AQ1045" s="22">
        <f t="shared" si="4328"/>
        <v>53.15</v>
      </c>
      <c r="AR1045" s="22">
        <v>0.0</v>
      </c>
      <c r="AS1045" s="22">
        <f t="shared" si="27"/>
        <v>53.15</v>
      </c>
      <c r="AT1045" s="22">
        <f t="shared" si="28"/>
        <v>53.15</v>
      </c>
      <c r="AU1045" s="22">
        <f t="shared" si="29"/>
        <v>0</v>
      </c>
      <c r="AV1045" s="22">
        <f t="shared" ref="AV1045:AV1046" si="4333">82.93*120</f>
        <v>9951.6</v>
      </c>
      <c r="AW1045" s="22">
        <f t="shared" si="31"/>
        <v>9951.6</v>
      </c>
      <c r="AX1045" s="22">
        <f t="shared" si="32"/>
        <v>0</v>
      </c>
      <c r="AY1045" s="22">
        <v>175.06</v>
      </c>
      <c r="AZ1045" s="22">
        <f t="shared" si="33"/>
        <v>175.06</v>
      </c>
      <c r="BA1045" s="22">
        <f t="shared" si="34"/>
        <v>0</v>
      </c>
      <c r="BB1045" s="22">
        <f t="shared" si="35"/>
        <v>10126.66</v>
      </c>
      <c r="BC1045" s="22">
        <f t="shared" ref="BC1045:BD1045" si="4329">SUM(AW1045+AZ1045)</f>
        <v>10126.66</v>
      </c>
      <c r="BD1045" s="22">
        <f t="shared" si="4329"/>
        <v>0</v>
      </c>
      <c r="BE1045" s="22">
        <f t="shared" si="37"/>
        <v>0</v>
      </c>
      <c r="BF1045" s="27">
        <v>0.0</v>
      </c>
      <c r="BG1045" s="22">
        <f t="shared" si="38"/>
        <v>0</v>
      </c>
      <c r="BH1045" s="22">
        <f t="shared" si="39"/>
        <v>0</v>
      </c>
      <c r="BI1045" s="22">
        <v>527.03</v>
      </c>
      <c r="BJ1045" s="22">
        <f t="shared" si="40"/>
        <v>527.03</v>
      </c>
      <c r="BK1045" s="22">
        <f t="shared" si="41"/>
        <v>0</v>
      </c>
      <c r="BL1045" s="22"/>
      <c r="BM1045" s="22">
        <f t="shared" si="42"/>
        <v>0</v>
      </c>
      <c r="BN1045" s="22" t="str">
        <f t="shared" si="43"/>
        <v/>
      </c>
      <c r="BO1045" s="22">
        <f t="shared" ref="BO1045:BQ1045" si="4330">BF1045+BI1045+BL1045</f>
        <v>527.03</v>
      </c>
      <c r="BP1045" s="22">
        <f t="shared" si="4330"/>
        <v>527.03</v>
      </c>
      <c r="BQ1045" s="22">
        <f t="shared" si="4330"/>
        <v>0</v>
      </c>
      <c r="BR1045" s="22">
        <f t="shared" si="45"/>
        <v>0</v>
      </c>
      <c r="BS1045" s="22">
        <v>0.0</v>
      </c>
      <c r="BT1045" s="22">
        <f t="shared" si="46"/>
        <v>0</v>
      </c>
      <c r="BU1045" s="22">
        <f t="shared" si="47"/>
        <v>0</v>
      </c>
      <c r="BV1045" s="22">
        <f t="shared" si="48"/>
        <v>0</v>
      </c>
      <c r="BW1045" s="27">
        <v>1149.24</v>
      </c>
      <c r="BX1045" s="22">
        <f t="shared" si="49"/>
        <v>1149.24</v>
      </c>
      <c r="BY1045" s="22">
        <f t="shared" si="50"/>
        <v>0</v>
      </c>
      <c r="BZ1045" s="22">
        <f t="shared" si="51"/>
        <v>0</v>
      </c>
      <c r="CA1045" s="22">
        <f t="shared" si="52"/>
        <v>0</v>
      </c>
    </row>
    <row r="1046" ht="14.25" customHeight="1">
      <c r="A1046" s="14" t="s">
        <v>4724</v>
      </c>
      <c r="B1046" s="14" t="s">
        <v>4725</v>
      </c>
      <c r="C1046" s="14" t="s">
        <v>4726</v>
      </c>
      <c r="D1046" s="14" t="s">
        <v>4727</v>
      </c>
      <c r="E1046" s="14" t="s">
        <v>4728</v>
      </c>
      <c r="F1046" s="14" t="s">
        <v>3709</v>
      </c>
      <c r="G1046" s="14" t="s">
        <v>4729</v>
      </c>
      <c r="H1046" s="25" t="s">
        <v>3650</v>
      </c>
      <c r="I1046" s="26">
        <v>53.15</v>
      </c>
      <c r="J1046" s="22">
        <v>0.0</v>
      </c>
      <c r="K1046" s="22">
        <f t="shared" si="6"/>
        <v>0</v>
      </c>
      <c r="L1046" s="22">
        <f t="shared" si="7"/>
        <v>0</v>
      </c>
      <c r="M1046" s="22">
        <v>0.0</v>
      </c>
      <c r="N1046" s="22">
        <f t="shared" si="8"/>
        <v>0</v>
      </c>
      <c r="O1046" s="22">
        <f t="shared" si="9"/>
        <v>0</v>
      </c>
      <c r="P1046" s="22">
        <v>22.0</v>
      </c>
      <c r="Q1046" s="22">
        <f t="shared" si="10"/>
        <v>0</v>
      </c>
      <c r="R1046" s="22">
        <f t="shared" si="11"/>
        <v>22</v>
      </c>
      <c r="S1046" s="22">
        <v>100.0</v>
      </c>
      <c r="T1046" s="22">
        <f t="shared" si="12"/>
        <v>68.85</v>
      </c>
      <c r="U1046" s="22">
        <f t="shared" si="13"/>
        <v>31.15</v>
      </c>
      <c r="V1046" s="22">
        <f t="shared" si="14"/>
        <v>0</v>
      </c>
      <c r="W1046" s="22">
        <v>13.9</v>
      </c>
      <c r="X1046" s="22">
        <f t="shared" si="15"/>
        <v>13.9</v>
      </c>
      <c r="Y1046" s="22">
        <f t="shared" si="16"/>
        <v>0</v>
      </c>
      <c r="Z1046" s="22">
        <v>0.39</v>
      </c>
      <c r="AA1046" s="22">
        <f t="shared" si="17"/>
        <v>0.39</v>
      </c>
      <c r="AB1046" s="22">
        <f t="shared" si="18"/>
        <v>0</v>
      </c>
      <c r="AC1046" s="22">
        <v>68.87</v>
      </c>
      <c r="AD1046" s="22">
        <f t="shared" si="19"/>
        <v>68.87</v>
      </c>
      <c r="AE1046" s="22">
        <f t="shared" si="20"/>
        <v>0</v>
      </c>
      <c r="AF1046" s="22">
        <v>1.37</v>
      </c>
      <c r="AG1046" s="22">
        <f t="shared" si="21"/>
        <v>1.37</v>
      </c>
      <c r="AH1046" s="22">
        <f t="shared" si="22"/>
        <v>0</v>
      </c>
      <c r="AI1046" s="22">
        <v>60.86</v>
      </c>
      <c r="AJ1046" s="22">
        <f t="shared" si="23"/>
        <v>60.86</v>
      </c>
      <c r="AK1046" s="22">
        <f t="shared" si="24"/>
        <v>0</v>
      </c>
      <c r="AL1046" s="22">
        <f t="shared" ref="AL1046:AN1046" si="4331">AF1046+AI1046</f>
        <v>62.23</v>
      </c>
      <c r="AM1046" s="22">
        <f t="shared" si="4331"/>
        <v>62.23</v>
      </c>
      <c r="AN1046" s="22">
        <f t="shared" si="4331"/>
        <v>0</v>
      </c>
      <c r="AO1046" s="22">
        <f t="shared" ref="AO1046:AQ1046" si="4332">SUM(J1046+M1046+P1046+S1046+W1046+Z1046+AC1046+AF1046+AI1046)</f>
        <v>267.39</v>
      </c>
      <c r="AP1046" s="22">
        <f t="shared" si="4332"/>
        <v>214.24</v>
      </c>
      <c r="AQ1046" s="22">
        <f t="shared" si="4332"/>
        <v>53.15</v>
      </c>
      <c r="AR1046" s="22">
        <v>0.0</v>
      </c>
      <c r="AS1046" s="22">
        <f t="shared" si="27"/>
        <v>53.15</v>
      </c>
      <c r="AT1046" s="22">
        <f t="shared" si="28"/>
        <v>53.15</v>
      </c>
      <c r="AU1046" s="22">
        <f t="shared" si="29"/>
        <v>0</v>
      </c>
      <c r="AV1046" s="22">
        <f t="shared" si="4333"/>
        <v>9951.6</v>
      </c>
      <c r="AW1046" s="22">
        <f t="shared" si="31"/>
        <v>9951.6</v>
      </c>
      <c r="AX1046" s="22">
        <f t="shared" si="32"/>
        <v>0</v>
      </c>
      <c r="AY1046" s="22">
        <v>175.06</v>
      </c>
      <c r="AZ1046" s="22">
        <f t="shared" si="33"/>
        <v>175.06</v>
      </c>
      <c r="BA1046" s="22">
        <f t="shared" si="34"/>
        <v>0</v>
      </c>
      <c r="BB1046" s="22">
        <f t="shared" si="35"/>
        <v>10126.66</v>
      </c>
      <c r="BC1046" s="22">
        <f t="shared" ref="BC1046:BD1046" si="4334">SUM(AW1046+AZ1046)</f>
        <v>10126.66</v>
      </c>
      <c r="BD1046" s="22">
        <f t="shared" si="4334"/>
        <v>0</v>
      </c>
      <c r="BE1046" s="22">
        <f t="shared" si="37"/>
        <v>0</v>
      </c>
      <c r="BF1046" s="27">
        <v>0.0</v>
      </c>
      <c r="BG1046" s="22">
        <f t="shared" si="38"/>
        <v>0</v>
      </c>
      <c r="BH1046" s="22">
        <f t="shared" si="39"/>
        <v>0</v>
      </c>
      <c r="BI1046" s="22">
        <v>283.41</v>
      </c>
      <c r="BJ1046" s="22">
        <f t="shared" si="40"/>
        <v>283.41</v>
      </c>
      <c r="BK1046" s="22">
        <f t="shared" si="41"/>
        <v>0</v>
      </c>
      <c r="BL1046" s="22"/>
      <c r="BM1046" s="22">
        <f t="shared" si="42"/>
        <v>0</v>
      </c>
      <c r="BN1046" s="22" t="str">
        <f t="shared" si="43"/>
        <v/>
      </c>
      <c r="BO1046" s="22">
        <f t="shared" ref="BO1046:BQ1046" si="4335">BF1046+BI1046+BL1046</f>
        <v>283.41</v>
      </c>
      <c r="BP1046" s="22">
        <f t="shared" si="4335"/>
        <v>283.41</v>
      </c>
      <c r="BQ1046" s="22">
        <f t="shared" si="4335"/>
        <v>0</v>
      </c>
      <c r="BR1046" s="22">
        <f t="shared" si="45"/>
        <v>0</v>
      </c>
      <c r="BS1046" s="22">
        <v>0.0</v>
      </c>
      <c r="BT1046" s="22">
        <f t="shared" si="46"/>
        <v>0</v>
      </c>
      <c r="BU1046" s="22">
        <f t="shared" si="47"/>
        <v>0</v>
      </c>
      <c r="BV1046" s="22">
        <f t="shared" si="48"/>
        <v>0</v>
      </c>
      <c r="BW1046" s="27">
        <v>170.26</v>
      </c>
      <c r="BX1046" s="22">
        <f t="shared" si="49"/>
        <v>170.26</v>
      </c>
      <c r="BY1046" s="22">
        <f t="shared" si="50"/>
        <v>0</v>
      </c>
      <c r="BZ1046" s="22">
        <f t="shared" si="51"/>
        <v>0</v>
      </c>
      <c r="CA1046" s="22">
        <f t="shared" si="52"/>
        <v>0</v>
      </c>
    </row>
    <row r="1047" ht="14.25" customHeight="1">
      <c r="A1047" s="14" t="s">
        <v>4730</v>
      </c>
      <c r="B1047" s="14" t="s">
        <v>4731</v>
      </c>
      <c r="C1047" s="14" t="s">
        <v>4732</v>
      </c>
      <c r="D1047" s="14" t="s">
        <v>4733</v>
      </c>
      <c r="E1047" s="14" t="s">
        <v>298</v>
      </c>
      <c r="F1047" s="14" t="s">
        <v>878</v>
      </c>
      <c r="G1047" s="14" t="s">
        <v>4734</v>
      </c>
      <c r="H1047" s="25" t="s">
        <v>3650</v>
      </c>
      <c r="I1047" s="26">
        <v>53.15</v>
      </c>
      <c r="J1047" s="22">
        <v>0.0</v>
      </c>
      <c r="K1047" s="22">
        <f t="shared" si="6"/>
        <v>0</v>
      </c>
      <c r="L1047" s="22">
        <f t="shared" si="7"/>
        <v>0</v>
      </c>
      <c r="M1047" s="22">
        <v>0.0</v>
      </c>
      <c r="N1047" s="22">
        <f t="shared" si="8"/>
        <v>0</v>
      </c>
      <c r="O1047" s="22">
        <f t="shared" si="9"/>
        <v>0</v>
      </c>
      <c r="P1047" s="22">
        <v>10.0</v>
      </c>
      <c r="Q1047" s="22">
        <f t="shared" si="10"/>
        <v>0</v>
      </c>
      <c r="R1047" s="22">
        <f t="shared" si="11"/>
        <v>10</v>
      </c>
      <c r="S1047" s="22">
        <v>100.0</v>
      </c>
      <c r="T1047" s="22">
        <f t="shared" si="12"/>
        <v>56.85</v>
      </c>
      <c r="U1047" s="22">
        <f t="shared" si="13"/>
        <v>43.15</v>
      </c>
      <c r="V1047" s="22">
        <f t="shared" si="14"/>
        <v>0</v>
      </c>
      <c r="W1047" s="22">
        <v>13.9</v>
      </c>
      <c r="X1047" s="22">
        <f t="shared" si="15"/>
        <v>13.9</v>
      </c>
      <c r="Y1047" s="22">
        <f t="shared" si="16"/>
        <v>0</v>
      </c>
      <c r="Z1047" s="22">
        <v>0.39</v>
      </c>
      <c r="AA1047" s="22">
        <f t="shared" si="17"/>
        <v>0.39</v>
      </c>
      <c r="AB1047" s="22">
        <f t="shared" si="18"/>
        <v>0</v>
      </c>
      <c r="AC1047" s="22">
        <v>68.87</v>
      </c>
      <c r="AD1047" s="22">
        <f t="shared" si="19"/>
        <v>68.87</v>
      </c>
      <c r="AE1047" s="22">
        <f t="shared" si="20"/>
        <v>0</v>
      </c>
      <c r="AF1047" s="22">
        <v>1.37</v>
      </c>
      <c r="AG1047" s="22">
        <f t="shared" si="21"/>
        <v>1.37</v>
      </c>
      <c r="AH1047" s="22">
        <f t="shared" si="22"/>
        <v>0</v>
      </c>
      <c r="AI1047" s="22">
        <v>60.86</v>
      </c>
      <c r="AJ1047" s="22">
        <f t="shared" si="23"/>
        <v>60.86</v>
      </c>
      <c r="AK1047" s="22">
        <f t="shared" si="24"/>
        <v>0</v>
      </c>
      <c r="AL1047" s="22">
        <f t="shared" ref="AL1047:AN1047" si="4336">AF1047+AI1047</f>
        <v>62.23</v>
      </c>
      <c r="AM1047" s="22">
        <f t="shared" si="4336"/>
        <v>62.23</v>
      </c>
      <c r="AN1047" s="22">
        <f t="shared" si="4336"/>
        <v>0</v>
      </c>
      <c r="AO1047" s="22">
        <f t="shared" ref="AO1047:AQ1047" si="4337">SUM(J1047+M1047+P1047+S1047+W1047+Z1047+AC1047+AF1047+AI1047)</f>
        <v>255.39</v>
      </c>
      <c r="AP1047" s="22">
        <f t="shared" si="4337"/>
        <v>202.24</v>
      </c>
      <c r="AQ1047" s="22">
        <f t="shared" si="4337"/>
        <v>53.15</v>
      </c>
      <c r="AR1047" s="22">
        <v>0.0</v>
      </c>
      <c r="AS1047" s="22">
        <f t="shared" si="27"/>
        <v>53.15</v>
      </c>
      <c r="AT1047" s="22">
        <f t="shared" si="28"/>
        <v>53.15</v>
      </c>
      <c r="AU1047" s="22">
        <f t="shared" si="29"/>
        <v>0</v>
      </c>
      <c r="AV1047" s="22">
        <f>37.95*120</f>
        <v>4554</v>
      </c>
      <c r="AW1047" s="22">
        <f t="shared" si="31"/>
        <v>4554</v>
      </c>
      <c r="AX1047" s="22">
        <f t="shared" si="32"/>
        <v>0</v>
      </c>
      <c r="AY1047" s="22">
        <v>70.73</v>
      </c>
      <c r="AZ1047" s="22">
        <f t="shared" si="33"/>
        <v>70.73</v>
      </c>
      <c r="BA1047" s="22">
        <f t="shared" si="34"/>
        <v>0</v>
      </c>
      <c r="BB1047" s="22">
        <f t="shared" si="35"/>
        <v>4624.73</v>
      </c>
      <c r="BC1047" s="22">
        <f t="shared" ref="BC1047:BD1047" si="4338">SUM(AW1047+AZ1047)</f>
        <v>4624.73</v>
      </c>
      <c r="BD1047" s="22">
        <f t="shared" si="4338"/>
        <v>0</v>
      </c>
      <c r="BE1047" s="22">
        <f t="shared" si="37"/>
        <v>0</v>
      </c>
      <c r="BF1047" s="27">
        <v>0.0</v>
      </c>
      <c r="BG1047" s="22">
        <f t="shared" si="38"/>
        <v>0</v>
      </c>
      <c r="BH1047" s="22">
        <f t="shared" si="39"/>
        <v>0</v>
      </c>
      <c r="BI1047" s="22">
        <v>648.79</v>
      </c>
      <c r="BJ1047" s="22">
        <f t="shared" si="40"/>
        <v>648.79</v>
      </c>
      <c r="BK1047" s="22">
        <f t="shared" si="41"/>
        <v>0</v>
      </c>
      <c r="BL1047" s="22"/>
      <c r="BM1047" s="22">
        <f t="shared" si="42"/>
        <v>0</v>
      </c>
      <c r="BN1047" s="22" t="str">
        <f t="shared" si="43"/>
        <v/>
      </c>
      <c r="BO1047" s="22">
        <f t="shared" ref="BO1047:BQ1047" si="4339">BF1047+BI1047+BL1047</f>
        <v>648.79</v>
      </c>
      <c r="BP1047" s="22">
        <f t="shared" si="4339"/>
        <v>648.79</v>
      </c>
      <c r="BQ1047" s="22">
        <f t="shared" si="4339"/>
        <v>0</v>
      </c>
      <c r="BR1047" s="22">
        <f t="shared" si="45"/>
        <v>0</v>
      </c>
      <c r="BS1047" s="22">
        <v>0.0</v>
      </c>
      <c r="BT1047" s="22">
        <f t="shared" si="46"/>
        <v>0</v>
      </c>
      <c r="BU1047" s="22">
        <f t="shared" si="47"/>
        <v>0</v>
      </c>
      <c r="BV1047" s="22">
        <f t="shared" si="48"/>
        <v>0</v>
      </c>
      <c r="BW1047" s="27">
        <v>53.2</v>
      </c>
      <c r="BX1047" s="22">
        <f t="shared" si="49"/>
        <v>53.2</v>
      </c>
      <c r="BY1047" s="22">
        <f t="shared" si="50"/>
        <v>0</v>
      </c>
      <c r="BZ1047" s="22">
        <f t="shared" si="51"/>
        <v>0</v>
      </c>
      <c r="CA1047" s="22">
        <f t="shared" si="52"/>
        <v>0</v>
      </c>
    </row>
    <row r="1048" ht="14.25" customHeight="1">
      <c r="A1048" s="14" t="s">
        <v>4735</v>
      </c>
      <c r="B1048" s="14" t="s">
        <v>4736</v>
      </c>
      <c r="C1048" s="14" t="s">
        <v>4737</v>
      </c>
      <c r="D1048" s="14" t="s">
        <v>4738</v>
      </c>
      <c r="E1048" s="14" t="s">
        <v>4266</v>
      </c>
      <c r="F1048" s="14" t="s">
        <v>3853</v>
      </c>
      <c r="G1048" s="14" t="s">
        <v>4739</v>
      </c>
      <c r="H1048" s="25" t="s">
        <v>3650</v>
      </c>
      <c r="I1048" s="26">
        <v>53.15</v>
      </c>
      <c r="J1048" s="22">
        <v>0.0</v>
      </c>
      <c r="K1048" s="22">
        <f t="shared" si="6"/>
        <v>0</v>
      </c>
      <c r="L1048" s="22">
        <f t="shared" si="7"/>
        <v>0</v>
      </c>
      <c r="M1048" s="22">
        <v>0.0</v>
      </c>
      <c r="N1048" s="22">
        <f t="shared" si="8"/>
        <v>0</v>
      </c>
      <c r="O1048" s="22">
        <f t="shared" si="9"/>
        <v>0</v>
      </c>
      <c r="P1048" s="22">
        <v>10.0</v>
      </c>
      <c r="Q1048" s="22">
        <f t="shared" si="10"/>
        <v>0</v>
      </c>
      <c r="R1048" s="22">
        <f t="shared" si="11"/>
        <v>10</v>
      </c>
      <c r="S1048" s="22">
        <v>100.0</v>
      </c>
      <c r="T1048" s="22">
        <f t="shared" si="12"/>
        <v>56.85</v>
      </c>
      <c r="U1048" s="22">
        <f t="shared" si="13"/>
        <v>43.15</v>
      </c>
      <c r="V1048" s="22">
        <f t="shared" si="14"/>
        <v>0</v>
      </c>
      <c r="W1048" s="22">
        <v>13.9</v>
      </c>
      <c r="X1048" s="22">
        <f t="shared" si="15"/>
        <v>13.9</v>
      </c>
      <c r="Y1048" s="22">
        <f t="shared" si="16"/>
        <v>0</v>
      </c>
      <c r="Z1048" s="22">
        <v>0.39</v>
      </c>
      <c r="AA1048" s="22">
        <f t="shared" si="17"/>
        <v>0.39</v>
      </c>
      <c r="AB1048" s="22">
        <f t="shared" si="18"/>
        <v>0</v>
      </c>
      <c r="AC1048" s="22">
        <v>68.87</v>
      </c>
      <c r="AD1048" s="22">
        <f t="shared" si="19"/>
        <v>68.87</v>
      </c>
      <c r="AE1048" s="22">
        <f t="shared" si="20"/>
        <v>0</v>
      </c>
      <c r="AF1048" s="22">
        <v>1.37</v>
      </c>
      <c r="AG1048" s="22">
        <f t="shared" si="21"/>
        <v>1.37</v>
      </c>
      <c r="AH1048" s="22">
        <f t="shared" si="22"/>
        <v>0</v>
      </c>
      <c r="AI1048" s="22">
        <v>60.86</v>
      </c>
      <c r="AJ1048" s="22">
        <f t="shared" si="23"/>
        <v>60.86</v>
      </c>
      <c r="AK1048" s="22">
        <f t="shared" si="24"/>
        <v>0</v>
      </c>
      <c r="AL1048" s="22">
        <f t="shared" ref="AL1048:AN1048" si="4340">AF1048+AI1048</f>
        <v>62.23</v>
      </c>
      <c r="AM1048" s="22">
        <f t="shared" si="4340"/>
        <v>62.23</v>
      </c>
      <c r="AN1048" s="22">
        <f t="shared" si="4340"/>
        <v>0</v>
      </c>
      <c r="AO1048" s="22">
        <f t="shared" ref="AO1048:AQ1048" si="4341">SUM(J1048+M1048+P1048+S1048+W1048+Z1048+AC1048+AF1048+AI1048)</f>
        <v>255.39</v>
      </c>
      <c r="AP1048" s="22">
        <f t="shared" si="4341"/>
        <v>202.24</v>
      </c>
      <c r="AQ1048" s="22">
        <f t="shared" si="4341"/>
        <v>53.15</v>
      </c>
      <c r="AR1048" s="22">
        <v>0.0</v>
      </c>
      <c r="AS1048" s="22">
        <f t="shared" si="27"/>
        <v>53.15</v>
      </c>
      <c r="AT1048" s="22">
        <f t="shared" si="28"/>
        <v>53.15</v>
      </c>
      <c r="AU1048" s="22">
        <f t="shared" si="29"/>
        <v>0</v>
      </c>
      <c r="AV1048" s="22">
        <f t="shared" ref="AV1048:AV1049" si="4346">82.93*120</f>
        <v>9951.6</v>
      </c>
      <c r="AW1048" s="22">
        <f t="shared" si="31"/>
        <v>9951.6</v>
      </c>
      <c r="AX1048" s="22">
        <f t="shared" si="32"/>
        <v>0</v>
      </c>
      <c r="AY1048" s="22">
        <v>175.06</v>
      </c>
      <c r="AZ1048" s="22">
        <f t="shared" si="33"/>
        <v>175.06</v>
      </c>
      <c r="BA1048" s="22">
        <f t="shared" si="34"/>
        <v>0</v>
      </c>
      <c r="BB1048" s="22">
        <f t="shared" si="35"/>
        <v>10126.66</v>
      </c>
      <c r="BC1048" s="22">
        <f t="shared" ref="BC1048:BD1048" si="4342">SUM(AW1048+AZ1048)</f>
        <v>10126.66</v>
      </c>
      <c r="BD1048" s="22">
        <f t="shared" si="4342"/>
        <v>0</v>
      </c>
      <c r="BE1048" s="22">
        <f t="shared" si="37"/>
        <v>0</v>
      </c>
      <c r="BF1048" s="27">
        <v>0.0</v>
      </c>
      <c r="BG1048" s="22">
        <f t="shared" si="38"/>
        <v>0</v>
      </c>
      <c r="BH1048" s="22">
        <f t="shared" si="39"/>
        <v>0</v>
      </c>
      <c r="BI1048" s="22">
        <v>0.0</v>
      </c>
      <c r="BJ1048" s="22">
        <f t="shared" si="40"/>
        <v>0</v>
      </c>
      <c r="BK1048" s="22">
        <f t="shared" si="41"/>
        <v>0</v>
      </c>
      <c r="BL1048" s="22"/>
      <c r="BM1048" s="22">
        <f t="shared" si="42"/>
        <v>0</v>
      </c>
      <c r="BN1048" s="22" t="str">
        <f t="shared" si="43"/>
        <v/>
      </c>
      <c r="BO1048" s="22">
        <f t="shared" ref="BO1048:BQ1048" si="4343">BF1048+BI1048+BL1048</f>
        <v>0</v>
      </c>
      <c r="BP1048" s="22">
        <f t="shared" si="4343"/>
        <v>0</v>
      </c>
      <c r="BQ1048" s="22">
        <f t="shared" si="4343"/>
        <v>0</v>
      </c>
      <c r="BR1048" s="22">
        <f t="shared" si="45"/>
        <v>0</v>
      </c>
      <c r="BS1048" s="22">
        <v>2711.9</v>
      </c>
      <c r="BT1048" s="22">
        <f t="shared" si="46"/>
        <v>2711.9</v>
      </c>
      <c r="BU1048" s="22">
        <f t="shared" si="47"/>
        <v>0</v>
      </c>
      <c r="BV1048" s="22">
        <f t="shared" si="48"/>
        <v>0</v>
      </c>
      <c r="BW1048" s="27">
        <v>0.0</v>
      </c>
      <c r="BX1048" s="22">
        <f t="shared" si="49"/>
        <v>0</v>
      </c>
      <c r="BY1048" s="22">
        <f t="shared" si="50"/>
        <v>0</v>
      </c>
      <c r="BZ1048" s="22">
        <f t="shared" si="51"/>
        <v>0</v>
      </c>
      <c r="CA1048" s="22">
        <f t="shared" si="52"/>
        <v>0</v>
      </c>
    </row>
    <row r="1049" ht="14.25" customHeight="1">
      <c r="A1049" s="14" t="s">
        <v>4740</v>
      </c>
      <c r="B1049" s="14" t="s">
        <v>4741</v>
      </c>
      <c r="C1049" s="14" t="s">
        <v>4742</v>
      </c>
      <c r="D1049" s="14" t="s">
        <v>4743</v>
      </c>
      <c r="E1049" s="14" t="s">
        <v>1010</v>
      </c>
      <c r="F1049" s="14" t="s">
        <v>113</v>
      </c>
      <c r="G1049" s="14" t="s">
        <v>4744</v>
      </c>
      <c r="H1049" s="25" t="s">
        <v>3650</v>
      </c>
      <c r="I1049" s="26">
        <v>53.15</v>
      </c>
      <c r="J1049" s="22">
        <v>0.0</v>
      </c>
      <c r="K1049" s="22">
        <f t="shared" si="6"/>
        <v>0</v>
      </c>
      <c r="L1049" s="22">
        <f t="shared" si="7"/>
        <v>0</v>
      </c>
      <c r="M1049" s="22">
        <v>0.0</v>
      </c>
      <c r="N1049" s="22">
        <f t="shared" si="8"/>
        <v>0</v>
      </c>
      <c r="O1049" s="22">
        <f t="shared" si="9"/>
        <v>0</v>
      </c>
      <c r="P1049" s="22">
        <v>10.0</v>
      </c>
      <c r="Q1049" s="22">
        <f t="shared" si="10"/>
        <v>0</v>
      </c>
      <c r="R1049" s="22">
        <f t="shared" si="11"/>
        <v>10</v>
      </c>
      <c r="S1049" s="22">
        <v>100.0</v>
      </c>
      <c r="T1049" s="22">
        <f t="shared" si="12"/>
        <v>56.85</v>
      </c>
      <c r="U1049" s="22">
        <f t="shared" si="13"/>
        <v>43.15</v>
      </c>
      <c r="V1049" s="22">
        <f t="shared" si="14"/>
        <v>0</v>
      </c>
      <c r="W1049" s="22">
        <v>41.7</v>
      </c>
      <c r="X1049" s="22">
        <f t="shared" si="15"/>
        <v>41.7</v>
      </c>
      <c r="Y1049" s="22">
        <f t="shared" si="16"/>
        <v>0</v>
      </c>
      <c r="Z1049" s="22">
        <v>0.39</v>
      </c>
      <c r="AA1049" s="22">
        <f t="shared" si="17"/>
        <v>0.39</v>
      </c>
      <c r="AB1049" s="22">
        <f t="shared" si="18"/>
        <v>0</v>
      </c>
      <c r="AC1049" s="22">
        <v>68.87</v>
      </c>
      <c r="AD1049" s="22">
        <f t="shared" si="19"/>
        <v>68.87</v>
      </c>
      <c r="AE1049" s="22">
        <f t="shared" si="20"/>
        <v>0</v>
      </c>
      <c r="AF1049" s="22">
        <v>1.37</v>
      </c>
      <c r="AG1049" s="22">
        <f t="shared" si="21"/>
        <v>1.37</v>
      </c>
      <c r="AH1049" s="22">
        <f t="shared" si="22"/>
        <v>0</v>
      </c>
      <c r="AI1049" s="22">
        <v>60.86</v>
      </c>
      <c r="AJ1049" s="22">
        <f t="shared" si="23"/>
        <v>60.86</v>
      </c>
      <c r="AK1049" s="22">
        <f t="shared" si="24"/>
        <v>0</v>
      </c>
      <c r="AL1049" s="22">
        <f t="shared" ref="AL1049:AN1049" si="4344">AF1049+AI1049</f>
        <v>62.23</v>
      </c>
      <c r="AM1049" s="22">
        <f t="shared" si="4344"/>
        <v>62.23</v>
      </c>
      <c r="AN1049" s="22">
        <f t="shared" si="4344"/>
        <v>0</v>
      </c>
      <c r="AO1049" s="22">
        <f t="shared" ref="AO1049:AQ1049" si="4345">SUM(J1049+M1049+P1049+S1049+W1049+Z1049+AC1049+AF1049+AI1049)</f>
        <v>283.19</v>
      </c>
      <c r="AP1049" s="22">
        <f t="shared" si="4345"/>
        <v>230.04</v>
      </c>
      <c r="AQ1049" s="22">
        <f t="shared" si="4345"/>
        <v>53.15</v>
      </c>
      <c r="AR1049" s="22">
        <v>0.0</v>
      </c>
      <c r="AS1049" s="22">
        <f t="shared" si="27"/>
        <v>53.15</v>
      </c>
      <c r="AT1049" s="22">
        <f t="shared" si="28"/>
        <v>53.15</v>
      </c>
      <c r="AU1049" s="22">
        <f t="shared" si="29"/>
        <v>0</v>
      </c>
      <c r="AV1049" s="22">
        <f t="shared" si="4346"/>
        <v>9951.6</v>
      </c>
      <c r="AW1049" s="22">
        <f t="shared" si="31"/>
        <v>9951.6</v>
      </c>
      <c r="AX1049" s="22">
        <f t="shared" si="32"/>
        <v>0</v>
      </c>
      <c r="AY1049" s="22">
        <v>175.06</v>
      </c>
      <c r="AZ1049" s="22">
        <f t="shared" si="33"/>
        <v>175.06</v>
      </c>
      <c r="BA1049" s="22">
        <f t="shared" si="34"/>
        <v>0</v>
      </c>
      <c r="BB1049" s="22">
        <f t="shared" si="35"/>
        <v>10126.66</v>
      </c>
      <c r="BC1049" s="22">
        <f t="shared" ref="BC1049:BD1049" si="4347">SUM(AW1049+AZ1049)</f>
        <v>10126.66</v>
      </c>
      <c r="BD1049" s="22">
        <f t="shared" si="4347"/>
        <v>0</v>
      </c>
      <c r="BE1049" s="22">
        <f t="shared" si="37"/>
        <v>0</v>
      </c>
      <c r="BF1049" s="27">
        <v>0.0</v>
      </c>
      <c r="BG1049" s="22">
        <f t="shared" si="38"/>
        <v>0</v>
      </c>
      <c r="BH1049" s="22">
        <f t="shared" si="39"/>
        <v>0</v>
      </c>
      <c r="BI1049" s="22">
        <v>1802.5299999999997</v>
      </c>
      <c r="BJ1049" s="22">
        <f t="shared" si="40"/>
        <v>1802.53</v>
      </c>
      <c r="BK1049" s="22">
        <f t="shared" si="41"/>
        <v>0</v>
      </c>
      <c r="BL1049" s="22"/>
      <c r="BM1049" s="22">
        <f t="shared" si="42"/>
        <v>0</v>
      </c>
      <c r="BN1049" s="22" t="str">
        <f t="shared" si="43"/>
        <v/>
      </c>
      <c r="BO1049" s="22">
        <f t="shared" ref="BO1049:BQ1049" si="4348">BF1049+BI1049+BL1049</f>
        <v>1802.53</v>
      </c>
      <c r="BP1049" s="22">
        <f t="shared" si="4348"/>
        <v>1802.53</v>
      </c>
      <c r="BQ1049" s="22">
        <f t="shared" si="4348"/>
        <v>0</v>
      </c>
      <c r="BR1049" s="22">
        <f t="shared" si="45"/>
        <v>0</v>
      </c>
      <c r="BS1049" s="22">
        <v>2711.9</v>
      </c>
      <c r="BT1049" s="22">
        <f t="shared" si="46"/>
        <v>2711.9</v>
      </c>
      <c r="BU1049" s="22">
        <f t="shared" si="47"/>
        <v>0</v>
      </c>
      <c r="BV1049" s="22">
        <f t="shared" si="48"/>
        <v>0</v>
      </c>
      <c r="BW1049" s="27">
        <v>1479.11</v>
      </c>
      <c r="BX1049" s="22">
        <f t="shared" si="49"/>
        <v>1479.11</v>
      </c>
      <c r="BY1049" s="22">
        <f t="shared" si="50"/>
        <v>0</v>
      </c>
      <c r="BZ1049" s="22">
        <f t="shared" si="51"/>
        <v>0</v>
      </c>
      <c r="CA1049" s="22">
        <f t="shared" si="52"/>
        <v>0</v>
      </c>
    </row>
    <row r="1050" ht="14.25" customHeight="1">
      <c r="A1050" s="14" t="s">
        <v>4745</v>
      </c>
      <c r="B1050" s="14" t="s">
        <v>4746</v>
      </c>
      <c r="C1050" s="14" t="s">
        <v>4747</v>
      </c>
      <c r="D1050" s="14" t="s">
        <v>4748</v>
      </c>
      <c r="E1050" s="14" t="s">
        <v>235</v>
      </c>
      <c r="F1050" s="14" t="s">
        <v>209</v>
      </c>
      <c r="G1050" s="14" t="s">
        <v>4749</v>
      </c>
      <c r="H1050" s="25" t="s">
        <v>3650</v>
      </c>
      <c r="I1050" s="26">
        <v>53.15</v>
      </c>
      <c r="J1050" s="22">
        <v>0.0</v>
      </c>
      <c r="K1050" s="22">
        <f t="shared" si="6"/>
        <v>0</v>
      </c>
      <c r="L1050" s="22">
        <f t="shared" si="7"/>
        <v>0</v>
      </c>
      <c r="M1050" s="22">
        <v>0.0</v>
      </c>
      <c r="N1050" s="22">
        <f t="shared" si="8"/>
        <v>0</v>
      </c>
      <c r="O1050" s="22">
        <f t="shared" si="9"/>
        <v>0</v>
      </c>
      <c r="P1050" s="22">
        <v>10.0</v>
      </c>
      <c r="Q1050" s="22">
        <f t="shared" si="10"/>
        <v>0</v>
      </c>
      <c r="R1050" s="22">
        <f t="shared" si="11"/>
        <v>10</v>
      </c>
      <c r="S1050" s="22">
        <v>100.0</v>
      </c>
      <c r="T1050" s="22">
        <f t="shared" si="12"/>
        <v>56.85</v>
      </c>
      <c r="U1050" s="22">
        <f t="shared" si="13"/>
        <v>43.15</v>
      </c>
      <c r="V1050" s="22">
        <f t="shared" si="14"/>
        <v>0</v>
      </c>
      <c r="W1050" s="22">
        <v>13.9</v>
      </c>
      <c r="X1050" s="22">
        <f t="shared" si="15"/>
        <v>13.9</v>
      </c>
      <c r="Y1050" s="22">
        <f t="shared" si="16"/>
        <v>0</v>
      </c>
      <c r="Z1050" s="22">
        <v>0.39</v>
      </c>
      <c r="AA1050" s="22">
        <f t="shared" si="17"/>
        <v>0.39</v>
      </c>
      <c r="AB1050" s="22">
        <f t="shared" si="18"/>
        <v>0</v>
      </c>
      <c r="AC1050" s="22">
        <v>68.87</v>
      </c>
      <c r="AD1050" s="22">
        <f t="shared" si="19"/>
        <v>68.87</v>
      </c>
      <c r="AE1050" s="22">
        <f t="shared" si="20"/>
        <v>0</v>
      </c>
      <c r="AF1050" s="22">
        <v>1.37</v>
      </c>
      <c r="AG1050" s="22">
        <f t="shared" si="21"/>
        <v>1.37</v>
      </c>
      <c r="AH1050" s="22">
        <f t="shared" si="22"/>
        <v>0</v>
      </c>
      <c r="AI1050" s="22">
        <v>60.86</v>
      </c>
      <c r="AJ1050" s="22">
        <f t="shared" si="23"/>
        <v>60.86</v>
      </c>
      <c r="AK1050" s="22">
        <f t="shared" si="24"/>
        <v>0</v>
      </c>
      <c r="AL1050" s="22">
        <f t="shared" ref="AL1050:AN1050" si="4349">AF1050+AI1050</f>
        <v>62.23</v>
      </c>
      <c r="AM1050" s="22">
        <f t="shared" si="4349"/>
        <v>62.23</v>
      </c>
      <c r="AN1050" s="22">
        <f t="shared" si="4349"/>
        <v>0</v>
      </c>
      <c r="AO1050" s="22">
        <f t="shared" ref="AO1050:AQ1050" si="4350">SUM(J1050+M1050+P1050+S1050+W1050+Z1050+AC1050+AF1050+AI1050)</f>
        <v>255.39</v>
      </c>
      <c r="AP1050" s="22">
        <f t="shared" si="4350"/>
        <v>202.24</v>
      </c>
      <c r="AQ1050" s="22">
        <f t="shared" si="4350"/>
        <v>53.15</v>
      </c>
      <c r="AR1050" s="22">
        <v>0.0</v>
      </c>
      <c r="AS1050" s="22">
        <f t="shared" si="27"/>
        <v>53.15</v>
      </c>
      <c r="AT1050" s="22">
        <f t="shared" si="28"/>
        <v>53.15</v>
      </c>
      <c r="AU1050" s="22">
        <f t="shared" si="29"/>
        <v>0</v>
      </c>
      <c r="AV1050" s="22">
        <f t="shared" ref="AV1050:AV1052" si="4355">37.95*120</f>
        <v>4554</v>
      </c>
      <c r="AW1050" s="22">
        <f t="shared" si="31"/>
        <v>4554</v>
      </c>
      <c r="AX1050" s="22">
        <f t="shared" si="32"/>
        <v>0</v>
      </c>
      <c r="AY1050" s="22">
        <v>70.73</v>
      </c>
      <c r="AZ1050" s="22">
        <f t="shared" si="33"/>
        <v>70.73</v>
      </c>
      <c r="BA1050" s="22">
        <f t="shared" si="34"/>
        <v>0</v>
      </c>
      <c r="BB1050" s="22">
        <f t="shared" si="35"/>
        <v>4624.73</v>
      </c>
      <c r="BC1050" s="22">
        <f t="shared" ref="BC1050:BD1050" si="4351">SUM(AW1050+AZ1050)</f>
        <v>4624.73</v>
      </c>
      <c r="BD1050" s="22">
        <f t="shared" si="4351"/>
        <v>0</v>
      </c>
      <c r="BE1050" s="22">
        <f t="shared" si="37"/>
        <v>0</v>
      </c>
      <c r="BF1050" s="27">
        <v>0.0</v>
      </c>
      <c r="BG1050" s="22">
        <f t="shared" si="38"/>
        <v>0</v>
      </c>
      <c r="BH1050" s="22">
        <f t="shared" si="39"/>
        <v>0</v>
      </c>
      <c r="BI1050" s="22">
        <v>702.06</v>
      </c>
      <c r="BJ1050" s="22">
        <f t="shared" si="40"/>
        <v>702.06</v>
      </c>
      <c r="BK1050" s="22">
        <f t="shared" si="41"/>
        <v>0</v>
      </c>
      <c r="BL1050" s="22"/>
      <c r="BM1050" s="22">
        <f t="shared" si="42"/>
        <v>0</v>
      </c>
      <c r="BN1050" s="22" t="str">
        <f t="shared" si="43"/>
        <v/>
      </c>
      <c r="BO1050" s="22">
        <f t="shared" ref="BO1050:BQ1050" si="4352">BF1050+BI1050+BL1050</f>
        <v>702.06</v>
      </c>
      <c r="BP1050" s="22">
        <f t="shared" si="4352"/>
        <v>702.06</v>
      </c>
      <c r="BQ1050" s="22">
        <f t="shared" si="4352"/>
        <v>0</v>
      </c>
      <c r="BR1050" s="22">
        <f t="shared" si="45"/>
        <v>0</v>
      </c>
      <c r="BS1050" s="22">
        <v>0.0</v>
      </c>
      <c r="BT1050" s="22">
        <f t="shared" si="46"/>
        <v>0</v>
      </c>
      <c r="BU1050" s="22">
        <f t="shared" si="47"/>
        <v>0</v>
      </c>
      <c r="BV1050" s="22">
        <f t="shared" si="48"/>
        <v>0</v>
      </c>
      <c r="BW1050" s="27">
        <v>0.0</v>
      </c>
      <c r="BX1050" s="22">
        <f t="shared" si="49"/>
        <v>0</v>
      </c>
      <c r="BY1050" s="22">
        <f t="shared" si="50"/>
        <v>0</v>
      </c>
      <c r="BZ1050" s="22">
        <f t="shared" si="51"/>
        <v>0</v>
      </c>
      <c r="CA1050" s="22">
        <f t="shared" si="52"/>
        <v>0</v>
      </c>
    </row>
    <row r="1051" ht="14.25" customHeight="1">
      <c r="A1051" s="14" t="s">
        <v>4750</v>
      </c>
      <c r="B1051" s="14" t="s">
        <v>4751</v>
      </c>
      <c r="C1051" s="14" t="s">
        <v>4752</v>
      </c>
      <c r="D1051" s="14" t="s">
        <v>4753</v>
      </c>
      <c r="E1051" s="14" t="s">
        <v>455</v>
      </c>
      <c r="F1051" s="14" t="s">
        <v>236</v>
      </c>
      <c r="G1051" s="14" t="s">
        <v>4754</v>
      </c>
      <c r="H1051" s="25" t="s">
        <v>3650</v>
      </c>
      <c r="I1051" s="26">
        <v>53.15</v>
      </c>
      <c r="J1051" s="22">
        <v>0.0</v>
      </c>
      <c r="K1051" s="22">
        <f t="shared" si="6"/>
        <v>0</v>
      </c>
      <c r="L1051" s="22">
        <f t="shared" si="7"/>
        <v>0</v>
      </c>
      <c r="M1051" s="22">
        <v>0.0</v>
      </c>
      <c r="N1051" s="22">
        <f t="shared" si="8"/>
        <v>0</v>
      </c>
      <c r="O1051" s="22">
        <f t="shared" si="9"/>
        <v>0</v>
      </c>
      <c r="P1051" s="22">
        <v>10.0</v>
      </c>
      <c r="Q1051" s="22">
        <f t="shared" si="10"/>
        <v>0</v>
      </c>
      <c r="R1051" s="22">
        <f t="shared" si="11"/>
        <v>10</v>
      </c>
      <c r="S1051" s="22">
        <v>100.0</v>
      </c>
      <c r="T1051" s="22">
        <f t="shared" si="12"/>
        <v>56.85</v>
      </c>
      <c r="U1051" s="22">
        <f t="shared" si="13"/>
        <v>43.15</v>
      </c>
      <c r="V1051" s="22">
        <f t="shared" si="14"/>
        <v>0</v>
      </c>
      <c r="W1051" s="22">
        <v>13.9</v>
      </c>
      <c r="X1051" s="22">
        <f t="shared" si="15"/>
        <v>13.9</v>
      </c>
      <c r="Y1051" s="22">
        <f t="shared" si="16"/>
        <v>0</v>
      </c>
      <c r="Z1051" s="22">
        <v>0.39</v>
      </c>
      <c r="AA1051" s="22">
        <f t="shared" si="17"/>
        <v>0.39</v>
      </c>
      <c r="AB1051" s="22">
        <f t="shared" si="18"/>
        <v>0</v>
      </c>
      <c r="AC1051" s="22">
        <v>68.87</v>
      </c>
      <c r="AD1051" s="22">
        <f t="shared" si="19"/>
        <v>68.87</v>
      </c>
      <c r="AE1051" s="22">
        <f t="shared" si="20"/>
        <v>0</v>
      </c>
      <c r="AF1051" s="22">
        <v>1.37</v>
      </c>
      <c r="AG1051" s="22">
        <f t="shared" si="21"/>
        <v>1.37</v>
      </c>
      <c r="AH1051" s="22">
        <f t="shared" si="22"/>
        <v>0</v>
      </c>
      <c r="AI1051" s="22">
        <v>60.86</v>
      </c>
      <c r="AJ1051" s="22">
        <f t="shared" si="23"/>
        <v>60.86</v>
      </c>
      <c r="AK1051" s="22">
        <f t="shared" si="24"/>
        <v>0</v>
      </c>
      <c r="AL1051" s="22">
        <f t="shared" ref="AL1051:AN1051" si="4353">AF1051+AI1051</f>
        <v>62.23</v>
      </c>
      <c r="AM1051" s="22">
        <f t="shared" si="4353"/>
        <v>62.23</v>
      </c>
      <c r="AN1051" s="22">
        <f t="shared" si="4353"/>
        <v>0</v>
      </c>
      <c r="AO1051" s="22">
        <f t="shared" ref="AO1051:AQ1051" si="4354">SUM(J1051+M1051+P1051+S1051+W1051+Z1051+AC1051+AF1051+AI1051)</f>
        <v>255.39</v>
      </c>
      <c r="AP1051" s="22">
        <f t="shared" si="4354"/>
        <v>202.24</v>
      </c>
      <c r="AQ1051" s="22">
        <f t="shared" si="4354"/>
        <v>53.15</v>
      </c>
      <c r="AR1051" s="22">
        <v>0.0</v>
      </c>
      <c r="AS1051" s="22">
        <f t="shared" si="27"/>
        <v>53.15</v>
      </c>
      <c r="AT1051" s="22">
        <f t="shared" si="28"/>
        <v>53.15</v>
      </c>
      <c r="AU1051" s="22">
        <f t="shared" si="29"/>
        <v>0</v>
      </c>
      <c r="AV1051" s="22">
        <f t="shared" si="4355"/>
        <v>4554</v>
      </c>
      <c r="AW1051" s="22">
        <f t="shared" si="31"/>
        <v>4554</v>
      </c>
      <c r="AX1051" s="22">
        <f t="shared" si="32"/>
        <v>0</v>
      </c>
      <c r="AY1051" s="22">
        <v>70.73</v>
      </c>
      <c r="AZ1051" s="22">
        <f t="shared" si="33"/>
        <v>70.73</v>
      </c>
      <c r="BA1051" s="22">
        <f t="shared" si="34"/>
        <v>0</v>
      </c>
      <c r="BB1051" s="22">
        <f t="shared" si="35"/>
        <v>4624.73</v>
      </c>
      <c r="BC1051" s="22">
        <f t="shared" ref="BC1051:BD1051" si="4356">SUM(AW1051+AZ1051)</f>
        <v>4624.73</v>
      </c>
      <c r="BD1051" s="22">
        <f t="shared" si="4356"/>
        <v>0</v>
      </c>
      <c r="BE1051" s="22">
        <f t="shared" si="37"/>
        <v>0</v>
      </c>
      <c r="BF1051" s="27">
        <v>0.0</v>
      </c>
      <c r="BG1051" s="22">
        <f t="shared" si="38"/>
        <v>0</v>
      </c>
      <c r="BH1051" s="22">
        <f t="shared" si="39"/>
        <v>0</v>
      </c>
      <c r="BI1051" s="22">
        <v>523.42</v>
      </c>
      <c r="BJ1051" s="22">
        <f t="shared" si="40"/>
        <v>523.42</v>
      </c>
      <c r="BK1051" s="22">
        <f t="shared" si="41"/>
        <v>0</v>
      </c>
      <c r="BL1051" s="22"/>
      <c r="BM1051" s="22">
        <f t="shared" si="42"/>
        <v>0</v>
      </c>
      <c r="BN1051" s="22" t="str">
        <f t="shared" si="43"/>
        <v/>
      </c>
      <c r="BO1051" s="22">
        <f t="shared" ref="BO1051:BQ1051" si="4357">BF1051+BI1051+BL1051</f>
        <v>523.42</v>
      </c>
      <c r="BP1051" s="22">
        <f t="shared" si="4357"/>
        <v>523.42</v>
      </c>
      <c r="BQ1051" s="22">
        <f t="shared" si="4357"/>
        <v>0</v>
      </c>
      <c r="BR1051" s="22">
        <f t="shared" si="45"/>
        <v>0</v>
      </c>
      <c r="BS1051" s="22">
        <v>0.0</v>
      </c>
      <c r="BT1051" s="22">
        <f t="shared" si="46"/>
        <v>0</v>
      </c>
      <c r="BU1051" s="22">
        <f t="shared" si="47"/>
        <v>0</v>
      </c>
      <c r="BV1051" s="22">
        <f t="shared" si="48"/>
        <v>0</v>
      </c>
      <c r="BW1051" s="27">
        <v>553.33</v>
      </c>
      <c r="BX1051" s="22">
        <f t="shared" si="49"/>
        <v>553.33</v>
      </c>
      <c r="BY1051" s="22">
        <f t="shared" si="50"/>
        <v>0</v>
      </c>
      <c r="BZ1051" s="22">
        <f t="shared" si="51"/>
        <v>0</v>
      </c>
      <c r="CA1051" s="22">
        <f t="shared" si="52"/>
        <v>0</v>
      </c>
    </row>
    <row r="1052" ht="14.25" customHeight="1">
      <c r="A1052" s="14" t="s">
        <v>4755</v>
      </c>
      <c r="B1052" s="14" t="s">
        <v>4756</v>
      </c>
      <c r="C1052" s="14" t="s">
        <v>4757</v>
      </c>
      <c r="D1052" s="14" t="s">
        <v>4758</v>
      </c>
      <c r="E1052" s="14" t="s">
        <v>312</v>
      </c>
      <c r="F1052" s="14" t="s">
        <v>209</v>
      </c>
      <c r="G1052" s="14" t="s">
        <v>4759</v>
      </c>
      <c r="H1052" s="25" t="s">
        <v>3650</v>
      </c>
      <c r="I1052" s="26">
        <v>53.15</v>
      </c>
      <c r="J1052" s="22">
        <v>0.0</v>
      </c>
      <c r="K1052" s="22">
        <f t="shared" si="6"/>
        <v>0</v>
      </c>
      <c r="L1052" s="22">
        <f t="shared" si="7"/>
        <v>0</v>
      </c>
      <c r="M1052" s="22">
        <v>0.0</v>
      </c>
      <c r="N1052" s="22">
        <f t="shared" si="8"/>
        <v>0</v>
      </c>
      <c r="O1052" s="22">
        <f t="shared" si="9"/>
        <v>0</v>
      </c>
      <c r="P1052" s="22">
        <v>10.0</v>
      </c>
      <c r="Q1052" s="22">
        <f t="shared" si="10"/>
        <v>0</v>
      </c>
      <c r="R1052" s="22">
        <f t="shared" si="11"/>
        <v>10</v>
      </c>
      <c r="S1052" s="22">
        <v>100.0</v>
      </c>
      <c r="T1052" s="22">
        <f t="shared" si="12"/>
        <v>56.85</v>
      </c>
      <c r="U1052" s="22">
        <f t="shared" si="13"/>
        <v>43.15</v>
      </c>
      <c r="V1052" s="22">
        <f t="shared" si="14"/>
        <v>0</v>
      </c>
      <c r="W1052" s="22">
        <v>13.9</v>
      </c>
      <c r="X1052" s="22">
        <f t="shared" si="15"/>
        <v>13.9</v>
      </c>
      <c r="Y1052" s="22">
        <f t="shared" si="16"/>
        <v>0</v>
      </c>
      <c r="Z1052" s="22">
        <v>0.39</v>
      </c>
      <c r="AA1052" s="22">
        <f t="shared" si="17"/>
        <v>0.39</v>
      </c>
      <c r="AB1052" s="22">
        <f t="shared" si="18"/>
        <v>0</v>
      </c>
      <c r="AC1052" s="22">
        <v>68.87</v>
      </c>
      <c r="AD1052" s="22">
        <f t="shared" si="19"/>
        <v>68.87</v>
      </c>
      <c r="AE1052" s="22">
        <f t="shared" si="20"/>
        <v>0</v>
      </c>
      <c r="AF1052" s="22">
        <v>1.37</v>
      </c>
      <c r="AG1052" s="22">
        <f t="shared" si="21"/>
        <v>1.37</v>
      </c>
      <c r="AH1052" s="22">
        <f t="shared" si="22"/>
        <v>0</v>
      </c>
      <c r="AI1052" s="22">
        <v>60.86</v>
      </c>
      <c r="AJ1052" s="22">
        <f t="shared" si="23"/>
        <v>60.86</v>
      </c>
      <c r="AK1052" s="22">
        <f t="shared" si="24"/>
        <v>0</v>
      </c>
      <c r="AL1052" s="22">
        <f t="shared" ref="AL1052:AN1052" si="4358">AF1052+AI1052</f>
        <v>62.23</v>
      </c>
      <c r="AM1052" s="22">
        <f t="shared" si="4358"/>
        <v>62.23</v>
      </c>
      <c r="AN1052" s="22">
        <f t="shared" si="4358"/>
        <v>0</v>
      </c>
      <c r="AO1052" s="22">
        <f t="shared" ref="AO1052:AQ1052" si="4359">SUM(J1052+M1052+P1052+S1052+W1052+Z1052+AC1052+AF1052+AI1052)</f>
        <v>255.39</v>
      </c>
      <c r="AP1052" s="22">
        <f t="shared" si="4359"/>
        <v>202.24</v>
      </c>
      <c r="AQ1052" s="22">
        <f t="shared" si="4359"/>
        <v>53.15</v>
      </c>
      <c r="AR1052" s="22">
        <v>0.0</v>
      </c>
      <c r="AS1052" s="22">
        <f t="shared" si="27"/>
        <v>53.15</v>
      </c>
      <c r="AT1052" s="22">
        <f t="shared" si="28"/>
        <v>53.15</v>
      </c>
      <c r="AU1052" s="22">
        <f t="shared" si="29"/>
        <v>0</v>
      </c>
      <c r="AV1052" s="22">
        <f t="shared" si="4355"/>
        <v>4554</v>
      </c>
      <c r="AW1052" s="22">
        <f t="shared" si="31"/>
        <v>4554</v>
      </c>
      <c r="AX1052" s="22">
        <f t="shared" si="32"/>
        <v>0</v>
      </c>
      <c r="AY1052" s="22">
        <v>0.0</v>
      </c>
      <c r="AZ1052" s="22">
        <f t="shared" si="33"/>
        <v>0</v>
      </c>
      <c r="BA1052" s="22">
        <f t="shared" si="34"/>
        <v>0</v>
      </c>
      <c r="BB1052" s="22">
        <f t="shared" si="35"/>
        <v>4554</v>
      </c>
      <c r="BC1052" s="22">
        <f t="shared" ref="BC1052:BD1052" si="4360">SUM(AW1052+AZ1052)</f>
        <v>4554</v>
      </c>
      <c r="BD1052" s="22">
        <f t="shared" si="4360"/>
        <v>0</v>
      </c>
      <c r="BE1052" s="22">
        <f t="shared" si="37"/>
        <v>0</v>
      </c>
      <c r="BF1052" s="27">
        <v>0.0</v>
      </c>
      <c r="BG1052" s="22">
        <f t="shared" si="38"/>
        <v>0</v>
      </c>
      <c r="BH1052" s="22">
        <f t="shared" si="39"/>
        <v>0</v>
      </c>
      <c r="BI1052" s="22">
        <v>261.23</v>
      </c>
      <c r="BJ1052" s="22">
        <f t="shared" si="40"/>
        <v>261.23</v>
      </c>
      <c r="BK1052" s="22">
        <f t="shared" si="41"/>
        <v>0</v>
      </c>
      <c r="BL1052" s="22"/>
      <c r="BM1052" s="22">
        <f t="shared" si="42"/>
        <v>0</v>
      </c>
      <c r="BN1052" s="22" t="str">
        <f t="shared" si="43"/>
        <v/>
      </c>
      <c r="BO1052" s="22">
        <f t="shared" ref="BO1052:BQ1052" si="4361">BF1052+BI1052+BL1052</f>
        <v>261.23</v>
      </c>
      <c r="BP1052" s="22">
        <f t="shared" si="4361"/>
        <v>261.23</v>
      </c>
      <c r="BQ1052" s="22">
        <f t="shared" si="4361"/>
        <v>0</v>
      </c>
      <c r="BR1052" s="22">
        <f t="shared" si="45"/>
        <v>0</v>
      </c>
      <c r="BS1052" s="22">
        <v>0.0</v>
      </c>
      <c r="BT1052" s="22">
        <f t="shared" si="46"/>
        <v>0</v>
      </c>
      <c r="BU1052" s="22">
        <f t="shared" si="47"/>
        <v>0</v>
      </c>
      <c r="BV1052" s="22">
        <f t="shared" si="48"/>
        <v>0</v>
      </c>
      <c r="BW1052" s="27">
        <v>127.69</v>
      </c>
      <c r="BX1052" s="22">
        <f t="shared" si="49"/>
        <v>127.69</v>
      </c>
      <c r="BY1052" s="22">
        <f t="shared" si="50"/>
        <v>0</v>
      </c>
      <c r="BZ1052" s="22">
        <f t="shared" si="51"/>
        <v>0</v>
      </c>
      <c r="CA1052" s="22">
        <f t="shared" si="52"/>
        <v>0</v>
      </c>
    </row>
    <row r="1053" ht="14.25" customHeight="1">
      <c r="A1053" s="14" t="s">
        <v>4760</v>
      </c>
      <c r="B1053" s="14" t="s">
        <v>4761</v>
      </c>
      <c r="C1053" s="14" t="s">
        <v>4762</v>
      </c>
      <c r="D1053" s="14" t="s">
        <v>4763</v>
      </c>
      <c r="E1053" s="14" t="s">
        <v>1010</v>
      </c>
      <c r="F1053" s="14" t="s">
        <v>3709</v>
      </c>
      <c r="G1053" s="14" t="s">
        <v>4764</v>
      </c>
      <c r="H1053" s="25" t="s">
        <v>3650</v>
      </c>
      <c r="I1053" s="26">
        <v>53.15</v>
      </c>
      <c r="J1053" s="22">
        <v>0.0</v>
      </c>
      <c r="K1053" s="22">
        <f t="shared" si="6"/>
        <v>0</v>
      </c>
      <c r="L1053" s="22">
        <f t="shared" si="7"/>
        <v>0</v>
      </c>
      <c r="M1053" s="22">
        <v>0.0</v>
      </c>
      <c r="N1053" s="22">
        <f t="shared" si="8"/>
        <v>0</v>
      </c>
      <c r="O1053" s="22">
        <f t="shared" si="9"/>
        <v>0</v>
      </c>
      <c r="P1053" s="22">
        <v>10.0</v>
      </c>
      <c r="Q1053" s="22">
        <f t="shared" si="10"/>
        <v>0</v>
      </c>
      <c r="R1053" s="22">
        <f t="shared" si="11"/>
        <v>10</v>
      </c>
      <c r="S1053" s="22">
        <v>100.0</v>
      </c>
      <c r="T1053" s="22">
        <f t="shared" si="12"/>
        <v>56.85</v>
      </c>
      <c r="U1053" s="22">
        <f t="shared" si="13"/>
        <v>43.15</v>
      </c>
      <c r="V1053" s="22">
        <f t="shared" si="14"/>
        <v>0</v>
      </c>
      <c r="W1053" s="22">
        <v>13.9</v>
      </c>
      <c r="X1053" s="22">
        <f t="shared" si="15"/>
        <v>13.9</v>
      </c>
      <c r="Y1053" s="22">
        <f t="shared" si="16"/>
        <v>0</v>
      </c>
      <c r="Z1053" s="22">
        <v>0.39</v>
      </c>
      <c r="AA1053" s="22">
        <f t="shared" si="17"/>
        <v>0.39</v>
      </c>
      <c r="AB1053" s="22">
        <f t="shared" si="18"/>
        <v>0</v>
      </c>
      <c r="AC1053" s="22">
        <v>68.87</v>
      </c>
      <c r="AD1053" s="22">
        <f t="shared" si="19"/>
        <v>68.87</v>
      </c>
      <c r="AE1053" s="22">
        <f t="shared" si="20"/>
        <v>0</v>
      </c>
      <c r="AF1053" s="22">
        <v>1.37</v>
      </c>
      <c r="AG1053" s="22">
        <f t="shared" si="21"/>
        <v>1.37</v>
      </c>
      <c r="AH1053" s="22">
        <f t="shared" si="22"/>
        <v>0</v>
      </c>
      <c r="AI1053" s="22">
        <v>60.86</v>
      </c>
      <c r="AJ1053" s="22">
        <f t="shared" si="23"/>
        <v>60.86</v>
      </c>
      <c r="AK1053" s="22">
        <f t="shared" si="24"/>
        <v>0</v>
      </c>
      <c r="AL1053" s="22">
        <f t="shared" ref="AL1053:AN1053" si="4362">AF1053+AI1053</f>
        <v>62.23</v>
      </c>
      <c r="AM1053" s="22">
        <f t="shared" si="4362"/>
        <v>62.23</v>
      </c>
      <c r="AN1053" s="22">
        <f t="shared" si="4362"/>
        <v>0</v>
      </c>
      <c r="AO1053" s="22">
        <f t="shared" ref="AO1053:AQ1053" si="4363">SUM(J1053+M1053+P1053+S1053+W1053+Z1053+AC1053+AF1053+AI1053)</f>
        <v>255.39</v>
      </c>
      <c r="AP1053" s="22">
        <f t="shared" si="4363"/>
        <v>202.24</v>
      </c>
      <c r="AQ1053" s="22">
        <f t="shared" si="4363"/>
        <v>53.15</v>
      </c>
      <c r="AR1053" s="22">
        <v>0.0</v>
      </c>
      <c r="AS1053" s="22">
        <f t="shared" si="27"/>
        <v>53.15</v>
      </c>
      <c r="AT1053" s="22">
        <f t="shared" si="28"/>
        <v>53.15</v>
      </c>
      <c r="AU1053" s="22">
        <f t="shared" si="29"/>
        <v>0</v>
      </c>
      <c r="AV1053" s="22">
        <f>82.93*120</f>
        <v>9951.6</v>
      </c>
      <c r="AW1053" s="22">
        <f t="shared" si="31"/>
        <v>9951.6</v>
      </c>
      <c r="AX1053" s="22">
        <f t="shared" si="32"/>
        <v>0</v>
      </c>
      <c r="AY1053" s="22">
        <v>175.06</v>
      </c>
      <c r="AZ1053" s="22">
        <f t="shared" si="33"/>
        <v>175.06</v>
      </c>
      <c r="BA1053" s="22">
        <f t="shared" si="34"/>
        <v>0</v>
      </c>
      <c r="BB1053" s="22">
        <f t="shared" si="35"/>
        <v>10126.66</v>
      </c>
      <c r="BC1053" s="22">
        <f t="shared" ref="BC1053:BD1053" si="4364">SUM(AW1053+AZ1053)</f>
        <v>10126.66</v>
      </c>
      <c r="BD1053" s="22">
        <f t="shared" si="4364"/>
        <v>0</v>
      </c>
      <c r="BE1053" s="22">
        <f t="shared" si="37"/>
        <v>0</v>
      </c>
      <c r="BF1053" s="27">
        <v>0.0</v>
      </c>
      <c r="BG1053" s="22">
        <f t="shared" si="38"/>
        <v>0</v>
      </c>
      <c r="BH1053" s="22">
        <f t="shared" si="39"/>
        <v>0</v>
      </c>
      <c r="BI1053" s="22">
        <v>283.41</v>
      </c>
      <c r="BJ1053" s="22">
        <f t="shared" si="40"/>
        <v>283.41</v>
      </c>
      <c r="BK1053" s="22">
        <f t="shared" si="41"/>
        <v>0</v>
      </c>
      <c r="BL1053" s="22"/>
      <c r="BM1053" s="22">
        <f t="shared" si="42"/>
        <v>0</v>
      </c>
      <c r="BN1053" s="22" t="str">
        <f t="shared" si="43"/>
        <v/>
      </c>
      <c r="BO1053" s="22">
        <f t="shared" ref="BO1053:BQ1053" si="4365">BF1053+BI1053+BL1053</f>
        <v>283.41</v>
      </c>
      <c r="BP1053" s="22">
        <f t="shared" si="4365"/>
        <v>283.41</v>
      </c>
      <c r="BQ1053" s="22">
        <f t="shared" si="4365"/>
        <v>0</v>
      </c>
      <c r="BR1053" s="22">
        <f t="shared" si="45"/>
        <v>0</v>
      </c>
      <c r="BS1053" s="22">
        <v>0.0</v>
      </c>
      <c r="BT1053" s="22">
        <f t="shared" si="46"/>
        <v>0</v>
      </c>
      <c r="BU1053" s="22">
        <f t="shared" si="47"/>
        <v>0</v>
      </c>
      <c r="BV1053" s="22">
        <f t="shared" si="48"/>
        <v>0</v>
      </c>
      <c r="BW1053" s="27">
        <v>1127.96</v>
      </c>
      <c r="BX1053" s="22">
        <f t="shared" si="49"/>
        <v>1127.96</v>
      </c>
      <c r="BY1053" s="22">
        <f t="shared" si="50"/>
        <v>0</v>
      </c>
      <c r="BZ1053" s="22">
        <f t="shared" si="51"/>
        <v>0</v>
      </c>
      <c r="CA1053" s="22">
        <f t="shared" si="52"/>
        <v>0</v>
      </c>
    </row>
    <row r="1054" ht="14.25" customHeight="1">
      <c r="A1054" s="14" t="s">
        <v>4765</v>
      </c>
      <c r="B1054" s="14" t="s">
        <v>4766</v>
      </c>
      <c r="C1054" s="14" t="s">
        <v>4767</v>
      </c>
      <c r="D1054" s="14" t="s">
        <v>4768</v>
      </c>
      <c r="E1054" s="14" t="s">
        <v>312</v>
      </c>
      <c r="F1054" s="14" t="s">
        <v>322</v>
      </c>
      <c r="G1054" s="14" t="s">
        <v>4769</v>
      </c>
      <c r="H1054" s="25" t="s">
        <v>3650</v>
      </c>
      <c r="I1054" s="26">
        <v>53.15</v>
      </c>
      <c r="J1054" s="22">
        <v>0.0</v>
      </c>
      <c r="K1054" s="22">
        <f t="shared" si="6"/>
        <v>0</v>
      </c>
      <c r="L1054" s="22">
        <f t="shared" si="7"/>
        <v>0</v>
      </c>
      <c r="M1054" s="22">
        <v>0.0</v>
      </c>
      <c r="N1054" s="22">
        <f t="shared" si="8"/>
        <v>0</v>
      </c>
      <c r="O1054" s="22">
        <f t="shared" si="9"/>
        <v>0</v>
      </c>
      <c r="P1054" s="22">
        <v>10.0</v>
      </c>
      <c r="Q1054" s="22">
        <f t="shared" si="10"/>
        <v>0</v>
      </c>
      <c r="R1054" s="22">
        <f t="shared" si="11"/>
        <v>10</v>
      </c>
      <c r="S1054" s="22">
        <v>100.0</v>
      </c>
      <c r="T1054" s="22">
        <f t="shared" si="12"/>
        <v>56.85</v>
      </c>
      <c r="U1054" s="22">
        <f t="shared" si="13"/>
        <v>43.15</v>
      </c>
      <c r="V1054" s="22">
        <f t="shared" si="14"/>
        <v>0</v>
      </c>
      <c r="W1054" s="22">
        <v>13.9</v>
      </c>
      <c r="X1054" s="22">
        <f t="shared" si="15"/>
        <v>13.9</v>
      </c>
      <c r="Y1054" s="22">
        <f t="shared" si="16"/>
        <v>0</v>
      </c>
      <c r="Z1054" s="22">
        <v>0.39</v>
      </c>
      <c r="AA1054" s="22">
        <f t="shared" si="17"/>
        <v>0.39</v>
      </c>
      <c r="AB1054" s="22">
        <f t="shared" si="18"/>
        <v>0</v>
      </c>
      <c r="AC1054" s="22">
        <v>68.87</v>
      </c>
      <c r="AD1054" s="22">
        <f t="shared" si="19"/>
        <v>68.87</v>
      </c>
      <c r="AE1054" s="22">
        <f t="shared" si="20"/>
        <v>0</v>
      </c>
      <c r="AF1054" s="22">
        <v>1.37</v>
      </c>
      <c r="AG1054" s="22">
        <f t="shared" si="21"/>
        <v>1.37</v>
      </c>
      <c r="AH1054" s="22">
        <f t="shared" si="22"/>
        <v>0</v>
      </c>
      <c r="AI1054" s="22">
        <v>60.86</v>
      </c>
      <c r="AJ1054" s="22">
        <f t="shared" si="23"/>
        <v>60.86</v>
      </c>
      <c r="AK1054" s="22">
        <f t="shared" si="24"/>
        <v>0</v>
      </c>
      <c r="AL1054" s="22">
        <f t="shared" ref="AL1054:AN1054" si="4366">AF1054+AI1054</f>
        <v>62.23</v>
      </c>
      <c r="AM1054" s="22">
        <f t="shared" si="4366"/>
        <v>62.23</v>
      </c>
      <c r="AN1054" s="22">
        <f t="shared" si="4366"/>
        <v>0</v>
      </c>
      <c r="AO1054" s="22">
        <f t="shared" ref="AO1054:AQ1054" si="4367">SUM(J1054+M1054+P1054+S1054+W1054+Z1054+AC1054+AF1054+AI1054)</f>
        <v>255.39</v>
      </c>
      <c r="AP1054" s="22">
        <f t="shared" si="4367"/>
        <v>202.24</v>
      </c>
      <c r="AQ1054" s="22">
        <f t="shared" si="4367"/>
        <v>53.15</v>
      </c>
      <c r="AR1054" s="22">
        <v>0.0</v>
      </c>
      <c r="AS1054" s="22">
        <f t="shared" si="27"/>
        <v>53.15</v>
      </c>
      <c r="AT1054" s="22">
        <f t="shared" si="28"/>
        <v>53.15</v>
      </c>
      <c r="AU1054" s="22">
        <f t="shared" si="29"/>
        <v>0</v>
      </c>
      <c r="AV1054" s="22">
        <f>37.95*120</f>
        <v>4554</v>
      </c>
      <c r="AW1054" s="22">
        <f t="shared" si="31"/>
        <v>4554</v>
      </c>
      <c r="AX1054" s="22">
        <f t="shared" si="32"/>
        <v>0</v>
      </c>
      <c r="AY1054" s="22">
        <v>70.73</v>
      </c>
      <c r="AZ1054" s="22">
        <f t="shared" si="33"/>
        <v>70.73</v>
      </c>
      <c r="BA1054" s="22">
        <f t="shared" si="34"/>
        <v>0</v>
      </c>
      <c r="BB1054" s="22">
        <f t="shared" si="35"/>
        <v>4624.73</v>
      </c>
      <c r="BC1054" s="22">
        <f t="shared" ref="BC1054:BD1054" si="4368">SUM(AW1054+AZ1054)</f>
        <v>4624.73</v>
      </c>
      <c r="BD1054" s="22">
        <f t="shared" si="4368"/>
        <v>0</v>
      </c>
      <c r="BE1054" s="22">
        <f t="shared" si="37"/>
        <v>0</v>
      </c>
      <c r="BF1054" s="27">
        <v>0.0</v>
      </c>
      <c r="BG1054" s="22">
        <f t="shared" si="38"/>
        <v>0</v>
      </c>
      <c r="BH1054" s="22">
        <f t="shared" si="39"/>
        <v>0</v>
      </c>
      <c r="BI1054" s="22">
        <v>419.03000000000003</v>
      </c>
      <c r="BJ1054" s="22">
        <f t="shared" si="40"/>
        <v>419.03</v>
      </c>
      <c r="BK1054" s="22">
        <f t="shared" si="41"/>
        <v>0</v>
      </c>
      <c r="BL1054" s="22"/>
      <c r="BM1054" s="22">
        <f t="shared" si="42"/>
        <v>0</v>
      </c>
      <c r="BN1054" s="22" t="str">
        <f t="shared" si="43"/>
        <v/>
      </c>
      <c r="BO1054" s="22">
        <f t="shared" ref="BO1054:BQ1054" si="4369">BF1054+BI1054+BL1054</f>
        <v>419.03</v>
      </c>
      <c r="BP1054" s="22">
        <f t="shared" si="4369"/>
        <v>419.03</v>
      </c>
      <c r="BQ1054" s="22">
        <f t="shared" si="4369"/>
        <v>0</v>
      </c>
      <c r="BR1054" s="22">
        <f t="shared" si="45"/>
        <v>0</v>
      </c>
      <c r="BS1054" s="22">
        <v>0.0</v>
      </c>
      <c r="BT1054" s="22">
        <f t="shared" si="46"/>
        <v>0</v>
      </c>
      <c r="BU1054" s="22">
        <f t="shared" si="47"/>
        <v>0</v>
      </c>
      <c r="BV1054" s="22">
        <f t="shared" si="48"/>
        <v>0</v>
      </c>
      <c r="BW1054" s="27">
        <v>1340.78</v>
      </c>
      <c r="BX1054" s="22">
        <f t="shared" si="49"/>
        <v>1340.78</v>
      </c>
      <c r="BY1054" s="22">
        <f t="shared" si="50"/>
        <v>0</v>
      </c>
      <c r="BZ1054" s="22">
        <f t="shared" si="51"/>
        <v>0</v>
      </c>
      <c r="CA1054" s="22">
        <f t="shared" si="52"/>
        <v>0</v>
      </c>
    </row>
    <row r="1055" ht="14.25" customHeight="1">
      <c r="A1055" s="14" t="s">
        <v>4770</v>
      </c>
      <c r="B1055" s="14" t="s">
        <v>4771</v>
      </c>
      <c r="C1055" s="14" t="s">
        <v>4772</v>
      </c>
      <c r="D1055" s="14" t="s">
        <v>4773</v>
      </c>
      <c r="E1055" s="14" t="s">
        <v>4774</v>
      </c>
      <c r="F1055" s="14" t="s">
        <v>1664</v>
      </c>
      <c r="G1055" s="14" t="s">
        <v>4775</v>
      </c>
      <c r="H1055" s="25" t="s">
        <v>3650</v>
      </c>
      <c r="I1055" s="26">
        <v>53.15</v>
      </c>
      <c r="J1055" s="22">
        <v>0.0</v>
      </c>
      <c r="K1055" s="22">
        <f t="shared" si="6"/>
        <v>0</v>
      </c>
      <c r="L1055" s="22">
        <f t="shared" si="7"/>
        <v>0</v>
      </c>
      <c r="M1055" s="22">
        <v>0.0</v>
      </c>
      <c r="N1055" s="22">
        <f t="shared" si="8"/>
        <v>0</v>
      </c>
      <c r="O1055" s="22">
        <f t="shared" si="9"/>
        <v>0</v>
      </c>
      <c r="P1055" s="22">
        <v>0.0</v>
      </c>
      <c r="Q1055" s="22">
        <f t="shared" si="10"/>
        <v>0</v>
      </c>
      <c r="R1055" s="22">
        <f t="shared" si="11"/>
        <v>0</v>
      </c>
      <c r="S1055" s="22">
        <v>0.0</v>
      </c>
      <c r="T1055" s="22">
        <f t="shared" si="12"/>
        <v>0</v>
      </c>
      <c r="U1055" s="22">
        <f t="shared" si="13"/>
        <v>0</v>
      </c>
      <c r="V1055" s="22">
        <f t="shared" si="14"/>
        <v>53.15</v>
      </c>
      <c r="W1055" s="22">
        <v>0.0</v>
      </c>
      <c r="X1055" s="22">
        <f t="shared" si="15"/>
        <v>0</v>
      </c>
      <c r="Y1055" s="22">
        <f t="shared" si="16"/>
        <v>0</v>
      </c>
      <c r="Z1055" s="22">
        <v>0.39</v>
      </c>
      <c r="AA1055" s="22">
        <f t="shared" si="17"/>
        <v>0</v>
      </c>
      <c r="AB1055" s="22">
        <f t="shared" si="18"/>
        <v>0.39</v>
      </c>
      <c r="AC1055" s="22">
        <v>68.87</v>
      </c>
      <c r="AD1055" s="22">
        <f t="shared" si="19"/>
        <v>16.11</v>
      </c>
      <c r="AE1055" s="22">
        <f t="shared" si="20"/>
        <v>52.76</v>
      </c>
      <c r="AF1055" s="22">
        <v>1.37</v>
      </c>
      <c r="AG1055" s="22">
        <f t="shared" si="21"/>
        <v>1.37</v>
      </c>
      <c r="AH1055" s="22">
        <f t="shared" si="22"/>
        <v>0</v>
      </c>
      <c r="AI1055" s="22">
        <v>60.86</v>
      </c>
      <c r="AJ1055" s="22">
        <f t="shared" si="23"/>
        <v>60.86</v>
      </c>
      <c r="AK1055" s="22">
        <f t="shared" si="24"/>
        <v>0</v>
      </c>
      <c r="AL1055" s="22">
        <f t="shared" ref="AL1055:AN1055" si="4370">AF1055+AI1055</f>
        <v>62.23</v>
      </c>
      <c r="AM1055" s="22">
        <f t="shared" si="4370"/>
        <v>62.23</v>
      </c>
      <c r="AN1055" s="22">
        <f t="shared" si="4370"/>
        <v>0</v>
      </c>
      <c r="AO1055" s="22">
        <f t="shared" ref="AO1055:AQ1055" si="4371">SUM(J1055+M1055+P1055+S1055+W1055+Z1055+AC1055+AF1055+AI1055)</f>
        <v>131.49</v>
      </c>
      <c r="AP1055" s="22">
        <f t="shared" si="4371"/>
        <v>78.34</v>
      </c>
      <c r="AQ1055" s="22">
        <f t="shared" si="4371"/>
        <v>53.15</v>
      </c>
      <c r="AR1055" s="22">
        <v>0.0</v>
      </c>
      <c r="AS1055" s="22">
        <f t="shared" si="27"/>
        <v>53.15</v>
      </c>
      <c r="AT1055" s="22">
        <f t="shared" si="28"/>
        <v>53.15</v>
      </c>
      <c r="AU1055" s="22">
        <f t="shared" si="29"/>
        <v>0</v>
      </c>
      <c r="AV1055" s="22">
        <f>82.93*120</f>
        <v>9951.6</v>
      </c>
      <c r="AW1055" s="22">
        <f t="shared" si="31"/>
        <v>9951.6</v>
      </c>
      <c r="AX1055" s="22">
        <f t="shared" si="32"/>
        <v>0</v>
      </c>
      <c r="AY1055" s="22">
        <v>175.06</v>
      </c>
      <c r="AZ1055" s="22">
        <f t="shared" si="33"/>
        <v>175.06</v>
      </c>
      <c r="BA1055" s="22">
        <f t="shared" si="34"/>
        <v>0</v>
      </c>
      <c r="BB1055" s="22">
        <f t="shared" si="35"/>
        <v>10126.66</v>
      </c>
      <c r="BC1055" s="22">
        <f t="shared" ref="BC1055:BD1055" si="4372">SUM(AW1055+AZ1055)</f>
        <v>10126.66</v>
      </c>
      <c r="BD1055" s="22">
        <f t="shared" si="4372"/>
        <v>0</v>
      </c>
      <c r="BE1055" s="22">
        <f t="shared" si="37"/>
        <v>0</v>
      </c>
      <c r="BF1055" s="27">
        <v>0.0</v>
      </c>
      <c r="BG1055" s="22">
        <f t="shared" si="38"/>
        <v>0</v>
      </c>
      <c r="BH1055" s="22">
        <f t="shared" si="39"/>
        <v>0</v>
      </c>
      <c r="BI1055" s="22">
        <v>823.65</v>
      </c>
      <c r="BJ1055" s="22">
        <f t="shared" si="40"/>
        <v>823.65</v>
      </c>
      <c r="BK1055" s="22">
        <f t="shared" si="41"/>
        <v>0</v>
      </c>
      <c r="BL1055" s="22"/>
      <c r="BM1055" s="22">
        <f t="shared" si="42"/>
        <v>0</v>
      </c>
      <c r="BN1055" s="22" t="str">
        <f t="shared" si="43"/>
        <v/>
      </c>
      <c r="BO1055" s="22">
        <f t="shared" ref="BO1055:BQ1055" si="4373">BF1055+BI1055+BL1055</f>
        <v>823.65</v>
      </c>
      <c r="BP1055" s="22">
        <f t="shared" si="4373"/>
        <v>823.65</v>
      </c>
      <c r="BQ1055" s="22">
        <f t="shared" si="4373"/>
        <v>0</v>
      </c>
      <c r="BR1055" s="22">
        <f t="shared" si="45"/>
        <v>0</v>
      </c>
      <c r="BS1055" s="22">
        <v>0.0</v>
      </c>
      <c r="BT1055" s="22">
        <f t="shared" si="46"/>
        <v>0</v>
      </c>
      <c r="BU1055" s="22">
        <f t="shared" si="47"/>
        <v>0</v>
      </c>
      <c r="BV1055" s="22">
        <f t="shared" si="48"/>
        <v>0</v>
      </c>
      <c r="BW1055" s="27">
        <v>361.8</v>
      </c>
      <c r="BX1055" s="22">
        <f t="shared" si="49"/>
        <v>361.8</v>
      </c>
      <c r="BY1055" s="22">
        <f t="shared" si="50"/>
        <v>0</v>
      </c>
      <c r="BZ1055" s="22">
        <f t="shared" si="51"/>
        <v>0</v>
      </c>
      <c r="CA1055" s="22">
        <f t="shared" si="52"/>
        <v>0</v>
      </c>
    </row>
    <row r="1056" ht="14.25" customHeight="1">
      <c r="A1056" s="14" t="s">
        <v>4776</v>
      </c>
      <c r="B1056" s="14" t="s">
        <v>4777</v>
      </c>
      <c r="C1056" s="14" t="s">
        <v>4778</v>
      </c>
      <c r="D1056" s="14" t="s">
        <v>4779</v>
      </c>
      <c r="E1056" s="14" t="s">
        <v>298</v>
      </c>
      <c r="F1056" s="14" t="s">
        <v>577</v>
      </c>
      <c r="G1056" s="14" t="s">
        <v>4780</v>
      </c>
      <c r="H1056" s="25" t="s">
        <v>3650</v>
      </c>
      <c r="I1056" s="26">
        <v>53.15</v>
      </c>
      <c r="J1056" s="22">
        <v>0.0</v>
      </c>
      <c r="K1056" s="22">
        <f t="shared" si="6"/>
        <v>0</v>
      </c>
      <c r="L1056" s="22">
        <f t="shared" si="7"/>
        <v>0</v>
      </c>
      <c r="M1056" s="22">
        <v>0.0</v>
      </c>
      <c r="N1056" s="22">
        <f t="shared" si="8"/>
        <v>0</v>
      </c>
      <c r="O1056" s="22">
        <f t="shared" si="9"/>
        <v>0</v>
      </c>
      <c r="P1056" s="22">
        <v>0.0</v>
      </c>
      <c r="Q1056" s="22">
        <f t="shared" si="10"/>
        <v>0</v>
      </c>
      <c r="R1056" s="22">
        <f t="shared" si="11"/>
        <v>0</v>
      </c>
      <c r="S1056" s="22">
        <v>0.0</v>
      </c>
      <c r="T1056" s="22">
        <f t="shared" si="12"/>
        <v>0</v>
      </c>
      <c r="U1056" s="22">
        <f t="shared" si="13"/>
        <v>0</v>
      </c>
      <c r="V1056" s="22">
        <f t="shared" si="14"/>
        <v>53.15</v>
      </c>
      <c r="W1056" s="22">
        <v>0.0</v>
      </c>
      <c r="X1056" s="22">
        <f t="shared" si="15"/>
        <v>0</v>
      </c>
      <c r="Y1056" s="22">
        <f t="shared" si="16"/>
        <v>0</v>
      </c>
      <c r="Z1056" s="22">
        <v>0.39</v>
      </c>
      <c r="AA1056" s="22">
        <f t="shared" si="17"/>
        <v>0</v>
      </c>
      <c r="AB1056" s="22">
        <f t="shared" si="18"/>
        <v>0.39</v>
      </c>
      <c r="AC1056" s="22">
        <v>68.87</v>
      </c>
      <c r="AD1056" s="22">
        <f t="shared" si="19"/>
        <v>16.11</v>
      </c>
      <c r="AE1056" s="22">
        <f t="shared" si="20"/>
        <v>52.76</v>
      </c>
      <c r="AF1056" s="22">
        <v>1.37</v>
      </c>
      <c r="AG1056" s="22">
        <f t="shared" si="21"/>
        <v>1.37</v>
      </c>
      <c r="AH1056" s="22">
        <f t="shared" si="22"/>
        <v>0</v>
      </c>
      <c r="AI1056" s="22">
        <v>60.86</v>
      </c>
      <c r="AJ1056" s="22">
        <f t="shared" si="23"/>
        <v>60.86</v>
      </c>
      <c r="AK1056" s="22">
        <f t="shared" si="24"/>
        <v>0</v>
      </c>
      <c r="AL1056" s="22">
        <f t="shared" ref="AL1056:AN1056" si="4374">AF1056+AI1056</f>
        <v>62.23</v>
      </c>
      <c r="AM1056" s="22">
        <f t="shared" si="4374"/>
        <v>62.23</v>
      </c>
      <c r="AN1056" s="22">
        <f t="shared" si="4374"/>
        <v>0</v>
      </c>
      <c r="AO1056" s="22">
        <f t="shared" ref="AO1056:AQ1056" si="4375">SUM(J1056+M1056+P1056+S1056+W1056+Z1056+AC1056+AF1056+AI1056)</f>
        <v>131.49</v>
      </c>
      <c r="AP1056" s="22">
        <f t="shared" si="4375"/>
        <v>78.34</v>
      </c>
      <c r="AQ1056" s="22">
        <f t="shared" si="4375"/>
        <v>53.15</v>
      </c>
      <c r="AR1056" s="22">
        <v>0.0</v>
      </c>
      <c r="AS1056" s="22">
        <f t="shared" si="27"/>
        <v>53.15</v>
      </c>
      <c r="AT1056" s="22">
        <f t="shared" si="28"/>
        <v>53.15</v>
      </c>
      <c r="AU1056" s="22">
        <f t="shared" si="29"/>
        <v>0</v>
      </c>
      <c r="AV1056" s="22">
        <f t="shared" ref="AV1056:AV1061" si="4380">37.95*120</f>
        <v>4554</v>
      </c>
      <c r="AW1056" s="22">
        <f t="shared" si="31"/>
        <v>4554</v>
      </c>
      <c r="AX1056" s="22">
        <f t="shared" si="32"/>
        <v>0</v>
      </c>
      <c r="AY1056" s="22">
        <v>70.73</v>
      </c>
      <c r="AZ1056" s="22">
        <f t="shared" si="33"/>
        <v>70.73</v>
      </c>
      <c r="BA1056" s="22">
        <f t="shared" si="34"/>
        <v>0</v>
      </c>
      <c r="BB1056" s="22">
        <f t="shared" si="35"/>
        <v>4624.73</v>
      </c>
      <c r="BC1056" s="22">
        <f t="shared" ref="BC1056:BD1056" si="4376">SUM(AW1056+AZ1056)</f>
        <v>4624.73</v>
      </c>
      <c r="BD1056" s="22">
        <f t="shared" si="4376"/>
        <v>0</v>
      </c>
      <c r="BE1056" s="22">
        <f t="shared" si="37"/>
        <v>0</v>
      </c>
      <c r="BF1056" s="27">
        <v>0.0</v>
      </c>
      <c r="BG1056" s="22">
        <f t="shared" si="38"/>
        <v>0</v>
      </c>
      <c r="BH1056" s="22">
        <f t="shared" si="39"/>
        <v>0</v>
      </c>
      <c r="BI1056" s="22">
        <v>714.1600000000001</v>
      </c>
      <c r="BJ1056" s="22">
        <f t="shared" si="40"/>
        <v>714.16</v>
      </c>
      <c r="BK1056" s="22">
        <f t="shared" si="41"/>
        <v>0</v>
      </c>
      <c r="BL1056" s="22"/>
      <c r="BM1056" s="22">
        <f t="shared" si="42"/>
        <v>0</v>
      </c>
      <c r="BN1056" s="22" t="str">
        <f t="shared" si="43"/>
        <v/>
      </c>
      <c r="BO1056" s="22">
        <f t="shared" ref="BO1056:BQ1056" si="4377">BF1056+BI1056+BL1056</f>
        <v>714.16</v>
      </c>
      <c r="BP1056" s="22">
        <f t="shared" si="4377"/>
        <v>714.16</v>
      </c>
      <c r="BQ1056" s="22">
        <f t="shared" si="4377"/>
        <v>0</v>
      </c>
      <c r="BR1056" s="22">
        <f t="shared" si="45"/>
        <v>0</v>
      </c>
      <c r="BS1056" s="22">
        <v>0.0</v>
      </c>
      <c r="BT1056" s="22">
        <f t="shared" si="46"/>
        <v>0</v>
      </c>
      <c r="BU1056" s="22">
        <f t="shared" si="47"/>
        <v>0</v>
      </c>
      <c r="BV1056" s="22">
        <f t="shared" si="48"/>
        <v>0</v>
      </c>
      <c r="BW1056" s="27">
        <v>0.0</v>
      </c>
      <c r="BX1056" s="22">
        <f t="shared" si="49"/>
        <v>0</v>
      </c>
      <c r="BY1056" s="22">
        <f t="shared" si="50"/>
        <v>0</v>
      </c>
      <c r="BZ1056" s="22">
        <f t="shared" si="51"/>
        <v>0</v>
      </c>
      <c r="CA1056" s="22">
        <f t="shared" si="52"/>
        <v>0</v>
      </c>
    </row>
    <row r="1057" ht="14.25" customHeight="1">
      <c r="A1057" s="14" t="s">
        <v>4781</v>
      </c>
      <c r="B1057" s="14" t="s">
        <v>4782</v>
      </c>
      <c r="C1057" s="14" t="s">
        <v>4783</v>
      </c>
      <c r="D1057" s="14" t="s">
        <v>4784</v>
      </c>
      <c r="E1057" s="14" t="s">
        <v>327</v>
      </c>
      <c r="F1057" s="14" t="s">
        <v>209</v>
      </c>
      <c r="G1057" s="14" t="s">
        <v>4785</v>
      </c>
      <c r="H1057" s="25" t="s">
        <v>3650</v>
      </c>
      <c r="I1057" s="26">
        <v>53.15</v>
      </c>
      <c r="J1057" s="22">
        <v>0.0</v>
      </c>
      <c r="K1057" s="22">
        <f t="shared" si="6"/>
        <v>0</v>
      </c>
      <c r="L1057" s="22">
        <f t="shared" si="7"/>
        <v>0</v>
      </c>
      <c r="M1057" s="22">
        <v>0.0</v>
      </c>
      <c r="N1057" s="22">
        <f t="shared" si="8"/>
        <v>0</v>
      </c>
      <c r="O1057" s="22">
        <f t="shared" si="9"/>
        <v>0</v>
      </c>
      <c r="P1057" s="22">
        <v>0.0</v>
      </c>
      <c r="Q1057" s="22">
        <f t="shared" si="10"/>
        <v>0</v>
      </c>
      <c r="R1057" s="22">
        <f t="shared" si="11"/>
        <v>0</v>
      </c>
      <c r="S1057" s="22">
        <v>0.0</v>
      </c>
      <c r="T1057" s="22">
        <f t="shared" si="12"/>
        <v>0</v>
      </c>
      <c r="U1057" s="22">
        <f t="shared" si="13"/>
        <v>0</v>
      </c>
      <c r="V1057" s="22">
        <f t="shared" si="14"/>
        <v>53.15</v>
      </c>
      <c r="W1057" s="22">
        <v>0.0</v>
      </c>
      <c r="X1057" s="22">
        <f t="shared" si="15"/>
        <v>0</v>
      </c>
      <c r="Y1057" s="22">
        <f t="shared" si="16"/>
        <v>0</v>
      </c>
      <c r="Z1057" s="22">
        <v>0.39</v>
      </c>
      <c r="AA1057" s="22">
        <f t="shared" si="17"/>
        <v>0</v>
      </c>
      <c r="AB1057" s="22">
        <f t="shared" si="18"/>
        <v>0.39</v>
      </c>
      <c r="AC1057" s="22">
        <v>68.87</v>
      </c>
      <c r="AD1057" s="22">
        <f t="shared" si="19"/>
        <v>16.11</v>
      </c>
      <c r="AE1057" s="22">
        <f t="shared" si="20"/>
        <v>52.76</v>
      </c>
      <c r="AF1057" s="22">
        <v>1.37</v>
      </c>
      <c r="AG1057" s="22">
        <f t="shared" si="21"/>
        <v>1.37</v>
      </c>
      <c r="AH1057" s="22">
        <f t="shared" si="22"/>
        <v>0</v>
      </c>
      <c r="AI1057" s="22">
        <v>60.86</v>
      </c>
      <c r="AJ1057" s="22">
        <f t="shared" si="23"/>
        <v>60.86</v>
      </c>
      <c r="AK1057" s="22">
        <f t="shared" si="24"/>
        <v>0</v>
      </c>
      <c r="AL1057" s="22">
        <f t="shared" ref="AL1057:AN1057" si="4378">AF1057+AI1057</f>
        <v>62.23</v>
      </c>
      <c r="AM1057" s="22">
        <f t="shared" si="4378"/>
        <v>62.23</v>
      </c>
      <c r="AN1057" s="22">
        <f t="shared" si="4378"/>
        <v>0</v>
      </c>
      <c r="AO1057" s="22">
        <f t="shared" ref="AO1057:AQ1057" si="4379">SUM(J1057+M1057+P1057+S1057+W1057+Z1057+AC1057+AF1057+AI1057)</f>
        <v>131.49</v>
      </c>
      <c r="AP1057" s="22">
        <f t="shared" si="4379"/>
        <v>78.34</v>
      </c>
      <c r="AQ1057" s="22">
        <f t="shared" si="4379"/>
        <v>53.15</v>
      </c>
      <c r="AR1057" s="22">
        <v>0.0</v>
      </c>
      <c r="AS1057" s="22">
        <f t="shared" si="27"/>
        <v>53.15</v>
      </c>
      <c r="AT1057" s="22">
        <f t="shared" si="28"/>
        <v>53.15</v>
      </c>
      <c r="AU1057" s="22">
        <f t="shared" si="29"/>
        <v>0</v>
      </c>
      <c r="AV1057" s="22">
        <f t="shared" si="4380"/>
        <v>4554</v>
      </c>
      <c r="AW1057" s="22">
        <f t="shared" si="31"/>
        <v>4554</v>
      </c>
      <c r="AX1057" s="22">
        <f t="shared" si="32"/>
        <v>0</v>
      </c>
      <c r="AY1057" s="22">
        <v>70.73</v>
      </c>
      <c r="AZ1057" s="22">
        <f t="shared" si="33"/>
        <v>70.73</v>
      </c>
      <c r="BA1057" s="22">
        <f t="shared" si="34"/>
        <v>0</v>
      </c>
      <c r="BB1057" s="22">
        <f t="shared" si="35"/>
        <v>4624.73</v>
      </c>
      <c r="BC1057" s="22">
        <f t="shared" ref="BC1057:BD1057" si="4381">SUM(AW1057+AZ1057)</f>
        <v>4624.73</v>
      </c>
      <c r="BD1057" s="22">
        <f t="shared" si="4381"/>
        <v>0</v>
      </c>
      <c r="BE1057" s="22">
        <f t="shared" si="37"/>
        <v>0</v>
      </c>
      <c r="BF1057" s="27">
        <v>0.0</v>
      </c>
      <c r="BG1057" s="22">
        <f t="shared" si="38"/>
        <v>0</v>
      </c>
      <c r="BH1057" s="22">
        <f t="shared" si="39"/>
        <v>0</v>
      </c>
      <c r="BI1057" s="22">
        <v>341.64</v>
      </c>
      <c r="BJ1057" s="22">
        <f t="shared" si="40"/>
        <v>341.64</v>
      </c>
      <c r="BK1057" s="22">
        <f t="shared" si="41"/>
        <v>0</v>
      </c>
      <c r="BL1057" s="22"/>
      <c r="BM1057" s="22">
        <f t="shared" si="42"/>
        <v>0</v>
      </c>
      <c r="BN1057" s="22" t="str">
        <f t="shared" si="43"/>
        <v/>
      </c>
      <c r="BO1057" s="22">
        <f t="shared" ref="BO1057:BQ1057" si="4382">BF1057+BI1057+BL1057</f>
        <v>341.64</v>
      </c>
      <c r="BP1057" s="22">
        <f t="shared" si="4382"/>
        <v>341.64</v>
      </c>
      <c r="BQ1057" s="22">
        <f t="shared" si="4382"/>
        <v>0</v>
      </c>
      <c r="BR1057" s="22">
        <f t="shared" si="45"/>
        <v>0</v>
      </c>
      <c r="BS1057" s="22">
        <v>0.0</v>
      </c>
      <c r="BT1057" s="22">
        <f t="shared" si="46"/>
        <v>0</v>
      </c>
      <c r="BU1057" s="22">
        <f t="shared" si="47"/>
        <v>0</v>
      </c>
      <c r="BV1057" s="22">
        <f t="shared" si="48"/>
        <v>0</v>
      </c>
      <c r="BW1057" s="27">
        <v>0.0</v>
      </c>
      <c r="BX1057" s="22">
        <f t="shared" si="49"/>
        <v>0</v>
      </c>
      <c r="BY1057" s="22">
        <f t="shared" si="50"/>
        <v>0</v>
      </c>
      <c r="BZ1057" s="22">
        <f t="shared" si="51"/>
        <v>0</v>
      </c>
      <c r="CA1057" s="22">
        <f t="shared" si="52"/>
        <v>0</v>
      </c>
    </row>
    <row r="1058" ht="14.25" customHeight="1">
      <c r="A1058" s="14" t="s">
        <v>4786</v>
      </c>
      <c r="B1058" s="14" t="s">
        <v>4787</v>
      </c>
      <c r="C1058" s="14" t="s">
        <v>4788</v>
      </c>
      <c r="D1058" s="14" t="s">
        <v>4789</v>
      </c>
      <c r="E1058" s="14" t="s">
        <v>546</v>
      </c>
      <c r="F1058" s="14" t="s">
        <v>113</v>
      </c>
      <c r="G1058" s="14" t="s">
        <v>4790</v>
      </c>
      <c r="H1058" s="25" t="s">
        <v>3650</v>
      </c>
      <c r="I1058" s="26">
        <v>53.15</v>
      </c>
      <c r="J1058" s="22">
        <v>0.0</v>
      </c>
      <c r="K1058" s="22">
        <f t="shared" si="6"/>
        <v>0</v>
      </c>
      <c r="L1058" s="22">
        <f t="shared" si="7"/>
        <v>0</v>
      </c>
      <c r="M1058" s="22">
        <v>0.0</v>
      </c>
      <c r="N1058" s="22">
        <f t="shared" si="8"/>
        <v>0</v>
      </c>
      <c r="O1058" s="22">
        <f t="shared" si="9"/>
        <v>0</v>
      </c>
      <c r="P1058" s="22">
        <v>0.0</v>
      </c>
      <c r="Q1058" s="22">
        <f t="shared" si="10"/>
        <v>0</v>
      </c>
      <c r="R1058" s="22">
        <f t="shared" si="11"/>
        <v>0</v>
      </c>
      <c r="S1058" s="22">
        <v>0.0</v>
      </c>
      <c r="T1058" s="22">
        <f t="shared" si="12"/>
        <v>0</v>
      </c>
      <c r="U1058" s="22">
        <f t="shared" si="13"/>
        <v>0</v>
      </c>
      <c r="V1058" s="22">
        <f t="shared" si="14"/>
        <v>53.15</v>
      </c>
      <c r="W1058" s="22">
        <v>0.0</v>
      </c>
      <c r="X1058" s="22">
        <f t="shared" si="15"/>
        <v>0</v>
      </c>
      <c r="Y1058" s="22">
        <f t="shared" si="16"/>
        <v>0</v>
      </c>
      <c r="Z1058" s="22">
        <v>0.39</v>
      </c>
      <c r="AA1058" s="22">
        <f t="shared" si="17"/>
        <v>0</v>
      </c>
      <c r="AB1058" s="22">
        <f t="shared" si="18"/>
        <v>0.39</v>
      </c>
      <c r="AC1058" s="22">
        <v>68.87</v>
      </c>
      <c r="AD1058" s="22">
        <f t="shared" si="19"/>
        <v>16.11</v>
      </c>
      <c r="AE1058" s="22">
        <f t="shared" si="20"/>
        <v>52.76</v>
      </c>
      <c r="AF1058" s="22">
        <v>1.37</v>
      </c>
      <c r="AG1058" s="22">
        <f t="shared" si="21"/>
        <v>1.37</v>
      </c>
      <c r="AH1058" s="22">
        <f t="shared" si="22"/>
        <v>0</v>
      </c>
      <c r="AI1058" s="22">
        <v>60.86</v>
      </c>
      <c r="AJ1058" s="22">
        <f t="shared" si="23"/>
        <v>60.86</v>
      </c>
      <c r="AK1058" s="22">
        <f t="shared" si="24"/>
        <v>0</v>
      </c>
      <c r="AL1058" s="22">
        <f t="shared" ref="AL1058:AN1058" si="4383">AF1058+AI1058</f>
        <v>62.23</v>
      </c>
      <c r="AM1058" s="22">
        <f t="shared" si="4383"/>
        <v>62.23</v>
      </c>
      <c r="AN1058" s="22">
        <f t="shared" si="4383"/>
        <v>0</v>
      </c>
      <c r="AO1058" s="22">
        <f t="shared" ref="AO1058:AQ1058" si="4384">SUM(J1058+M1058+P1058+S1058+W1058+Z1058+AC1058+AF1058+AI1058)</f>
        <v>131.49</v>
      </c>
      <c r="AP1058" s="22">
        <f t="shared" si="4384"/>
        <v>78.34</v>
      </c>
      <c r="AQ1058" s="22">
        <f t="shared" si="4384"/>
        <v>53.15</v>
      </c>
      <c r="AR1058" s="22">
        <v>0.0</v>
      </c>
      <c r="AS1058" s="22">
        <f t="shared" si="27"/>
        <v>53.15</v>
      </c>
      <c r="AT1058" s="22">
        <f t="shared" si="28"/>
        <v>53.15</v>
      </c>
      <c r="AU1058" s="22">
        <f t="shared" si="29"/>
        <v>0</v>
      </c>
      <c r="AV1058" s="22">
        <f t="shared" si="4380"/>
        <v>4554</v>
      </c>
      <c r="AW1058" s="22">
        <f t="shared" si="31"/>
        <v>4554</v>
      </c>
      <c r="AX1058" s="22">
        <f t="shared" si="32"/>
        <v>0</v>
      </c>
      <c r="AY1058" s="22">
        <v>70.73</v>
      </c>
      <c r="AZ1058" s="22">
        <f t="shared" si="33"/>
        <v>70.73</v>
      </c>
      <c r="BA1058" s="22">
        <f t="shared" si="34"/>
        <v>0</v>
      </c>
      <c r="BB1058" s="22">
        <f t="shared" si="35"/>
        <v>4624.73</v>
      </c>
      <c r="BC1058" s="22">
        <f t="shared" ref="BC1058:BD1058" si="4385">SUM(AW1058+AZ1058)</f>
        <v>4624.73</v>
      </c>
      <c r="BD1058" s="22">
        <f t="shared" si="4385"/>
        <v>0</v>
      </c>
      <c r="BE1058" s="22">
        <f t="shared" si="37"/>
        <v>0</v>
      </c>
      <c r="BF1058" s="27">
        <v>0.0</v>
      </c>
      <c r="BG1058" s="22">
        <f t="shared" si="38"/>
        <v>0</v>
      </c>
      <c r="BH1058" s="22">
        <f t="shared" si="39"/>
        <v>0</v>
      </c>
      <c r="BI1058" s="22">
        <v>292.01</v>
      </c>
      <c r="BJ1058" s="22">
        <f t="shared" si="40"/>
        <v>292.01</v>
      </c>
      <c r="BK1058" s="22">
        <f t="shared" si="41"/>
        <v>0</v>
      </c>
      <c r="BL1058" s="22"/>
      <c r="BM1058" s="22">
        <f t="shared" si="42"/>
        <v>0</v>
      </c>
      <c r="BN1058" s="22" t="str">
        <f t="shared" si="43"/>
        <v/>
      </c>
      <c r="BO1058" s="22">
        <f t="shared" ref="BO1058:BQ1058" si="4386">BF1058+BI1058+BL1058</f>
        <v>292.01</v>
      </c>
      <c r="BP1058" s="22">
        <f t="shared" si="4386"/>
        <v>292.01</v>
      </c>
      <c r="BQ1058" s="22">
        <f t="shared" si="4386"/>
        <v>0</v>
      </c>
      <c r="BR1058" s="22">
        <f t="shared" si="45"/>
        <v>0</v>
      </c>
      <c r="BS1058" s="22">
        <v>0.0</v>
      </c>
      <c r="BT1058" s="22">
        <f t="shared" si="46"/>
        <v>0</v>
      </c>
      <c r="BU1058" s="22">
        <f t="shared" si="47"/>
        <v>0</v>
      </c>
      <c r="BV1058" s="22">
        <f t="shared" si="48"/>
        <v>0</v>
      </c>
      <c r="BW1058" s="27">
        <v>0.0</v>
      </c>
      <c r="BX1058" s="22">
        <f t="shared" si="49"/>
        <v>0</v>
      </c>
      <c r="BY1058" s="22">
        <f t="shared" si="50"/>
        <v>0</v>
      </c>
      <c r="BZ1058" s="22">
        <f t="shared" si="51"/>
        <v>0</v>
      </c>
      <c r="CA1058" s="22">
        <f t="shared" si="52"/>
        <v>0</v>
      </c>
    </row>
    <row r="1059" ht="14.25" customHeight="1">
      <c r="A1059" s="14" t="s">
        <v>4791</v>
      </c>
      <c r="B1059" s="14" t="s">
        <v>4792</v>
      </c>
      <c r="C1059" s="14" t="s">
        <v>4793</v>
      </c>
      <c r="D1059" s="14" t="s">
        <v>4794</v>
      </c>
      <c r="E1059" s="14" t="s">
        <v>287</v>
      </c>
      <c r="F1059" s="14" t="s">
        <v>508</v>
      </c>
      <c r="G1059" s="14" t="s">
        <v>4795</v>
      </c>
      <c r="H1059" s="25" t="s">
        <v>3650</v>
      </c>
      <c r="I1059" s="26">
        <v>53.15</v>
      </c>
      <c r="J1059" s="22">
        <v>0.0</v>
      </c>
      <c r="K1059" s="22">
        <f t="shared" si="6"/>
        <v>0</v>
      </c>
      <c r="L1059" s="22">
        <f t="shared" si="7"/>
        <v>0</v>
      </c>
      <c r="M1059" s="22">
        <v>0.0</v>
      </c>
      <c r="N1059" s="22">
        <f t="shared" si="8"/>
        <v>0</v>
      </c>
      <c r="O1059" s="22">
        <f t="shared" si="9"/>
        <v>0</v>
      </c>
      <c r="P1059" s="22">
        <v>0.0</v>
      </c>
      <c r="Q1059" s="22">
        <f t="shared" si="10"/>
        <v>0</v>
      </c>
      <c r="R1059" s="22">
        <f t="shared" si="11"/>
        <v>0</v>
      </c>
      <c r="S1059" s="22">
        <v>0.0</v>
      </c>
      <c r="T1059" s="22">
        <f t="shared" si="12"/>
        <v>0</v>
      </c>
      <c r="U1059" s="22">
        <f t="shared" si="13"/>
        <v>0</v>
      </c>
      <c r="V1059" s="22">
        <f t="shared" si="14"/>
        <v>53.15</v>
      </c>
      <c r="W1059" s="22">
        <v>0.0</v>
      </c>
      <c r="X1059" s="22">
        <f t="shared" si="15"/>
        <v>0</v>
      </c>
      <c r="Y1059" s="22">
        <f t="shared" si="16"/>
        <v>0</v>
      </c>
      <c r="Z1059" s="22">
        <v>0.39</v>
      </c>
      <c r="AA1059" s="22">
        <f t="shared" si="17"/>
        <v>0</v>
      </c>
      <c r="AB1059" s="22">
        <f t="shared" si="18"/>
        <v>0.39</v>
      </c>
      <c r="AC1059" s="22">
        <v>68.87</v>
      </c>
      <c r="AD1059" s="22">
        <f t="shared" si="19"/>
        <v>16.11</v>
      </c>
      <c r="AE1059" s="22">
        <f t="shared" si="20"/>
        <v>52.76</v>
      </c>
      <c r="AF1059" s="22">
        <v>1.37</v>
      </c>
      <c r="AG1059" s="22">
        <f t="shared" si="21"/>
        <v>1.37</v>
      </c>
      <c r="AH1059" s="22">
        <f t="shared" si="22"/>
        <v>0</v>
      </c>
      <c r="AI1059" s="22">
        <v>60.86</v>
      </c>
      <c r="AJ1059" s="22">
        <f t="shared" si="23"/>
        <v>60.86</v>
      </c>
      <c r="AK1059" s="22">
        <f t="shared" si="24"/>
        <v>0</v>
      </c>
      <c r="AL1059" s="22">
        <f t="shared" ref="AL1059:AN1059" si="4387">AF1059+AI1059</f>
        <v>62.23</v>
      </c>
      <c r="AM1059" s="22">
        <f t="shared" si="4387"/>
        <v>62.23</v>
      </c>
      <c r="AN1059" s="22">
        <f t="shared" si="4387"/>
        <v>0</v>
      </c>
      <c r="AO1059" s="22">
        <f t="shared" ref="AO1059:AQ1059" si="4388">SUM(J1059+M1059+P1059+S1059+W1059+Z1059+AC1059+AF1059+AI1059)</f>
        <v>131.49</v>
      </c>
      <c r="AP1059" s="22">
        <f t="shared" si="4388"/>
        <v>78.34</v>
      </c>
      <c r="AQ1059" s="22">
        <f t="shared" si="4388"/>
        <v>53.15</v>
      </c>
      <c r="AR1059" s="22">
        <v>0.0</v>
      </c>
      <c r="AS1059" s="22">
        <f t="shared" si="27"/>
        <v>53.15</v>
      </c>
      <c r="AT1059" s="22">
        <f t="shared" si="28"/>
        <v>53.15</v>
      </c>
      <c r="AU1059" s="22">
        <f t="shared" si="29"/>
        <v>0</v>
      </c>
      <c r="AV1059" s="22">
        <f t="shared" si="4380"/>
        <v>4554</v>
      </c>
      <c r="AW1059" s="22">
        <f t="shared" si="31"/>
        <v>4554</v>
      </c>
      <c r="AX1059" s="22">
        <f t="shared" si="32"/>
        <v>0</v>
      </c>
      <c r="AY1059" s="22">
        <v>70.73</v>
      </c>
      <c r="AZ1059" s="22">
        <f t="shared" si="33"/>
        <v>70.73</v>
      </c>
      <c r="BA1059" s="22">
        <f t="shared" si="34"/>
        <v>0</v>
      </c>
      <c r="BB1059" s="22">
        <f t="shared" si="35"/>
        <v>4624.73</v>
      </c>
      <c r="BC1059" s="22">
        <f t="shared" ref="BC1059:BD1059" si="4389">SUM(AW1059+AZ1059)</f>
        <v>4624.73</v>
      </c>
      <c r="BD1059" s="22">
        <f t="shared" si="4389"/>
        <v>0</v>
      </c>
      <c r="BE1059" s="22">
        <f t="shared" si="37"/>
        <v>0</v>
      </c>
      <c r="BF1059" s="27">
        <v>0.0</v>
      </c>
      <c r="BG1059" s="22">
        <f t="shared" si="38"/>
        <v>0</v>
      </c>
      <c r="BH1059" s="22">
        <f t="shared" si="39"/>
        <v>0</v>
      </c>
      <c r="BI1059" s="22">
        <v>489.72</v>
      </c>
      <c r="BJ1059" s="22">
        <f t="shared" si="40"/>
        <v>489.72</v>
      </c>
      <c r="BK1059" s="22">
        <f t="shared" si="41"/>
        <v>0</v>
      </c>
      <c r="BL1059" s="22"/>
      <c r="BM1059" s="22">
        <f t="shared" si="42"/>
        <v>0</v>
      </c>
      <c r="BN1059" s="22" t="str">
        <f t="shared" si="43"/>
        <v/>
      </c>
      <c r="BO1059" s="22">
        <f t="shared" ref="BO1059:BQ1059" si="4390">BF1059+BI1059+BL1059</f>
        <v>489.72</v>
      </c>
      <c r="BP1059" s="22">
        <f t="shared" si="4390"/>
        <v>489.72</v>
      </c>
      <c r="BQ1059" s="22">
        <f t="shared" si="4390"/>
        <v>0</v>
      </c>
      <c r="BR1059" s="22">
        <f t="shared" si="45"/>
        <v>0</v>
      </c>
      <c r="BS1059" s="22">
        <v>0.0</v>
      </c>
      <c r="BT1059" s="22">
        <f t="shared" si="46"/>
        <v>0</v>
      </c>
      <c r="BU1059" s="22">
        <f t="shared" si="47"/>
        <v>0</v>
      </c>
      <c r="BV1059" s="22">
        <f t="shared" si="48"/>
        <v>0</v>
      </c>
      <c r="BW1059" s="27">
        <v>53.2</v>
      </c>
      <c r="BX1059" s="22">
        <f t="shared" si="49"/>
        <v>53.2</v>
      </c>
      <c r="BY1059" s="22">
        <f t="shared" si="50"/>
        <v>0</v>
      </c>
      <c r="BZ1059" s="22">
        <f t="shared" si="51"/>
        <v>0</v>
      </c>
      <c r="CA1059" s="22">
        <f t="shared" si="52"/>
        <v>0</v>
      </c>
    </row>
    <row r="1060" ht="14.25" customHeight="1">
      <c r="A1060" s="14" t="s">
        <v>4796</v>
      </c>
      <c r="B1060" s="14" t="s">
        <v>4797</v>
      </c>
      <c r="C1060" s="14" t="s">
        <v>4798</v>
      </c>
      <c r="D1060" s="14" t="s">
        <v>4799</v>
      </c>
      <c r="E1060" s="14" t="s">
        <v>287</v>
      </c>
      <c r="F1060" s="14" t="s">
        <v>322</v>
      </c>
      <c r="G1060" s="14" t="s">
        <v>4800</v>
      </c>
      <c r="H1060" s="25" t="s">
        <v>3650</v>
      </c>
      <c r="I1060" s="26">
        <v>53.15</v>
      </c>
      <c r="J1060" s="22">
        <v>0.0</v>
      </c>
      <c r="K1060" s="22">
        <f t="shared" si="6"/>
        <v>0</v>
      </c>
      <c r="L1060" s="22">
        <f t="shared" si="7"/>
        <v>0</v>
      </c>
      <c r="M1060" s="22">
        <v>0.0</v>
      </c>
      <c r="N1060" s="22">
        <f t="shared" si="8"/>
        <v>0</v>
      </c>
      <c r="O1060" s="22">
        <f t="shared" si="9"/>
        <v>0</v>
      </c>
      <c r="P1060" s="22">
        <v>0.0</v>
      </c>
      <c r="Q1060" s="22">
        <f t="shared" si="10"/>
        <v>0</v>
      </c>
      <c r="R1060" s="22">
        <f t="shared" si="11"/>
        <v>0</v>
      </c>
      <c r="S1060" s="22">
        <v>0.0</v>
      </c>
      <c r="T1060" s="22">
        <f t="shared" si="12"/>
        <v>0</v>
      </c>
      <c r="U1060" s="22">
        <f t="shared" si="13"/>
        <v>0</v>
      </c>
      <c r="V1060" s="22">
        <f t="shared" si="14"/>
        <v>53.15</v>
      </c>
      <c r="W1060" s="22">
        <v>0.0</v>
      </c>
      <c r="X1060" s="22">
        <f t="shared" si="15"/>
        <v>0</v>
      </c>
      <c r="Y1060" s="22">
        <f t="shared" si="16"/>
        <v>0</v>
      </c>
      <c r="Z1060" s="22">
        <v>0.39</v>
      </c>
      <c r="AA1060" s="22">
        <f t="shared" si="17"/>
        <v>0</v>
      </c>
      <c r="AB1060" s="22">
        <f t="shared" si="18"/>
        <v>0.39</v>
      </c>
      <c r="AC1060" s="22">
        <v>68.87</v>
      </c>
      <c r="AD1060" s="22">
        <f t="shared" si="19"/>
        <v>16.11</v>
      </c>
      <c r="AE1060" s="22">
        <f t="shared" si="20"/>
        <v>52.76</v>
      </c>
      <c r="AF1060" s="22">
        <v>1.37</v>
      </c>
      <c r="AG1060" s="22">
        <f t="shared" si="21"/>
        <v>1.37</v>
      </c>
      <c r="AH1060" s="22">
        <f t="shared" si="22"/>
        <v>0</v>
      </c>
      <c r="AI1060" s="22">
        <v>60.86</v>
      </c>
      <c r="AJ1060" s="22">
        <f t="shared" si="23"/>
        <v>60.86</v>
      </c>
      <c r="AK1060" s="22">
        <f t="shared" si="24"/>
        <v>0</v>
      </c>
      <c r="AL1060" s="22">
        <f t="shared" ref="AL1060:AN1060" si="4391">AF1060+AI1060</f>
        <v>62.23</v>
      </c>
      <c r="AM1060" s="22">
        <f t="shared" si="4391"/>
        <v>62.23</v>
      </c>
      <c r="AN1060" s="22">
        <f t="shared" si="4391"/>
        <v>0</v>
      </c>
      <c r="AO1060" s="22">
        <f t="shared" ref="AO1060:AQ1060" si="4392">SUM(J1060+M1060+P1060+S1060+W1060+Z1060+AC1060+AF1060+AI1060)</f>
        <v>131.49</v>
      </c>
      <c r="AP1060" s="22">
        <f t="shared" si="4392"/>
        <v>78.34</v>
      </c>
      <c r="AQ1060" s="22">
        <f t="shared" si="4392"/>
        <v>53.15</v>
      </c>
      <c r="AR1060" s="22">
        <v>0.0</v>
      </c>
      <c r="AS1060" s="22">
        <f t="shared" si="27"/>
        <v>53.15</v>
      </c>
      <c r="AT1060" s="22">
        <f t="shared" si="28"/>
        <v>53.15</v>
      </c>
      <c r="AU1060" s="22">
        <f t="shared" si="29"/>
        <v>0</v>
      </c>
      <c r="AV1060" s="22">
        <f t="shared" si="4380"/>
        <v>4554</v>
      </c>
      <c r="AW1060" s="22">
        <f t="shared" si="31"/>
        <v>4554</v>
      </c>
      <c r="AX1060" s="22">
        <f t="shared" si="32"/>
        <v>0</v>
      </c>
      <c r="AY1060" s="22">
        <v>70.73</v>
      </c>
      <c r="AZ1060" s="22">
        <f t="shared" si="33"/>
        <v>70.73</v>
      </c>
      <c r="BA1060" s="22">
        <f t="shared" si="34"/>
        <v>0</v>
      </c>
      <c r="BB1060" s="22">
        <f t="shared" si="35"/>
        <v>4624.73</v>
      </c>
      <c r="BC1060" s="22">
        <f t="shared" ref="BC1060:BD1060" si="4393">SUM(AW1060+AZ1060)</f>
        <v>4624.73</v>
      </c>
      <c r="BD1060" s="22">
        <f t="shared" si="4393"/>
        <v>0</v>
      </c>
      <c r="BE1060" s="22">
        <f t="shared" si="37"/>
        <v>0</v>
      </c>
      <c r="BF1060" s="27">
        <v>0.0</v>
      </c>
      <c r="BG1060" s="22">
        <f t="shared" si="38"/>
        <v>0</v>
      </c>
      <c r="BH1060" s="22">
        <f t="shared" si="39"/>
        <v>0</v>
      </c>
      <c r="BI1060" s="22">
        <v>465.05</v>
      </c>
      <c r="BJ1060" s="22">
        <f t="shared" si="40"/>
        <v>465.05</v>
      </c>
      <c r="BK1060" s="22">
        <f t="shared" si="41"/>
        <v>0</v>
      </c>
      <c r="BL1060" s="22"/>
      <c r="BM1060" s="22">
        <f t="shared" si="42"/>
        <v>0</v>
      </c>
      <c r="BN1060" s="22" t="str">
        <f t="shared" si="43"/>
        <v/>
      </c>
      <c r="BO1060" s="22">
        <f t="shared" ref="BO1060:BQ1060" si="4394">BF1060+BI1060+BL1060</f>
        <v>465.05</v>
      </c>
      <c r="BP1060" s="22">
        <f t="shared" si="4394"/>
        <v>465.05</v>
      </c>
      <c r="BQ1060" s="22">
        <f t="shared" si="4394"/>
        <v>0</v>
      </c>
      <c r="BR1060" s="22">
        <f t="shared" si="45"/>
        <v>0</v>
      </c>
      <c r="BS1060" s="22">
        <v>0.0</v>
      </c>
      <c r="BT1060" s="22">
        <f t="shared" si="46"/>
        <v>0</v>
      </c>
      <c r="BU1060" s="22">
        <f t="shared" si="47"/>
        <v>0</v>
      </c>
      <c r="BV1060" s="22">
        <f t="shared" si="48"/>
        <v>0</v>
      </c>
      <c r="BW1060" s="27">
        <v>0.0</v>
      </c>
      <c r="BX1060" s="22">
        <f t="shared" si="49"/>
        <v>0</v>
      </c>
      <c r="BY1060" s="22">
        <f t="shared" si="50"/>
        <v>0</v>
      </c>
      <c r="BZ1060" s="22">
        <f t="shared" si="51"/>
        <v>0</v>
      </c>
      <c r="CA1060" s="22">
        <f t="shared" si="52"/>
        <v>0</v>
      </c>
    </row>
    <row r="1061" ht="14.25" customHeight="1">
      <c r="A1061" s="14" t="s">
        <v>4801</v>
      </c>
      <c r="B1061" s="14" t="s">
        <v>4802</v>
      </c>
      <c r="C1061" s="14" t="s">
        <v>4803</v>
      </c>
      <c r="D1061" s="14" t="s">
        <v>4804</v>
      </c>
      <c r="E1061" s="14" t="s">
        <v>984</v>
      </c>
      <c r="F1061" s="14" t="s">
        <v>466</v>
      </c>
      <c r="G1061" s="14" t="s">
        <v>4805</v>
      </c>
      <c r="H1061" s="25" t="s">
        <v>3650</v>
      </c>
      <c r="I1061" s="26">
        <v>54.9</v>
      </c>
      <c r="J1061" s="22">
        <v>0.0</v>
      </c>
      <c r="K1061" s="22">
        <f t="shared" si="6"/>
        <v>0</v>
      </c>
      <c r="L1061" s="22">
        <f t="shared" si="7"/>
        <v>0</v>
      </c>
      <c r="M1061" s="22">
        <v>0.0</v>
      </c>
      <c r="N1061" s="22">
        <f t="shared" si="8"/>
        <v>0</v>
      </c>
      <c r="O1061" s="22">
        <f t="shared" si="9"/>
        <v>0</v>
      </c>
      <c r="P1061" s="22">
        <v>0.0</v>
      </c>
      <c r="Q1061" s="22">
        <f t="shared" si="10"/>
        <v>0</v>
      </c>
      <c r="R1061" s="22">
        <f t="shared" si="11"/>
        <v>0</v>
      </c>
      <c r="S1061" s="22">
        <v>0.0</v>
      </c>
      <c r="T1061" s="22">
        <f t="shared" si="12"/>
        <v>0</v>
      </c>
      <c r="U1061" s="22">
        <f t="shared" si="13"/>
        <v>0</v>
      </c>
      <c r="V1061" s="22">
        <f t="shared" si="14"/>
        <v>54.9</v>
      </c>
      <c r="W1061" s="22">
        <v>0.0</v>
      </c>
      <c r="X1061" s="22">
        <f t="shared" si="15"/>
        <v>0</v>
      </c>
      <c r="Y1061" s="22">
        <f t="shared" si="16"/>
        <v>0</v>
      </c>
      <c r="Z1061" s="22">
        <v>0.39</v>
      </c>
      <c r="AA1061" s="22">
        <f t="shared" si="17"/>
        <v>0</v>
      </c>
      <c r="AB1061" s="22">
        <f t="shared" si="18"/>
        <v>0.39</v>
      </c>
      <c r="AC1061" s="22">
        <v>68.87</v>
      </c>
      <c r="AD1061" s="22">
        <f t="shared" si="19"/>
        <v>14.36</v>
      </c>
      <c r="AE1061" s="22">
        <f t="shared" si="20"/>
        <v>54.51</v>
      </c>
      <c r="AF1061" s="22">
        <v>1.37</v>
      </c>
      <c r="AG1061" s="22">
        <f t="shared" si="21"/>
        <v>1.37</v>
      </c>
      <c r="AH1061" s="22">
        <f t="shared" si="22"/>
        <v>0</v>
      </c>
      <c r="AI1061" s="22">
        <v>60.86</v>
      </c>
      <c r="AJ1061" s="22">
        <f t="shared" si="23"/>
        <v>60.86</v>
      </c>
      <c r="AK1061" s="22">
        <f t="shared" si="24"/>
        <v>0</v>
      </c>
      <c r="AL1061" s="22">
        <f t="shared" ref="AL1061:AN1061" si="4395">AF1061+AI1061</f>
        <v>62.23</v>
      </c>
      <c r="AM1061" s="22">
        <f t="shared" si="4395"/>
        <v>62.23</v>
      </c>
      <c r="AN1061" s="22">
        <f t="shared" si="4395"/>
        <v>0</v>
      </c>
      <c r="AO1061" s="22">
        <f t="shared" ref="AO1061:AQ1061" si="4396">SUM(J1061+M1061+P1061+S1061+W1061+Z1061+AC1061+AF1061+AI1061)</f>
        <v>131.49</v>
      </c>
      <c r="AP1061" s="22">
        <f t="shared" si="4396"/>
        <v>76.59</v>
      </c>
      <c r="AQ1061" s="22">
        <f t="shared" si="4396"/>
        <v>54.9</v>
      </c>
      <c r="AR1061" s="22">
        <v>0.0</v>
      </c>
      <c r="AS1061" s="22">
        <f t="shared" si="27"/>
        <v>54.9</v>
      </c>
      <c r="AT1061" s="22">
        <f t="shared" si="28"/>
        <v>54.9</v>
      </c>
      <c r="AU1061" s="22">
        <f t="shared" si="29"/>
        <v>0</v>
      </c>
      <c r="AV1061" s="22">
        <f t="shared" si="4380"/>
        <v>4554</v>
      </c>
      <c r="AW1061" s="22">
        <f t="shared" si="31"/>
        <v>4554</v>
      </c>
      <c r="AX1061" s="22">
        <f t="shared" si="32"/>
        <v>0</v>
      </c>
      <c r="AY1061" s="22">
        <v>70.73</v>
      </c>
      <c r="AZ1061" s="22">
        <f t="shared" si="33"/>
        <v>70.73</v>
      </c>
      <c r="BA1061" s="22">
        <f t="shared" si="34"/>
        <v>0</v>
      </c>
      <c r="BB1061" s="22">
        <f t="shared" si="35"/>
        <v>4624.73</v>
      </c>
      <c r="BC1061" s="22">
        <f t="shared" ref="BC1061:BD1061" si="4397">SUM(AW1061+AZ1061)</f>
        <v>4624.73</v>
      </c>
      <c r="BD1061" s="22">
        <f t="shared" si="4397"/>
        <v>0</v>
      </c>
      <c r="BE1061" s="22">
        <f t="shared" si="37"/>
        <v>0</v>
      </c>
      <c r="BF1061" s="27">
        <v>0.0</v>
      </c>
      <c r="BG1061" s="22">
        <f t="shared" si="38"/>
        <v>0</v>
      </c>
      <c r="BH1061" s="22">
        <f t="shared" si="39"/>
        <v>0</v>
      </c>
      <c r="BI1061" s="22">
        <v>463.79999999999995</v>
      </c>
      <c r="BJ1061" s="22">
        <f t="shared" si="40"/>
        <v>463.8</v>
      </c>
      <c r="BK1061" s="22">
        <f t="shared" si="41"/>
        <v>0</v>
      </c>
      <c r="BL1061" s="22"/>
      <c r="BM1061" s="22">
        <f t="shared" si="42"/>
        <v>0</v>
      </c>
      <c r="BN1061" s="22" t="str">
        <f t="shared" si="43"/>
        <v/>
      </c>
      <c r="BO1061" s="22">
        <f t="shared" ref="BO1061:BQ1061" si="4398">BF1061+BI1061+BL1061</f>
        <v>463.8</v>
      </c>
      <c r="BP1061" s="22">
        <f t="shared" si="4398"/>
        <v>463.8</v>
      </c>
      <c r="BQ1061" s="22">
        <f t="shared" si="4398"/>
        <v>0</v>
      </c>
      <c r="BR1061" s="22">
        <f t="shared" si="45"/>
        <v>0</v>
      </c>
      <c r="BS1061" s="22">
        <v>0.0</v>
      </c>
      <c r="BT1061" s="22">
        <f t="shared" si="46"/>
        <v>0</v>
      </c>
      <c r="BU1061" s="22">
        <f t="shared" si="47"/>
        <v>0</v>
      </c>
      <c r="BV1061" s="22">
        <f t="shared" si="48"/>
        <v>0</v>
      </c>
      <c r="BW1061" s="27">
        <v>191.54</v>
      </c>
      <c r="BX1061" s="22">
        <f t="shared" si="49"/>
        <v>191.54</v>
      </c>
      <c r="BY1061" s="22">
        <f t="shared" si="50"/>
        <v>0</v>
      </c>
      <c r="BZ1061" s="22">
        <f t="shared" si="51"/>
        <v>0</v>
      </c>
      <c r="CA1061" s="22">
        <f t="shared" si="52"/>
        <v>0</v>
      </c>
    </row>
    <row r="1062" ht="14.25" customHeight="1">
      <c r="A1062" s="14" t="s">
        <v>4806</v>
      </c>
      <c r="B1062" s="30" t="s">
        <v>4807</v>
      </c>
      <c r="C1062" s="14"/>
      <c r="D1062" s="14" t="s">
        <v>4808</v>
      </c>
      <c r="E1062" s="14" t="s">
        <v>3648</v>
      </c>
      <c r="F1062" s="14" t="s">
        <v>322</v>
      </c>
      <c r="G1062" s="14" t="s">
        <v>4809</v>
      </c>
      <c r="H1062" s="25" t="s">
        <v>4810</v>
      </c>
      <c r="I1062" s="26">
        <v>76.13</v>
      </c>
      <c r="J1062" s="22">
        <v>0.0</v>
      </c>
      <c r="K1062" s="22">
        <f t="shared" si="6"/>
        <v>0</v>
      </c>
      <c r="L1062" s="22">
        <f t="shared" si="7"/>
        <v>0</v>
      </c>
      <c r="M1062" s="22">
        <v>0.0</v>
      </c>
      <c r="N1062" s="22">
        <f t="shared" si="8"/>
        <v>0</v>
      </c>
      <c r="O1062" s="22">
        <f t="shared" si="9"/>
        <v>0</v>
      </c>
      <c r="P1062" s="22">
        <v>22.0</v>
      </c>
      <c r="Q1062" s="22">
        <f t="shared" si="10"/>
        <v>0</v>
      </c>
      <c r="R1062" s="22">
        <f t="shared" si="11"/>
        <v>22</v>
      </c>
      <c r="S1062" s="22">
        <v>100.0</v>
      </c>
      <c r="T1062" s="22">
        <f t="shared" si="12"/>
        <v>45.87</v>
      </c>
      <c r="U1062" s="22">
        <f t="shared" si="13"/>
        <v>54.13</v>
      </c>
      <c r="V1062" s="22">
        <f t="shared" si="14"/>
        <v>0</v>
      </c>
      <c r="W1062" s="22">
        <v>13.9</v>
      </c>
      <c r="X1062" s="22">
        <f t="shared" si="15"/>
        <v>13.9</v>
      </c>
      <c r="Y1062" s="22">
        <f t="shared" si="16"/>
        <v>0</v>
      </c>
      <c r="Z1062" s="22">
        <v>0.39</v>
      </c>
      <c r="AA1062" s="22">
        <f t="shared" si="17"/>
        <v>0.39</v>
      </c>
      <c r="AB1062" s="22">
        <f t="shared" si="18"/>
        <v>0</v>
      </c>
      <c r="AC1062" s="22">
        <v>68.87</v>
      </c>
      <c r="AD1062" s="22">
        <f t="shared" si="19"/>
        <v>68.87</v>
      </c>
      <c r="AE1062" s="22">
        <f t="shared" si="20"/>
        <v>0</v>
      </c>
      <c r="AF1062" s="22">
        <v>1.37</v>
      </c>
      <c r="AG1062" s="22">
        <f t="shared" si="21"/>
        <v>1.37</v>
      </c>
      <c r="AH1062" s="22">
        <f t="shared" si="22"/>
        <v>0</v>
      </c>
      <c r="AI1062" s="22">
        <v>60.86</v>
      </c>
      <c r="AJ1062" s="22">
        <f t="shared" si="23"/>
        <v>60.86</v>
      </c>
      <c r="AK1062" s="22">
        <f t="shared" si="24"/>
        <v>0</v>
      </c>
      <c r="AL1062" s="22">
        <f t="shared" ref="AL1062:AN1062" si="4399">AF1062+AI1062</f>
        <v>62.23</v>
      </c>
      <c r="AM1062" s="22">
        <f t="shared" si="4399"/>
        <v>62.23</v>
      </c>
      <c r="AN1062" s="22">
        <f t="shared" si="4399"/>
        <v>0</v>
      </c>
      <c r="AO1062" s="22">
        <f t="shared" ref="AO1062:AQ1062" si="4400">SUM(J1062+M1062+P1062+S1062+W1062+Z1062+AC1062+AF1062+AI1062)</f>
        <v>267.39</v>
      </c>
      <c r="AP1062" s="22">
        <f t="shared" si="4400"/>
        <v>191.26</v>
      </c>
      <c r="AQ1062" s="22">
        <f t="shared" si="4400"/>
        <v>76.13</v>
      </c>
      <c r="AR1062" s="22">
        <v>0.0</v>
      </c>
      <c r="AS1062" s="22">
        <f t="shared" si="27"/>
        <v>76.13</v>
      </c>
      <c r="AT1062" s="22">
        <f t="shared" si="28"/>
        <v>76.13</v>
      </c>
      <c r="AU1062" s="22">
        <f t="shared" si="29"/>
        <v>0</v>
      </c>
      <c r="AV1062" s="22">
        <f t="shared" ref="AV1062:AV1063" si="4405">130.89*120</f>
        <v>15706.8</v>
      </c>
      <c r="AW1062" s="22">
        <f t="shared" si="31"/>
        <v>15706.8</v>
      </c>
      <c r="AX1062" s="22">
        <f t="shared" si="32"/>
        <v>0</v>
      </c>
      <c r="AY1062" s="22">
        <v>253.52</v>
      </c>
      <c r="AZ1062" s="22">
        <f t="shared" si="33"/>
        <v>253.52</v>
      </c>
      <c r="BA1062" s="22">
        <f t="shared" si="34"/>
        <v>0</v>
      </c>
      <c r="BB1062" s="22">
        <f t="shared" si="35"/>
        <v>15960.32</v>
      </c>
      <c r="BC1062" s="22">
        <f t="shared" ref="BC1062:BD1062" si="4401">SUM(AW1062+AZ1062)</f>
        <v>15960.32</v>
      </c>
      <c r="BD1062" s="22">
        <f t="shared" si="4401"/>
        <v>0</v>
      </c>
      <c r="BE1062" s="22">
        <f t="shared" si="37"/>
        <v>0</v>
      </c>
      <c r="BF1062" s="27">
        <v>0.0</v>
      </c>
      <c r="BG1062" s="22">
        <f t="shared" si="38"/>
        <v>0</v>
      </c>
      <c r="BH1062" s="22">
        <f t="shared" si="39"/>
        <v>0</v>
      </c>
      <c r="BI1062" s="22">
        <v>640.95</v>
      </c>
      <c r="BJ1062" s="22">
        <f t="shared" si="40"/>
        <v>640.95</v>
      </c>
      <c r="BK1062" s="22">
        <f t="shared" si="41"/>
        <v>0</v>
      </c>
      <c r="BL1062" s="22"/>
      <c r="BM1062" s="22">
        <f t="shared" si="42"/>
        <v>0</v>
      </c>
      <c r="BN1062" s="22" t="str">
        <f t="shared" si="43"/>
        <v/>
      </c>
      <c r="BO1062" s="22">
        <f t="shared" ref="BO1062:BQ1062" si="4402">BF1062+BI1062+BL1062</f>
        <v>640.95</v>
      </c>
      <c r="BP1062" s="22">
        <f t="shared" si="4402"/>
        <v>640.95</v>
      </c>
      <c r="BQ1062" s="22">
        <f t="shared" si="4402"/>
        <v>0</v>
      </c>
      <c r="BR1062" s="22">
        <f t="shared" si="45"/>
        <v>0</v>
      </c>
      <c r="BS1062" s="22">
        <v>0.0</v>
      </c>
      <c r="BT1062" s="22">
        <f t="shared" si="46"/>
        <v>0</v>
      </c>
      <c r="BU1062" s="22">
        <f t="shared" si="47"/>
        <v>0</v>
      </c>
      <c r="BV1062" s="22">
        <f t="shared" si="48"/>
        <v>0</v>
      </c>
      <c r="BW1062" s="27">
        <v>1202.45</v>
      </c>
      <c r="BX1062" s="22">
        <f t="shared" si="49"/>
        <v>1202.45</v>
      </c>
      <c r="BY1062" s="22">
        <f t="shared" si="50"/>
        <v>0</v>
      </c>
      <c r="BZ1062" s="22">
        <f t="shared" si="51"/>
        <v>0</v>
      </c>
      <c r="CA1062" s="22">
        <f t="shared" si="52"/>
        <v>0</v>
      </c>
    </row>
    <row r="1063" ht="14.25" customHeight="1">
      <c r="A1063" s="14" t="s">
        <v>4811</v>
      </c>
      <c r="B1063" s="30" t="s">
        <v>4807</v>
      </c>
      <c r="C1063" s="14"/>
      <c r="D1063" s="14" t="s">
        <v>4812</v>
      </c>
      <c r="E1063" s="14" t="s">
        <v>3648</v>
      </c>
      <c r="F1063" s="14" t="s">
        <v>745</v>
      </c>
      <c r="G1063" s="14" t="s">
        <v>4813</v>
      </c>
      <c r="H1063" s="25" t="s">
        <v>4810</v>
      </c>
      <c r="I1063" s="26">
        <v>76.13</v>
      </c>
      <c r="J1063" s="22">
        <v>0.0</v>
      </c>
      <c r="K1063" s="22">
        <f t="shared" si="6"/>
        <v>0</v>
      </c>
      <c r="L1063" s="22">
        <f t="shared" si="7"/>
        <v>0</v>
      </c>
      <c r="M1063" s="22">
        <v>0.0</v>
      </c>
      <c r="N1063" s="22">
        <f t="shared" si="8"/>
        <v>0</v>
      </c>
      <c r="O1063" s="22">
        <f t="shared" si="9"/>
        <v>0</v>
      </c>
      <c r="P1063" s="22">
        <v>10.0</v>
      </c>
      <c r="Q1063" s="22">
        <f t="shared" si="10"/>
        <v>0</v>
      </c>
      <c r="R1063" s="22">
        <f t="shared" si="11"/>
        <v>10</v>
      </c>
      <c r="S1063" s="22">
        <v>100.0</v>
      </c>
      <c r="T1063" s="22">
        <f t="shared" si="12"/>
        <v>33.87</v>
      </c>
      <c r="U1063" s="22">
        <f t="shared" si="13"/>
        <v>66.13</v>
      </c>
      <c r="V1063" s="22">
        <f t="shared" si="14"/>
        <v>0</v>
      </c>
      <c r="W1063" s="22">
        <v>13.9</v>
      </c>
      <c r="X1063" s="22">
        <f t="shared" si="15"/>
        <v>13.9</v>
      </c>
      <c r="Y1063" s="22">
        <f t="shared" si="16"/>
        <v>0</v>
      </c>
      <c r="Z1063" s="22">
        <v>0.39</v>
      </c>
      <c r="AA1063" s="22">
        <f t="shared" si="17"/>
        <v>0.39</v>
      </c>
      <c r="AB1063" s="22">
        <f t="shared" si="18"/>
        <v>0</v>
      </c>
      <c r="AC1063" s="22">
        <v>68.87</v>
      </c>
      <c r="AD1063" s="22">
        <f t="shared" si="19"/>
        <v>68.87</v>
      </c>
      <c r="AE1063" s="22">
        <f t="shared" si="20"/>
        <v>0</v>
      </c>
      <c r="AF1063" s="22">
        <v>1.37</v>
      </c>
      <c r="AG1063" s="22">
        <f t="shared" si="21"/>
        <v>1.37</v>
      </c>
      <c r="AH1063" s="22">
        <f t="shared" si="22"/>
        <v>0</v>
      </c>
      <c r="AI1063" s="22">
        <v>60.86</v>
      </c>
      <c r="AJ1063" s="22">
        <f t="shared" si="23"/>
        <v>60.86</v>
      </c>
      <c r="AK1063" s="22">
        <f t="shared" si="24"/>
        <v>0</v>
      </c>
      <c r="AL1063" s="22">
        <f t="shared" ref="AL1063:AN1063" si="4403">AF1063+AI1063</f>
        <v>62.23</v>
      </c>
      <c r="AM1063" s="22">
        <f t="shared" si="4403"/>
        <v>62.23</v>
      </c>
      <c r="AN1063" s="22">
        <f t="shared" si="4403"/>
        <v>0</v>
      </c>
      <c r="AO1063" s="22">
        <f t="shared" ref="AO1063:AQ1063" si="4404">SUM(J1063+M1063+P1063+S1063+W1063+Z1063+AC1063+AF1063+AI1063)</f>
        <v>255.39</v>
      </c>
      <c r="AP1063" s="22">
        <f t="shared" si="4404"/>
        <v>179.26</v>
      </c>
      <c r="AQ1063" s="22">
        <f t="shared" si="4404"/>
        <v>76.13</v>
      </c>
      <c r="AR1063" s="22">
        <v>0.0</v>
      </c>
      <c r="AS1063" s="22">
        <f t="shared" si="27"/>
        <v>76.13</v>
      </c>
      <c r="AT1063" s="22">
        <f t="shared" si="28"/>
        <v>76.13</v>
      </c>
      <c r="AU1063" s="22">
        <f t="shared" si="29"/>
        <v>0</v>
      </c>
      <c r="AV1063" s="22">
        <f t="shared" si="4405"/>
        <v>15706.8</v>
      </c>
      <c r="AW1063" s="22">
        <f t="shared" si="31"/>
        <v>15706.8</v>
      </c>
      <c r="AX1063" s="22">
        <f t="shared" si="32"/>
        <v>0</v>
      </c>
      <c r="AY1063" s="22">
        <v>253.52</v>
      </c>
      <c r="AZ1063" s="22">
        <f t="shared" si="33"/>
        <v>253.52</v>
      </c>
      <c r="BA1063" s="22">
        <f t="shared" si="34"/>
        <v>0</v>
      </c>
      <c r="BB1063" s="22">
        <f t="shared" si="35"/>
        <v>15960.32</v>
      </c>
      <c r="BC1063" s="22">
        <f t="shared" ref="BC1063:BD1063" si="4406">SUM(AW1063+AZ1063)</f>
        <v>15960.32</v>
      </c>
      <c r="BD1063" s="22">
        <f t="shared" si="4406"/>
        <v>0</v>
      </c>
      <c r="BE1063" s="22">
        <f t="shared" si="37"/>
        <v>0</v>
      </c>
      <c r="BF1063" s="27">
        <v>0.0</v>
      </c>
      <c r="BG1063" s="22">
        <f t="shared" si="38"/>
        <v>0</v>
      </c>
      <c r="BH1063" s="22">
        <f t="shared" si="39"/>
        <v>0</v>
      </c>
      <c r="BI1063" s="22">
        <v>581.3199999999999</v>
      </c>
      <c r="BJ1063" s="22">
        <f t="shared" si="40"/>
        <v>581.32</v>
      </c>
      <c r="BK1063" s="22">
        <f t="shared" si="41"/>
        <v>0</v>
      </c>
      <c r="BL1063" s="22"/>
      <c r="BM1063" s="22">
        <f t="shared" si="42"/>
        <v>0</v>
      </c>
      <c r="BN1063" s="22" t="str">
        <f t="shared" si="43"/>
        <v/>
      </c>
      <c r="BO1063" s="22">
        <f t="shared" ref="BO1063:BQ1063" si="4407">BF1063+BI1063+BL1063</f>
        <v>581.32</v>
      </c>
      <c r="BP1063" s="22">
        <f t="shared" si="4407"/>
        <v>581.32</v>
      </c>
      <c r="BQ1063" s="22">
        <f t="shared" si="4407"/>
        <v>0</v>
      </c>
      <c r="BR1063" s="22">
        <f t="shared" si="45"/>
        <v>0</v>
      </c>
      <c r="BS1063" s="22">
        <v>2711.9</v>
      </c>
      <c r="BT1063" s="22">
        <f t="shared" si="46"/>
        <v>2711.9</v>
      </c>
      <c r="BU1063" s="22">
        <f t="shared" si="47"/>
        <v>0</v>
      </c>
      <c r="BV1063" s="22">
        <f t="shared" si="48"/>
        <v>0</v>
      </c>
      <c r="BW1063" s="27">
        <v>0.0</v>
      </c>
      <c r="BX1063" s="22">
        <f t="shared" si="49"/>
        <v>0</v>
      </c>
      <c r="BY1063" s="22">
        <f t="shared" si="50"/>
        <v>0</v>
      </c>
      <c r="BZ1063" s="22">
        <f t="shared" si="51"/>
        <v>0</v>
      </c>
      <c r="CA1063" s="22">
        <f t="shared" si="52"/>
        <v>0</v>
      </c>
    </row>
    <row r="1064" ht="14.25" customHeight="1">
      <c r="A1064" s="14" t="s">
        <v>4814</v>
      </c>
      <c r="B1064" s="30" t="s">
        <v>4807</v>
      </c>
      <c r="C1064" s="14"/>
      <c r="D1064" s="14" t="s">
        <v>4815</v>
      </c>
      <c r="E1064" s="14" t="s">
        <v>4816</v>
      </c>
      <c r="F1064" s="14" t="s">
        <v>3709</v>
      </c>
      <c r="G1064" s="14" t="s">
        <v>4817</v>
      </c>
      <c r="H1064" s="25" t="s">
        <v>4810</v>
      </c>
      <c r="I1064" s="26">
        <v>76.13</v>
      </c>
      <c r="J1064" s="22">
        <v>0.0</v>
      </c>
      <c r="K1064" s="22">
        <f t="shared" si="6"/>
        <v>0</v>
      </c>
      <c r="L1064" s="22">
        <f t="shared" si="7"/>
        <v>0</v>
      </c>
      <c r="M1064" s="22">
        <v>0.0</v>
      </c>
      <c r="N1064" s="22">
        <f t="shared" si="8"/>
        <v>0</v>
      </c>
      <c r="O1064" s="22">
        <f t="shared" si="9"/>
        <v>0</v>
      </c>
      <c r="P1064" s="22">
        <v>10.0</v>
      </c>
      <c r="Q1064" s="22">
        <f t="shared" si="10"/>
        <v>0</v>
      </c>
      <c r="R1064" s="22">
        <f t="shared" si="11"/>
        <v>10</v>
      </c>
      <c r="S1064" s="22">
        <v>100.0</v>
      </c>
      <c r="T1064" s="22">
        <f t="shared" si="12"/>
        <v>33.87</v>
      </c>
      <c r="U1064" s="22">
        <f t="shared" si="13"/>
        <v>66.13</v>
      </c>
      <c r="V1064" s="22">
        <f t="shared" si="14"/>
        <v>0</v>
      </c>
      <c r="W1064" s="22">
        <v>13.9</v>
      </c>
      <c r="X1064" s="22">
        <f t="shared" si="15"/>
        <v>13.9</v>
      </c>
      <c r="Y1064" s="22">
        <f t="shared" si="16"/>
        <v>0</v>
      </c>
      <c r="Z1064" s="22">
        <v>0.39</v>
      </c>
      <c r="AA1064" s="22">
        <f t="shared" si="17"/>
        <v>0.39</v>
      </c>
      <c r="AB1064" s="22">
        <f t="shared" si="18"/>
        <v>0</v>
      </c>
      <c r="AC1064" s="22">
        <v>68.87</v>
      </c>
      <c r="AD1064" s="22">
        <f t="shared" si="19"/>
        <v>68.87</v>
      </c>
      <c r="AE1064" s="22">
        <f t="shared" si="20"/>
        <v>0</v>
      </c>
      <c r="AF1064" s="22">
        <v>1.37</v>
      </c>
      <c r="AG1064" s="22">
        <f t="shared" si="21"/>
        <v>1.37</v>
      </c>
      <c r="AH1064" s="22">
        <f t="shared" si="22"/>
        <v>0</v>
      </c>
      <c r="AI1064" s="22">
        <v>60.86</v>
      </c>
      <c r="AJ1064" s="22">
        <f t="shared" si="23"/>
        <v>60.86</v>
      </c>
      <c r="AK1064" s="22">
        <f t="shared" si="24"/>
        <v>0</v>
      </c>
      <c r="AL1064" s="22">
        <f t="shared" ref="AL1064:AN1064" si="4408">AF1064+AI1064</f>
        <v>62.23</v>
      </c>
      <c r="AM1064" s="22">
        <f t="shared" si="4408"/>
        <v>62.23</v>
      </c>
      <c r="AN1064" s="22">
        <f t="shared" si="4408"/>
        <v>0</v>
      </c>
      <c r="AO1064" s="22">
        <f t="shared" ref="AO1064:AQ1064" si="4409">SUM(J1064+M1064+P1064+S1064+W1064+Z1064+AC1064+AF1064+AI1064)</f>
        <v>255.39</v>
      </c>
      <c r="AP1064" s="22">
        <f t="shared" si="4409"/>
        <v>179.26</v>
      </c>
      <c r="AQ1064" s="22">
        <f t="shared" si="4409"/>
        <v>76.13</v>
      </c>
      <c r="AR1064" s="22">
        <v>0.0</v>
      </c>
      <c r="AS1064" s="22">
        <f t="shared" si="27"/>
        <v>76.13</v>
      </c>
      <c r="AT1064" s="22">
        <f t="shared" si="28"/>
        <v>76.13</v>
      </c>
      <c r="AU1064" s="22">
        <f t="shared" si="29"/>
        <v>0</v>
      </c>
      <c r="AV1064" s="22">
        <f t="shared" ref="AV1064:AV1069" si="4414">37.95*120</f>
        <v>4554</v>
      </c>
      <c r="AW1064" s="22">
        <f t="shared" si="31"/>
        <v>4554</v>
      </c>
      <c r="AX1064" s="22">
        <f t="shared" si="32"/>
        <v>0</v>
      </c>
      <c r="AY1064" s="22">
        <v>0.0</v>
      </c>
      <c r="AZ1064" s="22">
        <f t="shared" si="33"/>
        <v>0</v>
      </c>
      <c r="BA1064" s="22">
        <f t="shared" si="34"/>
        <v>0</v>
      </c>
      <c r="BB1064" s="22">
        <f t="shared" si="35"/>
        <v>4554</v>
      </c>
      <c r="BC1064" s="22">
        <f t="shared" ref="BC1064:BD1064" si="4410">SUM(AW1064+AZ1064)</f>
        <v>4554</v>
      </c>
      <c r="BD1064" s="22">
        <f t="shared" si="4410"/>
        <v>0</v>
      </c>
      <c r="BE1064" s="22">
        <f t="shared" si="37"/>
        <v>0</v>
      </c>
      <c r="BF1064" s="27">
        <v>0.0</v>
      </c>
      <c r="BG1064" s="22">
        <f t="shared" si="38"/>
        <v>0</v>
      </c>
      <c r="BH1064" s="22">
        <f t="shared" si="39"/>
        <v>0</v>
      </c>
      <c r="BI1064" s="22">
        <v>0.0</v>
      </c>
      <c r="BJ1064" s="22">
        <f t="shared" si="40"/>
        <v>0</v>
      </c>
      <c r="BK1064" s="22">
        <f t="shared" si="41"/>
        <v>0</v>
      </c>
      <c r="BL1064" s="22"/>
      <c r="BM1064" s="22">
        <f t="shared" si="42"/>
        <v>0</v>
      </c>
      <c r="BN1064" s="22" t="str">
        <f t="shared" si="43"/>
        <v/>
      </c>
      <c r="BO1064" s="22">
        <f t="shared" ref="BO1064:BQ1064" si="4411">BF1064+BI1064+BL1064</f>
        <v>0</v>
      </c>
      <c r="BP1064" s="22">
        <f t="shared" si="4411"/>
        <v>0</v>
      </c>
      <c r="BQ1064" s="22">
        <f t="shared" si="4411"/>
        <v>0</v>
      </c>
      <c r="BR1064" s="22">
        <f t="shared" si="45"/>
        <v>0</v>
      </c>
      <c r="BS1064" s="22">
        <v>0.0</v>
      </c>
      <c r="BT1064" s="22">
        <f t="shared" si="46"/>
        <v>0</v>
      </c>
      <c r="BU1064" s="22">
        <f t="shared" si="47"/>
        <v>0</v>
      </c>
      <c r="BV1064" s="22">
        <f t="shared" si="48"/>
        <v>0</v>
      </c>
      <c r="BW1064" s="27">
        <v>191.54</v>
      </c>
      <c r="BX1064" s="22">
        <f t="shared" si="49"/>
        <v>191.54</v>
      </c>
      <c r="BY1064" s="22">
        <f t="shared" si="50"/>
        <v>0</v>
      </c>
      <c r="BZ1064" s="22">
        <f t="shared" si="51"/>
        <v>0</v>
      </c>
      <c r="CA1064" s="22">
        <f t="shared" si="52"/>
        <v>0</v>
      </c>
    </row>
    <row r="1065" ht="14.25" customHeight="1">
      <c r="A1065" s="14" t="s">
        <v>4818</v>
      </c>
      <c r="B1065" s="30" t="s">
        <v>4807</v>
      </c>
      <c r="C1065" s="14"/>
      <c r="D1065" s="14" t="s">
        <v>4819</v>
      </c>
      <c r="E1065" s="14" t="s">
        <v>4820</v>
      </c>
      <c r="F1065" s="14" t="s">
        <v>3792</v>
      </c>
      <c r="G1065" s="14" t="s">
        <v>4821</v>
      </c>
      <c r="H1065" s="25" t="s">
        <v>4810</v>
      </c>
      <c r="I1065" s="26">
        <v>76.13</v>
      </c>
      <c r="J1065" s="22">
        <v>0.0</v>
      </c>
      <c r="K1065" s="22">
        <f t="shared" si="6"/>
        <v>0</v>
      </c>
      <c r="L1065" s="22">
        <f t="shared" si="7"/>
        <v>0</v>
      </c>
      <c r="M1065" s="22">
        <v>0.0</v>
      </c>
      <c r="N1065" s="22">
        <f t="shared" si="8"/>
        <v>0</v>
      </c>
      <c r="O1065" s="22">
        <f t="shared" si="9"/>
        <v>0</v>
      </c>
      <c r="P1065" s="22">
        <v>10.0</v>
      </c>
      <c r="Q1065" s="22">
        <f t="shared" si="10"/>
        <v>0</v>
      </c>
      <c r="R1065" s="22">
        <f t="shared" si="11"/>
        <v>10</v>
      </c>
      <c r="S1065" s="22">
        <v>100.0</v>
      </c>
      <c r="T1065" s="22">
        <f t="shared" si="12"/>
        <v>33.87</v>
      </c>
      <c r="U1065" s="22">
        <f t="shared" si="13"/>
        <v>66.13</v>
      </c>
      <c r="V1065" s="22">
        <f t="shared" si="14"/>
        <v>0</v>
      </c>
      <c r="W1065" s="22">
        <v>13.9</v>
      </c>
      <c r="X1065" s="22">
        <f t="shared" si="15"/>
        <v>13.9</v>
      </c>
      <c r="Y1065" s="22">
        <f t="shared" si="16"/>
        <v>0</v>
      </c>
      <c r="Z1065" s="22">
        <v>0.39</v>
      </c>
      <c r="AA1065" s="22">
        <f t="shared" si="17"/>
        <v>0.39</v>
      </c>
      <c r="AB1065" s="22">
        <f t="shared" si="18"/>
        <v>0</v>
      </c>
      <c r="AC1065" s="22">
        <v>68.87</v>
      </c>
      <c r="AD1065" s="22">
        <f t="shared" si="19"/>
        <v>68.87</v>
      </c>
      <c r="AE1065" s="22">
        <f t="shared" si="20"/>
        <v>0</v>
      </c>
      <c r="AF1065" s="22">
        <v>1.37</v>
      </c>
      <c r="AG1065" s="22">
        <f t="shared" si="21"/>
        <v>1.37</v>
      </c>
      <c r="AH1065" s="22">
        <f t="shared" si="22"/>
        <v>0</v>
      </c>
      <c r="AI1065" s="22">
        <v>60.86</v>
      </c>
      <c r="AJ1065" s="22">
        <f t="shared" si="23"/>
        <v>60.86</v>
      </c>
      <c r="AK1065" s="22">
        <f t="shared" si="24"/>
        <v>0</v>
      </c>
      <c r="AL1065" s="22">
        <f t="shared" ref="AL1065:AN1065" si="4412">AF1065+AI1065</f>
        <v>62.23</v>
      </c>
      <c r="AM1065" s="22">
        <f t="shared" si="4412"/>
        <v>62.23</v>
      </c>
      <c r="AN1065" s="22">
        <f t="shared" si="4412"/>
        <v>0</v>
      </c>
      <c r="AO1065" s="22">
        <f t="shared" ref="AO1065:AQ1065" si="4413">SUM(J1065+M1065+P1065+S1065+W1065+Z1065+AC1065+AF1065+AI1065)</f>
        <v>255.39</v>
      </c>
      <c r="AP1065" s="22">
        <f t="shared" si="4413"/>
        <v>179.26</v>
      </c>
      <c r="AQ1065" s="22">
        <f t="shared" si="4413"/>
        <v>76.13</v>
      </c>
      <c r="AR1065" s="22">
        <v>0.0</v>
      </c>
      <c r="AS1065" s="22">
        <f t="shared" si="27"/>
        <v>76.13</v>
      </c>
      <c r="AT1065" s="22">
        <f t="shared" si="28"/>
        <v>76.13</v>
      </c>
      <c r="AU1065" s="22">
        <f t="shared" si="29"/>
        <v>0</v>
      </c>
      <c r="AV1065" s="22">
        <f t="shared" si="4414"/>
        <v>4554</v>
      </c>
      <c r="AW1065" s="22">
        <f t="shared" si="31"/>
        <v>4554</v>
      </c>
      <c r="AX1065" s="22">
        <f t="shared" si="32"/>
        <v>0</v>
      </c>
      <c r="AY1065" s="22">
        <v>0.0</v>
      </c>
      <c r="AZ1065" s="22">
        <f t="shared" si="33"/>
        <v>0</v>
      </c>
      <c r="BA1065" s="22">
        <f t="shared" si="34"/>
        <v>0</v>
      </c>
      <c r="BB1065" s="22">
        <f t="shared" si="35"/>
        <v>4554</v>
      </c>
      <c r="BC1065" s="22">
        <f t="shared" ref="BC1065:BD1065" si="4415">SUM(AW1065+AZ1065)</f>
        <v>4554</v>
      </c>
      <c r="BD1065" s="22">
        <f t="shared" si="4415"/>
        <v>0</v>
      </c>
      <c r="BE1065" s="22">
        <f t="shared" si="37"/>
        <v>0</v>
      </c>
      <c r="BF1065" s="27">
        <v>0.0</v>
      </c>
      <c r="BG1065" s="22">
        <f t="shared" si="38"/>
        <v>0</v>
      </c>
      <c r="BH1065" s="22">
        <f t="shared" si="39"/>
        <v>0</v>
      </c>
      <c r="BI1065" s="22">
        <v>0.0</v>
      </c>
      <c r="BJ1065" s="22">
        <f t="shared" si="40"/>
        <v>0</v>
      </c>
      <c r="BK1065" s="22">
        <f t="shared" si="41"/>
        <v>0</v>
      </c>
      <c r="BL1065" s="22"/>
      <c r="BM1065" s="22">
        <f t="shared" si="42"/>
        <v>0</v>
      </c>
      <c r="BN1065" s="22" t="str">
        <f t="shared" si="43"/>
        <v/>
      </c>
      <c r="BO1065" s="22">
        <f t="shared" ref="BO1065:BQ1065" si="4416">BF1065+BI1065+BL1065</f>
        <v>0</v>
      </c>
      <c r="BP1065" s="22">
        <f t="shared" si="4416"/>
        <v>0</v>
      </c>
      <c r="BQ1065" s="22">
        <f t="shared" si="4416"/>
        <v>0</v>
      </c>
      <c r="BR1065" s="22">
        <f t="shared" si="45"/>
        <v>0</v>
      </c>
      <c r="BS1065" s="22">
        <v>0.0</v>
      </c>
      <c r="BT1065" s="22">
        <f t="shared" si="46"/>
        <v>0</v>
      </c>
      <c r="BU1065" s="22">
        <f t="shared" si="47"/>
        <v>0</v>
      </c>
      <c r="BV1065" s="22">
        <f t="shared" si="48"/>
        <v>0</v>
      </c>
      <c r="BW1065" s="27">
        <v>0.0</v>
      </c>
      <c r="BX1065" s="22">
        <f t="shared" si="49"/>
        <v>0</v>
      </c>
      <c r="BY1065" s="22">
        <f t="shared" si="50"/>
        <v>0</v>
      </c>
      <c r="BZ1065" s="22">
        <f t="shared" si="51"/>
        <v>0</v>
      </c>
      <c r="CA1065" s="22">
        <f t="shared" si="52"/>
        <v>0</v>
      </c>
    </row>
    <row r="1066" ht="14.25" customHeight="1">
      <c r="A1066" s="14" t="s">
        <v>4822</v>
      </c>
      <c r="B1066" s="30" t="s">
        <v>4807</v>
      </c>
      <c r="C1066" s="14"/>
      <c r="D1066" s="14" t="s">
        <v>4823</v>
      </c>
      <c r="E1066" s="14" t="s">
        <v>3410</v>
      </c>
      <c r="F1066" s="14" t="s">
        <v>322</v>
      </c>
      <c r="G1066" s="14" t="s">
        <v>4824</v>
      </c>
      <c r="H1066" s="25" t="s">
        <v>4810</v>
      </c>
      <c r="I1066" s="26">
        <v>76.13</v>
      </c>
      <c r="J1066" s="22">
        <v>0.0</v>
      </c>
      <c r="K1066" s="22">
        <f t="shared" si="6"/>
        <v>0</v>
      </c>
      <c r="L1066" s="22">
        <f t="shared" si="7"/>
        <v>0</v>
      </c>
      <c r="M1066" s="22">
        <v>0.0</v>
      </c>
      <c r="N1066" s="22">
        <f t="shared" si="8"/>
        <v>0</v>
      </c>
      <c r="O1066" s="22">
        <f t="shared" si="9"/>
        <v>0</v>
      </c>
      <c r="P1066" s="22">
        <v>22.0</v>
      </c>
      <c r="Q1066" s="22">
        <f t="shared" si="10"/>
        <v>0</v>
      </c>
      <c r="R1066" s="22">
        <f t="shared" si="11"/>
        <v>22</v>
      </c>
      <c r="S1066" s="22">
        <v>100.0</v>
      </c>
      <c r="T1066" s="22">
        <f t="shared" si="12"/>
        <v>45.87</v>
      </c>
      <c r="U1066" s="22">
        <f t="shared" si="13"/>
        <v>54.13</v>
      </c>
      <c r="V1066" s="22">
        <f t="shared" si="14"/>
        <v>0</v>
      </c>
      <c r="W1066" s="22">
        <v>13.9</v>
      </c>
      <c r="X1066" s="22">
        <f t="shared" si="15"/>
        <v>13.9</v>
      </c>
      <c r="Y1066" s="22">
        <f t="shared" si="16"/>
        <v>0</v>
      </c>
      <c r="Z1066" s="22">
        <v>0.39</v>
      </c>
      <c r="AA1066" s="22">
        <f t="shared" si="17"/>
        <v>0.39</v>
      </c>
      <c r="AB1066" s="22">
        <f t="shared" si="18"/>
        <v>0</v>
      </c>
      <c r="AC1066" s="22">
        <v>68.87</v>
      </c>
      <c r="AD1066" s="22">
        <f t="shared" si="19"/>
        <v>68.87</v>
      </c>
      <c r="AE1066" s="22">
        <f t="shared" si="20"/>
        <v>0</v>
      </c>
      <c r="AF1066" s="22">
        <v>1.37</v>
      </c>
      <c r="AG1066" s="22">
        <f t="shared" si="21"/>
        <v>1.37</v>
      </c>
      <c r="AH1066" s="22">
        <f t="shared" si="22"/>
        <v>0</v>
      </c>
      <c r="AI1066" s="22">
        <v>60.86</v>
      </c>
      <c r="AJ1066" s="22">
        <f t="shared" si="23"/>
        <v>60.86</v>
      </c>
      <c r="AK1066" s="22">
        <f t="shared" si="24"/>
        <v>0</v>
      </c>
      <c r="AL1066" s="22">
        <f t="shared" ref="AL1066:AN1066" si="4417">AF1066+AI1066</f>
        <v>62.23</v>
      </c>
      <c r="AM1066" s="22">
        <f t="shared" si="4417"/>
        <v>62.23</v>
      </c>
      <c r="AN1066" s="22">
        <f t="shared" si="4417"/>
        <v>0</v>
      </c>
      <c r="AO1066" s="22">
        <f t="shared" ref="AO1066:AQ1066" si="4418">SUM(J1066+M1066+P1066+S1066+W1066+Z1066+AC1066+AF1066+AI1066)</f>
        <v>267.39</v>
      </c>
      <c r="AP1066" s="22">
        <f t="shared" si="4418"/>
        <v>191.26</v>
      </c>
      <c r="AQ1066" s="22">
        <f t="shared" si="4418"/>
        <v>76.13</v>
      </c>
      <c r="AR1066" s="22">
        <v>0.0</v>
      </c>
      <c r="AS1066" s="22">
        <f t="shared" si="27"/>
        <v>76.13</v>
      </c>
      <c r="AT1066" s="22">
        <f t="shared" si="28"/>
        <v>76.13</v>
      </c>
      <c r="AU1066" s="22">
        <f t="shared" si="29"/>
        <v>0</v>
      </c>
      <c r="AV1066" s="22">
        <f t="shared" si="4414"/>
        <v>4554</v>
      </c>
      <c r="AW1066" s="22">
        <f t="shared" si="31"/>
        <v>4554</v>
      </c>
      <c r="AX1066" s="22">
        <f t="shared" si="32"/>
        <v>0</v>
      </c>
      <c r="AY1066" s="22">
        <v>0.0</v>
      </c>
      <c r="AZ1066" s="22">
        <f t="shared" si="33"/>
        <v>0</v>
      </c>
      <c r="BA1066" s="22">
        <f t="shared" si="34"/>
        <v>0</v>
      </c>
      <c r="BB1066" s="22">
        <f t="shared" si="35"/>
        <v>4554</v>
      </c>
      <c r="BC1066" s="22">
        <f t="shared" ref="BC1066:BD1066" si="4419">SUM(AW1066+AZ1066)</f>
        <v>4554</v>
      </c>
      <c r="BD1066" s="22">
        <f t="shared" si="4419"/>
        <v>0</v>
      </c>
      <c r="BE1066" s="22">
        <f t="shared" si="37"/>
        <v>0</v>
      </c>
      <c r="BF1066" s="27">
        <v>0.0</v>
      </c>
      <c r="BG1066" s="22">
        <f t="shared" si="38"/>
        <v>0</v>
      </c>
      <c r="BH1066" s="22">
        <f t="shared" si="39"/>
        <v>0</v>
      </c>
      <c r="BI1066" s="22">
        <v>313.91</v>
      </c>
      <c r="BJ1066" s="22">
        <f t="shared" si="40"/>
        <v>313.91</v>
      </c>
      <c r="BK1066" s="22">
        <f t="shared" si="41"/>
        <v>0</v>
      </c>
      <c r="BL1066" s="22"/>
      <c r="BM1066" s="22">
        <f t="shared" si="42"/>
        <v>0</v>
      </c>
      <c r="BN1066" s="22" t="str">
        <f t="shared" si="43"/>
        <v/>
      </c>
      <c r="BO1066" s="22">
        <f t="shared" ref="BO1066:BQ1066" si="4420">BF1066+BI1066+BL1066</f>
        <v>313.91</v>
      </c>
      <c r="BP1066" s="22">
        <f t="shared" si="4420"/>
        <v>313.91</v>
      </c>
      <c r="BQ1066" s="22">
        <f t="shared" si="4420"/>
        <v>0</v>
      </c>
      <c r="BR1066" s="22">
        <f t="shared" si="45"/>
        <v>0</v>
      </c>
      <c r="BS1066" s="22">
        <v>0.0</v>
      </c>
      <c r="BT1066" s="22">
        <f t="shared" si="46"/>
        <v>0</v>
      </c>
      <c r="BU1066" s="22">
        <f t="shared" si="47"/>
        <v>0</v>
      </c>
      <c r="BV1066" s="22">
        <f t="shared" si="48"/>
        <v>0</v>
      </c>
      <c r="BW1066" s="27">
        <v>766.16</v>
      </c>
      <c r="BX1066" s="22">
        <f t="shared" si="49"/>
        <v>766.16</v>
      </c>
      <c r="BY1066" s="22">
        <f t="shared" si="50"/>
        <v>0</v>
      </c>
      <c r="BZ1066" s="22">
        <f t="shared" si="51"/>
        <v>0</v>
      </c>
      <c r="CA1066" s="22">
        <f t="shared" si="52"/>
        <v>0</v>
      </c>
    </row>
    <row r="1067" ht="14.25" customHeight="1">
      <c r="A1067" s="14" t="s">
        <v>4825</v>
      </c>
      <c r="B1067" s="30" t="s">
        <v>4807</v>
      </c>
      <c r="C1067" s="14"/>
      <c r="D1067" s="14" t="s">
        <v>4826</v>
      </c>
      <c r="E1067" s="14" t="s">
        <v>298</v>
      </c>
      <c r="F1067" s="14" t="s">
        <v>322</v>
      </c>
      <c r="G1067" s="14" t="s">
        <v>4827</v>
      </c>
      <c r="H1067" s="25" t="s">
        <v>4810</v>
      </c>
      <c r="I1067" s="26">
        <v>76.13</v>
      </c>
      <c r="J1067" s="22">
        <v>0.0</v>
      </c>
      <c r="K1067" s="22">
        <f t="shared" si="6"/>
        <v>0</v>
      </c>
      <c r="L1067" s="22">
        <f t="shared" si="7"/>
        <v>0</v>
      </c>
      <c r="M1067" s="22">
        <v>0.0</v>
      </c>
      <c r="N1067" s="22">
        <f t="shared" si="8"/>
        <v>0</v>
      </c>
      <c r="O1067" s="22">
        <f t="shared" si="9"/>
        <v>0</v>
      </c>
      <c r="P1067" s="22">
        <v>10.0</v>
      </c>
      <c r="Q1067" s="22">
        <f t="shared" si="10"/>
        <v>0</v>
      </c>
      <c r="R1067" s="22">
        <f t="shared" si="11"/>
        <v>10</v>
      </c>
      <c r="S1067" s="22">
        <v>100.0</v>
      </c>
      <c r="T1067" s="22">
        <f t="shared" si="12"/>
        <v>33.87</v>
      </c>
      <c r="U1067" s="22">
        <f t="shared" si="13"/>
        <v>66.13</v>
      </c>
      <c r="V1067" s="22">
        <f t="shared" si="14"/>
        <v>0</v>
      </c>
      <c r="W1067" s="22">
        <v>13.9</v>
      </c>
      <c r="X1067" s="22">
        <f t="shared" si="15"/>
        <v>13.9</v>
      </c>
      <c r="Y1067" s="22">
        <f t="shared" si="16"/>
        <v>0</v>
      </c>
      <c r="Z1067" s="22">
        <v>0.39</v>
      </c>
      <c r="AA1067" s="22">
        <f t="shared" si="17"/>
        <v>0.39</v>
      </c>
      <c r="AB1067" s="22">
        <f t="shared" si="18"/>
        <v>0</v>
      </c>
      <c r="AC1067" s="22">
        <v>68.87</v>
      </c>
      <c r="AD1067" s="22">
        <f t="shared" si="19"/>
        <v>68.87</v>
      </c>
      <c r="AE1067" s="22">
        <f t="shared" si="20"/>
        <v>0</v>
      </c>
      <c r="AF1067" s="22">
        <v>1.37</v>
      </c>
      <c r="AG1067" s="22">
        <f t="shared" si="21"/>
        <v>1.37</v>
      </c>
      <c r="AH1067" s="22">
        <f t="shared" si="22"/>
        <v>0</v>
      </c>
      <c r="AI1067" s="22">
        <v>60.86</v>
      </c>
      <c r="AJ1067" s="22">
        <f t="shared" si="23"/>
        <v>60.86</v>
      </c>
      <c r="AK1067" s="22">
        <f t="shared" si="24"/>
        <v>0</v>
      </c>
      <c r="AL1067" s="22">
        <f t="shared" ref="AL1067:AN1067" si="4421">AF1067+AI1067</f>
        <v>62.23</v>
      </c>
      <c r="AM1067" s="22">
        <f t="shared" si="4421"/>
        <v>62.23</v>
      </c>
      <c r="AN1067" s="22">
        <f t="shared" si="4421"/>
        <v>0</v>
      </c>
      <c r="AO1067" s="22">
        <f t="shared" ref="AO1067:AQ1067" si="4422">SUM(J1067+M1067+P1067+S1067+W1067+Z1067+AC1067+AF1067+AI1067)</f>
        <v>255.39</v>
      </c>
      <c r="AP1067" s="22">
        <f t="shared" si="4422"/>
        <v>179.26</v>
      </c>
      <c r="AQ1067" s="22">
        <f t="shared" si="4422"/>
        <v>76.13</v>
      </c>
      <c r="AR1067" s="22">
        <v>0.0</v>
      </c>
      <c r="AS1067" s="22">
        <f t="shared" si="27"/>
        <v>76.13</v>
      </c>
      <c r="AT1067" s="22">
        <f t="shared" si="28"/>
        <v>76.13</v>
      </c>
      <c r="AU1067" s="22">
        <f t="shared" si="29"/>
        <v>0</v>
      </c>
      <c r="AV1067" s="22">
        <f t="shared" si="4414"/>
        <v>4554</v>
      </c>
      <c r="AW1067" s="22">
        <f t="shared" si="31"/>
        <v>4554</v>
      </c>
      <c r="AX1067" s="22">
        <f t="shared" si="32"/>
        <v>0</v>
      </c>
      <c r="AY1067" s="22">
        <v>0.0</v>
      </c>
      <c r="AZ1067" s="22">
        <f t="shared" si="33"/>
        <v>0</v>
      </c>
      <c r="BA1067" s="22">
        <f t="shared" si="34"/>
        <v>0</v>
      </c>
      <c r="BB1067" s="22">
        <f t="shared" si="35"/>
        <v>4554</v>
      </c>
      <c r="BC1067" s="22">
        <f t="shared" ref="BC1067:BD1067" si="4423">SUM(AW1067+AZ1067)</f>
        <v>4554</v>
      </c>
      <c r="BD1067" s="22">
        <f t="shared" si="4423"/>
        <v>0</v>
      </c>
      <c r="BE1067" s="22">
        <f t="shared" si="37"/>
        <v>0</v>
      </c>
      <c r="BF1067" s="27">
        <v>0.0</v>
      </c>
      <c r="BG1067" s="22">
        <f t="shared" si="38"/>
        <v>0</v>
      </c>
      <c r="BH1067" s="22">
        <f t="shared" si="39"/>
        <v>0</v>
      </c>
      <c r="BI1067" s="22">
        <v>883.0899999999999</v>
      </c>
      <c r="BJ1067" s="22">
        <f t="shared" si="40"/>
        <v>883.09</v>
      </c>
      <c r="BK1067" s="22">
        <f t="shared" si="41"/>
        <v>0</v>
      </c>
      <c r="BL1067" s="22"/>
      <c r="BM1067" s="22">
        <f t="shared" si="42"/>
        <v>0</v>
      </c>
      <c r="BN1067" s="22" t="str">
        <f t="shared" si="43"/>
        <v/>
      </c>
      <c r="BO1067" s="22">
        <f t="shared" ref="BO1067:BQ1067" si="4424">BF1067+BI1067+BL1067</f>
        <v>883.09</v>
      </c>
      <c r="BP1067" s="22">
        <f t="shared" si="4424"/>
        <v>883.09</v>
      </c>
      <c r="BQ1067" s="22">
        <f t="shared" si="4424"/>
        <v>0</v>
      </c>
      <c r="BR1067" s="22">
        <f t="shared" si="45"/>
        <v>0</v>
      </c>
      <c r="BS1067" s="22">
        <v>0.0</v>
      </c>
      <c r="BT1067" s="22">
        <f t="shared" si="46"/>
        <v>0</v>
      </c>
      <c r="BU1067" s="22">
        <f t="shared" si="47"/>
        <v>0</v>
      </c>
      <c r="BV1067" s="22">
        <f t="shared" si="48"/>
        <v>0</v>
      </c>
      <c r="BW1067" s="27">
        <v>138.33</v>
      </c>
      <c r="BX1067" s="22">
        <f t="shared" si="49"/>
        <v>138.33</v>
      </c>
      <c r="BY1067" s="22">
        <f t="shared" si="50"/>
        <v>0</v>
      </c>
      <c r="BZ1067" s="22">
        <f t="shared" si="51"/>
        <v>0</v>
      </c>
      <c r="CA1067" s="22">
        <f t="shared" si="52"/>
        <v>0</v>
      </c>
    </row>
    <row r="1068" ht="14.25" customHeight="1">
      <c r="A1068" s="14" t="s">
        <v>4828</v>
      </c>
      <c r="B1068" s="30" t="s">
        <v>4807</v>
      </c>
      <c r="C1068" s="14"/>
      <c r="D1068" s="14" t="s">
        <v>4829</v>
      </c>
      <c r="E1068" s="14" t="s">
        <v>298</v>
      </c>
      <c r="F1068" s="14" t="s">
        <v>878</v>
      </c>
      <c r="G1068" s="14" t="s">
        <v>4830</v>
      </c>
      <c r="H1068" s="25" t="s">
        <v>4810</v>
      </c>
      <c r="I1068" s="26">
        <v>76.13</v>
      </c>
      <c r="J1068" s="22">
        <v>0.0</v>
      </c>
      <c r="K1068" s="22">
        <f t="shared" si="6"/>
        <v>0</v>
      </c>
      <c r="L1068" s="22">
        <f t="shared" si="7"/>
        <v>0</v>
      </c>
      <c r="M1068" s="22">
        <v>0.0</v>
      </c>
      <c r="N1068" s="22">
        <f t="shared" si="8"/>
        <v>0</v>
      </c>
      <c r="O1068" s="22">
        <f t="shared" si="9"/>
        <v>0</v>
      </c>
      <c r="P1068" s="22">
        <v>10.0</v>
      </c>
      <c r="Q1068" s="22">
        <f t="shared" si="10"/>
        <v>0</v>
      </c>
      <c r="R1068" s="22">
        <f t="shared" si="11"/>
        <v>10</v>
      </c>
      <c r="S1068" s="22">
        <v>100.0</v>
      </c>
      <c r="T1068" s="22">
        <f t="shared" si="12"/>
        <v>33.87</v>
      </c>
      <c r="U1068" s="22">
        <f t="shared" si="13"/>
        <v>66.13</v>
      </c>
      <c r="V1068" s="22">
        <f t="shared" si="14"/>
        <v>0</v>
      </c>
      <c r="W1068" s="22">
        <v>13.9</v>
      </c>
      <c r="X1068" s="22">
        <f t="shared" si="15"/>
        <v>13.9</v>
      </c>
      <c r="Y1068" s="22">
        <f t="shared" si="16"/>
        <v>0</v>
      </c>
      <c r="Z1068" s="22">
        <v>0.39</v>
      </c>
      <c r="AA1068" s="22">
        <f t="shared" si="17"/>
        <v>0.39</v>
      </c>
      <c r="AB1068" s="22">
        <f t="shared" si="18"/>
        <v>0</v>
      </c>
      <c r="AC1068" s="22">
        <v>68.87</v>
      </c>
      <c r="AD1068" s="22">
        <f t="shared" si="19"/>
        <v>68.87</v>
      </c>
      <c r="AE1068" s="22">
        <f t="shared" si="20"/>
        <v>0</v>
      </c>
      <c r="AF1068" s="22">
        <v>1.37</v>
      </c>
      <c r="AG1068" s="22">
        <f t="shared" si="21"/>
        <v>1.37</v>
      </c>
      <c r="AH1068" s="22">
        <f t="shared" si="22"/>
        <v>0</v>
      </c>
      <c r="AI1068" s="22">
        <v>60.86</v>
      </c>
      <c r="AJ1068" s="22">
        <f t="shared" si="23"/>
        <v>60.86</v>
      </c>
      <c r="AK1068" s="22">
        <f t="shared" si="24"/>
        <v>0</v>
      </c>
      <c r="AL1068" s="22">
        <f t="shared" ref="AL1068:AN1068" si="4425">AF1068+AI1068</f>
        <v>62.23</v>
      </c>
      <c r="AM1068" s="22">
        <f t="shared" si="4425"/>
        <v>62.23</v>
      </c>
      <c r="AN1068" s="22">
        <f t="shared" si="4425"/>
        <v>0</v>
      </c>
      <c r="AO1068" s="22">
        <f t="shared" ref="AO1068:AQ1068" si="4426">SUM(J1068+M1068+P1068+S1068+W1068+Z1068+AC1068+AF1068+AI1068)</f>
        <v>255.39</v>
      </c>
      <c r="AP1068" s="22">
        <f t="shared" si="4426"/>
        <v>179.26</v>
      </c>
      <c r="AQ1068" s="22">
        <f t="shared" si="4426"/>
        <v>76.13</v>
      </c>
      <c r="AR1068" s="22">
        <v>0.0</v>
      </c>
      <c r="AS1068" s="22">
        <f t="shared" si="27"/>
        <v>76.13</v>
      </c>
      <c r="AT1068" s="22">
        <f t="shared" si="28"/>
        <v>76.13</v>
      </c>
      <c r="AU1068" s="22">
        <f t="shared" si="29"/>
        <v>0</v>
      </c>
      <c r="AV1068" s="22">
        <f t="shared" si="4414"/>
        <v>4554</v>
      </c>
      <c r="AW1068" s="22">
        <f t="shared" si="31"/>
        <v>4554</v>
      </c>
      <c r="AX1068" s="22">
        <f t="shared" si="32"/>
        <v>0</v>
      </c>
      <c r="AY1068" s="22">
        <v>0.0</v>
      </c>
      <c r="AZ1068" s="22">
        <f t="shared" si="33"/>
        <v>0</v>
      </c>
      <c r="BA1068" s="22">
        <f t="shared" si="34"/>
        <v>0</v>
      </c>
      <c r="BB1068" s="22">
        <f t="shared" si="35"/>
        <v>4554</v>
      </c>
      <c r="BC1068" s="22">
        <f t="shared" ref="BC1068:BD1068" si="4427">SUM(AW1068+AZ1068)</f>
        <v>4554</v>
      </c>
      <c r="BD1068" s="22">
        <f t="shared" si="4427"/>
        <v>0</v>
      </c>
      <c r="BE1068" s="22">
        <f t="shared" si="37"/>
        <v>0</v>
      </c>
      <c r="BF1068" s="27">
        <v>0.0</v>
      </c>
      <c r="BG1068" s="22">
        <f t="shared" si="38"/>
        <v>0</v>
      </c>
      <c r="BH1068" s="22">
        <f t="shared" si="39"/>
        <v>0</v>
      </c>
      <c r="BI1068" s="22">
        <v>648.79</v>
      </c>
      <c r="BJ1068" s="22">
        <f t="shared" si="40"/>
        <v>648.79</v>
      </c>
      <c r="BK1068" s="22">
        <f t="shared" si="41"/>
        <v>0</v>
      </c>
      <c r="BL1068" s="22"/>
      <c r="BM1068" s="22">
        <f t="shared" si="42"/>
        <v>0</v>
      </c>
      <c r="BN1068" s="22" t="str">
        <f t="shared" si="43"/>
        <v/>
      </c>
      <c r="BO1068" s="22">
        <f t="shared" ref="BO1068:BQ1068" si="4428">BF1068+BI1068+BL1068</f>
        <v>648.79</v>
      </c>
      <c r="BP1068" s="22">
        <f t="shared" si="4428"/>
        <v>648.79</v>
      </c>
      <c r="BQ1068" s="22">
        <f t="shared" si="4428"/>
        <v>0</v>
      </c>
      <c r="BR1068" s="22">
        <f t="shared" si="45"/>
        <v>0</v>
      </c>
      <c r="BS1068" s="22">
        <v>0.0</v>
      </c>
      <c r="BT1068" s="22">
        <f t="shared" si="46"/>
        <v>0</v>
      </c>
      <c r="BU1068" s="22">
        <f t="shared" si="47"/>
        <v>0</v>
      </c>
      <c r="BV1068" s="22">
        <f t="shared" si="48"/>
        <v>0</v>
      </c>
      <c r="BW1068" s="27">
        <v>2468.72</v>
      </c>
      <c r="BX1068" s="22">
        <f t="shared" si="49"/>
        <v>2468.72</v>
      </c>
      <c r="BY1068" s="22">
        <f t="shared" si="50"/>
        <v>0</v>
      </c>
      <c r="BZ1068" s="22">
        <f t="shared" si="51"/>
        <v>0</v>
      </c>
      <c r="CA1068" s="22">
        <f t="shared" si="52"/>
        <v>0</v>
      </c>
    </row>
    <row r="1069" ht="14.25" customHeight="1">
      <c r="A1069" s="14" t="s">
        <v>4831</v>
      </c>
      <c r="B1069" s="30" t="s">
        <v>4807</v>
      </c>
      <c r="C1069" s="14"/>
      <c r="D1069" s="14" t="s">
        <v>4832</v>
      </c>
      <c r="E1069" s="14" t="s">
        <v>2220</v>
      </c>
      <c r="F1069" s="14" t="s">
        <v>267</v>
      </c>
      <c r="G1069" s="14" t="s">
        <v>4833</v>
      </c>
      <c r="H1069" s="25" t="s">
        <v>4810</v>
      </c>
      <c r="I1069" s="26">
        <v>76.13</v>
      </c>
      <c r="J1069" s="22">
        <v>0.0</v>
      </c>
      <c r="K1069" s="22">
        <f t="shared" si="6"/>
        <v>0</v>
      </c>
      <c r="L1069" s="22">
        <f t="shared" si="7"/>
        <v>0</v>
      </c>
      <c r="M1069" s="22">
        <v>0.0</v>
      </c>
      <c r="N1069" s="22">
        <f t="shared" si="8"/>
        <v>0</v>
      </c>
      <c r="O1069" s="22">
        <f t="shared" si="9"/>
        <v>0</v>
      </c>
      <c r="P1069" s="22">
        <v>10.0</v>
      </c>
      <c r="Q1069" s="22">
        <f t="shared" si="10"/>
        <v>0</v>
      </c>
      <c r="R1069" s="22">
        <f t="shared" si="11"/>
        <v>10</v>
      </c>
      <c r="S1069" s="22">
        <v>100.0</v>
      </c>
      <c r="T1069" s="22">
        <f t="shared" si="12"/>
        <v>33.87</v>
      </c>
      <c r="U1069" s="22">
        <f t="shared" si="13"/>
        <v>66.13</v>
      </c>
      <c r="V1069" s="22">
        <f t="shared" si="14"/>
        <v>0</v>
      </c>
      <c r="W1069" s="22">
        <v>13.9</v>
      </c>
      <c r="X1069" s="22">
        <f t="shared" si="15"/>
        <v>13.9</v>
      </c>
      <c r="Y1069" s="22">
        <f t="shared" si="16"/>
        <v>0</v>
      </c>
      <c r="Z1069" s="22">
        <v>0.39</v>
      </c>
      <c r="AA1069" s="22">
        <f t="shared" si="17"/>
        <v>0.39</v>
      </c>
      <c r="AB1069" s="22">
        <f t="shared" si="18"/>
        <v>0</v>
      </c>
      <c r="AC1069" s="22">
        <v>68.87</v>
      </c>
      <c r="AD1069" s="22">
        <f t="shared" si="19"/>
        <v>68.87</v>
      </c>
      <c r="AE1069" s="22">
        <f t="shared" si="20"/>
        <v>0</v>
      </c>
      <c r="AF1069" s="22">
        <v>1.37</v>
      </c>
      <c r="AG1069" s="22">
        <f t="shared" si="21"/>
        <v>1.37</v>
      </c>
      <c r="AH1069" s="22">
        <f t="shared" si="22"/>
        <v>0</v>
      </c>
      <c r="AI1069" s="22">
        <v>60.86</v>
      </c>
      <c r="AJ1069" s="22">
        <f t="shared" si="23"/>
        <v>60.86</v>
      </c>
      <c r="AK1069" s="22">
        <f t="shared" si="24"/>
        <v>0</v>
      </c>
      <c r="AL1069" s="22">
        <f t="shared" ref="AL1069:AN1069" si="4429">AF1069+AI1069</f>
        <v>62.23</v>
      </c>
      <c r="AM1069" s="22">
        <f t="shared" si="4429"/>
        <v>62.23</v>
      </c>
      <c r="AN1069" s="22">
        <f t="shared" si="4429"/>
        <v>0</v>
      </c>
      <c r="AO1069" s="22">
        <f t="shared" ref="AO1069:AQ1069" si="4430">SUM(J1069+M1069+P1069+S1069+W1069+Z1069+AC1069+AF1069+AI1069)</f>
        <v>255.39</v>
      </c>
      <c r="AP1069" s="22">
        <f t="shared" si="4430"/>
        <v>179.26</v>
      </c>
      <c r="AQ1069" s="22">
        <f t="shared" si="4430"/>
        <v>76.13</v>
      </c>
      <c r="AR1069" s="22">
        <v>0.0</v>
      </c>
      <c r="AS1069" s="22">
        <f t="shared" si="27"/>
        <v>76.13</v>
      </c>
      <c r="AT1069" s="22">
        <f t="shared" si="28"/>
        <v>76.13</v>
      </c>
      <c r="AU1069" s="22">
        <f t="shared" si="29"/>
        <v>0</v>
      </c>
      <c r="AV1069" s="22">
        <f t="shared" si="4414"/>
        <v>4554</v>
      </c>
      <c r="AW1069" s="22">
        <f t="shared" si="31"/>
        <v>4554</v>
      </c>
      <c r="AX1069" s="22">
        <f t="shared" si="32"/>
        <v>0</v>
      </c>
      <c r="AY1069" s="22">
        <v>70.73</v>
      </c>
      <c r="AZ1069" s="22">
        <f t="shared" si="33"/>
        <v>70.73</v>
      </c>
      <c r="BA1069" s="22">
        <f t="shared" si="34"/>
        <v>0</v>
      </c>
      <c r="BB1069" s="22">
        <f t="shared" si="35"/>
        <v>4624.73</v>
      </c>
      <c r="BC1069" s="22">
        <f t="shared" ref="BC1069:BD1069" si="4431">SUM(AW1069+AZ1069)</f>
        <v>4624.73</v>
      </c>
      <c r="BD1069" s="22">
        <f t="shared" si="4431"/>
        <v>0</v>
      </c>
      <c r="BE1069" s="22">
        <f t="shared" si="37"/>
        <v>0</v>
      </c>
      <c r="BF1069" s="27">
        <v>0.0</v>
      </c>
      <c r="BG1069" s="22">
        <f t="shared" si="38"/>
        <v>0</v>
      </c>
      <c r="BH1069" s="22">
        <f t="shared" si="39"/>
        <v>0</v>
      </c>
      <c r="BI1069" s="22">
        <v>402.81000000000006</v>
      </c>
      <c r="BJ1069" s="22">
        <f t="shared" si="40"/>
        <v>402.81</v>
      </c>
      <c r="BK1069" s="22">
        <f t="shared" si="41"/>
        <v>0</v>
      </c>
      <c r="BL1069" s="22"/>
      <c r="BM1069" s="22">
        <f t="shared" si="42"/>
        <v>0</v>
      </c>
      <c r="BN1069" s="22" t="str">
        <f t="shared" si="43"/>
        <v/>
      </c>
      <c r="BO1069" s="22">
        <f t="shared" ref="BO1069:BQ1069" si="4432">BF1069+BI1069+BL1069</f>
        <v>402.81</v>
      </c>
      <c r="BP1069" s="22">
        <f t="shared" si="4432"/>
        <v>402.81</v>
      </c>
      <c r="BQ1069" s="22">
        <f t="shared" si="4432"/>
        <v>0</v>
      </c>
      <c r="BR1069" s="22">
        <f t="shared" si="45"/>
        <v>0</v>
      </c>
      <c r="BS1069" s="22">
        <v>0.0</v>
      </c>
      <c r="BT1069" s="22">
        <f t="shared" si="46"/>
        <v>0</v>
      </c>
      <c r="BU1069" s="22">
        <f t="shared" si="47"/>
        <v>0</v>
      </c>
      <c r="BV1069" s="22">
        <f t="shared" si="48"/>
        <v>0</v>
      </c>
      <c r="BW1069" s="27">
        <v>0.0</v>
      </c>
      <c r="BX1069" s="22">
        <f t="shared" si="49"/>
        <v>0</v>
      </c>
      <c r="BY1069" s="22">
        <f t="shared" si="50"/>
        <v>0</v>
      </c>
      <c r="BZ1069" s="22">
        <f t="shared" si="51"/>
        <v>0</v>
      </c>
      <c r="CA1069" s="22">
        <f t="shared" si="52"/>
        <v>0</v>
      </c>
    </row>
    <row r="1070" ht="14.25" customHeight="1">
      <c r="A1070" s="14" t="s">
        <v>4834</v>
      </c>
      <c r="B1070" s="30" t="s">
        <v>4807</v>
      </c>
      <c r="C1070" s="14"/>
      <c r="D1070" s="14" t="s">
        <v>4835</v>
      </c>
      <c r="E1070" s="14" t="s">
        <v>3722</v>
      </c>
      <c r="F1070" s="14" t="s">
        <v>3881</v>
      </c>
      <c r="G1070" s="14" t="s">
        <v>4836</v>
      </c>
      <c r="H1070" s="25" t="s">
        <v>4810</v>
      </c>
      <c r="I1070" s="26">
        <v>76.13</v>
      </c>
      <c r="J1070" s="22">
        <v>0.0</v>
      </c>
      <c r="K1070" s="22">
        <f t="shared" si="6"/>
        <v>0</v>
      </c>
      <c r="L1070" s="22">
        <f t="shared" si="7"/>
        <v>0</v>
      </c>
      <c r="M1070" s="22">
        <v>0.0</v>
      </c>
      <c r="N1070" s="22">
        <f t="shared" si="8"/>
        <v>0</v>
      </c>
      <c r="O1070" s="22">
        <f t="shared" si="9"/>
        <v>0</v>
      </c>
      <c r="P1070" s="22">
        <v>10.0</v>
      </c>
      <c r="Q1070" s="22">
        <f t="shared" si="10"/>
        <v>0</v>
      </c>
      <c r="R1070" s="22">
        <f t="shared" si="11"/>
        <v>10</v>
      </c>
      <c r="S1070" s="22">
        <v>100.0</v>
      </c>
      <c r="T1070" s="22">
        <f t="shared" si="12"/>
        <v>33.87</v>
      </c>
      <c r="U1070" s="22">
        <f t="shared" si="13"/>
        <v>66.13</v>
      </c>
      <c r="V1070" s="22">
        <f t="shared" si="14"/>
        <v>0</v>
      </c>
      <c r="W1070" s="22">
        <v>13.9</v>
      </c>
      <c r="X1070" s="22">
        <f t="shared" si="15"/>
        <v>13.9</v>
      </c>
      <c r="Y1070" s="22">
        <f t="shared" si="16"/>
        <v>0</v>
      </c>
      <c r="Z1070" s="22">
        <v>0.39</v>
      </c>
      <c r="AA1070" s="22">
        <f t="shared" si="17"/>
        <v>0.39</v>
      </c>
      <c r="AB1070" s="22">
        <f t="shared" si="18"/>
        <v>0</v>
      </c>
      <c r="AC1070" s="22">
        <v>68.87</v>
      </c>
      <c r="AD1070" s="22">
        <f t="shared" si="19"/>
        <v>68.87</v>
      </c>
      <c r="AE1070" s="22">
        <f t="shared" si="20"/>
        <v>0</v>
      </c>
      <c r="AF1070" s="22">
        <v>1.37</v>
      </c>
      <c r="AG1070" s="22">
        <f t="shared" si="21"/>
        <v>1.37</v>
      </c>
      <c r="AH1070" s="22">
        <f t="shared" si="22"/>
        <v>0</v>
      </c>
      <c r="AI1070" s="22">
        <v>60.86</v>
      </c>
      <c r="AJ1070" s="22">
        <f t="shared" si="23"/>
        <v>60.86</v>
      </c>
      <c r="AK1070" s="22">
        <f t="shared" si="24"/>
        <v>0</v>
      </c>
      <c r="AL1070" s="22">
        <f t="shared" ref="AL1070:AN1070" si="4433">AF1070+AI1070</f>
        <v>62.23</v>
      </c>
      <c r="AM1070" s="22">
        <f t="shared" si="4433"/>
        <v>62.23</v>
      </c>
      <c r="AN1070" s="22">
        <f t="shared" si="4433"/>
        <v>0</v>
      </c>
      <c r="AO1070" s="22">
        <f t="shared" ref="AO1070:AQ1070" si="4434">SUM(J1070+M1070+P1070+S1070+W1070+Z1070+AC1070+AF1070+AI1070)</f>
        <v>255.39</v>
      </c>
      <c r="AP1070" s="22">
        <f t="shared" si="4434"/>
        <v>179.26</v>
      </c>
      <c r="AQ1070" s="22">
        <f t="shared" si="4434"/>
        <v>76.13</v>
      </c>
      <c r="AR1070" s="22">
        <v>0.0</v>
      </c>
      <c r="AS1070" s="22">
        <f t="shared" si="27"/>
        <v>76.13</v>
      </c>
      <c r="AT1070" s="22">
        <f t="shared" si="28"/>
        <v>76.13</v>
      </c>
      <c r="AU1070" s="22">
        <f t="shared" si="29"/>
        <v>0</v>
      </c>
      <c r="AV1070" s="22">
        <f t="shared" ref="AV1070:AV1073" si="4439">82.93*120</f>
        <v>9951.6</v>
      </c>
      <c r="AW1070" s="22">
        <f t="shared" si="31"/>
        <v>9951.6</v>
      </c>
      <c r="AX1070" s="22">
        <f t="shared" si="32"/>
        <v>0</v>
      </c>
      <c r="AY1070" s="22">
        <v>175.06</v>
      </c>
      <c r="AZ1070" s="22">
        <f t="shared" si="33"/>
        <v>175.06</v>
      </c>
      <c r="BA1070" s="22">
        <f t="shared" si="34"/>
        <v>0</v>
      </c>
      <c r="BB1070" s="22">
        <f t="shared" si="35"/>
        <v>10126.66</v>
      </c>
      <c r="BC1070" s="22">
        <f t="shared" ref="BC1070:BD1070" si="4435">SUM(AW1070+AZ1070)</f>
        <v>10126.66</v>
      </c>
      <c r="BD1070" s="22">
        <f t="shared" si="4435"/>
        <v>0</v>
      </c>
      <c r="BE1070" s="22">
        <f t="shared" si="37"/>
        <v>0</v>
      </c>
      <c r="BF1070" s="27">
        <v>0.0</v>
      </c>
      <c r="BG1070" s="22">
        <f t="shared" si="38"/>
        <v>0</v>
      </c>
      <c r="BH1070" s="22">
        <f t="shared" si="39"/>
        <v>0</v>
      </c>
      <c r="BI1070" s="22">
        <v>880.3900000000001</v>
      </c>
      <c r="BJ1070" s="22">
        <f t="shared" si="40"/>
        <v>880.39</v>
      </c>
      <c r="BK1070" s="22">
        <f t="shared" si="41"/>
        <v>0</v>
      </c>
      <c r="BL1070" s="22"/>
      <c r="BM1070" s="22">
        <f t="shared" si="42"/>
        <v>0</v>
      </c>
      <c r="BN1070" s="22" t="str">
        <f t="shared" si="43"/>
        <v/>
      </c>
      <c r="BO1070" s="22">
        <f t="shared" ref="BO1070:BQ1070" si="4436">BF1070+BI1070+BL1070</f>
        <v>880.39</v>
      </c>
      <c r="BP1070" s="22">
        <f t="shared" si="4436"/>
        <v>880.39</v>
      </c>
      <c r="BQ1070" s="22">
        <f t="shared" si="4436"/>
        <v>0</v>
      </c>
      <c r="BR1070" s="22">
        <f t="shared" si="45"/>
        <v>0</v>
      </c>
      <c r="BS1070" s="22">
        <v>0.0</v>
      </c>
      <c r="BT1070" s="22">
        <f t="shared" si="46"/>
        <v>0</v>
      </c>
      <c r="BU1070" s="22">
        <f t="shared" si="47"/>
        <v>0</v>
      </c>
      <c r="BV1070" s="22">
        <f t="shared" si="48"/>
        <v>0</v>
      </c>
      <c r="BW1070" s="27">
        <v>776.79</v>
      </c>
      <c r="BX1070" s="22">
        <f t="shared" si="49"/>
        <v>776.79</v>
      </c>
      <c r="BY1070" s="22">
        <f t="shared" si="50"/>
        <v>0</v>
      </c>
      <c r="BZ1070" s="22">
        <f t="shared" si="51"/>
        <v>0</v>
      </c>
      <c r="CA1070" s="22">
        <f t="shared" si="52"/>
        <v>0</v>
      </c>
    </row>
    <row r="1071" ht="14.25" customHeight="1">
      <c r="A1071" s="14" t="s">
        <v>4837</v>
      </c>
      <c r="B1071" s="30" t="s">
        <v>4807</v>
      </c>
      <c r="C1071" s="14"/>
      <c r="D1071" s="14" t="s">
        <v>4838</v>
      </c>
      <c r="E1071" s="14" t="s">
        <v>1010</v>
      </c>
      <c r="F1071" s="14" t="s">
        <v>3881</v>
      </c>
      <c r="G1071" s="14" t="s">
        <v>4839</v>
      </c>
      <c r="H1071" s="25" t="s">
        <v>4810</v>
      </c>
      <c r="I1071" s="26">
        <v>76.13</v>
      </c>
      <c r="J1071" s="22">
        <v>0.0</v>
      </c>
      <c r="K1071" s="22">
        <f t="shared" si="6"/>
        <v>0</v>
      </c>
      <c r="L1071" s="22">
        <f t="shared" si="7"/>
        <v>0</v>
      </c>
      <c r="M1071" s="22">
        <v>0.0</v>
      </c>
      <c r="N1071" s="22">
        <f t="shared" si="8"/>
        <v>0</v>
      </c>
      <c r="O1071" s="22">
        <f t="shared" si="9"/>
        <v>0</v>
      </c>
      <c r="P1071" s="22">
        <v>10.0</v>
      </c>
      <c r="Q1071" s="22">
        <f t="shared" si="10"/>
        <v>0</v>
      </c>
      <c r="R1071" s="22">
        <f t="shared" si="11"/>
        <v>10</v>
      </c>
      <c r="S1071" s="22">
        <v>100.0</v>
      </c>
      <c r="T1071" s="22">
        <f t="shared" si="12"/>
        <v>33.87</v>
      </c>
      <c r="U1071" s="22">
        <f t="shared" si="13"/>
        <v>66.13</v>
      </c>
      <c r="V1071" s="22">
        <f t="shared" si="14"/>
        <v>0</v>
      </c>
      <c r="W1071" s="22">
        <v>13.9</v>
      </c>
      <c r="X1071" s="22">
        <f t="shared" si="15"/>
        <v>13.9</v>
      </c>
      <c r="Y1071" s="22">
        <f t="shared" si="16"/>
        <v>0</v>
      </c>
      <c r="Z1071" s="22">
        <v>0.39</v>
      </c>
      <c r="AA1071" s="22">
        <f t="shared" si="17"/>
        <v>0.39</v>
      </c>
      <c r="AB1071" s="22">
        <f t="shared" si="18"/>
        <v>0</v>
      </c>
      <c r="AC1071" s="22">
        <v>68.87</v>
      </c>
      <c r="AD1071" s="22">
        <f t="shared" si="19"/>
        <v>68.87</v>
      </c>
      <c r="AE1071" s="22">
        <f t="shared" si="20"/>
        <v>0</v>
      </c>
      <c r="AF1071" s="22">
        <v>1.37</v>
      </c>
      <c r="AG1071" s="22">
        <f t="shared" si="21"/>
        <v>1.37</v>
      </c>
      <c r="AH1071" s="22">
        <f t="shared" si="22"/>
        <v>0</v>
      </c>
      <c r="AI1071" s="22">
        <v>60.86</v>
      </c>
      <c r="AJ1071" s="22">
        <f t="shared" si="23"/>
        <v>60.86</v>
      </c>
      <c r="AK1071" s="22">
        <f t="shared" si="24"/>
        <v>0</v>
      </c>
      <c r="AL1071" s="22">
        <f t="shared" ref="AL1071:AN1071" si="4437">AF1071+AI1071</f>
        <v>62.23</v>
      </c>
      <c r="AM1071" s="22">
        <f t="shared" si="4437"/>
        <v>62.23</v>
      </c>
      <c r="AN1071" s="22">
        <f t="shared" si="4437"/>
        <v>0</v>
      </c>
      <c r="AO1071" s="22">
        <f t="shared" ref="AO1071:AQ1071" si="4438">SUM(J1071+M1071+P1071+S1071+W1071+Z1071+AC1071+AF1071+AI1071)</f>
        <v>255.39</v>
      </c>
      <c r="AP1071" s="22">
        <f t="shared" si="4438"/>
        <v>179.26</v>
      </c>
      <c r="AQ1071" s="22">
        <f t="shared" si="4438"/>
        <v>76.13</v>
      </c>
      <c r="AR1071" s="22">
        <v>0.0</v>
      </c>
      <c r="AS1071" s="22">
        <f t="shared" si="27"/>
        <v>76.13</v>
      </c>
      <c r="AT1071" s="22">
        <f t="shared" si="28"/>
        <v>76.13</v>
      </c>
      <c r="AU1071" s="22">
        <f t="shared" si="29"/>
        <v>0</v>
      </c>
      <c r="AV1071" s="22">
        <f t="shared" si="4439"/>
        <v>9951.6</v>
      </c>
      <c r="AW1071" s="22">
        <f t="shared" si="31"/>
        <v>9951.6</v>
      </c>
      <c r="AX1071" s="22">
        <f t="shared" si="32"/>
        <v>0</v>
      </c>
      <c r="AY1071" s="22">
        <v>175.06</v>
      </c>
      <c r="AZ1071" s="22">
        <f t="shared" si="33"/>
        <v>175.06</v>
      </c>
      <c r="BA1071" s="22">
        <f t="shared" si="34"/>
        <v>0</v>
      </c>
      <c r="BB1071" s="22">
        <f t="shared" si="35"/>
        <v>10126.66</v>
      </c>
      <c r="BC1071" s="22">
        <f t="shared" ref="BC1071:BD1071" si="4440">SUM(AW1071+AZ1071)</f>
        <v>10126.66</v>
      </c>
      <c r="BD1071" s="22">
        <f t="shared" si="4440"/>
        <v>0</v>
      </c>
      <c r="BE1071" s="22">
        <f t="shared" si="37"/>
        <v>0</v>
      </c>
      <c r="BF1071" s="27">
        <v>0.0</v>
      </c>
      <c r="BG1071" s="22">
        <f t="shared" si="38"/>
        <v>0</v>
      </c>
      <c r="BH1071" s="22">
        <f t="shared" si="39"/>
        <v>0</v>
      </c>
      <c r="BI1071" s="22">
        <v>283.41</v>
      </c>
      <c r="BJ1071" s="22">
        <f t="shared" si="40"/>
        <v>283.41</v>
      </c>
      <c r="BK1071" s="22">
        <f t="shared" si="41"/>
        <v>0</v>
      </c>
      <c r="BL1071" s="22"/>
      <c r="BM1071" s="22">
        <f t="shared" si="42"/>
        <v>0</v>
      </c>
      <c r="BN1071" s="22" t="str">
        <f t="shared" si="43"/>
        <v/>
      </c>
      <c r="BO1071" s="22">
        <f t="shared" ref="BO1071:BQ1071" si="4441">BF1071+BI1071+BL1071</f>
        <v>283.41</v>
      </c>
      <c r="BP1071" s="22">
        <f t="shared" si="4441"/>
        <v>283.41</v>
      </c>
      <c r="BQ1071" s="22">
        <f t="shared" si="4441"/>
        <v>0</v>
      </c>
      <c r="BR1071" s="22">
        <f t="shared" si="45"/>
        <v>0</v>
      </c>
      <c r="BS1071" s="22">
        <v>0.0</v>
      </c>
      <c r="BT1071" s="22">
        <f t="shared" si="46"/>
        <v>0</v>
      </c>
      <c r="BU1071" s="22">
        <f t="shared" si="47"/>
        <v>0</v>
      </c>
      <c r="BV1071" s="22">
        <f t="shared" si="48"/>
        <v>0</v>
      </c>
      <c r="BW1071" s="27">
        <v>2607.06</v>
      </c>
      <c r="BX1071" s="22">
        <f t="shared" si="49"/>
        <v>2607.06</v>
      </c>
      <c r="BY1071" s="22">
        <f t="shared" si="50"/>
        <v>0</v>
      </c>
      <c r="BZ1071" s="22">
        <f t="shared" si="51"/>
        <v>0</v>
      </c>
      <c r="CA1071" s="22">
        <f t="shared" si="52"/>
        <v>0</v>
      </c>
    </row>
    <row r="1072" ht="14.25" customHeight="1">
      <c r="A1072" s="14" t="s">
        <v>4840</v>
      </c>
      <c r="B1072" s="30" t="s">
        <v>4807</v>
      </c>
      <c r="C1072" s="14"/>
      <c r="D1072" s="14" t="s">
        <v>4841</v>
      </c>
      <c r="E1072" s="14" t="s">
        <v>4842</v>
      </c>
      <c r="F1072" s="14" t="s">
        <v>4073</v>
      </c>
      <c r="G1072" s="14" t="s">
        <v>4843</v>
      </c>
      <c r="H1072" s="25" t="s">
        <v>4810</v>
      </c>
      <c r="I1072" s="26">
        <v>76.13</v>
      </c>
      <c r="J1072" s="22">
        <v>0.0</v>
      </c>
      <c r="K1072" s="22">
        <f t="shared" si="6"/>
        <v>0</v>
      </c>
      <c r="L1072" s="22">
        <f t="shared" si="7"/>
        <v>0</v>
      </c>
      <c r="M1072" s="22">
        <v>0.0</v>
      </c>
      <c r="N1072" s="22">
        <f t="shared" si="8"/>
        <v>0</v>
      </c>
      <c r="O1072" s="22">
        <f t="shared" si="9"/>
        <v>0</v>
      </c>
      <c r="P1072" s="22">
        <v>10.0</v>
      </c>
      <c r="Q1072" s="22">
        <f t="shared" si="10"/>
        <v>0</v>
      </c>
      <c r="R1072" s="22">
        <f t="shared" si="11"/>
        <v>10</v>
      </c>
      <c r="S1072" s="22">
        <v>100.0</v>
      </c>
      <c r="T1072" s="22">
        <f t="shared" si="12"/>
        <v>33.87</v>
      </c>
      <c r="U1072" s="22">
        <f t="shared" si="13"/>
        <v>66.13</v>
      </c>
      <c r="V1072" s="22">
        <f t="shared" si="14"/>
        <v>0</v>
      </c>
      <c r="W1072" s="22">
        <v>13.9</v>
      </c>
      <c r="X1072" s="22">
        <f t="shared" si="15"/>
        <v>13.9</v>
      </c>
      <c r="Y1072" s="22">
        <f t="shared" si="16"/>
        <v>0</v>
      </c>
      <c r="Z1072" s="22">
        <v>0.39</v>
      </c>
      <c r="AA1072" s="22">
        <f t="shared" si="17"/>
        <v>0.39</v>
      </c>
      <c r="AB1072" s="22">
        <f t="shared" si="18"/>
        <v>0</v>
      </c>
      <c r="AC1072" s="22">
        <v>68.87</v>
      </c>
      <c r="AD1072" s="22">
        <f t="shared" si="19"/>
        <v>68.87</v>
      </c>
      <c r="AE1072" s="22">
        <f t="shared" si="20"/>
        <v>0</v>
      </c>
      <c r="AF1072" s="22">
        <v>1.37</v>
      </c>
      <c r="AG1072" s="22">
        <f t="shared" si="21"/>
        <v>1.37</v>
      </c>
      <c r="AH1072" s="22">
        <f t="shared" si="22"/>
        <v>0</v>
      </c>
      <c r="AI1072" s="22">
        <v>60.86</v>
      </c>
      <c r="AJ1072" s="22">
        <f t="shared" si="23"/>
        <v>60.86</v>
      </c>
      <c r="AK1072" s="22">
        <f t="shared" si="24"/>
        <v>0</v>
      </c>
      <c r="AL1072" s="22">
        <f t="shared" ref="AL1072:AN1072" si="4442">AF1072+AI1072</f>
        <v>62.23</v>
      </c>
      <c r="AM1072" s="22">
        <f t="shared" si="4442"/>
        <v>62.23</v>
      </c>
      <c r="AN1072" s="22">
        <f t="shared" si="4442"/>
        <v>0</v>
      </c>
      <c r="AO1072" s="22">
        <f t="shared" ref="AO1072:AQ1072" si="4443">SUM(J1072+M1072+P1072+S1072+W1072+Z1072+AC1072+AF1072+AI1072)</f>
        <v>255.39</v>
      </c>
      <c r="AP1072" s="22">
        <f t="shared" si="4443"/>
        <v>179.26</v>
      </c>
      <c r="AQ1072" s="22">
        <f t="shared" si="4443"/>
        <v>76.13</v>
      </c>
      <c r="AR1072" s="22">
        <v>0.0</v>
      </c>
      <c r="AS1072" s="22">
        <f t="shared" si="27"/>
        <v>76.13</v>
      </c>
      <c r="AT1072" s="22">
        <f t="shared" si="28"/>
        <v>76.13</v>
      </c>
      <c r="AU1072" s="22">
        <f t="shared" si="29"/>
        <v>0</v>
      </c>
      <c r="AV1072" s="22">
        <f t="shared" si="4439"/>
        <v>9951.6</v>
      </c>
      <c r="AW1072" s="22">
        <f t="shared" si="31"/>
        <v>9951.6</v>
      </c>
      <c r="AX1072" s="22">
        <f t="shared" si="32"/>
        <v>0</v>
      </c>
      <c r="AY1072" s="22">
        <v>175.06</v>
      </c>
      <c r="AZ1072" s="22">
        <f t="shared" si="33"/>
        <v>175.06</v>
      </c>
      <c r="BA1072" s="22">
        <f t="shared" si="34"/>
        <v>0</v>
      </c>
      <c r="BB1072" s="22">
        <f t="shared" si="35"/>
        <v>10126.66</v>
      </c>
      <c r="BC1072" s="22">
        <f t="shared" ref="BC1072:BD1072" si="4444">SUM(AW1072+AZ1072)</f>
        <v>10126.66</v>
      </c>
      <c r="BD1072" s="22">
        <f t="shared" si="4444"/>
        <v>0</v>
      </c>
      <c r="BE1072" s="22">
        <f t="shared" si="37"/>
        <v>0</v>
      </c>
      <c r="BF1072" s="27">
        <v>0.0</v>
      </c>
      <c r="BG1072" s="22">
        <f t="shared" si="38"/>
        <v>0</v>
      </c>
      <c r="BH1072" s="22">
        <f t="shared" si="39"/>
        <v>0</v>
      </c>
      <c r="BI1072" s="22">
        <v>283.41</v>
      </c>
      <c r="BJ1072" s="22">
        <f t="shared" si="40"/>
        <v>283.41</v>
      </c>
      <c r="BK1072" s="22">
        <f t="shared" si="41"/>
        <v>0</v>
      </c>
      <c r="BL1072" s="22"/>
      <c r="BM1072" s="22">
        <f t="shared" si="42"/>
        <v>0</v>
      </c>
      <c r="BN1072" s="22" t="str">
        <f t="shared" si="43"/>
        <v/>
      </c>
      <c r="BO1072" s="22">
        <f t="shared" ref="BO1072:BQ1072" si="4445">BF1072+BI1072+BL1072</f>
        <v>283.41</v>
      </c>
      <c r="BP1072" s="22">
        <f t="shared" si="4445"/>
        <v>283.41</v>
      </c>
      <c r="BQ1072" s="22">
        <f t="shared" si="4445"/>
        <v>0</v>
      </c>
      <c r="BR1072" s="22">
        <f t="shared" si="45"/>
        <v>0</v>
      </c>
      <c r="BS1072" s="22">
        <v>0.0</v>
      </c>
      <c r="BT1072" s="22">
        <f t="shared" si="46"/>
        <v>0</v>
      </c>
      <c r="BU1072" s="22">
        <f t="shared" si="47"/>
        <v>0</v>
      </c>
      <c r="BV1072" s="22">
        <f t="shared" si="48"/>
        <v>0</v>
      </c>
      <c r="BW1072" s="27">
        <v>1000.26</v>
      </c>
      <c r="BX1072" s="22">
        <f t="shared" si="49"/>
        <v>1000.26</v>
      </c>
      <c r="BY1072" s="22">
        <f t="shared" si="50"/>
        <v>0</v>
      </c>
      <c r="BZ1072" s="22">
        <f t="shared" si="51"/>
        <v>0</v>
      </c>
      <c r="CA1072" s="22">
        <f t="shared" si="52"/>
        <v>0</v>
      </c>
    </row>
    <row r="1073" ht="14.25" customHeight="1">
      <c r="A1073" s="14" t="s">
        <v>4844</v>
      </c>
      <c r="B1073" s="30" t="s">
        <v>4807</v>
      </c>
      <c r="C1073" s="14"/>
      <c r="D1073" s="14" t="s">
        <v>4845</v>
      </c>
      <c r="E1073" s="14" t="s">
        <v>1010</v>
      </c>
      <c r="F1073" s="14" t="s">
        <v>3813</v>
      </c>
      <c r="G1073" s="14" t="s">
        <v>4846</v>
      </c>
      <c r="H1073" s="25" t="s">
        <v>4810</v>
      </c>
      <c r="I1073" s="26">
        <v>76.13</v>
      </c>
      <c r="J1073" s="22">
        <v>0.0</v>
      </c>
      <c r="K1073" s="22">
        <f t="shared" si="6"/>
        <v>0</v>
      </c>
      <c r="L1073" s="22">
        <f t="shared" si="7"/>
        <v>0</v>
      </c>
      <c r="M1073" s="22">
        <v>0.0</v>
      </c>
      <c r="N1073" s="22">
        <f t="shared" si="8"/>
        <v>0</v>
      </c>
      <c r="O1073" s="22">
        <f t="shared" si="9"/>
        <v>0</v>
      </c>
      <c r="P1073" s="22">
        <v>22.0</v>
      </c>
      <c r="Q1073" s="22">
        <f t="shared" si="10"/>
        <v>0</v>
      </c>
      <c r="R1073" s="22">
        <f t="shared" si="11"/>
        <v>22</v>
      </c>
      <c r="S1073" s="22">
        <v>100.0</v>
      </c>
      <c r="T1073" s="22">
        <f t="shared" si="12"/>
        <v>45.87</v>
      </c>
      <c r="U1073" s="22">
        <f t="shared" si="13"/>
        <v>54.13</v>
      </c>
      <c r="V1073" s="22">
        <f t="shared" si="14"/>
        <v>0</v>
      </c>
      <c r="W1073" s="22">
        <v>13.9</v>
      </c>
      <c r="X1073" s="22">
        <f t="shared" si="15"/>
        <v>13.9</v>
      </c>
      <c r="Y1073" s="22">
        <f t="shared" si="16"/>
        <v>0</v>
      </c>
      <c r="Z1073" s="22">
        <v>0.39</v>
      </c>
      <c r="AA1073" s="22">
        <f t="shared" si="17"/>
        <v>0.39</v>
      </c>
      <c r="AB1073" s="22">
        <f t="shared" si="18"/>
        <v>0</v>
      </c>
      <c r="AC1073" s="22">
        <v>68.87</v>
      </c>
      <c r="AD1073" s="22">
        <f t="shared" si="19"/>
        <v>68.87</v>
      </c>
      <c r="AE1073" s="22">
        <f t="shared" si="20"/>
        <v>0</v>
      </c>
      <c r="AF1073" s="22">
        <v>1.37</v>
      </c>
      <c r="AG1073" s="22">
        <f t="shared" si="21"/>
        <v>1.37</v>
      </c>
      <c r="AH1073" s="22">
        <f t="shared" si="22"/>
        <v>0</v>
      </c>
      <c r="AI1073" s="22">
        <v>60.86</v>
      </c>
      <c r="AJ1073" s="22">
        <f t="shared" si="23"/>
        <v>60.86</v>
      </c>
      <c r="AK1073" s="22">
        <f t="shared" si="24"/>
        <v>0</v>
      </c>
      <c r="AL1073" s="22">
        <f t="shared" ref="AL1073:AN1073" si="4446">AF1073+AI1073</f>
        <v>62.23</v>
      </c>
      <c r="AM1073" s="22">
        <f t="shared" si="4446"/>
        <v>62.23</v>
      </c>
      <c r="AN1073" s="22">
        <f t="shared" si="4446"/>
        <v>0</v>
      </c>
      <c r="AO1073" s="22">
        <f t="shared" ref="AO1073:AQ1073" si="4447">SUM(J1073+M1073+P1073+S1073+W1073+Z1073+AC1073+AF1073+AI1073)</f>
        <v>267.39</v>
      </c>
      <c r="AP1073" s="22">
        <f t="shared" si="4447"/>
        <v>191.26</v>
      </c>
      <c r="AQ1073" s="22">
        <f t="shared" si="4447"/>
        <v>76.13</v>
      </c>
      <c r="AR1073" s="22">
        <v>0.0</v>
      </c>
      <c r="AS1073" s="22">
        <f t="shared" si="27"/>
        <v>76.13</v>
      </c>
      <c r="AT1073" s="22">
        <f t="shared" si="28"/>
        <v>76.13</v>
      </c>
      <c r="AU1073" s="22">
        <f t="shared" si="29"/>
        <v>0</v>
      </c>
      <c r="AV1073" s="22">
        <f t="shared" si="4439"/>
        <v>9951.6</v>
      </c>
      <c r="AW1073" s="22">
        <f t="shared" si="31"/>
        <v>9951.6</v>
      </c>
      <c r="AX1073" s="22">
        <f t="shared" si="32"/>
        <v>0</v>
      </c>
      <c r="AY1073" s="22">
        <v>175.06</v>
      </c>
      <c r="AZ1073" s="22">
        <f t="shared" si="33"/>
        <v>175.06</v>
      </c>
      <c r="BA1073" s="22">
        <f t="shared" si="34"/>
        <v>0</v>
      </c>
      <c r="BB1073" s="22">
        <f t="shared" si="35"/>
        <v>10126.66</v>
      </c>
      <c r="BC1073" s="22">
        <f t="shared" ref="BC1073:BD1073" si="4448">SUM(AW1073+AZ1073)</f>
        <v>10126.66</v>
      </c>
      <c r="BD1073" s="22">
        <f t="shared" si="4448"/>
        <v>0</v>
      </c>
      <c r="BE1073" s="22">
        <f t="shared" si="37"/>
        <v>0</v>
      </c>
      <c r="BF1073" s="27">
        <v>0.0</v>
      </c>
      <c r="BG1073" s="22">
        <f t="shared" si="38"/>
        <v>0</v>
      </c>
      <c r="BH1073" s="22">
        <f t="shared" si="39"/>
        <v>0</v>
      </c>
      <c r="BI1073" s="22">
        <v>283.41</v>
      </c>
      <c r="BJ1073" s="22">
        <f t="shared" si="40"/>
        <v>283.41</v>
      </c>
      <c r="BK1073" s="22">
        <f t="shared" si="41"/>
        <v>0</v>
      </c>
      <c r="BL1073" s="22"/>
      <c r="BM1073" s="22">
        <f t="shared" si="42"/>
        <v>0</v>
      </c>
      <c r="BN1073" s="22" t="str">
        <f t="shared" si="43"/>
        <v/>
      </c>
      <c r="BO1073" s="22">
        <f t="shared" ref="BO1073:BQ1073" si="4449">BF1073+BI1073+BL1073</f>
        <v>283.41</v>
      </c>
      <c r="BP1073" s="22">
        <f t="shared" si="4449"/>
        <v>283.41</v>
      </c>
      <c r="BQ1073" s="22">
        <f t="shared" si="4449"/>
        <v>0</v>
      </c>
      <c r="BR1073" s="22">
        <f t="shared" si="45"/>
        <v>0</v>
      </c>
      <c r="BS1073" s="22">
        <v>2711.9</v>
      </c>
      <c r="BT1073" s="22">
        <f t="shared" si="46"/>
        <v>2711.9</v>
      </c>
      <c r="BU1073" s="22">
        <f t="shared" si="47"/>
        <v>0</v>
      </c>
      <c r="BV1073" s="22">
        <f t="shared" si="48"/>
        <v>0</v>
      </c>
      <c r="BW1073" s="27">
        <v>3085.9</v>
      </c>
      <c r="BX1073" s="22">
        <f t="shared" si="49"/>
        <v>3085.9</v>
      </c>
      <c r="BY1073" s="22">
        <f t="shared" si="50"/>
        <v>0</v>
      </c>
      <c r="BZ1073" s="22">
        <f t="shared" si="51"/>
        <v>0</v>
      </c>
      <c r="CA1073" s="22">
        <f t="shared" si="52"/>
        <v>0</v>
      </c>
    </row>
    <row r="1074" ht="14.25" customHeight="1">
      <c r="A1074" s="14" t="s">
        <v>4847</v>
      </c>
      <c r="B1074" s="30" t="s">
        <v>4807</v>
      </c>
      <c r="C1074" s="14"/>
      <c r="D1074" s="14" t="s">
        <v>4848</v>
      </c>
      <c r="E1074" s="14" t="s">
        <v>374</v>
      </c>
      <c r="F1074" s="14" t="s">
        <v>466</v>
      </c>
      <c r="G1074" s="14" t="s">
        <v>4849</v>
      </c>
      <c r="H1074" s="25" t="s">
        <v>4810</v>
      </c>
      <c r="I1074" s="26">
        <v>76.13</v>
      </c>
      <c r="J1074" s="22">
        <v>0.0</v>
      </c>
      <c r="K1074" s="22">
        <f t="shared" si="6"/>
        <v>0</v>
      </c>
      <c r="L1074" s="22">
        <f t="shared" si="7"/>
        <v>0</v>
      </c>
      <c r="M1074" s="22">
        <v>0.0</v>
      </c>
      <c r="N1074" s="22">
        <f t="shared" si="8"/>
        <v>0</v>
      </c>
      <c r="O1074" s="22">
        <f t="shared" si="9"/>
        <v>0</v>
      </c>
      <c r="P1074" s="22">
        <v>10.0</v>
      </c>
      <c r="Q1074" s="22">
        <f t="shared" si="10"/>
        <v>0</v>
      </c>
      <c r="R1074" s="22">
        <f t="shared" si="11"/>
        <v>10</v>
      </c>
      <c r="S1074" s="22">
        <v>100.0</v>
      </c>
      <c r="T1074" s="22">
        <f t="shared" si="12"/>
        <v>33.87</v>
      </c>
      <c r="U1074" s="22">
        <f t="shared" si="13"/>
        <v>66.13</v>
      </c>
      <c r="V1074" s="22">
        <f t="shared" si="14"/>
        <v>0</v>
      </c>
      <c r="W1074" s="22">
        <v>13.9</v>
      </c>
      <c r="X1074" s="22">
        <f t="shared" si="15"/>
        <v>13.9</v>
      </c>
      <c r="Y1074" s="22">
        <f t="shared" si="16"/>
        <v>0</v>
      </c>
      <c r="Z1074" s="22">
        <v>0.39</v>
      </c>
      <c r="AA1074" s="22">
        <f t="shared" si="17"/>
        <v>0.39</v>
      </c>
      <c r="AB1074" s="22">
        <f t="shared" si="18"/>
        <v>0</v>
      </c>
      <c r="AC1074" s="22">
        <v>68.87</v>
      </c>
      <c r="AD1074" s="22">
        <f t="shared" si="19"/>
        <v>68.87</v>
      </c>
      <c r="AE1074" s="22">
        <f t="shared" si="20"/>
        <v>0</v>
      </c>
      <c r="AF1074" s="22">
        <v>1.37</v>
      </c>
      <c r="AG1074" s="22">
        <f t="shared" si="21"/>
        <v>1.37</v>
      </c>
      <c r="AH1074" s="22">
        <f t="shared" si="22"/>
        <v>0</v>
      </c>
      <c r="AI1074" s="22">
        <v>60.86</v>
      </c>
      <c r="AJ1074" s="22">
        <f t="shared" si="23"/>
        <v>60.86</v>
      </c>
      <c r="AK1074" s="22">
        <f t="shared" si="24"/>
        <v>0</v>
      </c>
      <c r="AL1074" s="22">
        <f t="shared" ref="AL1074:AN1074" si="4450">AF1074+AI1074</f>
        <v>62.23</v>
      </c>
      <c r="AM1074" s="22">
        <f t="shared" si="4450"/>
        <v>62.23</v>
      </c>
      <c r="AN1074" s="22">
        <f t="shared" si="4450"/>
        <v>0</v>
      </c>
      <c r="AO1074" s="22">
        <f t="shared" ref="AO1074:AQ1074" si="4451">SUM(J1074+M1074+P1074+S1074+W1074+Z1074+AC1074+AF1074+AI1074)</f>
        <v>255.39</v>
      </c>
      <c r="AP1074" s="22">
        <f t="shared" si="4451"/>
        <v>179.26</v>
      </c>
      <c r="AQ1074" s="22">
        <f t="shared" si="4451"/>
        <v>76.13</v>
      </c>
      <c r="AR1074" s="22">
        <v>0.0</v>
      </c>
      <c r="AS1074" s="22">
        <f t="shared" si="27"/>
        <v>76.13</v>
      </c>
      <c r="AT1074" s="22">
        <f t="shared" si="28"/>
        <v>76.13</v>
      </c>
      <c r="AU1074" s="22">
        <f t="shared" si="29"/>
        <v>0</v>
      </c>
      <c r="AV1074" s="22">
        <f>37.95*120</f>
        <v>4554</v>
      </c>
      <c r="AW1074" s="22">
        <f t="shared" si="31"/>
        <v>4554</v>
      </c>
      <c r="AX1074" s="22">
        <f t="shared" si="32"/>
        <v>0</v>
      </c>
      <c r="AY1074" s="22">
        <v>70.73</v>
      </c>
      <c r="AZ1074" s="22">
        <f t="shared" si="33"/>
        <v>70.73</v>
      </c>
      <c r="BA1074" s="22">
        <f t="shared" si="34"/>
        <v>0</v>
      </c>
      <c r="BB1074" s="22">
        <f t="shared" si="35"/>
        <v>4624.73</v>
      </c>
      <c r="BC1074" s="22">
        <f t="shared" ref="BC1074:BD1074" si="4452">SUM(AW1074+AZ1074)</f>
        <v>4624.73</v>
      </c>
      <c r="BD1074" s="22">
        <f t="shared" si="4452"/>
        <v>0</v>
      </c>
      <c r="BE1074" s="22">
        <f t="shared" si="37"/>
        <v>0</v>
      </c>
      <c r="BF1074" s="27">
        <v>0.0</v>
      </c>
      <c r="BG1074" s="22">
        <f t="shared" si="38"/>
        <v>0</v>
      </c>
      <c r="BH1074" s="22">
        <f t="shared" si="39"/>
        <v>0</v>
      </c>
      <c r="BI1074" s="22">
        <v>905.72</v>
      </c>
      <c r="BJ1074" s="22">
        <f t="shared" si="40"/>
        <v>905.72</v>
      </c>
      <c r="BK1074" s="22">
        <f t="shared" si="41"/>
        <v>0</v>
      </c>
      <c r="BL1074" s="22"/>
      <c r="BM1074" s="22">
        <f t="shared" si="42"/>
        <v>0</v>
      </c>
      <c r="BN1074" s="22" t="str">
        <f t="shared" si="43"/>
        <v/>
      </c>
      <c r="BO1074" s="22">
        <f t="shared" ref="BO1074:BQ1074" si="4453">BF1074+BI1074+BL1074</f>
        <v>905.72</v>
      </c>
      <c r="BP1074" s="22">
        <f t="shared" si="4453"/>
        <v>905.72</v>
      </c>
      <c r="BQ1074" s="22">
        <f t="shared" si="4453"/>
        <v>0</v>
      </c>
      <c r="BR1074" s="22">
        <f t="shared" si="45"/>
        <v>0</v>
      </c>
      <c r="BS1074" s="22">
        <v>0.0</v>
      </c>
      <c r="BT1074" s="22">
        <f t="shared" si="46"/>
        <v>0</v>
      </c>
      <c r="BU1074" s="22">
        <f t="shared" si="47"/>
        <v>0</v>
      </c>
      <c r="BV1074" s="22">
        <f t="shared" si="48"/>
        <v>0</v>
      </c>
      <c r="BW1074" s="27">
        <v>0.0</v>
      </c>
      <c r="BX1074" s="22">
        <f t="shared" si="49"/>
        <v>0</v>
      </c>
      <c r="BY1074" s="22">
        <f t="shared" si="50"/>
        <v>0</v>
      </c>
      <c r="BZ1074" s="22">
        <f t="shared" si="51"/>
        <v>0</v>
      </c>
      <c r="CA1074" s="22">
        <f t="shared" si="52"/>
        <v>0</v>
      </c>
    </row>
    <row r="1075" ht="14.25" customHeight="1">
      <c r="A1075" s="14" t="s">
        <v>4850</v>
      </c>
      <c r="B1075" s="30" t="s">
        <v>4807</v>
      </c>
      <c r="C1075" s="14"/>
      <c r="D1075" s="14" t="s">
        <v>4851</v>
      </c>
      <c r="E1075" s="14" t="s">
        <v>4852</v>
      </c>
      <c r="F1075" s="14" t="s">
        <v>3760</v>
      </c>
      <c r="G1075" s="14" t="s">
        <v>4853</v>
      </c>
      <c r="H1075" s="25" t="s">
        <v>4810</v>
      </c>
      <c r="I1075" s="26">
        <v>76.13</v>
      </c>
      <c r="J1075" s="22">
        <v>0.0</v>
      </c>
      <c r="K1075" s="22">
        <f t="shared" si="6"/>
        <v>0</v>
      </c>
      <c r="L1075" s="22">
        <f t="shared" si="7"/>
        <v>0</v>
      </c>
      <c r="M1075" s="22">
        <v>0.0</v>
      </c>
      <c r="N1075" s="22">
        <f t="shared" si="8"/>
        <v>0</v>
      </c>
      <c r="O1075" s="22">
        <f t="shared" si="9"/>
        <v>0</v>
      </c>
      <c r="P1075" s="22">
        <v>10.0</v>
      </c>
      <c r="Q1075" s="22">
        <f t="shared" si="10"/>
        <v>0</v>
      </c>
      <c r="R1075" s="22">
        <f t="shared" si="11"/>
        <v>10</v>
      </c>
      <c r="S1075" s="22">
        <v>100.0</v>
      </c>
      <c r="T1075" s="22">
        <f t="shared" si="12"/>
        <v>33.87</v>
      </c>
      <c r="U1075" s="22">
        <f t="shared" si="13"/>
        <v>66.13</v>
      </c>
      <c r="V1075" s="22">
        <f t="shared" si="14"/>
        <v>0</v>
      </c>
      <c r="W1075" s="22">
        <v>13.9</v>
      </c>
      <c r="X1075" s="22">
        <f t="shared" si="15"/>
        <v>13.9</v>
      </c>
      <c r="Y1075" s="22">
        <f t="shared" si="16"/>
        <v>0</v>
      </c>
      <c r="Z1075" s="22">
        <v>0.39</v>
      </c>
      <c r="AA1075" s="22">
        <f t="shared" si="17"/>
        <v>0.39</v>
      </c>
      <c r="AB1075" s="22">
        <f t="shared" si="18"/>
        <v>0</v>
      </c>
      <c r="AC1075" s="22">
        <v>68.87</v>
      </c>
      <c r="AD1075" s="22">
        <f t="shared" si="19"/>
        <v>68.87</v>
      </c>
      <c r="AE1075" s="22">
        <f t="shared" si="20"/>
        <v>0</v>
      </c>
      <c r="AF1075" s="22">
        <v>1.37</v>
      </c>
      <c r="AG1075" s="22">
        <f t="shared" si="21"/>
        <v>1.37</v>
      </c>
      <c r="AH1075" s="22">
        <f t="shared" si="22"/>
        <v>0</v>
      </c>
      <c r="AI1075" s="22">
        <v>60.86</v>
      </c>
      <c r="AJ1075" s="22">
        <f t="shared" si="23"/>
        <v>60.86</v>
      </c>
      <c r="AK1075" s="22">
        <f t="shared" si="24"/>
        <v>0</v>
      </c>
      <c r="AL1075" s="22">
        <f t="shared" ref="AL1075:AN1075" si="4454">AF1075+AI1075</f>
        <v>62.23</v>
      </c>
      <c r="AM1075" s="22">
        <f t="shared" si="4454"/>
        <v>62.23</v>
      </c>
      <c r="AN1075" s="22">
        <f t="shared" si="4454"/>
        <v>0</v>
      </c>
      <c r="AO1075" s="22">
        <f t="shared" ref="AO1075:AQ1075" si="4455">SUM(J1075+M1075+P1075+S1075+W1075+Z1075+AC1075+AF1075+AI1075)</f>
        <v>255.39</v>
      </c>
      <c r="AP1075" s="22">
        <f t="shared" si="4455"/>
        <v>179.26</v>
      </c>
      <c r="AQ1075" s="22">
        <f t="shared" si="4455"/>
        <v>76.13</v>
      </c>
      <c r="AR1075" s="22">
        <v>0.0</v>
      </c>
      <c r="AS1075" s="22">
        <f t="shared" si="27"/>
        <v>76.13</v>
      </c>
      <c r="AT1075" s="22">
        <f t="shared" si="28"/>
        <v>76.13</v>
      </c>
      <c r="AU1075" s="22">
        <f t="shared" si="29"/>
        <v>0</v>
      </c>
      <c r="AV1075" s="22">
        <f t="shared" ref="AV1075:AV1080" si="4460">82.93*120</f>
        <v>9951.6</v>
      </c>
      <c r="AW1075" s="22">
        <f t="shared" si="31"/>
        <v>9951.6</v>
      </c>
      <c r="AX1075" s="22">
        <f t="shared" si="32"/>
        <v>0</v>
      </c>
      <c r="AY1075" s="22">
        <v>175.06</v>
      </c>
      <c r="AZ1075" s="22">
        <f t="shared" si="33"/>
        <v>175.06</v>
      </c>
      <c r="BA1075" s="22">
        <f t="shared" si="34"/>
        <v>0</v>
      </c>
      <c r="BB1075" s="22">
        <f t="shared" si="35"/>
        <v>10126.66</v>
      </c>
      <c r="BC1075" s="22">
        <f t="shared" ref="BC1075:BD1075" si="4456">SUM(AW1075+AZ1075)</f>
        <v>10126.66</v>
      </c>
      <c r="BD1075" s="22">
        <f t="shared" si="4456"/>
        <v>0</v>
      </c>
      <c r="BE1075" s="22">
        <f t="shared" si="37"/>
        <v>0</v>
      </c>
      <c r="BF1075" s="27">
        <v>0.0</v>
      </c>
      <c r="BG1075" s="22">
        <f t="shared" si="38"/>
        <v>0</v>
      </c>
      <c r="BH1075" s="22">
        <f t="shared" si="39"/>
        <v>0</v>
      </c>
      <c r="BI1075" s="22">
        <v>283.41</v>
      </c>
      <c r="BJ1075" s="22">
        <f t="shared" si="40"/>
        <v>283.41</v>
      </c>
      <c r="BK1075" s="22">
        <f t="shared" si="41"/>
        <v>0</v>
      </c>
      <c r="BL1075" s="22"/>
      <c r="BM1075" s="22">
        <f t="shared" si="42"/>
        <v>0</v>
      </c>
      <c r="BN1075" s="22" t="str">
        <f t="shared" si="43"/>
        <v/>
      </c>
      <c r="BO1075" s="22">
        <f t="shared" ref="BO1075:BQ1075" si="4457">BF1075+BI1075+BL1075</f>
        <v>283.41</v>
      </c>
      <c r="BP1075" s="22">
        <f t="shared" si="4457"/>
        <v>283.41</v>
      </c>
      <c r="BQ1075" s="22">
        <f t="shared" si="4457"/>
        <v>0</v>
      </c>
      <c r="BR1075" s="22">
        <f t="shared" si="45"/>
        <v>0</v>
      </c>
      <c r="BS1075" s="22">
        <v>0.0</v>
      </c>
      <c r="BT1075" s="22">
        <f t="shared" si="46"/>
        <v>0</v>
      </c>
      <c r="BU1075" s="22">
        <f t="shared" si="47"/>
        <v>0</v>
      </c>
      <c r="BV1075" s="22">
        <f t="shared" si="48"/>
        <v>0</v>
      </c>
      <c r="BW1075" s="27">
        <v>649.9</v>
      </c>
      <c r="BX1075" s="22">
        <f t="shared" si="49"/>
        <v>649.9</v>
      </c>
      <c r="BY1075" s="22">
        <f t="shared" si="50"/>
        <v>0</v>
      </c>
      <c r="BZ1075" s="22">
        <f t="shared" si="51"/>
        <v>0</v>
      </c>
      <c r="CA1075" s="22">
        <f t="shared" si="52"/>
        <v>0</v>
      </c>
    </row>
    <row r="1076" ht="14.25" customHeight="1">
      <c r="A1076" s="14" t="s">
        <v>4854</v>
      </c>
      <c r="B1076" s="30" t="s">
        <v>4807</v>
      </c>
      <c r="C1076" s="14"/>
      <c r="D1076" s="14" t="s">
        <v>4855</v>
      </c>
      <c r="E1076" s="14" t="s">
        <v>4856</v>
      </c>
      <c r="F1076" s="14" t="s">
        <v>176</v>
      </c>
      <c r="G1076" s="14" t="s">
        <v>4857</v>
      </c>
      <c r="H1076" s="25" t="s">
        <v>4810</v>
      </c>
      <c r="I1076" s="26">
        <v>76.13</v>
      </c>
      <c r="J1076" s="22">
        <v>0.0</v>
      </c>
      <c r="K1076" s="22">
        <f t="shared" si="6"/>
        <v>0</v>
      </c>
      <c r="L1076" s="22">
        <f t="shared" si="7"/>
        <v>0</v>
      </c>
      <c r="M1076" s="22">
        <v>0.0</v>
      </c>
      <c r="N1076" s="22">
        <f t="shared" si="8"/>
        <v>0</v>
      </c>
      <c r="O1076" s="22">
        <f t="shared" si="9"/>
        <v>0</v>
      </c>
      <c r="P1076" s="22">
        <v>22.0</v>
      </c>
      <c r="Q1076" s="22">
        <f t="shared" si="10"/>
        <v>0</v>
      </c>
      <c r="R1076" s="22">
        <f t="shared" si="11"/>
        <v>22</v>
      </c>
      <c r="S1076" s="22">
        <v>100.0</v>
      </c>
      <c r="T1076" s="22">
        <f t="shared" si="12"/>
        <v>45.87</v>
      </c>
      <c r="U1076" s="22">
        <f t="shared" si="13"/>
        <v>54.13</v>
      </c>
      <c r="V1076" s="22">
        <f t="shared" si="14"/>
        <v>0</v>
      </c>
      <c r="W1076" s="22">
        <v>13.9</v>
      </c>
      <c r="X1076" s="22">
        <f t="shared" si="15"/>
        <v>13.9</v>
      </c>
      <c r="Y1076" s="22">
        <f t="shared" si="16"/>
        <v>0</v>
      </c>
      <c r="Z1076" s="22">
        <v>0.39</v>
      </c>
      <c r="AA1076" s="22">
        <f t="shared" si="17"/>
        <v>0.39</v>
      </c>
      <c r="AB1076" s="22">
        <f t="shared" si="18"/>
        <v>0</v>
      </c>
      <c r="AC1076" s="22">
        <v>68.87</v>
      </c>
      <c r="AD1076" s="22">
        <f t="shared" si="19"/>
        <v>68.87</v>
      </c>
      <c r="AE1076" s="22">
        <f t="shared" si="20"/>
        <v>0</v>
      </c>
      <c r="AF1076" s="22">
        <v>1.37</v>
      </c>
      <c r="AG1076" s="22">
        <f t="shared" si="21"/>
        <v>1.37</v>
      </c>
      <c r="AH1076" s="22">
        <f t="shared" si="22"/>
        <v>0</v>
      </c>
      <c r="AI1076" s="22">
        <v>60.86</v>
      </c>
      <c r="AJ1076" s="22">
        <f t="shared" si="23"/>
        <v>60.86</v>
      </c>
      <c r="AK1076" s="22">
        <f t="shared" si="24"/>
        <v>0</v>
      </c>
      <c r="AL1076" s="22">
        <f t="shared" ref="AL1076:AN1076" si="4458">AF1076+AI1076</f>
        <v>62.23</v>
      </c>
      <c r="AM1076" s="22">
        <f t="shared" si="4458"/>
        <v>62.23</v>
      </c>
      <c r="AN1076" s="22">
        <f t="shared" si="4458"/>
        <v>0</v>
      </c>
      <c r="AO1076" s="22">
        <f t="shared" ref="AO1076:AQ1076" si="4459">SUM(J1076+M1076+P1076+S1076+W1076+Z1076+AC1076+AF1076+AI1076)</f>
        <v>267.39</v>
      </c>
      <c r="AP1076" s="22">
        <f t="shared" si="4459"/>
        <v>191.26</v>
      </c>
      <c r="AQ1076" s="22">
        <f t="shared" si="4459"/>
        <v>76.13</v>
      </c>
      <c r="AR1076" s="22">
        <v>0.0</v>
      </c>
      <c r="AS1076" s="22">
        <f t="shared" si="27"/>
        <v>76.13</v>
      </c>
      <c r="AT1076" s="22">
        <f t="shared" si="28"/>
        <v>76.13</v>
      </c>
      <c r="AU1076" s="22">
        <f t="shared" si="29"/>
        <v>0</v>
      </c>
      <c r="AV1076" s="22">
        <f t="shared" si="4460"/>
        <v>9951.6</v>
      </c>
      <c r="AW1076" s="22">
        <f t="shared" si="31"/>
        <v>9951.6</v>
      </c>
      <c r="AX1076" s="22">
        <f t="shared" si="32"/>
        <v>0</v>
      </c>
      <c r="AY1076" s="22">
        <v>175.06</v>
      </c>
      <c r="AZ1076" s="22">
        <f t="shared" si="33"/>
        <v>175.06</v>
      </c>
      <c r="BA1076" s="22">
        <f t="shared" si="34"/>
        <v>0</v>
      </c>
      <c r="BB1076" s="22">
        <f t="shared" si="35"/>
        <v>10126.66</v>
      </c>
      <c r="BC1076" s="22">
        <f t="shared" ref="BC1076:BD1076" si="4461">SUM(AW1076+AZ1076)</f>
        <v>10126.66</v>
      </c>
      <c r="BD1076" s="22">
        <f t="shared" si="4461"/>
        <v>0</v>
      </c>
      <c r="BE1076" s="22">
        <f t="shared" si="37"/>
        <v>0</v>
      </c>
      <c r="BF1076" s="27">
        <v>0.0</v>
      </c>
      <c r="BG1076" s="22">
        <f t="shared" si="38"/>
        <v>0</v>
      </c>
      <c r="BH1076" s="22">
        <f t="shared" si="39"/>
        <v>0</v>
      </c>
      <c r="BI1076" s="22">
        <v>922.09</v>
      </c>
      <c r="BJ1076" s="22">
        <f t="shared" si="40"/>
        <v>922.09</v>
      </c>
      <c r="BK1076" s="22">
        <f t="shared" si="41"/>
        <v>0</v>
      </c>
      <c r="BL1076" s="22"/>
      <c r="BM1076" s="22">
        <f t="shared" si="42"/>
        <v>0</v>
      </c>
      <c r="BN1076" s="22" t="str">
        <f t="shared" si="43"/>
        <v/>
      </c>
      <c r="BO1076" s="22">
        <f t="shared" ref="BO1076:BQ1076" si="4462">BF1076+BI1076+BL1076</f>
        <v>922.09</v>
      </c>
      <c r="BP1076" s="22">
        <f t="shared" si="4462"/>
        <v>922.09</v>
      </c>
      <c r="BQ1076" s="22">
        <f t="shared" si="4462"/>
        <v>0</v>
      </c>
      <c r="BR1076" s="22">
        <f t="shared" si="45"/>
        <v>0</v>
      </c>
      <c r="BS1076" s="22">
        <v>0.0</v>
      </c>
      <c r="BT1076" s="22">
        <f t="shared" si="46"/>
        <v>0</v>
      </c>
      <c r="BU1076" s="22">
        <f t="shared" si="47"/>
        <v>0</v>
      </c>
      <c r="BV1076" s="22">
        <f t="shared" si="48"/>
        <v>0</v>
      </c>
      <c r="BW1076" s="27">
        <v>3777.58</v>
      </c>
      <c r="BX1076" s="22">
        <f t="shared" si="49"/>
        <v>3777.58</v>
      </c>
      <c r="BY1076" s="22">
        <f t="shared" si="50"/>
        <v>0</v>
      </c>
      <c r="BZ1076" s="22">
        <f t="shared" si="51"/>
        <v>0</v>
      </c>
      <c r="CA1076" s="22">
        <f t="shared" si="52"/>
        <v>0</v>
      </c>
    </row>
    <row r="1077" ht="14.25" customHeight="1">
      <c r="A1077" s="14" t="s">
        <v>4858</v>
      </c>
      <c r="B1077" s="30" t="s">
        <v>4807</v>
      </c>
      <c r="C1077" s="14"/>
      <c r="D1077" s="14" t="s">
        <v>4859</v>
      </c>
      <c r="E1077" s="14" t="s">
        <v>1010</v>
      </c>
      <c r="F1077" s="14" t="s">
        <v>3853</v>
      </c>
      <c r="G1077" s="14" t="s">
        <v>4860</v>
      </c>
      <c r="H1077" s="25" t="s">
        <v>4810</v>
      </c>
      <c r="I1077" s="26">
        <v>76.13</v>
      </c>
      <c r="J1077" s="22">
        <v>0.0</v>
      </c>
      <c r="K1077" s="22">
        <f t="shared" si="6"/>
        <v>0</v>
      </c>
      <c r="L1077" s="22">
        <f t="shared" si="7"/>
        <v>0</v>
      </c>
      <c r="M1077" s="22">
        <v>0.0</v>
      </c>
      <c r="N1077" s="22">
        <f t="shared" si="8"/>
        <v>0</v>
      </c>
      <c r="O1077" s="22">
        <f t="shared" si="9"/>
        <v>0</v>
      </c>
      <c r="P1077" s="22">
        <v>10.0</v>
      </c>
      <c r="Q1077" s="22">
        <f t="shared" si="10"/>
        <v>0</v>
      </c>
      <c r="R1077" s="22">
        <f t="shared" si="11"/>
        <v>10</v>
      </c>
      <c r="S1077" s="22">
        <v>100.0</v>
      </c>
      <c r="T1077" s="22">
        <f t="shared" si="12"/>
        <v>33.87</v>
      </c>
      <c r="U1077" s="22">
        <f t="shared" si="13"/>
        <v>66.13</v>
      </c>
      <c r="V1077" s="22">
        <f t="shared" si="14"/>
        <v>0</v>
      </c>
      <c r="W1077" s="22">
        <v>13.9</v>
      </c>
      <c r="X1077" s="22">
        <f t="shared" si="15"/>
        <v>13.9</v>
      </c>
      <c r="Y1077" s="22">
        <f t="shared" si="16"/>
        <v>0</v>
      </c>
      <c r="Z1077" s="22">
        <v>0.39</v>
      </c>
      <c r="AA1077" s="22">
        <f t="shared" si="17"/>
        <v>0.39</v>
      </c>
      <c r="AB1077" s="22">
        <f t="shared" si="18"/>
        <v>0</v>
      </c>
      <c r="AC1077" s="22">
        <v>68.87</v>
      </c>
      <c r="AD1077" s="22">
        <f t="shared" si="19"/>
        <v>68.87</v>
      </c>
      <c r="AE1077" s="22">
        <f t="shared" si="20"/>
        <v>0</v>
      </c>
      <c r="AF1077" s="22">
        <v>1.37</v>
      </c>
      <c r="AG1077" s="22">
        <f t="shared" si="21"/>
        <v>1.37</v>
      </c>
      <c r="AH1077" s="22">
        <f t="shared" si="22"/>
        <v>0</v>
      </c>
      <c r="AI1077" s="22">
        <v>60.86</v>
      </c>
      <c r="AJ1077" s="22">
        <f t="shared" si="23"/>
        <v>60.86</v>
      </c>
      <c r="AK1077" s="22">
        <f t="shared" si="24"/>
        <v>0</v>
      </c>
      <c r="AL1077" s="22">
        <f t="shared" ref="AL1077:AN1077" si="4463">AF1077+AI1077</f>
        <v>62.23</v>
      </c>
      <c r="AM1077" s="22">
        <f t="shared" si="4463"/>
        <v>62.23</v>
      </c>
      <c r="AN1077" s="22">
        <f t="shared" si="4463"/>
        <v>0</v>
      </c>
      <c r="AO1077" s="22">
        <f t="shared" ref="AO1077:AQ1077" si="4464">SUM(J1077+M1077+P1077+S1077+W1077+Z1077+AC1077+AF1077+AI1077)</f>
        <v>255.39</v>
      </c>
      <c r="AP1077" s="22">
        <f t="shared" si="4464"/>
        <v>179.26</v>
      </c>
      <c r="AQ1077" s="22">
        <f t="shared" si="4464"/>
        <v>76.13</v>
      </c>
      <c r="AR1077" s="22">
        <v>0.0</v>
      </c>
      <c r="AS1077" s="22">
        <f t="shared" si="27"/>
        <v>76.13</v>
      </c>
      <c r="AT1077" s="22">
        <f t="shared" si="28"/>
        <v>76.13</v>
      </c>
      <c r="AU1077" s="22">
        <f t="shared" si="29"/>
        <v>0</v>
      </c>
      <c r="AV1077" s="22">
        <f t="shared" si="4460"/>
        <v>9951.6</v>
      </c>
      <c r="AW1077" s="22">
        <f t="shared" si="31"/>
        <v>9951.6</v>
      </c>
      <c r="AX1077" s="22">
        <f t="shared" si="32"/>
        <v>0</v>
      </c>
      <c r="AY1077" s="22">
        <v>175.06</v>
      </c>
      <c r="AZ1077" s="22">
        <f t="shared" si="33"/>
        <v>175.06</v>
      </c>
      <c r="BA1077" s="22">
        <f t="shared" si="34"/>
        <v>0</v>
      </c>
      <c r="BB1077" s="22">
        <f t="shared" si="35"/>
        <v>10126.66</v>
      </c>
      <c r="BC1077" s="22">
        <f t="shared" ref="BC1077:BD1077" si="4465">SUM(AW1077+AZ1077)</f>
        <v>10126.66</v>
      </c>
      <c r="BD1077" s="22">
        <f t="shared" si="4465"/>
        <v>0</v>
      </c>
      <c r="BE1077" s="22">
        <f t="shared" si="37"/>
        <v>0</v>
      </c>
      <c r="BF1077" s="27">
        <v>0.0</v>
      </c>
      <c r="BG1077" s="22">
        <f t="shared" si="38"/>
        <v>0</v>
      </c>
      <c r="BH1077" s="22">
        <f t="shared" si="39"/>
        <v>0</v>
      </c>
      <c r="BI1077" s="22">
        <v>283.41</v>
      </c>
      <c r="BJ1077" s="22">
        <f t="shared" si="40"/>
        <v>283.41</v>
      </c>
      <c r="BK1077" s="22">
        <f t="shared" si="41"/>
        <v>0</v>
      </c>
      <c r="BL1077" s="22"/>
      <c r="BM1077" s="22">
        <f t="shared" si="42"/>
        <v>0</v>
      </c>
      <c r="BN1077" s="22" t="str">
        <f t="shared" si="43"/>
        <v/>
      </c>
      <c r="BO1077" s="22">
        <f t="shared" ref="BO1077:BQ1077" si="4466">BF1077+BI1077+BL1077</f>
        <v>283.41</v>
      </c>
      <c r="BP1077" s="22">
        <f t="shared" si="4466"/>
        <v>283.41</v>
      </c>
      <c r="BQ1077" s="22">
        <f t="shared" si="4466"/>
        <v>0</v>
      </c>
      <c r="BR1077" s="22">
        <f t="shared" si="45"/>
        <v>0</v>
      </c>
      <c r="BS1077" s="22">
        <v>2711.9</v>
      </c>
      <c r="BT1077" s="22">
        <f t="shared" si="46"/>
        <v>2711.9</v>
      </c>
      <c r="BU1077" s="22">
        <f t="shared" si="47"/>
        <v>0</v>
      </c>
      <c r="BV1077" s="22">
        <f t="shared" si="48"/>
        <v>0</v>
      </c>
      <c r="BW1077" s="27">
        <v>883.2</v>
      </c>
      <c r="BX1077" s="22">
        <f t="shared" si="49"/>
        <v>883.2</v>
      </c>
      <c r="BY1077" s="22">
        <f t="shared" si="50"/>
        <v>0</v>
      </c>
      <c r="BZ1077" s="22">
        <f t="shared" si="51"/>
        <v>0</v>
      </c>
      <c r="CA1077" s="22">
        <f t="shared" si="52"/>
        <v>0</v>
      </c>
    </row>
    <row r="1078" ht="14.25" customHeight="1">
      <c r="A1078" s="14" t="s">
        <v>4861</v>
      </c>
      <c r="B1078" s="30" t="s">
        <v>4807</v>
      </c>
      <c r="C1078" s="14"/>
      <c r="D1078" s="14" t="s">
        <v>4862</v>
      </c>
      <c r="E1078" s="14" t="s">
        <v>4863</v>
      </c>
      <c r="F1078" s="14" t="s">
        <v>3760</v>
      </c>
      <c r="G1078" s="14" t="s">
        <v>4864</v>
      </c>
      <c r="H1078" s="25" t="s">
        <v>4810</v>
      </c>
      <c r="I1078" s="26">
        <v>76.13</v>
      </c>
      <c r="J1078" s="22">
        <v>0.0</v>
      </c>
      <c r="K1078" s="22">
        <f t="shared" si="6"/>
        <v>0</v>
      </c>
      <c r="L1078" s="22">
        <f t="shared" si="7"/>
        <v>0</v>
      </c>
      <c r="M1078" s="22">
        <v>0.0</v>
      </c>
      <c r="N1078" s="22">
        <f t="shared" si="8"/>
        <v>0</v>
      </c>
      <c r="O1078" s="22">
        <f t="shared" si="9"/>
        <v>0</v>
      </c>
      <c r="P1078" s="22">
        <v>22.0</v>
      </c>
      <c r="Q1078" s="22">
        <f t="shared" si="10"/>
        <v>0</v>
      </c>
      <c r="R1078" s="22">
        <f t="shared" si="11"/>
        <v>22</v>
      </c>
      <c r="S1078" s="22">
        <v>100.0</v>
      </c>
      <c r="T1078" s="22">
        <f t="shared" si="12"/>
        <v>45.87</v>
      </c>
      <c r="U1078" s="22">
        <f t="shared" si="13"/>
        <v>54.13</v>
      </c>
      <c r="V1078" s="22">
        <f t="shared" si="14"/>
        <v>0</v>
      </c>
      <c r="W1078" s="22">
        <v>13.9</v>
      </c>
      <c r="X1078" s="22">
        <f t="shared" si="15"/>
        <v>13.9</v>
      </c>
      <c r="Y1078" s="22">
        <f t="shared" si="16"/>
        <v>0</v>
      </c>
      <c r="Z1078" s="22">
        <v>0.39</v>
      </c>
      <c r="AA1078" s="22">
        <f t="shared" si="17"/>
        <v>0.39</v>
      </c>
      <c r="AB1078" s="22">
        <f t="shared" si="18"/>
        <v>0</v>
      </c>
      <c r="AC1078" s="22">
        <v>68.87</v>
      </c>
      <c r="AD1078" s="22">
        <f t="shared" si="19"/>
        <v>68.87</v>
      </c>
      <c r="AE1078" s="22">
        <f t="shared" si="20"/>
        <v>0</v>
      </c>
      <c r="AF1078" s="22">
        <v>1.37</v>
      </c>
      <c r="AG1078" s="22">
        <f t="shared" si="21"/>
        <v>1.37</v>
      </c>
      <c r="AH1078" s="22">
        <f t="shared" si="22"/>
        <v>0</v>
      </c>
      <c r="AI1078" s="22">
        <v>60.86</v>
      </c>
      <c r="AJ1078" s="22">
        <f t="shared" si="23"/>
        <v>60.86</v>
      </c>
      <c r="AK1078" s="22">
        <f t="shared" si="24"/>
        <v>0</v>
      </c>
      <c r="AL1078" s="22">
        <f t="shared" ref="AL1078:AN1078" si="4467">AF1078+AI1078</f>
        <v>62.23</v>
      </c>
      <c r="AM1078" s="22">
        <f t="shared" si="4467"/>
        <v>62.23</v>
      </c>
      <c r="AN1078" s="22">
        <f t="shared" si="4467"/>
        <v>0</v>
      </c>
      <c r="AO1078" s="22">
        <f t="shared" ref="AO1078:AQ1078" si="4468">SUM(J1078+M1078+P1078+S1078+W1078+Z1078+AC1078+AF1078+AI1078)</f>
        <v>267.39</v>
      </c>
      <c r="AP1078" s="22">
        <f t="shared" si="4468"/>
        <v>191.26</v>
      </c>
      <c r="AQ1078" s="22">
        <f t="shared" si="4468"/>
        <v>76.13</v>
      </c>
      <c r="AR1078" s="22">
        <v>0.0</v>
      </c>
      <c r="AS1078" s="22">
        <f t="shared" si="27"/>
        <v>76.13</v>
      </c>
      <c r="AT1078" s="22">
        <f t="shared" si="28"/>
        <v>76.13</v>
      </c>
      <c r="AU1078" s="22">
        <f t="shared" si="29"/>
        <v>0</v>
      </c>
      <c r="AV1078" s="22">
        <f t="shared" si="4460"/>
        <v>9951.6</v>
      </c>
      <c r="AW1078" s="22">
        <f t="shared" si="31"/>
        <v>9951.6</v>
      </c>
      <c r="AX1078" s="22">
        <f t="shared" si="32"/>
        <v>0</v>
      </c>
      <c r="AY1078" s="22">
        <v>175.06</v>
      </c>
      <c r="AZ1078" s="22">
        <f t="shared" si="33"/>
        <v>175.06</v>
      </c>
      <c r="BA1078" s="22">
        <f t="shared" si="34"/>
        <v>0</v>
      </c>
      <c r="BB1078" s="22">
        <f t="shared" si="35"/>
        <v>10126.66</v>
      </c>
      <c r="BC1078" s="22">
        <f t="shared" ref="BC1078:BD1078" si="4469">SUM(AW1078+AZ1078)</f>
        <v>10126.66</v>
      </c>
      <c r="BD1078" s="22">
        <f t="shared" si="4469"/>
        <v>0</v>
      </c>
      <c r="BE1078" s="22">
        <f t="shared" si="37"/>
        <v>0</v>
      </c>
      <c r="BF1078" s="27">
        <v>0.0</v>
      </c>
      <c r="BG1078" s="22">
        <f t="shared" si="38"/>
        <v>0</v>
      </c>
      <c r="BH1078" s="22">
        <f t="shared" si="39"/>
        <v>0</v>
      </c>
      <c r="BI1078" s="22">
        <v>283.41</v>
      </c>
      <c r="BJ1078" s="22">
        <f t="shared" si="40"/>
        <v>283.41</v>
      </c>
      <c r="BK1078" s="22">
        <f t="shared" si="41"/>
        <v>0</v>
      </c>
      <c r="BL1078" s="22"/>
      <c r="BM1078" s="22">
        <f t="shared" si="42"/>
        <v>0</v>
      </c>
      <c r="BN1078" s="22" t="str">
        <f t="shared" si="43"/>
        <v/>
      </c>
      <c r="BO1078" s="22">
        <f t="shared" ref="BO1078:BQ1078" si="4470">BF1078+BI1078+BL1078</f>
        <v>283.41</v>
      </c>
      <c r="BP1078" s="22">
        <f t="shared" si="4470"/>
        <v>283.41</v>
      </c>
      <c r="BQ1078" s="22">
        <f t="shared" si="4470"/>
        <v>0</v>
      </c>
      <c r="BR1078" s="22">
        <f t="shared" si="45"/>
        <v>0</v>
      </c>
      <c r="BS1078" s="22">
        <v>0.0</v>
      </c>
      <c r="BT1078" s="22">
        <f t="shared" si="46"/>
        <v>0</v>
      </c>
      <c r="BU1078" s="22">
        <f t="shared" si="47"/>
        <v>0</v>
      </c>
      <c r="BV1078" s="22">
        <f t="shared" si="48"/>
        <v>0</v>
      </c>
      <c r="BW1078" s="27">
        <v>606.54</v>
      </c>
      <c r="BX1078" s="22">
        <f t="shared" si="49"/>
        <v>606.54</v>
      </c>
      <c r="BY1078" s="22">
        <f t="shared" si="50"/>
        <v>0</v>
      </c>
      <c r="BZ1078" s="22">
        <f t="shared" si="51"/>
        <v>0</v>
      </c>
      <c r="CA1078" s="22">
        <f t="shared" si="52"/>
        <v>0</v>
      </c>
    </row>
    <row r="1079" ht="14.25" customHeight="1">
      <c r="A1079" s="14" t="s">
        <v>4865</v>
      </c>
      <c r="B1079" s="30" t="s">
        <v>4807</v>
      </c>
      <c r="C1079" s="14"/>
      <c r="D1079" s="14" t="s">
        <v>4866</v>
      </c>
      <c r="E1079" s="14" t="s">
        <v>1010</v>
      </c>
      <c r="F1079" s="14" t="s">
        <v>247</v>
      </c>
      <c r="G1079" s="14" t="s">
        <v>4867</v>
      </c>
      <c r="H1079" s="25" t="s">
        <v>4810</v>
      </c>
      <c r="I1079" s="26">
        <v>76.13</v>
      </c>
      <c r="J1079" s="22">
        <v>0.0</v>
      </c>
      <c r="K1079" s="22">
        <f t="shared" si="6"/>
        <v>0</v>
      </c>
      <c r="L1079" s="22">
        <f t="shared" si="7"/>
        <v>0</v>
      </c>
      <c r="M1079" s="22">
        <v>0.0</v>
      </c>
      <c r="N1079" s="22">
        <f t="shared" si="8"/>
        <v>0</v>
      </c>
      <c r="O1079" s="22">
        <f t="shared" si="9"/>
        <v>0</v>
      </c>
      <c r="P1079" s="22">
        <v>10.0</v>
      </c>
      <c r="Q1079" s="22">
        <f t="shared" si="10"/>
        <v>0</v>
      </c>
      <c r="R1079" s="22">
        <f t="shared" si="11"/>
        <v>10</v>
      </c>
      <c r="S1079" s="22">
        <v>100.0</v>
      </c>
      <c r="T1079" s="22">
        <f t="shared" si="12"/>
        <v>33.87</v>
      </c>
      <c r="U1079" s="22">
        <f t="shared" si="13"/>
        <v>66.13</v>
      </c>
      <c r="V1079" s="22">
        <f t="shared" si="14"/>
        <v>0</v>
      </c>
      <c r="W1079" s="22">
        <v>13.9</v>
      </c>
      <c r="X1079" s="22">
        <f t="shared" si="15"/>
        <v>13.9</v>
      </c>
      <c r="Y1079" s="22">
        <f t="shared" si="16"/>
        <v>0</v>
      </c>
      <c r="Z1079" s="22">
        <v>0.39</v>
      </c>
      <c r="AA1079" s="22">
        <f t="shared" si="17"/>
        <v>0.39</v>
      </c>
      <c r="AB1079" s="22">
        <f t="shared" si="18"/>
        <v>0</v>
      </c>
      <c r="AC1079" s="22">
        <v>68.87</v>
      </c>
      <c r="AD1079" s="22">
        <f t="shared" si="19"/>
        <v>68.87</v>
      </c>
      <c r="AE1079" s="22">
        <f t="shared" si="20"/>
        <v>0</v>
      </c>
      <c r="AF1079" s="22">
        <v>1.37</v>
      </c>
      <c r="AG1079" s="22">
        <f t="shared" si="21"/>
        <v>1.37</v>
      </c>
      <c r="AH1079" s="22">
        <f t="shared" si="22"/>
        <v>0</v>
      </c>
      <c r="AI1079" s="22">
        <v>60.86</v>
      </c>
      <c r="AJ1079" s="22">
        <f t="shared" si="23"/>
        <v>60.86</v>
      </c>
      <c r="AK1079" s="22">
        <f t="shared" si="24"/>
        <v>0</v>
      </c>
      <c r="AL1079" s="22">
        <f t="shared" ref="AL1079:AN1079" si="4471">AF1079+AI1079</f>
        <v>62.23</v>
      </c>
      <c r="AM1079" s="22">
        <f t="shared" si="4471"/>
        <v>62.23</v>
      </c>
      <c r="AN1079" s="22">
        <f t="shared" si="4471"/>
        <v>0</v>
      </c>
      <c r="AO1079" s="22">
        <f t="shared" ref="AO1079:AQ1079" si="4472">SUM(J1079+M1079+P1079+S1079+W1079+Z1079+AC1079+AF1079+AI1079)</f>
        <v>255.39</v>
      </c>
      <c r="AP1079" s="22">
        <f t="shared" si="4472"/>
        <v>179.26</v>
      </c>
      <c r="AQ1079" s="22">
        <f t="shared" si="4472"/>
        <v>76.13</v>
      </c>
      <c r="AR1079" s="22">
        <v>0.0</v>
      </c>
      <c r="AS1079" s="22">
        <f t="shared" si="27"/>
        <v>76.13</v>
      </c>
      <c r="AT1079" s="22">
        <f t="shared" si="28"/>
        <v>76.13</v>
      </c>
      <c r="AU1079" s="22">
        <f t="shared" si="29"/>
        <v>0</v>
      </c>
      <c r="AV1079" s="22">
        <f t="shared" si="4460"/>
        <v>9951.6</v>
      </c>
      <c r="AW1079" s="22">
        <f t="shared" si="31"/>
        <v>9951.6</v>
      </c>
      <c r="AX1079" s="22">
        <f t="shared" si="32"/>
        <v>0</v>
      </c>
      <c r="AY1079" s="22">
        <v>175.06</v>
      </c>
      <c r="AZ1079" s="22">
        <f t="shared" si="33"/>
        <v>175.06</v>
      </c>
      <c r="BA1079" s="22">
        <f t="shared" si="34"/>
        <v>0</v>
      </c>
      <c r="BB1079" s="22">
        <f t="shared" si="35"/>
        <v>10126.66</v>
      </c>
      <c r="BC1079" s="22">
        <f t="shared" ref="BC1079:BD1079" si="4473">SUM(AW1079+AZ1079)</f>
        <v>10126.66</v>
      </c>
      <c r="BD1079" s="22">
        <f t="shared" si="4473"/>
        <v>0</v>
      </c>
      <c r="BE1079" s="22">
        <f t="shared" si="37"/>
        <v>0</v>
      </c>
      <c r="BF1079" s="27">
        <v>0.0</v>
      </c>
      <c r="BG1079" s="22">
        <f t="shared" si="38"/>
        <v>0</v>
      </c>
      <c r="BH1079" s="22">
        <f t="shared" si="39"/>
        <v>0</v>
      </c>
      <c r="BI1079" s="22">
        <v>1065.47</v>
      </c>
      <c r="BJ1079" s="22">
        <f t="shared" si="40"/>
        <v>1065.47</v>
      </c>
      <c r="BK1079" s="22">
        <f t="shared" si="41"/>
        <v>0</v>
      </c>
      <c r="BL1079" s="22"/>
      <c r="BM1079" s="22">
        <f t="shared" si="42"/>
        <v>0</v>
      </c>
      <c r="BN1079" s="22" t="str">
        <f t="shared" si="43"/>
        <v/>
      </c>
      <c r="BO1079" s="22">
        <f t="shared" ref="BO1079:BQ1079" si="4474">BF1079+BI1079+BL1079</f>
        <v>1065.47</v>
      </c>
      <c r="BP1079" s="22">
        <f t="shared" si="4474"/>
        <v>1065.47</v>
      </c>
      <c r="BQ1079" s="22">
        <f t="shared" si="4474"/>
        <v>0</v>
      </c>
      <c r="BR1079" s="22">
        <f t="shared" si="45"/>
        <v>0</v>
      </c>
      <c r="BS1079" s="22">
        <v>0.0</v>
      </c>
      <c r="BT1079" s="22">
        <f t="shared" si="46"/>
        <v>0</v>
      </c>
      <c r="BU1079" s="22">
        <f t="shared" si="47"/>
        <v>0</v>
      </c>
      <c r="BV1079" s="22">
        <f t="shared" si="48"/>
        <v>0</v>
      </c>
      <c r="BW1079" s="27">
        <v>3351.93</v>
      </c>
      <c r="BX1079" s="22">
        <f t="shared" si="49"/>
        <v>3351.93</v>
      </c>
      <c r="BY1079" s="22">
        <f t="shared" si="50"/>
        <v>0</v>
      </c>
      <c r="BZ1079" s="22">
        <f t="shared" si="51"/>
        <v>0</v>
      </c>
      <c r="CA1079" s="22">
        <f t="shared" si="52"/>
        <v>0</v>
      </c>
    </row>
    <row r="1080" ht="14.25" customHeight="1">
      <c r="A1080" s="14" t="s">
        <v>4868</v>
      </c>
      <c r="B1080" s="30" t="s">
        <v>4807</v>
      </c>
      <c r="C1080" s="14"/>
      <c r="D1080" s="14" t="s">
        <v>4869</v>
      </c>
      <c r="E1080" s="14" t="s">
        <v>4870</v>
      </c>
      <c r="F1080" s="14" t="s">
        <v>282</v>
      </c>
      <c r="G1080" s="14" t="s">
        <v>4871</v>
      </c>
      <c r="H1080" s="25" t="s">
        <v>4810</v>
      </c>
      <c r="I1080" s="26">
        <v>76.13</v>
      </c>
      <c r="J1080" s="22">
        <v>0.0</v>
      </c>
      <c r="K1080" s="22">
        <f t="shared" si="6"/>
        <v>0</v>
      </c>
      <c r="L1080" s="22">
        <f t="shared" si="7"/>
        <v>0</v>
      </c>
      <c r="M1080" s="22">
        <v>0.0</v>
      </c>
      <c r="N1080" s="22">
        <f t="shared" si="8"/>
        <v>0</v>
      </c>
      <c r="O1080" s="22">
        <f t="shared" si="9"/>
        <v>0</v>
      </c>
      <c r="P1080" s="22">
        <v>10.0</v>
      </c>
      <c r="Q1080" s="22">
        <f t="shared" si="10"/>
        <v>0</v>
      </c>
      <c r="R1080" s="22">
        <f t="shared" si="11"/>
        <v>10</v>
      </c>
      <c r="S1080" s="22">
        <v>100.0</v>
      </c>
      <c r="T1080" s="22">
        <f t="shared" si="12"/>
        <v>33.87</v>
      </c>
      <c r="U1080" s="22">
        <f t="shared" si="13"/>
        <v>66.13</v>
      </c>
      <c r="V1080" s="22">
        <f t="shared" si="14"/>
        <v>0</v>
      </c>
      <c r="W1080" s="22">
        <v>13.9</v>
      </c>
      <c r="X1080" s="22">
        <f t="shared" si="15"/>
        <v>13.9</v>
      </c>
      <c r="Y1080" s="22">
        <f t="shared" si="16"/>
        <v>0</v>
      </c>
      <c r="Z1080" s="22">
        <v>0.39</v>
      </c>
      <c r="AA1080" s="22">
        <f t="shared" si="17"/>
        <v>0.39</v>
      </c>
      <c r="AB1080" s="22">
        <f t="shared" si="18"/>
        <v>0</v>
      </c>
      <c r="AC1080" s="22">
        <v>68.87</v>
      </c>
      <c r="AD1080" s="22">
        <f t="shared" si="19"/>
        <v>68.87</v>
      </c>
      <c r="AE1080" s="22">
        <f t="shared" si="20"/>
        <v>0</v>
      </c>
      <c r="AF1080" s="22">
        <v>1.37</v>
      </c>
      <c r="AG1080" s="22">
        <f t="shared" si="21"/>
        <v>1.37</v>
      </c>
      <c r="AH1080" s="22">
        <f t="shared" si="22"/>
        <v>0</v>
      </c>
      <c r="AI1080" s="22">
        <v>60.86</v>
      </c>
      <c r="AJ1080" s="22">
        <f t="shared" si="23"/>
        <v>60.86</v>
      </c>
      <c r="AK1080" s="22">
        <f t="shared" si="24"/>
        <v>0</v>
      </c>
      <c r="AL1080" s="22">
        <f t="shared" ref="AL1080:AN1080" si="4475">AF1080+AI1080</f>
        <v>62.23</v>
      </c>
      <c r="AM1080" s="22">
        <f t="shared" si="4475"/>
        <v>62.23</v>
      </c>
      <c r="AN1080" s="22">
        <f t="shared" si="4475"/>
        <v>0</v>
      </c>
      <c r="AO1080" s="22">
        <f t="shared" ref="AO1080:AQ1080" si="4476">SUM(J1080+M1080+P1080+S1080+W1080+Z1080+AC1080+AF1080+AI1080)</f>
        <v>255.39</v>
      </c>
      <c r="AP1080" s="22">
        <f t="shared" si="4476"/>
        <v>179.26</v>
      </c>
      <c r="AQ1080" s="22">
        <f t="shared" si="4476"/>
        <v>76.13</v>
      </c>
      <c r="AR1080" s="22">
        <v>0.0</v>
      </c>
      <c r="AS1080" s="22">
        <f t="shared" si="27"/>
        <v>76.13</v>
      </c>
      <c r="AT1080" s="22">
        <f t="shared" si="28"/>
        <v>76.13</v>
      </c>
      <c r="AU1080" s="22">
        <f t="shared" si="29"/>
        <v>0</v>
      </c>
      <c r="AV1080" s="22">
        <f t="shared" si="4460"/>
        <v>9951.6</v>
      </c>
      <c r="AW1080" s="22">
        <f t="shared" si="31"/>
        <v>9951.6</v>
      </c>
      <c r="AX1080" s="22">
        <f t="shared" si="32"/>
        <v>0</v>
      </c>
      <c r="AY1080" s="22">
        <v>175.06</v>
      </c>
      <c r="AZ1080" s="22">
        <f t="shared" si="33"/>
        <v>175.06</v>
      </c>
      <c r="BA1080" s="22">
        <f t="shared" si="34"/>
        <v>0</v>
      </c>
      <c r="BB1080" s="22">
        <f t="shared" si="35"/>
        <v>10126.66</v>
      </c>
      <c r="BC1080" s="22">
        <f t="shared" ref="BC1080:BD1080" si="4477">SUM(AW1080+AZ1080)</f>
        <v>10126.66</v>
      </c>
      <c r="BD1080" s="22">
        <f t="shared" si="4477"/>
        <v>0</v>
      </c>
      <c r="BE1080" s="22">
        <f t="shared" si="37"/>
        <v>0</v>
      </c>
      <c r="BF1080" s="27">
        <v>0.0</v>
      </c>
      <c r="BG1080" s="22">
        <f t="shared" si="38"/>
        <v>0</v>
      </c>
      <c r="BH1080" s="22">
        <f t="shared" si="39"/>
        <v>0</v>
      </c>
      <c r="BI1080" s="22">
        <v>0.0</v>
      </c>
      <c r="BJ1080" s="22">
        <f t="shared" si="40"/>
        <v>0</v>
      </c>
      <c r="BK1080" s="22">
        <f t="shared" si="41"/>
        <v>0</v>
      </c>
      <c r="BL1080" s="22"/>
      <c r="BM1080" s="22">
        <f t="shared" si="42"/>
        <v>0</v>
      </c>
      <c r="BN1080" s="22" t="str">
        <f t="shared" si="43"/>
        <v/>
      </c>
      <c r="BO1080" s="22">
        <f t="shared" ref="BO1080:BQ1080" si="4478">BF1080+BI1080+BL1080</f>
        <v>0</v>
      </c>
      <c r="BP1080" s="22">
        <f t="shared" si="4478"/>
        <v>0</v>
      </c>
      <c r="BQ1080" s="22">
        <f t="shared" si="4478"/>
        <v>0</v>
      </c>
      <c r="BR1080" s="22">
        <f t="shared" si="45"/>
        <v>0</v>
      </c>
      <c r="BS1080" s="22">
        <v>0.0</v>
      </c>
      <c r="BT1080" s="22">
        <f t="shared" si="46"/>
        <v>0</v>
      </c>
      <c r="BU1080" s="22">
        <f t="shared" si="47"/>
        <v>0</v>
      </c>
      <c r="BV1080" s="22">
        <f t="shared" si="48"/>
        <v>0</v>
      </c>
      <c r="BW1080" s="27">
        <v>153.23</v>
      </c>
      <c r="BX1080" s="22">
        <f t="shared" si="49"/>
        <v>153.23</v>
      </c>
      <c r="BY1080" s="22">
        <f t="shared" si="50"/>
        <v>0</v>
      </c>
      <c r="BZ1080" s="22">
        <f t="shared" si="51"/>
        <v>0</v>
      </c>
      <c r="CA1080" s="22">
        <f t="shared" si="52"/>
        <v>0</v>
      </c>
    </row>
    <row r="1081" ht="14.25" customHeight="1">
      <c r="A1081" s="14" t="s">
        <v>4872</v>
      </c>
      <c r="B1081" s="30" t="s">
        <v>4807</v>
      </c>
      <c r="C1081" s="14"/>
      <c r="D1081" s="14" t="s">
        <v>4873</v>
      </c>
      <c r="E1081" s="14" t="s">
        <v>214</v>
      </c>
      <c r="F1081" s="14" t="s">
        <v>1664</v>
      </c>
      <c r="G1081" s="14" t="s">
        <v>4874</v>
      </c>
      <c r="H1081" s="25" t="s">
        <v>4810</v>
      </c>
      <c r="I1081" s="26">
        <v>76.13</v>
      </c>
      <c r="J1081" s="22">
        <v>0.0</v>
      </c>
      <c r="K1081" s="22">
        <f t="shared" si="6"/>
        <v>0</v>
      </c>
      <c r="L1081" s="22">
        <f t="shared" si="7"/>
        <v>0</v>
      </c>
      <c r="M1081" s="22">
        <v>0.0</v>
      </c>
      <c r="N1081" s="22">
        <f t="shared" si="8"/>
        <v>0</v>
      </c>
      <c r="O1081" s="22">
        <f t="shared" si="9"/>
        <v>0</v>
      </c>
      <c r="P1081" s="22">
        <v>10.0</v>
      </c>
      <c r="Q1081" s="22">
        <f t="shared" si="10"/>
        <v>0</v>
      </c>
      <c r="R1081" s="22">
        <f t="shared" si="11"/>
        <v>10</v>
      </c>
      <c r="S1081" s="22">
        <v>100.0</v>
      </c>
      <c r="T1081" s="22">
        <f t="shared" si="12"/>
        <v>33.87</v>
      </c>
      <c r="U1081" s="22">
        <f t="shared" si="13"/>
        <v>66.13</v>
      </c>
      <c r="V1081" s="22">
        <f t="shared" si="14"/>
        <v>0</v>
      </c>
      <c r="W1081" s="22">
        <v>13.9</v>
      </c>
      <c r="X1081" s="22">
        <f t="shared" si="15"/>
        <v>13.9</v>
      </c>
      <c r="Y1081" s="22">
        <f t="shared" si="16"/>
        <v>0</v>
      </c>
      <c r="Z1081" s="22">
        <v>0.39</v>
      </c>
      <c r="AA1081" s="22">
        <f t="shared" si="17"/>
        <v>0.39</v>
      </c>
      <c r="AB1081" s="22">
        <f t="shared" si="18"/>
        <v>0</v>
      </c>
      <c r="AC1081" s="22">
        <v>68.87</v>
      </c>
      <c r="AD1081" s="22">
        <f t="shared" si="19"/>
        <v>68.87</v>
      </c>
      <c r="AE1081" s="22">
        <f t="shared" si="20"/>
        <v>0</v>
      </c>
      <c r="AF1081" s="22">
        <v>1.37</v>
      </c>
      <c r="AG1081" s="22">
        <f t="shared" si="21"/>
        <v>1.37</v>
      </c>
      <c r="AH1081" s="22">
        <f t="shared" si="22"/>
        <v>0</v>
      </c>
      <c r="AI1081" s="22">
        <v>60.86</v>
      </c>
      <c r="AJ1081" s="22">
        <f t="shared" si="23"/>
        <v>60.86</v>
      </c>
      <c r="AK1081" s="22">
        <f t="shared" si="24"/>
        <v>0</v>
      </c>
      <c r="AL1081" s="22">
        <f t="shared" ref="AL1081:AN1081" si="4479">AF1081+AI1081</f>
        <v>62.23</v>
      </c>
      <c r="AM1081" s="22">
        <f t="shared" si="4479"/>
        <v>62.23</v>
      </c>
      <c r="AN1081" s="22">
        <f t="shared" si="4479"/>
        <v>0</v>
      </c>
      <c r="AO1081" s="22">
        <f t="shared" ref="AO1081:AQ1081" si="4480">SUM(J1081+M1081+P1081+S1081+W1081+Z1081+AC1081+AF1081+AI1081)</f>
        <v>255.39</v>
      </c>
      <c r="AP1081" s="22">
        <f t="shared" si="4480"/>
        <v>179.26</v>
      </c>
      <c r="AQ1081" s="22">
        <f t="shared" si="4480"/>
        <v>76.13</v>
      </c>
      <c r="AR1081" s="22">
        <v>0.0</v>
      </c>
      <c r="AS1081" s="22">
        <f t="shared" si="27"/>
        <v>76.13</v>
      </c>
      <c r="AT1081" s="22">
        <f t="shared" si="28"/>
        <v>76.13</v>
      </c>
      <c r="AU1081" s="22">
        <f t="shared" si="29"/>
        <v>0</v>
      </c>
      <c r="AV1081" s="22">
        <f>37.95*120</f>
        <v>4554</v>
      </c>
      <c r="AW1081" s="22">
        <f t="shared" si="31"/>
        <v>4554</v>
      </c>
      <c r="AX1081" s="22">
        <f t="shared" si="32"/>
        <v>0</v>
      </c>
      <c r="AY1081" s="22">
        <v>70.73</v>
      </c>
      <c r="AZ1081" s="22">
        <f t="shared" si="33"/>
        <v>70.73</v>
      </c>
      <c r="BA1081" s="22">
        <f t="shared" si="34"/>
        <v>0</v>
      </c>
      <c r="BB1081" s="22">
        <f t="shared" si="35"/>
        <v>4624.73</v>
      </c>
      <c r="BC1081" s="22">
        <f t="shared" ref="BC1081:BD1081" si="4481">SUM(AW1081+AZ1081)</f>
        <v>4624.73</v>
      </c>
      <c r="BD1081" s="22">
        <f t="shared" si="4481"/>
        <v>0</v>
      </c>
      <c r="BE1081" s="22">
        <f t="shared" si="37"/>
        <v>0</v>
      </c>
      <c r="BF1081" s="27">
        <v>0.0</v>
      </c>
      <c r="BG1081" s="22">
        <f t="shared" si="38"/>
        <v>0</v>
      </c>
      <c r="BH1081" s="22">
        <f t="shared" si="39"/>
        <v>0</v>
      </c>
      <c r="BI1081" s="22">
        <v>426.99</v>
      </c>
      <c r="BJ1081" s="22">
        <f t="shared" si="40"/>
        <v>426.99</v>
      </c>
      <c r="BK1081" s="22">
        <f t="shared" si="41"/>
        <v>0</v>
      </c>
      <c r="BL1081" s="22"/>
      <c r="BM1081" s="22">
        <f t="shared" si="42"/>
        <v>0</v>
      </c>
      <c r="BN1081" s="22" t="str">
        <f t="shared" si="43"/>
        <v/>
      </c>
      <c r="BO1081" s="22">
        <f t="shared" ref="BO1081:BQ1081" si="4482">BF1081+BI1081+BL1081</f>
        <v>426.99</v>
      </c>
      <c r="BP1081" s="22">
        <f t="shared" si="4482"/>
        <v>426.99</v>
      </c>
      <c r="BQ1081" s="22">
        <f t="shared" si="4482"/>
        <v>0</v>
      </c>
      <c r="BR1081" s="22">
        <f t="shared" si="45"/>
        <v>0</v>
      </c>
      <c r="BS1081" s="22">
        <v>0.0</v>
      </c>
      <c r="BT1081" s="22">
        <f t="shared" si="46"/>
        <v>0</v>
      </c>
      <c r="BU1081" s="22">
        <f t="shared" si="47"/>
        <v>0</v>
      </c>
      <c r="BV1081" s="22">
        <f t="shared" si="48"/>
        <v>0</v>
      </c>
      <c r="BW1081" s="27">
        <v>53.2</v>
      </c>
      <c r="BX1081" s="22">
        <f t="shared" si="49"/>
        <v>53.2</v>
      </c>
      <c r="BY1081" s="22">
        <f t="shared" si="50"/>
        <v>0</v>
      </c>
      <c r="BZ1081" s="22">
        <f t="shared" si="51"/>
        <v>0</v>
      </c>
      <c r="CA1081" s="22">
        <f t="shared" si="52"/>
        <v>0</v>
      </c>
    </row>
    <row r="1082" ht="14.25" customHeight="1">
      <c r="A1082" s="14" t="s">
        <v>4875</v>
      </c>
      <c r="B1082" s="30" t="s">
        <v>4807</v>
      </c>
      <c r="C1082" s="14"/>
      <c r="D1082" s="14" t="s">
        <v>4876</v>
      </c>
      <c r="E1082" s="14" t="s">
        <v>3722</v>
      </c>
      <c r="F1082" s="14" t="s">
        <v>3915</v>
      </c>
      <c r="G1082" s="14" t="s">
        <v>4877</v>
      </c>
      <c r="H1082" s="25" t="s">
        <v>4810</v>
      </c>
      <c r="I1082" s="26">
        <v>76.13</v>
      </c>
      <c r="J1082" s="22">
        <v>0.0</v>
      </c>
      <c r="K1082" s="22">
        <f t="shared" si="6"/>
        <v>0</v>
      </c>
      <c r="L1082" s="22">
        <f t="shared" si="7"/>
        <v>0</v>
      </c>
      <c r="M1082" s="22">
        <v>0.0</v>
      </c>
      <c r="N1082" s="22">
        <f t="shared" si="8"/>
        <v>0</v>
      </c>
      <c r="O1082" s="22">
        <f t="shared" si="9"/>
        <v>0</v>
      </c>
      <c r="P1082" s="22">
        <v>22.0</v>
      </c>
      <c r="Q1082" s="22">
        <f t="shared" si="10"/>
        <v>0</v>
      </c>
      <c r="R1082" s="22">
        <f t="shared" si="11"/>
        <v>22</v>
      </c>
      <c r="S1082" s="22">
        <v>100.0</v>
      </c>
      <c r="T1082" s="22">
        <f t="shared" si="12"/>
        <v>45.87</v>
      </c>
      <c r="U1082" s="22">
        <f t="shared" si="13"/>
        <v>54.13</v>
      </c>
      <c r="V1082" s="22">
        <f t="shared" si="14"/>
        <v>0</v>
      </c>
      <c r="W1082" s="22">
        <v>13.9</v>
      </c>
      <c r="X1082" s="22">
        <f t="shared" si="15"/>
        <v>13.9</v>
      </c>
      <c r="Y1082" s="22">
        <f t="shared" si="16"/>
        <v>0</v>
      </c>
      <c r="Z1082" s="22">
        <v>0.39</v>
      </c>
      <c r="AA1082" s="22">
        <f t="shared" si="17"/>
        <v>0.39</v>
      </c>
      <c r="AB1082" s="22">
        <f t="shared" si="18"/>
        <v>0</v>
      </c>
      <c r="AC1082" s="22">
        <v>68.87</v>
      </c>
      <c r="AD1082" s="22">
        <f t="shared" si="19"/>
        <v>68.87</v>
      </c>
      <c r="AE1082" s="22">
        <f t="shared" si="20"/>
        <v>0</v>
      </c>
      <c r="AF1082" s="22">
        <v>1.37</v>
      </c>
      <c r="AG1082" s="22">
        <f t="shared" si="21"/>
        <v>1.37</v>
      </c>
      <c r="AH1082" s="22">
        <f t="shared" si="22"/>
        <v>0</v>
      </c>
      <c r="AI1082" s="22">
        <v>60.86</v>
      </c>
      <c r="AJ1082" s="22">
        <f t="shared" si="23"/>
        <v>60.86</v>
      </c>
      <c r="AK1082" s="22">
        <f t="shared" si="24"/>
        <v>0</v>
      </c>
      <c r="AL1082" s="22">
        <f t="shared" ref="AL1082:AN1082" si="4483">AF1082+AI1082</f>
        <v>62.23</v>
      </c>
      <c r="AM1082" s="22">
        <f t="shared" si="4483"/>
        <v>62.23</v>
      </c>
      <c r="AN1082" s="22">
        <f t="shared" si="4483"/>
        <v>0</v>
      </c>
      <c r="AO1082" s="22">
        <f t="shared" ref="AO1082:AQ1082" si="4484">SUM(J1082+M1082+P1082+S1082+W1082+Z1082+AC1082+AF1082+AI1082)</f>
        <v>267.39</v>
      </c>
      <c r="AP1082" s="22">
        <f t="shared" si="4484"/>
        <v>191.26</v>
      </c>
      <c r="AQ1082" s="22">
        <f t="shared" si="4484"/>
        <v>76.13</v>
      </c>
      <c r="AR1082" s="22">
        <v>0.0</v>
      </c>
      <c r="AS1082" s="22">
        <f t="shared" si="27"/>
        <v>76.13</v>
      </c>
      <c r="AT1082" s="22">
        <f t="shared" si="28"/>
        <v>76.13</v>
      </c>
      <c r="AU1082" s="22">
        <f t="shared" si="29"/>
        <v>0</v>
      </c>
      <c r="AV1082" s="22">
        <f>82.93*120</f>
        <v>9951.6</v>
      </c>
      <c r="AW1082" s="22">
        <f t="shared" si="31"/>
        <v>9951.6</v>
      </c>
      <c r="AX1082" s="22">
        <f t="shared" si="32"/>
        <v>0</v>
      </c>
      <c r="AY1082" s="22">
        <v>175.06</v>
      </c>
      <c r="AZ1082" s="22">
        <f t="shared" si="33"/>
        <v>175.06</v>
      </c>
      <c r="BA1082" s="22">
        <f t="shared" si="34"/>
        <v>0</v>
      </c>
      <c r="BB1082" s="22">
        <f t="shared" si="35"/>
        <v>10126.66</v>
      </c>
      <c r="BC1082" s="22">
        <f t="shared" ref="BC1082:BD1082" si="4485">SUM(AW1082+AZ1082)</f>
        <v>10126.66</v>
      </c>
      <c r="BD1082" s="22">
        <f t="shared" si="4485"/>
        <v>0</v>
      </c>
      <c r="BE1082" s="22">
        <f t="shared" si="37"/>
        <v>0</v>
      </c>
      <c r="BF1082" s="27">
        <v>0.0</v>
      </c>
      <c r="BG1082" s="22">
        <f t="shared" si="38"/>
        <v>0</v>
      </c>
      <c r="BH1082" s="22">
        <f t="shared" si="39"/>
        <v>0</v>
      </c>
      <c r="BI1082" s="22">
        <v>1432.01</v>
      </c>
      <c r="BJ1082" s="22">
        <f t="shared" si="40"/>
        <v>1432.01</v>
      </c>
      <c r="BK1082" s="22">
        <f t="shared" si="41"/>
        <v>0</v>
      </c>
      <c r="BL1082" s="22"/>
      <c r="BM1082" s="22">
        <f t="shared" si="42"/>
        <v>0</v>
      </c>
      <c r="BN1082" s="22" t="str">
        <f t="shared" si="43"/>
        <v/>
      </c>
      <c r="BO1082" s="22">
        <f t="shared" ref="BO1082:BQ1082" si="4486">BF1082+BI1082+BL1082</f>
        <v>1432.01</v>
      </c>
      <c r="BP1082" s="22">
        <f t="shared" si="4486"/>
        <v>1432.01</v>
      </c>
      <c r="BQ1082" s="22">
        <f t="shared" si="4486"/>
        <v>0</v>
      </c>
      <c r="BR1082" s="22">
        <f t="shared" si="45"/>
        <v>0</v>
      </c>
      <c r="BS1082" s="22">
        <v>0.0</v>
      </c>
      <c r="BT1082" s="22">
        <f t="shared" si="46"/>
        <v>0</v>
      </c>
      <c r="BU1082" s="22">
        <f t="shared" si="47"/>
        <v>0</v>
      </c>
      <c r="BV1082" s="22">
        <f t="shared" si="48"/>
        <v>0</v>
      </c>
      <c r="BW1082" s="27">
        <v>500.13</v>
      </c>
      <c r="BX1082" s="22">
        <f t="shared" si="49"/>
        <v>500.13</v>
      </c>
      <c r="BY1082" s="22">
        <f t="shared" si="50"/>
        <v>0</v>
      </c>
      <c r="BZ1082" s="22">
        <f t="shared" si="51"/>
        <v>0</v>
      </c>
      <c r="CA1082" s="22">
        <f t="shared" si="52"/>
        <v>0</v>
      </c>
    </row>
    <row r="1083" ht="14.25" customHeight="1">
      <c r="A1083" s="14" t="s">
        <v>4878</v>
      </c>
      <c r="B1083" s="30" t="s">
        <v>4807</v>
      </c>
      <c r="C1083" s="14"/>
      <c r="D1083" s="14" t="s">
        <v>4879</v>
      </c>
      <c r="E1083" s="14" t="s">
        <v>1141</v>
      </c>
      <c r="F1083" s="14" t="s">
        <v>267</v>
      </c>
      <c r="G1083" s="14" t="s">
        <v>4880</v>
      </c>
      <c r="H1083" s="25" t="s">
        <v>4810</v>
      </c>
      <c r="I1083" s="26">
        <v>76.13</v>
      </c>
      <c r="J1083" s="22">
        <v>0.0</v>
      </c>
      <c r="K1083" s="22">
        <f t="shared" si="6"/>
        <v>0</v>
      </c>
      <c r="L1083" s="22">
        <f t="shared" si="7"/>
        <v>0</v>
      </c>
      <c r="M1083" s="22">
        <v>0.0</v>
      </c>
      <c r="N1083" s="22">
        <f t="shared" si="8"/>
        <v>0</v>
      </c>
      <c r="O1083" s="22">
        <f t="shared" si="9"/>
        <v>0</v>
      </c>
      <c r="P1083" s="22">
        <v>10.0</v>
      </c>
      <c r="Q1083" s="22">
        <f t="shared" si="10"/>
        <v>0</v>
      </c>
      <c r="R1083" s="22">
        <f t="shared" si="11"/>
        <v>10</v>
      </c>
      <c r="S1083" s="22">
        <v>100.0</v>
      </c>
      <c r="T1083" s="22">
        <f t="shared" si="12"/>
        <v>33.87</v>
      </c>
      <c r="U1083" s="22">
        <f t="shared" si="13"/>
        <v>66.13</v>
      </c>
      <c r="V1083" s="22">
        <f t="shared" si="14"/>
        <v>0</v>
      </c>
      <c r="W1083" s="22">
        <v>13.9</v>
      </c>
      <c r="X1083" s="22">
        <f t="shared" si="15"/>
        <v>13.9</v>
      </c>
      <c r="Y1083" s="22">
        <f t="shared" si="16"/>
        <v>0</v>
      </c>
      <c r="Z1083" s="22">
        <v>0.39</v>
      </c>
      <c r="AA1083" s="22">
        <f t="shared" si="17"/>
        <v>0.39</v>
      </c>
      <c r="AB1083" s="22">
        <f t="shared" si="18"/>
        <v>0</v>
      </c>
      <c r="AC1083" s="22">
        <v>68.87</v>
      </c>
      <c r="AD1083" s="22">
        <f t="shared" si="19"/>
        <v>68.87</v>
      </c>
      <c r="AE1083" s="22">
        <f t="shared" si="20"/>
        <v>0</v>
      </c>
      <c r="AF1083" s="22">
        <v>1.37</v>
      </c>
      <c r="AG1083" s="22">
        <f t="shared" si="21"/>
        <v>1.37</v>
      </c>
      <c r="AH1083" s="22">
        <f t="shared" si="22"/>
        <v>0</v>
      </c>
      <c r="AI1083" s="22">
        <v>60.86</v>
      </c>
      <c r="AJ1083" s="22">
        <f t="shared" si="23"/>
        <v>60.86</v>
      </c>
      <c r="AK1083" s="22">
        <f t="shared" si="24"/>
        <v>0</v>
      </c>
      <c r="AL1083" s="22">
        <f t="shared" ref="AL1083:AN1083" si="4487">AF1083+AI1083</f>
        <v>62.23</v>
      </c>
      <c r="AM1083" s="22">
        <f t="shared" si="4487"/>
        <v>62.23</v>
      </c>
      <c r="AN1083" s="22">
        <f t="shared" si="4487"/>
        <v>0</v>
      </c>
      <c r="AO1083" s="22">
        <f t="shared" ref="AO1083:AQ1083" si="4488">SUM(J1083+M1083+P1083+S1083+W1083+Z1083+AC1083+AF1083+AI1083)</f>
        <v>255.39</v>
      </c>
      <c r="AP1083" s="22">
        <f t="shared" si="4488"/>
        <v>179.26</v>
      </c>
      <c r="AQ1083" s="22">
        <f t="shared" si="4488"/>
        <v>76.13</v>
      </c>
      <c r="AR1083" s="22">
        <v>0.0</v>
      </c>
      <c r="AS1083" s="22">
        <f t="shared" si="27"/>
        <v>76.13</v>
      </c>
      <c r="AT1083" s="22">
        <f t="shared" si="28"/>
        <v>76.13</v>
      </c>
      <c r="AU1083" s="22">
        <f t="shared" si="29"/>
        <v>0</v>
      </c>
      <c r="AV1083" s="22">
        <f>37.95*120</f>
        <v>4554</v>
      </c>
      <c r="AW1083" s="22">
        <f t="shared" si="31"/>
        <v>4554</v>
      </c>
      <c r="AX1083" s="22">
        <f t="shared" si="32"/>
        <v>0</v>
      </c>
      <c r="AY1083" s="22">
        <v>70.73</v>
      </c>
      <c r="AZ1083" s="22">
        <f t="shared" si="33"/>
        <v>70.73</v>
      </c>
      <c r="BA1083" s="22">
        <f t="shared" si="34"/>
        <v>0</v>
      </c>
      <c r="BB1083" s="22">
        <f t="shared" si="35"/>
        <v>4624.73</v>
      </c>
      <c r="BC1083" s="22">
        <f t="shared" ref="BC1083:BD1083" si="4489">SUM(AW1083+AZ1083)</f>
        <v>4624.73</v>
      </c>
      <c r="BD1083" s="22">
        <f t="shared" si="4489"/>
        <v>0</v>
      </c>
      <c r="BE1083" s="22">
        <f t="shared" si="37"/>
        <v>0</v>
      </c>
      <c r="BF1083" s="27">
        <v>0.0</v>
      </c>
      <c r="BG1083" s="22">
        <f t="shared" si="38"/>
        <v>0</v>
      </c>
      <c r="BH1083" s="22">
        <f t="shared" si="39"/>
        <v>0</v>
      </c>
      <c r="BI1083" s="22">
        <v>298.5</v>
      </c>
      <c r="BJ1083" s="22">
        <f t="shared" si="40"/>
        <v>298.5</v>
      </c>
      <c r="BK1083" s="22">
        <f t="shared" si="41"/>
        <v>0</v>
      </c>
      <c r="BL1083" s="22"/>
      <c r="BM1083" s="22">
        <f t="shared" si="42"/>
        <v>0</v>
      </c>
      <c r="BN1083" s="22" t="str">
        <f t="shared" si="43"/>
        <v/>
      </c>
      <c r="BO1083" s="22">
        <f t="shared" ref="BO1083:BQ1083" si="4490">BF1083+BI1083+BL1083</f>
        <v>298.5</v>
      </c>
      <c r="BP1083" s="22">
        <f t="shared" si="4490"/>
        <v>298.5</v>
      </c>
      <c r="BQ1083" s="22">
        <f t="shared" si="4490"/>
        <v>0</v>
      </c>
      <c r="BR1083" s="22">
        <f t="shared" si="45"/>
        <v>0</v>
      </c>
      <c r="BS1083" s="22">
        <v>0.0</v>
      </c>
      <c r="BT1083" s="22">
        <f t="shared" si="46"/>
        <v>0</v>
      </c>
      <c r="BU1083" s="22">
        <f t="shared" si="47"/>
        <v>0</v>
      </c>
      <c r="BV1083" s="22">
        <f t="shared" si="48"/>
        <v>0</v>
      </c>
      <c r="BW1083" s="27">
        <v>319.23</v>
      </c>
      <c r="BX1083" s="22">
        <f t="shared" si="49"/>
        <v>319.23</v>
      </c>
      <c r="BY1083" s="22">
        <f t="shared" si="50"/>
        <v>0</v>
      </c>
      <c r="BZ1083" s="22">
        <f t="shared" si="51"/>
        <v>0</v>
      </c>
      <c r="CA1083" s="22">
        <f t="shared" si="52"/>
        <v>0</v>
      </c>
    </row>
    <row r="1084" ht="14.25" customHeight="1">
      <c r="A1084" s="14" t="s">
        <v>4881</v>
      </c>
      <c r="B1084" s="30" t="s">
        <v>4807</v>
      </c>
      <c r="C1084" s="14"/>
      <c r="D1084" s="14" t="s">
        <v>4882</v>
      </c>
      <c r="E1084" s="14" t="s">
        <v>4883</v>
      </c>
      <c r="F1084" s="14" t="s">
        <v>3684</v>
      </c>
      <c r="G1084" s="14" t="s">
        <v>4884</v>
      </c>
      <c r="H1084" s="25" t="s">
        <v>4810</v>
      </c>
      <c r="I1084" s="26">
        <v>76.13</v>
      </c>
      <c r="J1084" s="22">
        <v>0.0</v>
      </c>
      <c r="K1084" s="22">
        <f t="shared" si="6"/>
        <v>0</v>
      </c>
      <c r="L1084" s="22">
        <f t="shared" si="7"/>
        <v>0</v>
      </c>
      <c r="M1084" s="22">
        <v>0.0</v>
      </c>
      <c r="N1084" s="22">
        <f t="shared" si="8"/>
        <v>0</v>
      </c>
      <c r="O1084" s="22">
        <f t="shared" si="9"/>
        <v>0</v>
      </c>
      <c r="P1084" s="22">
        <v>22.0</v>
      </c>
      <c r="Q1084" s="22">
        <f t="shared" si="10"/>
        <v>0</v>
      </c>
      <c r="R1084" s="22">
        <f t="shared" si="11"/>
        <v>22</v>
      </c>
      <c r="S1084" s="22">
        <v>100.0</v>
      </c>
      <c r="T1084" s="22">
        <f t="shared" si="12"/>
        <v>45.87</v>
      </c>
      <c r="U1084" s="22">
        <f t="shared" si="13"/>
        <v>54.13</v>
      </c>
      <c r="V1084" s="22">
        <f t="shared" si="14"/>
        <v>0</v>
      </c>
      <c r="W1084" s="22">
        <v>13.9</v>
      </c>
      <c r="X1084" s="22">
        <f t="shared" si="15"/>
        <v>13.9</v>
      </c>
      <c r="Y1084" s="22">
        <f t="shared" si="16"/>
        <v>0</v>
      </c>
      <c r="Z1084" s="22">
        <v>0.39</v>
      </c>
      <c r="AA1084" s="22">
        <f t="shared" si="17"/>
        <v>0.39</v>
      </c>
      <c r="AB1084" s="22">
        <f t="shared" si="18"/>
        <v>0</v>
      </c>
      <c r="AC1084" s="22">
        <v>68.87</v>
      </c>
      <c r="AD1084" s="22">
        <f t="shared" si="19"/>
        <v>68.87</v>
      </c>
      <c r="AE1084" s="22">
        <f t="shared" si="20"/>
        <v>0</v>
      </c>
      <c r="AF1084" s="22">
        <v>1.37</v>
      </c>
      <c r="AG1084" s="22">
        <f t="shared" si="21"/>
        <v>1.37</v>
      </c>
      <c r="AH1084" s="22">
        <f t="shared" si="22"/>
        <v>0</v>
      </c>
      <c r="AI1084" s="22">
        <v>60.86</v>
      </c>
      <c r="AJ1084" s="22">
        <f t="shared" si="23"/>
        <v>60.86</v>
      </c>
      <c r="AK1084" s="22">
        <f t="shared" si="24"/>
        <v>0</v>
      </c>
      <c r="AL1084" s="22">
        <f t="shared" ref="AL1084:AN1084" si="4491">AF1084+AI1084</f>
        <v>62.23</v>
      </c>
      <c r="AM1084" s="22">
        <f t="shared" si="4491"/>
        <v>62.23</v>
      </c>
      <c r="AN1084" s="22">
        <f t="shared" si="4491"/>
        <v>0</v>
      </c>
      <c r="AO1084" s="22">
        <f t="shared" ref="AO1084:AQ1084" si="4492">SUM(J1084+M1084+P1084+S1084+W1084+Z1084+AC1084+AF1084+AI1084)</f>
        <v>267.39</v>
      </c>
      <c r="AP1084" s="22">
        <f t="shared" si="4492"/>
        <v>191.26</v>
      </c>
      <c r="AQ1084" s="22">
        <f t="shared" si="4492"/>
        <v>76.13</v>
      </c>
      <c r="AR1084" s="22">
        <v>0.0</v>
      </c>
      <c r="AS1084" s="22">
        <f t="shared" si="27"/>
        <v>76.13</v>
      </c>
      <c r="AT1084" s="22">
        <f t="shared" si="28"/>
        <v>76.13</v>
      </c>
      <c r="AU1084" s="22">
        <f t="shared" si="29"/>
        <v>0</v>
      </c>
      <c r="AV1084" s="22">
        <f>82.93*120</f>
        <v>9951.6</v>
      </c>
      <c r="AW1084" s="22">
        <f t="shared" si="31"/>
        <v>9951.6</v>
      </c>
      <c r="AX1084" s="22">
        <f t="shared" si="32"/>
        <v>0</v>
      </c>
      <c r="AY1084" s="22">
        <v>175.06</v>
      </c>
      <c r="AZ1084" s="22">
        <f t="shared" si="33"/>
        <v>175.06</v>
      </c>
      <c r="BA1084" s="22">
        <f t="shared" si="34"/>
        <v>0</v>
      </c>
      <c r="BB1084" s="22">
        <f t="shared" si="35"/>
        <v>10126.66</v>
      </c>
      <c r="BC1084" s="22">
        <f t="shared" ref="BC1084:BD1084" si="4493">SUM(AW1084+AZ1084)</f>
        <v>10126.66</v>
      </c>
      <c r="BD1084" s="22">
        <f t="shared" si="4493"/>
        <v>0</v>
      </c>
      <c r="BE1084" s="22">
        <f t="shared" si="37"/>
        <v>0</v>
      </c>
      <c r="BF1084" s="27">
        <v>0.0</v>
      </c>
      <c r="BG1084" s="22">
        <f t="shared" si="38"/>
        <v>0</v>
      </c>
      <c r="BH1084" s="22">
        <f t="shared" si="39"/>
        <v>0</v>
      </c>
      <c r="BI1084" s="22">
        <v>0.0</v>
      </c>
      <c r="BJ1084" s="22">
        <f t="shared" si="40"/>
        <v>0</v>
      </c>
      <c r="BK1084" s="22">
        <f t="shared" si="41"/>
        <v>0</v>
      </c>
      <c r="BL1084" s="22"/>
      <c r="BM1084" s="22">
        <f t="shared" si="42"/>
        <v>0</v>
      </c>
      <c r="BN1084" s="22" t="str">
        <f t="shared" si="43"/>
        <v/>
      </c>
      <c r="BO1084" s="22">
        <f t="shared" ref="BO1084:BQ1084" si="4494">BF1084+BI1084+BL1084</f>
        <v>0</v>
      </c>
      <c r="BP1084" s="22">
        <f t="shared" si="4494"/>
        <v>0</v>
      </c>
      <c r="BQ1084" s="22">
        <f t="shared" si="4494"/>
        <v>0</v>
      </c>
      <c r="BR1084" s="22">
        <f t="shared" si="45"/>
        <v>0</v>
      </c>
      <c r="BS1084" s="22">
        <v>0.0</v>
      </c>
      <c r="BT1084" s="22">
        <f t="shared" si="46"/>
        <v>0</v>
      </c>
      <c r="BU1084" s="22">
        <f t="shared" si="47"/>
        <v>0</v>
      </c>
      <c r="BV1084" s="22">
        <f t="shared" si="48"/>
        <v>0</v>
      </c>
      <c r="BW1084" s="27">
        <v>521.41</v>
      </c>
      <c r="BX1084" s="22">
        <f t="shared" si="49"/>
        <v>521.41</v>
      </c>
      <c r="BY1084" s="22">
        <f t="shared" si="50"/>
        <v>0</v>
      </c>
      <c r="BZ1084" s="22">
        <f t="shared" si="51"/>
        <v>0</v>
      </c>
      <c r="CA1084" s="22">
        <f t="shared" si="52"/>
        <v>0</v>
      </c>
    </row>
    <row r="1085" ht="14.25" customHeight="1">
      <c r="A1085" s="14" t="s">
        <v>4885</v>
      </c>
      <c r="B1085" s="30" t="s">
        <v>4807</v>
      </c>
      <c r="C1085" s="14"/>
      <c r="D1085" s="14" t="s">
        <v>4886</v>
      </c>
      <c r="E1085" s="14" t="s">
        <v>341</v>
      </c>
      <c r="F1085" s="14" t="s">
        <v>1664</v>
      </c>
      <c r="G1085" s="14" t="s">
        <v>4887</v>
      </c>
      <c r="H1085" s="25" t="s">
        <v>4810</v>
      </c>
      <c r="I1085" s="26">
        <v>76.13</v>
      </c>
      <c r="J1085" s="22">
        <v>0.0</v>
      </c>
      <c r="K1085" s="22">
        <f t="shared" si="6"/>
        <v>0</v>
      </c>
      <c r="L1085" s="22">
        <f t="shared" si="7"/>
        <v>0</v>
      </c>
      <c r="M1085" s="22">
        <v>0.0</v>
      </c>
      <c r="N1085" s="22">
        <f t="shared" si="8"/>
        <v>0</v>
      </c>
      <c r="O1085" s="22">
        <f t="shared" si="9"/>
        <v>0</v>
      </c>
      <c r="P1085" s="22">
        <v>22.0</v>
      </c>
      <c r="Q1085" s="22">
        <f t="shared" si="10"/>
        <v>0</v>
      </c>
      <c r="R1085" s="22">
        <f t="shared" si="11"/>
        <v>22</v>
      </c>
      <c r="S1085" s="22">
        <v>100.0</v>
      </c>
      <c r="T1085" s="22">
        <f t="shared" si="12"/>
        <v>45.87</v>
      </c>
      <c r="U1085" s="22">
        <f t="shared" si="13"/>
        <v>54.13</v>
      </c>
      <c r="V1085" s="22">
        <f t="shared" si="14"/>
        <v>0</v>
      </c>
      <c r="W1085" s="22">
        <v>13.9</v>
      </c>
      <c r="X1085" s="22">
        <f t="shared" si="15"/>
        <v>13.9</v>
      </c>
      <c r="Y1085" s="22">
        <f t="shared" si="16"/>
        <v>0</v>
      </c>
      <c r="Z1085" s="22">
        <v>0.39</v>
      </c>
      <c r="AA1085" s="22">
        <f t="shared" si="17"/>
        <v>0.39</v>
      </c>
      <c r="AB1085" s="22">
        <f t="shared" si="18"/>
        <v>0</v>
      </c>
      <c r="AC1085" s="22">
        <v>68.87</v>
      </c>
      <c r="AD1085" s="22">
        <f t="shared" si="19"/>
        <v>68.87</v>
      </c>
      <c r="AE1085" s="22">
        <f t="shared" si="20"/>
        <v>0</v>
      </c>
      <c r="AF1085" s="22">
        <v>1.37</v>
      </c>
      <c r="AG1085" s="22">
        <f t="shared" si="21"/>
        <v>1.37</v>
      </c>
      <c r="AH1085" s="22">
        <f t="shared" si="22"/>
        <v>0</v>
      </c>
      <c r="AI1085" s="22">
        <v>60.86</v>
      </c>
      <c r="AJ1085" s="22">
        <f t="shared" si="23"/>
        <v>60.86</v>
      </c>
      <c r="AK1085" s="22">
        <f t="shared" si="24"/>
        <v>0</v>
      </c>
      <c r="AL1085" s="22">
        <f t="shared" ref="AL1085:AN1085" si="4495">AF1085+AI1085</f>
        <v>62.23</v>
      </c>
      <c r="AM1085" s="22">
        <f t="shared" si="4495"/>
        <v>62.23</v>
      </c>
      <c r="AN1085" s="22">
        <f t="shared" si="4495"/>
        <v>0</v>
      </c>
      <c r="AO1085" s="22">
        <f t="shared" ref="AO1085:AQ1085" si="4496">SUM(J1085+M1085+P1085+S1085+W1085+Z1085+AC1085+AF1085+AI1085)</f>
        <v>267.39</v>
      </c>
      <c r="AP1085" s="22">
        <f t="shared" si="4496"/>
        <v>191.26</v>
      </c>
      <c r="AQ1085" s="22">
        <f t="shared" si="4496"/>
        <v>76.13</v>
      </c>
      <c r="AR1085" s="22">
        <v>0.0</v>
      </c>
      <c r="AS1085" s="22">
        <f t="shared" si="27"/>
        <v>76.13</v>
      </c>
      <c r="AT1085" s="22">
        <f t="shared" si="28"/>
        <v>76.13</v>
      </c>
      <c r="AU1085" s="22">
        <f t="shared" si="29"/>
        <v>0</v>
      </c>
      <c r="AV1085" s="22">
        <f>37.95*120</f>
        <v>4554</v>
      </c>
      <c r="AW1085" s="22">
        <f t="shared" si="31"/>
        <v>4554</v>
      </c>
      <c r="AX1085" s="22">
        <f t="shared" si="32"/>
        <v>0</v>
      </c>
      <c r="AY1085" s="22">
        <v>70.73</v>
      </c>
      <c r="AZ1085" s="22">
        <f t="shared" si="33"/>
        <v>70.73</v>
      </c>
      <c r="BA1085" s="22">
        <f t="shared" si="34"/>
        <v>0</v>
      </c>
      <c r="BB1085" s="22">
        <f t="shared" si="35"/>
        <v>4624.73</v>
      </c>
      <c r="BC1085" s="22">
        <f t="shared" ref="BC1085:BD1085" si="4497">SUM(AW1085+AZ1085)</f>
        <v>4624.73</v>
      </c>
      <c r="BD1085" s="22">
        <f t="shared" si="4497"/>
        <v>0</v>
      </c>
      <c r="BE1085" s="22">
        <f t="shared" si="37"/>
        <v>0</v>
      </c>
      <c r="BF1085" s="27">
        <v>0.0</v>
      </c>
      <c r="BG1085" s="22">
        <f t="shared" si="38"/>
        <v>0</v>
      </c>
      <c r="BH1085" s="22">
        <f t="shared" si="39"/>
        <v>0</v>
      </c>
      <c r="BI1085" s="22">
        <v>495.48</v>
      </c>
      <c r="BJ1085" s="22">
        <f t="shared" si="40"/>
        <v>495.48</v>
      </c>
      <c r="BK1085" s="22">
        <f t="shared" si="41"/>
        <v>0</v>
      </c>
      <c r="BL1085" s="22"/>
      <c r="BM1085" s="22">
        <f t="shared" si="42"/>
        <v>0</v>
      </c>
      <c r="BN1085" s="22" t="str">
        <f t="shared" si="43"/>
        <v/>
      </c>
      <c r="BO1085" s="22">
        <f t="shared" ref="BO1085:BQ1085" si="4498">BF1085+BI1085+BL1085</f>
        <v>495.48</v>
      </c>
      <c r="BP1085" s="22">
        <f t="shared" si="4498"/>
        <v>495.48</v>
      </c>
      <c r="BQ1085" s="22">
        <f t="shared" si="4498"/>
        <v>0</v>
      </c>
      <c r="BR1085" s="22">
        <f t="shared" si="45"/>
        <v>0</v>
      </c>
      <c r="BS1085" s="22">
        <v>0.0</v>
      </c>
      <c r="BT1085" s="22">
        <f t="shared" si="46"/>
        <v>0</v>
      </c>
      <c r="BU1085" s="22">
        <f t="shared" si="47"/>
        <v>0</v>
      </c>
      <c r="BV1085" s="22">
        <f t="shared" si="48"/>
        <v>0</v>
      </c>
      <c r="BW1085" s="27">
        <v>1149.24</v>
      </c>
      <c r="BX1085" s="22">
        <f t="shared" si="49"/>
        <v>1149.24</v>
      </c>
      <c r="BY1085" s="22">
        <f t="shared" si="50"/>
        <v>0</v>
      </c>
      <c r="BZ1085" s="22">
        <f t="shared" si="51"/>
        <v>0</v>
      </c>
      <c r="CA1085" s="22">
        <f t="shared" si="52"/>
        <v>0</v>
      </c>
    </row>
    <row r="1086" ht="14.25" customHeight="1">
      <c r="A1086" s="14" t="s">
        <v>4888</v>
      </c>
      <c r="B1086" s="30" t="s">
        <v>4807</v>
      </c>
      <c r="C1086" s="14"/>
      <c r="D1086" s="14" t="s">
        <v>4889</v>
      </c>
      <c r="E1086" s="14" t="s">
        <v>1010</v>
      </c>
      <c r="F1086" s="14" t="s">
        <v>627</v>
      </c>
      <c r="G1086" s="14" t="s">
        <v>4890</v>
      </c>
      <c r="H1086" s="25" t="s">
        <v>4810</v>
      </c>
      <c r="I1086" s="26">
        <v>76.13</v>
      </c>
      <c r="J1086" s="22">
        <v>0.0</v>
      </c>
      <c r="K1086" s="22">
        <f t="shared" si="6"/>
        <v>0</v>
      </c>
      <c r="L1086" s="22">
        <f t="shared" si="7"/>
        <v>0</v>
      </c>
      <c r="M1086" s="22">
        <v>0.0</v>
      </c>
      <c r="N1086" s="22">
        <f t="shared" si="8"/>
        <v>0</v>
      </c>
      <c r="O1086" s="22">
        <f t="shared" si="9"/>
        <v>0</v>
      </c>
      <c r="P1086" s="22">
        <v>10.0</v>
      </c>
      <c r="Q1086" s="22">
        <f t="shared" si="10"/>
        <v>0</v>
      </c>
      <c r="R1086" s="22">
        <f t="shared" si="11"/>
        <v>10</v>
      </c>
      <c r="S1086" s="22">
        <v>100.0</v>
      </c>
      <c r="T1086" s="22">
        <f t="shared" si="12"/>
        <v>33.87</v>
      </c>
      <c r="U1086" s="22">
        <f t="shared" si="13"/>
        <v>66.13</v>
      </c>
      <c r="V1086" s="22">
        <f t="shared" si="14"/>
        <v>0</v>
      </c>
      <c r="W1086" s="22">
        <v>13.9</v>
      </c>
      <c r="X1086" s="22">
        <f t="shared" si="15"/>
        <v>13.9</v>
      </c>
      <c r="Y1086" s="22">
        <f t="shared" si="16"/>
        <v>0</v>
      </c>
      <c r="Z1086" s="22">
        <v>0.39</v>
      </c>
      <c r="AA1086" s="22">
        <f t="shared" si="17"/>
        <v>0.39</v>
      </c>
      <c r="AB1086" s="22">
        <f t="shared" si="18"/>
        <v>0</v>
      </c>
      <c r="AC1086" s="22">
        <v>68.87</v>
      </c>
      <c r="AD1086" s="22">
        <f t="shared" si="19"/>
        <v>68.87</v>
      </c>
      <c r="AE1086" s="22">
        <f t="shared" si="20"/>
        <v>0</v>
      </c>
      <c r="AF1086" s="22">
        <v>1.37</v>
      </c>
      <c r="AG1086" s="22">
        <f t="shared" si="21"/>
        <v>1.37</v>
      </c>
      <c r="AH1086" s="22">
        <f t="shared" si="22"/>
        <v>0</v>
      </c>
      <c r="AI1086" s="22">
        <v>60.86</v>
      </c>
      <c r="AJ1086" s="22">
        <f t="shared" si="23"/>
        <v>60.86</v>
      </c>
      <c r="AK1086" s="22">
        <f t="shared" si="24"/>
        <v>0</v>
      </c>
      <c r="AL1086" s="22">
        <f t="shared" ref="AL1086:AN1086" si="4499">AF1086+AI1086</f>
        <v>62.23</v>
      </c>
      <c r="AM1086" s="22">
        <f t="shared" si="4499"/>
        <v>62.23</v>
      </c>
      <c r="AN1086" s="22">
        <f t="shared" si="4499"/>
        <v>0</v>
      </c>
      <c r="AO1086" s="22">
        <f t="shared" ref="AO1086:AQ1086" si="4500">SUM(J1086+M1086+P1086+S1086+W1086+Z1086+AC1086+AF1086+AI1086)</f>
        <v>255.39</v>
      </c>
      <c r="AP1086" s="22">
        <f t="shared" si="4500"/>
        <v>179.26</v>
      </c>
      <c r="AQ1086" s="22">
        <f t="shared" si="4500"/>
        <v>76.13</v>
      </c>
      <c r="AR1086" s="22">
        <v>0.0</v>
      </c>
      <c r="AS1086" s="22">
        <f t="shared" si="27"/>
        <v>76.13</v>
      </c>
      <c r="AT1086" s="22">
        <f t="shared" si="28"/>
        <v>76.13</v>
      </c>
      <c r="AU1086" s="22">
        <f t="shared" si="29"/>
        <v>0</v>
      </c>
      <c r="AV1086" s="22">
        <f t="shared" ref="AV1086:AV1088" si="4505">82.93*120</f>
        <v>9951.6</v>
      </c>
      <c r="AW1086" s="22">
        <f t="shared" si="31"/>
        <v>9951.6</v>
      </c>
      <c r="AX1086" s="22">
        <f t="shared" si="32"/>
        <v>0</v>
      </c>
      <c r="AY1086" s="22">
        <v>175.06</v>
      </c>
      <c r="AZ1086" s="22">
        <f t="shared" si="33"/>
        <v>175.06</v>
      </c>
      <c r="BA1086" s="22">
        <f t="shared" si="34"/>
        <v>0</v>
      </c>
      <c r="BB1086" s="22">
        <f t="shared" si="35"/>
        <v>10126.66</v>
      </c>
      <c r="BC1086" s="22">
        <f t="shared" ref="BC1086:BD1086" si="4501">SUM(AW1086+AZ1086)</f>
        <v>10126.66</v>
      </c>
      <c r="BD1086" s="22">
        <f t="shared" si="4501"/>
        <v>0</v>
      </c>
      <c r="BE1086" s="22">
        <f t="shared" si="37"/>
        <v>0</v>
      </c>
      <c r="BF1086" s="27">
        <v>0.0</v>
      </c>
      <c r="BG1086" s="22">
        <f t="shared" si="38"/>
        <v>0</v>
      </c>
      <c r="BH1086" s="22">
        <f t="shared" si="39"/>
        <v>0</v>
      </c>
      <c r="BI1086" s="22">
        <v>996.51</v>
      </c>
      <c r="BJ1086" s="22">
        <f t="shared" si="40"/>
        <v>996.51</v>
      </c>
      <c r="BK1086" s="22">
        <f t="shared" si="41"/>
        <v>0</v>
      </c>
      <c r="BL1086" s="22"/>
      <c r="BM1086" s="22">
        <f t="shared" si="42"/>
        <v>0</v>
      </c>
      <c r="BN1086" s="22" t="str">
        <f t="shared" si="43"/>
        <v/>
      </c>
      <c r="BO1086" s="22">
        <f t="shared" ref="BO1086:BQ1086" si="4502">BF1086+BI1086+BL1086</f>
        <v>996.51</v>
      </c>
      <c r="BP1086" s="22">
        <f t="shared" si="4502"/>
        <v>996.51</v>
      </c>
      <c r="BQ1086" s="22">
        <f t="shared" si="4502"/>
        <v>0</v>
      </c>
      <c r="BR1086" s="22">
        <f t="shared" si="45"/>
        <v>0</v>
      </c>
      <c r="BS1086" s="22">
        <v>2711.9</v>
      </c>
      <c r="BT1086" s="22">
        <f t="shared" si="46"/>
        <v>2711.9</v>
      </c>
      <c r="BU1086" s="22">
        <f t="shared" si="47"/>
        <v>0</v>
      </c>
      <c r="BV1086" s="22">
        <f t="shared" si="48"/>
        <v>0</v>
      </c>
      <c r="BW1086" s="27">
        <v>7129.43</v>
      </c>
      <c r="BX1086" s="22">
        <f t="shared" si="49"/>
        <v>7129.43</v>
      </c>
      <c r="BY1086" s="22">
        <f t="shared" si="50"/>
        <v>0</v>
      </c>
      <c r="BZ1086" s="22">
        <f t="shared" si="51"/>
        <v>0</v>
      </c>
      <c r="CA1086" s="22">
        <f t="shared" si="52"/>
        <v>0</v>
      </c>
    </row>
    <row r="1087" ht="14.25" customHeight="1">
      <c r="A1087" s="14" t="s">
        <v>4891</v>
      </c>
      <c r="B1087" s="30" t="s">
        <v>4807</v>
      </c>
      <c r="C1087" s="14"/>
      <c r="D1087" s="14" t="s">
        <v>4892</v>
      </c>
      <c r="E1087" s="14" t="s">
        <v>3171</v>
      </c>
      <c r="F1087" s="14" t="s">
        <v>4553</v>
      </c>
      <c r="G1087" s="14" t="s">
        <v>4893</v>
      </c>
      <c r="H1087" s="25" t="s">
        <v>4810</v>
      </c>
      <c r="I1087" s="26">
        <v>76.13</v>
      </c>
      <c r="J1087" s="22">
        <v>0.0</v>
      </c>
      <c r="K1087" s="22">
        <f t="shared" si="6"/>
        <v>0</v>
      </c>
      <c r="L1087" s="22">
        <f t="shared" si="7"/>
        <v>0</v>
      </c>
      <c r="M1087" s="22">
        <v>0.0</v>
      </c>
      <c r="N1087" s="22">
        <f t="shared" si="8"/>
        <v>0</v>
      </c>
      <c r="O1087" s="22">
        <f t="shared" si="9"/>
        <v>0</v>
      </c>
      <c r="P1087" s="22">
        <v>22.0</v>
      </c>
      <c r="Q1087" s="22">
        <f t="shared" si="10"/>
        <v>0</v>
      </c>
      <c r="R1087" s="22">
        <f t="shared" si="11"/>
        <v>22</v>
      </c>
      <c r="S1087" s="22">
        <v>100.0</v>
      </c>
      <c r="T1087" s="22">
        <f t="shared" si="12"/>
        <v>45.87</v>
      </c>
      <c r="U1087" s="22">
        <f t="shared" si="13"/>
        <v>54.13</v>
      </c>
      <c r="V1087" s="22">
        <f t="shared" si="14"/>
        <v>0</v>
      </c>
      <c r="W1087" s="22">
        <v>13.9</v>
      </c>
      <c r="X1087" s="22">
        <f t="shared" si="15"/>
        <v>13.9</v>
      </c>
      <c r="Y1087" s="22">
        <f t="shared" si="16"/>
        <v>0</v>
      </c>
      <c r="Z1087" s="22">
        <v>0.39</v>
      </c>
      <c r="AA1087" s="22">
        <f t="shared" si="17"/>
        <v>0.39</v>
      </c>
      <c r="AB1087" s="22">
        <f t="shared" si="18"/>
        <v>0</v>
      </c>
      <c r="AC1087" s="22">
        <v>68.87</v>
      </c>
      <c r="AD1087" s="22">
        <f t="shared" si="19"/>
        <v>68.87</v>
      </c>
      <c r="AE1087" s="22">
        <f t="shared" si="20"/>
        <v>0</v>
      </c>
      <c r="AF1087" s="22">
        <v>1.37</v>
      </c>
      <c r="AG1087" s="22">
        <f t="shared" si="21"/>
        <v>1.37</v>
      </c>
      <c r="AH1087" s="22">
        <f t="shared" si="22"/>
        <v>0</v>
      </c>
      <c r="AI1087" s="22">
        <v>60.86</v>
      </c>
      <c r="AJ1087" s="22">
        <f t="shared" si="23"/>
        <v>60.86</v>
      </c>
      <c r="AK1087" s="22">
        <f t="shared" si="24"/>
        <v>0</v>
      </c>
      <c r="AL1087" s="22">
        <f t="shared" ref="AL1087:AN1087" si="4503">AF1087+AI1087</f>
        <v>62.23</v>
      </c>
      <c r="AM1087" s="22">
        <f t="shared" si="4503"/>
        <v>62.23</v>
      </c>
      <c r="AN1087" s="22">
        <f t="shared" si="4503"/>
        <v>0</v>
      </c>
      <c r="AO1087" s="22">
        <f t="shared" ref="AO1087:AQ1087" si="4504">SUM(J1087+M1087+P1087+S1087+W1087+Z1087+AC1087+AF1087+AI1087)</f>
        <v>267.39</v>
      </c>
      <c r="AP1087" s="22">
        <f t="shared" si="4504"/>
        <v>191.26</v>
      </c>
      <c r="AQ1087" s="22">
        <f t="shared" si="4504"/>
        <v>76.13</v>
      </c>
      <c r="AR1087" s="22">
        <v>0.0</v>
      </c>
      <c r="AS1087" s="22">
        <f t="shared" si="27"/>
        <v>76.13</v>
      </c>
      <c r="AT1087" s="22">
        <f t="shared" si="28"/>
        <v>76.13</v>
      </c>
      <c r="AU1087" s="22">
        <f t="shared" si="29"/>
        <v>0</v>
      </c>
      <c r="AV1087" s="22">
        <f t="shared" si="4505"/>
        <v>9951.6</v>
      </c>
      <c r="AW1087" s="22">
        <f t="shared" si="31"/>
        <v>9951.6</v>
      </c>
      <c r="AX1087" s="22">
        <f t="shared" si="32"/>
        <v>0</v>
      </c>
      <c r="AY1087" s="22">
        <v>175.06</v>
      </c>
      <c r="AZ1087" s="22">
        <f t="shared" si="33"/>
        <v>175.06</v>
      </c>
      <c r="BA1087" s="22">
        <f t="shared" si="34"/>
        <v>0</v>
      </c>
      <c r="BB1087" s="22">
        <f t="shared" si="35"/>
        <v>10126.66</v>
      </c>
      <c r="BC1087" s="22">
        <f t="shared" ref="BC1087:BD1087" si="4506">SUM(AW1087+AZ1087)</f>
        <v>10126.66</v>
      </c>
      <c r="BD1087" s="22">
        <f t="shared" si="4506"/>
        <v>0</v>
      </c>
      <c r="BE1087" s="22">
        <f t="shared" si="37"/>
        <v>0</v>
      </c>
      <c r="BF1087" s="27">
        <v>0.0</v>
      </c>
      <c r="BG1087" s="22">
        <f t="shared" si="38"/>
        <v>0</v>
      </c>
      <c r="BH1087" s="22">
        <f t="shared" si="39"/>
        <v>0</v>
      </c>
      <c r="BI1087" s="22">
        <v>288.14</v>
      </c>
      <c r="BJ1087" s="22">
        <f t="shared" si="40"/>
        <v>288.14</v>
      </c>
      <c r="BK1087" s="22">
        <f t="shared" si="41"/>
        <v>0</v>
      </c>
      <c r="BL1087" s="22"/>
      <c r="BM1087" s="22">
        <f t="shared" si="42"/>
        <v>0</v>
      </c>
      <c r="BN1087" s="22" t="str">
        <f t="shared" si="43"/>
        <v/>
      </c>
      <c r="BO1087" s="22">
        <f t="shared" ref="BO1087:BQ1087" si="4507">BF1087+BI1087+BL1087</f>
        <v>288.14</v>
      </c>
      <c r="BP1087" s="22">
        <f t="shared" si="4507"/>
        <v>288.14</v>
      </c>
      <c r="BQ1087" s="22">
        <f t="shared" si="4507"/>
        <v>0</v>
      </c>
      <c r="BR1087" s="22">
        <f t="shared" si="45"/>
        <v>0</v>
      </c>
      <c r="BS1087" s="22">
        <v>0.0</v>
      </c>
      <c r="BT1087" s="22">
        <f t="shared" si="46"/>
        <v>0</v>
      </c>
      <c r="BU1087" s="22">
        <f t="shared" si="47"/>
        <v>0</v>
      </c>
      <c r="BV1087" s="22">
        <f t="shared" si="48"/>
        <v>0</v>
      </c>
      <c r="BW1087" s="27">
        <v>2032.45</v>
      </c>
      <c r="BX1087" s="22">
        <f t="shared" si="49"/>
        <v>2032.45</v>
      </c>
      <c r="BY1087" s="22">
        <f t="shared" si="50"/>
        <v>0</v>
      </c>
      <c r="BZ1087" s="22">
        <f t="shared" si="51"/>
        <v>0</v>
      </c>
      <c r="CA1087" s="22">
        <f t="shared" si="52"/>
        <v>0</v>
      </c>
    </row>
    <row r="1088" ht="14.25" customHeight="1">
      <c r="A1088" s="14" t="s">
        <v>4894</v>
      </c>
      <c r="B1088" s="30" t="s">
        <v>4807</v>
      </c>
      <c r="C1088" s="14"/>
      <c r="D1088" s="14" t="s">
        <v>4895</v>
      </c>
      <c r="E1088" s="14" t="s">
        <v>4266</v>
      </c>
      <c r="F1088" s="14" t="s">
        <v>4300</v>
      </c>
      <c r="G1088" s="14" t="s">
        <v>4896</v>
      </c>
      <c r="H1088" s="25" t="s">
        <v>4810</v>
      </c>
      <c r="I1088" s="26">
        <v>76.13</v>
      </c>
      <c r="J1088" s="22">
        <v>0.0</v>
      </c>
      <c r="K1088" s="22">
        <f t="shared" si="6"/>
        <v>0</v>
      </c>
      <c r="L1088" s="22">
        <f t="shared" si="7"/>
        <v>0</v>
      </c>
      <c r="M1088" s="22">
        <v>0.0</v>
      </c>
      <c r="N1088" s="22">
        <f t="shared" si="8"/>
        <v>0</v>
      </c>
      <c r="O1088" s="22">
        <f t="shared" si="9"/>
        <v>0</v>
      </c>
      <c r="P1088" s="22">
        <v>10.0</v>
      </c>
      <c r="Q1088" s="22">
        <f t="shared" si="10"/>
        <v>0</v>
      </c>
      <c r="R1088" s="22">
        <f t="shared" si="11"/>
        <v>10</v>
      </c>
      <c r="S1088" s="22">
        <v>100.0</v>
      </c>
      <c r="T1088" s="22">
        <f t="shared" si="12"/>
        <v>33.87</v>
      </c>
      <c r="U1088" s="22">
        <f t="shared" si="13"/>
        <v>66.13</v>
      </c>
      <c r="V1088" s="22">
        <f t="shared" si="14"/>
        <v>0</v>
      </c>
      <c r="W1088" s="22">
        <v>13.9</v>
      </c>
      <c r="X1088" s="22">
        <f t="shared" si="15"/>
        <v>13.9</v>
      </c>
      <c r="Y1088" s="22">
        <f t="shared" si="16"/>
        <v>0</v>
      </c>
      <c r="Z1088" s="22">
        <v>0.39</v>
      </c>
      <c r="AA1088" s="22">
        <f t="shared" si="17"/>
        <v>0.39</v>
      </c>
      <c r="AB1088" s="22">
        <f t="shared" si="18"/>
        <v>0</v>
      </c>
      <c r="AC1088" s="22">
        <v>68.87</v>
      </c>
      <c r="AD1088" s="22">
        <f t="shared" si="19"/>
        <v>68.87</v>
      </c>
      <c r="AE1088" s="22">
        <f t="shared" si="20"/>
        <v>0</v>
      </c>
      <c r="AF1088" s="22">
        <v>1.37</v>
      </c>
      <c r="AG1088" s="22">
        <f t="shared" si="21"/>
        <v>1.37</v>
      </c>
      <c r="AH1088" s="22">
        <f t="shared" si="22"/>
        <v>0</v>
      </c>
      <c r="AI1088" s="22">
        <v>60.86</v>
      </c>
      <c r="AJ1088" s="22">
        <f t="shared" si="23"/>
        <v>60.86</v>
      </c>
      <c r="AK1088" s="22">
        <f t="shared" si="24"/>
        <v>0</v>
      </c>
      <c r="AL1088" s="22">
        <f t="shared" ref="AL1088:AN1088" si="4508">AF1088+AI1088</f>
        <v>62.23</v>
      </c>
      <c r="AM1088" s="22">
        <f t="shared" si="4508"/>
        <v>62.23</v>
      </c>
      <c r="AN1088" s="22">
        <f t="shared" si="4508"/>
        <v>0</v>
      </c>
      <c r="AO1088" s="22">
        <f t="shared" ref="AO1088:AQ1088" si="4509">SUM(J1088+M1088+P1088+S1088+W1088+Z1088+AC1088+AF1088+AI1088)</f>
        <v>255.39</v>
      </c>
      <c r="AP1088" s="22">
        <f t="shared" si="4509"/>
        <v>179.26</v>
      </c>
      <c r="AQ1088" s="22">
        <f t="shared" si="4509"/>
        <v>76.13</v>
      </c>
      <c r="AR1088" s="22">
        <v>0.0</v>
      </c>
      <c r="AS1088" s="22">
        <f t="shared" si="27"/>
        <v>76.13</v>
      </c>
      <c r="AT1088" s="22">
        <f t="shared" si="28"/>
        <v>76.13</v>
      </c>
      <c r="AU1088" s="22">
        <f t="shared" si="29"/>
        <v>0</v>
      </c>
      <c r="AV1088" s="22">
        <f t="shared" si="4505"/>
        <v>9951.6</v>
      </c>
      <c r="AW1088" s="22">
        <f t="shared" si="31"/>
        <v>9951.6</v>
      </c>
      <c r="AX1088" s="22">
        <f t="shared" si="32"/>
        <v>0</v>
      </c>
      <c r="AY1088" s="22">
        <v>175.06</v>
      </c>
      <c r="AZ1088" s="22">
        <f t="shared" si="33"/>
        <v>175.06</v>
      </c>
      <c r="BA1088" s="22">
        <f t="shared" si="34"/>
        <v>0</v>
      </c>
      <c r="BB1088" s="22">
        <f t="shared" si="35"/>
        <v>10126.66</v>
      </c>
      <c r="BC1088" s="22">
        <f t="shared" ref="BC1088:BD1088" si="4510">SUM(AW1088+AZ1088)</f>
        <v>10126.66</v>
      </c>
      <c r="BD1088" s="22">
        <f t="shared" si="4510"/>
        <v>0</v>
      </c>
      <c r="BE1088" s="22">
        <f t="shared" si="37"/>
        <v>0</v>
      </c>
      <c r="BF1088" s="27">
        <v>0.0</v>
      </c>
      <c r="BG1088" s="22">
        <f t="shared" si="38"/>
        <v>0</v>
      </c>
      <c r="BH1088" s="22">
        <f t="shared" si="39"/>
        <v>0</v>
      </c>
      <c r="BI1088" s="22">
        <v>283.41</v>
      </c>
      <c r="BJ1088" s="22">
        <f t="shared" si="40"/>
        <v>283.41</v>
      </c>
      <c r="BK1088" s="22">
        <f t="shared" si="41"/>
        <v>0</v>
      </c>
      <c r="BL1088" s="22"/>
      <c r="BM1088" s="22">
        <f t="shared" si="42"/>
        <v>0</v>
      </c>
      <c r="BN1088" s="22" t="str">
        <f t="shared" si="43"/>
        <v/>
      </c>
      <c r="BO1088" s="22">
        <f t="shared" ref="BO1088:BQ1088" si="4511">BF1088+BI1088+BL1088</f>
        <v>283.41</v>
      </c>
      <c r="BP1088" s="22">
        <f t="shared" si="4511"/>
        <v>283.41</v>
      </c>
      <c r="BQ1088" s="22">
        <f t="shared" si="4511"/>
        <v>0</v>
      </c>
      <c r="BR1088" s="22">
        <f t="shared" si="45"/>
        <v>0</v>
      </c>
      <c r="BS1088" s="22">
        <v>0.0</v>
      </c>
      <c r="BT1088" s="22">
        <f t="shared" si="46"/>
        <v>0</v>
      </c>
      <c r="BU1088" s="22">
        <f t="shared" si="47"/>
        <v>0</v>
      </c>
      <c r="BV1088" s="22">
        <f t="shared" si="48"/>
        <v>0</v>
      </c>
      <c r="BW1088" s="27">
        <v>606.53</v>
      </c>
      <c r="BX1088" s="22">
        <f t="shared" si="49"/>
        <v>606.53</v>
      </c>
      <c r="BY1088" s="22">
        <f t="shared" si="50"/>
        <v>0</v>
      </c>
      <c r="BZ1088" s="22">
        <f t="shared" si="51"/>
        <v>0</v>
      </c>
      <c r="CA1088" s="22">
        <f t="shared" si="52"/>
        <v>0</v>
      </c>
    </row>
    <row r="1089" ht="14.25" customHeight="1">
      <c r="A1089" s="14" t="s">
        <v>4897</v>
      </c>
      <c r="B1089" s="30" t="s">
        <v>4807</v>
      </c>
      <c r="C1089" s="14"/>
      <c r="D1089" s="14" t="s">
        <v>4898</v>
      </c>
      <c r="E1089" s="14" t="s">
        <v>758</v>
      </c>
      <c r="F1089" s="14" t="s">
        <v>215</v>
      </c>
      <c r="G1089" s="14" t="s">
        <v>4899</v>
      </c>
      <c r="H1089" s="25" t="s">
        <v>4810</v>
      </c>
      <c r="I1089" s="26">
        <v>76.13</v>
      </c>
      <c r="J1089" s="22">
        <v>0.0</v>
      </c>
      <c r="K1089" s="22">
        <f t="shared" si="6"/>
        <v>0</v>
      </c>
      <c r="L1089" s="22">
        <f t="shared" si="7"/>
        <v>0</v>
      </c>
      <c r="M1089" s="22">
        <v>0.0</v>
      </c>
      <c r="N1089" s="22">
        <f t="shared" si="8"/>
        <v>0</v>
      </c>
      <c r="O1089" s="22">
        <f t="shared" si="9"/>
        <v>0</v>
      </c>
      <c r="P1089" s="22">
        <v>10.0</v>
      </c>
      <c r="Q1089" s="22">
        <f t="shared" si="10"/>
        <v>0</v>
      </c>
      <c r="R1089" s="22">
        <f t="shared" si="11"/>
        <v>10</v>
      </c>
      <c r="S1089" s="22">
        <v>100.0</v>
      </c>
      <c r="T1089" s="22">
        <f t="shared" si="12"/>
        <v>33.87</v>
      </c>
      <c r="U1089" s="22">
        <f t="shared" si="13"/>
        <v>66.13</v>
      </c>
      <c r="V1089" s="22">
        <f t="shared" si="14"/>
        <v>0</v>
      </c>
      <c r="W1089" s="22">
        <v>13.9</v>
      </c>
      <c r="X1089" s="22">
        <f t="shared" si="15"/>
        <v>13.9</v>
      </c>
      <c r="Y1089" s="22">
        <f t="shared" si="16"/>
        <v>0</v>
      </c>
      <c r="Z1089" s="22">
        <v>0.39</v>
      </c>
      <c r="AA1089" s="22">
        <f t="shared" si="17"/>
        <v>0.39</v>
      </c>
      <c r="AB1089" s="22">
        <f t="shared" si="18"/>
        <v>0</v>
      </c>
      <c r="AC1089" s="22">
        <v>68.87</v>
      </c>
      <c r="AD1089" s="22">
        <f t="shared" si="19"/>
        <v>68.87</v>
      </c>
      <c r="AE1089" s="22">
        <f t="shared" si="20"/>
        <v>0</v>
      </c>
      <c r="AF1089" s="22">
        <v>1.37</v>
      </c>
      <c r="AG1089" s="22">
        <f t="shared" si="21"/>
        <v>1.37</v>
      </c>
      <c r="AH1089" s="22">
        <f t="shared" si="22"/>
        <v>0</v>
      </c>
      <c r="AI1089" s="22">
        <v>60.86</v>
      </c>
      <c r="AJ1089" s="22">
        <f t="shared" si="23"/>
        <v>60.86</v>
      </c>
      <c r="AK1089" s="22">
        <f t="shared" si="24"/>
        <v>0</v>
      </c>
      <c r="AL1089" s="22">
        <f t="shared" ref="AL1089:AN1089" si="4512">AF1089+AI1089</f>
        <v>62.23</v>
      </c>
      <c r="AM1089" s="22">
        <f t="shared" si="4512"/>
        <v>62.23</v>
      </c>
      <c r="AN1089" s="22">
        <f t="shared" si="4512"/>
        <v>0</v>
      </c>
      <c r="AO1089" s="22">
        <f t="shared" ref="AO1089:AQ1089" si="4513">SUM(J1089+M1089+P1089+S1089+W1089+Z1089+AC1089+AF1089+AI1089)</f>
        <v>255.39</v>
      </c>
      <c r="AP1089" s="22">
        <f t="shared" si="4513"/>
        <v>179.26</v>
      </c>
      <c r="AQ1089" s="22">
        <f t="shared" si="4513"/>
        <v>76.13</v>
      </c>
      <c r="AR1089" s="22">
        <v>0.0</v>
      </c>
      <c r="AS1089" s="22">
        <f t="shared" si="27"/>
        <v>76.13</v>
      </c>
      <c r="AT1089" s="22">
        <f t="shared" si="28"/>
        <v>76.13</v>
      </c>
      <c r="AU1089" s="22">
        <f t="shared" si="29"/>
        <v>0</v>
      </c>
      <c r="AV1089" s="22">
        <f>37.95*120</f>
        <v>4554</v>
      </c>
      <c r="AW1089" s="22">
        <f t="shared" si="31"/>
        <v>4554</v>
      </c>
      <c r="AX1089" s="22">
        <f t="shared" si="32"/>
        <v>0</v>
      </c>
      <c r="AY1089" s="22">
        <v>70.73</v>
      </c>
      <c r="AZ1089" s="22">
        <f t="shared" si="33"/>
        <v>70.73</v>
      </c>
      <c r="BA1089" s="22">
        <f t="shared" si="34"/>
        <v>0</v>
      </c>
      <c r="BB1089" s="22">
        <f t="shared" si="35"/>
        <v>4624.73</v>
      </c>
      <c r="BC1089" s="22">
        <f t="shared" ref="BC1089:BD1089" si="4514">SUM(AW1089+AZ1089)</f>
        <v>4624.73</v>
      </c>
      <c r="BD1089" s="22">
        <f t="shared" si="4514"/>
        <v>0</v>
      </c>
      <c r="BE1089" s="22">
        <f t="shared" si="37"/>
        <v>0</v>
      </c>
      <c r="BF1089" s="27">
        <v>0.0</v>
      </c>
      <c r="BG1089" s="22">
        <f t="shared" si="38"/>
        <v>0</v>
      </c>
      <c r="BH1089" s="22">
        <f t="shared" si="39"/>
        <v>0</v>
      </c>
      <c r="BI1089" s="22">
        <v>0.0</v>
      </c>
      <c r="BJ1089" s="22">
        <f t="shared" si="40"/>
        <v>0</v>
      </c>
      <c r="BK1089" s="22">
        <f t="shared" si="41"/>
        <v>0</v>
      </c>
      <c r="BL1089" s="22"/>
      <c r="BM1089" s="22">
        <f t="shared" si="42"/>
        <v>0</v>
      </c>
      <c r="BN1089" s="22" t="str">
        <f t="shared" si="43"/>
        <v/>
      </c>
      <c r="BO1089" s="22">
        <f t="shared" ref="BO1089:BQ1089" si="4515">BF1089+BI1089+BL1089</f>
        <v>0</v>
      </c>
      <c r="BP1089" s="22">
        <f t="shared" si="4515"/>
        <v>0</v>
      </c>
      <c r="BQ1089" s="22">
        <f t="shared" si="4515"/>
        <v>0</v>
      </c>
      <c r="BR1089" s="22">
        <f t="shared" si="45"/>
        <v>0</v>
      </c>
      <c r="BS1089" s="22">
        <v>0.0</v>
      </c>
      <c r="BT1089" s="22">
        <f t="shared" si="46"/>
        <v>0</v>
      </c>
      <c r="BU1089" s="22">
        <f t="shared" si="47"/>
        <v>0</v>
      </c>
      <c r="BV1089" s="22">
        <f t="shared" si="48"/>
        <v>0</v>
      </c>
      <c r="BW1089" s="27">
        <v>85.13</v>
      </c>
      <c r="BX1089" s="22">
        <f t="shared" si="49"/>
        <v>85.13</v>
      </c>
      <c r="BY1089" s="22">
        <f t="shared" si="50"/>
        <v>0</v>
      </c>
      <c r="BZ1089" s="22">
        <f t="shared" si="51"/>
        <v>0</v>
      </c>
      <c r="CA1089" s="22">
        <f t="shared" si="52"/>
        <v>0</v>
      </c>
    </row>
    <row r="1090" ht="14.25" customHeight="1">
      <c r="A1090" s="14" t="s">
        <v>4900</v>
      </c>
      <c r="B1090" s="30" t="s">
        <v>4807</v>
      </c>
      <c r="C1090" s="14"/>
      <c r="D1090" s="14" t="s">
        <v>4901</v>
      </c>
      <c r="E1090" s="14" t="s">
        <v>4902</v>
      </c>
      <c r="F1090" s="14" t="s">
        <v>3716</v>
      </c>
      <c r="G1090" s="14" t="s">
        <v>4903</v>
      </c>
      <c r="H1090" s="25" t="s">
        <v>4810</v>
      </c>
      <c r="I1090" s="26">
        <v>76.13</v>
      </c>
      <c r="J1090" s="22">
        <v>0.0</v>
      </c>
      <c r="K1090" s="22">
        <f t="shared" si="6"/>
        <v>0</v>
      </c>
      <c r="L1090" s="22">
        <f t="shared" si="7"/>
        <v>0</v>
      </c>
      <c r="M1090" s="22">
        <v>0.0</v>
      </c>
      <c r="N1090" s="22">
        <f t="shared" si="8"/>
        <v>0</v>
      </c>
      <c r="O1090" s="22">
        <f t="shared" si="9"/>
        <v>0</v>
      </c>
      <c r="P1090" s="22">
        <v>10.0</v>
      </c>
      <c r="Q1090" s="22">
        <f t="shared" si="10"/>
        <v>0</v>
      </c>
      <c r="R1090" s="22">
        <f t="shared" si="11"/>
        <v>10</v>
      </c>
      <c r="S1090" s="22">
        <v>100.0</v>
      </c>
      <c r="T1090" s="22">
        <f t="shared" si="12"/>
        <v>33.87</v>
      </c>
      <c r="U1090" s="22">
        <f t="shared" si="13"/>
        <v>66.13</v>
      </c>
      <c r="V1090" s="22">
        <f t="shared" si="14"/>
        <v>0</v>
      </c>
      <c r="W1090" s="22">
        <v>13.9</v>
      </c>
      <c r="X1090" s="22">
        <f t="shared" si="15"/>
        <v>13.9</v>
      </c>
      <c r="Y1090" s="22">
        <f t="shared" si="16"/>
        <v>0</v>
      </c>
      <c r="Z1090" s="22">
        <v>0.39</v>
      </c>
      <c r="AA1090" s="22">
        <f t="shared" si="17"/>
        <v>0.39</v>
      </c>
      <c r="AB1090" s="22">
        <f t="shared" si="18"/>
        <v>0</v>
      </c>
      <c r="AC1090" s="22">
        <v>68.87</v>
      </c>
      <c r="AD1090" s="22">
        <f t="shared" si="19"/>
        <v>68.87</v>
      </c>
      <c r="AE1090" s="22">
        <f t="shared" si="20"/>
        <v>0</v>
      </c>
      <c r="AF1090" s="22">
        <v>1.37</v>
      </c>
      <c r="AG1090" s="22">
        <f t="shared" si="21"/>
        <v>1.37</v>
      </c>
      <c r="AH1090" s="22">
        <f t="shared" si="22"/>
        <v>0</v>
      </c>
      <c r="AI1090" s="22">
        <v>60.86</v>
      </c>
      <c r="AJ1090" s="22">
        <f t="shared" si="23"/>
        <v>60.86</v>
      </c>
      <c r="AK1090" s="22">
        <f t="shared" si="24"/>
        <v>0</v>
      </c>
      <c r="AL1090" s="22">
        <f t="shared" ref="AL1090:AN1090" si="4516">AF1090+AI1090</f>
        <v>62.23</v>
      </c>
      <c r="AM1090" s="22">
        <f t="shared" si="4516"/>
        <v>62.23</v>
      </c>
      <c r="AN1090" s="22">
        <f t="shared" si="4516"/>
        <v>0</v>
      </c>
      <c r="AO1090" s="22">
        <f t="shared" ref="AO1090:AQ1090" si="4517">SUM(J1090+M1090+P1090+S1090+W1090+Z1090+AC1090+AF1090+AI1090)</f>
        <v>255.39</v>
      </c>
      <c r="AP1090" s="22">
        <f t="shared" si="4517"/>
        <v>179.26</v>
      </c>
      <c r="AQ1090" s="22">
        <f t="shared" si="4517"/>
        <v>76.13</v>
      </c>
      <c r="AR1090" s="22">
        <v>0.0</v>
      </c>
      <c r="AS1090" s="22">
        <f t="shared" si="27"/>
        <v>76.13</v>
      </c>
      <c r="AT1090" s="22">
        <f t="shared" si="28"/>
        <v>76.13</v>
      </c>
      <c r="AU1090" s="22">
        <f t="shared" si="29"/>
        <v>0</v>
      </c>
      <c r="AV1090" s="22">
        <f t="shared" ref="AV1090:AV1091" si="4522">82.93*120</f>
        <v>9951.6</v>
      </c>
      <c r="AW1090" s="22">
        <f t="shared" si="31"/>
        <v>9951.6</v>
      </c>
      <c r="AX1090" s="22">
        <f t="shared" si="32"/>
        <v>0</v>
      </c>
      <c r="AY1090" s="22">
        <v>175.06</v>
      </c>
      <c r="AZ1090" s="22">
        <f t="shared" si="33"/>
        <v>175.06</v>
      </c>
      <c r="BA1090" s="22">
        <f t="shared" si="34"/>
        <v>0</v>
      </c>
      <c r="BB1090" s="22">
        <f t="shared" si="35"/>
        <v>10126.66</v>
      </c>
      <c r="BC1090" s="22">
        <f t="shared" ref="BC1090:BD1090" si="4518">SUM(AW1090+AZ1090)</f>
        <v>10126.66</v>
      </c>
      <c r="BD1090" s="22">
        <f t="shared" si="4518"/>
        <v>0</v>
      </c>
      <c r="BE1090" s="22">
        <f t="shared" si="37"/>
        <v>0</v>
      </c>
      <c r="BF1090" s="27">
        <v>0.0</v>
      </c>
      <c r="BG1090" s="22">
        <f t="shared" si="38"/>
        <v>0</v>
      </c>
      <c r="BH1090" s="22">
        <f t="shared" si="39"/>
        <v>0</v>
      </c>
      <c r="BI1090" s="22">
        <v>283.41</v>
      </c>
      <c r="BJ1090" s="22">
        <f t="shared" si="40"/>
        <v>283.41</v>
      </c>
      <c r="BK1090" s="22">
        <f t="shared" si="41"/>
        <v>0</v>
      </c>
      <c r="BL1090" s="22"/>
      <c r="BM1090" s="22">
        <f t="shared" si="42"/>
        <v>0</v>
      </c>
      <c r="BN1090" s="22" t="str">
        <f t="shared" si="43"/>
        <v/>
      </c>
      <c r="BO1090" s="22">
        <f t="shared" ref="BO1090:BQ1090" si="4519">BF1090+BI1090+BL1090</f>
        <v>283.41</v>
      </c>
      <c r="BP1090" s="22">
        <f t="shared" si="4519"/>
        <v>283.41</v>
      </c>
      <c r="BQ1090" s="22">
        <f t="shared" si="4519"/>
        <v>0</v>
      </c>
      <c r="BR1090" s="22">
        <f t="shared" si="45"/>
        <v>0</v>
      </c>
      <c r="BS1090" s="22">
        <v>0.0</v>
      </c>
      <c r="BT1090" s="22">
        <f t="shared" si="46"/>
        <v>0</v>
      </c>
      <c r="BU1090" s="22">
        <f t="shared" si="47"/>
        <v>0</v>
      </c>
      <c r="BV1090" s="22">
        <f t="shared" si="48"/>
        <v>0</v>
      </c>
      <c r="BW1090" s="27">
        <v>133.98</v>
      </c>
      <c r="BX1090" s="22">
        <f t="shared" si="49"/>
        <v>133.98</v>
      </c>
      <c r="BY1090" s="22">
        <f t="shared" si="50"/>
        <v>0</v>
      </c>
      <c r="BZ1090" s="22">
        <f t="shared" si="51"/>
        <v>0</v>
      </c>
      <c r="CA1090" s="22">
        <f t="shared" si="52"/>
        <v>0</v>
      </c>
    </row>
    <row r="1091" ht="14.25" customHeight="1">
      <c r="A1091" s="14" t="s">
        <v>4904</v>
      </c>
      <c r="B1091" s="30" t="s">
        <v>4807</v>
      </c>
      <c r="C1091" s="14"/>
      <c r="D1091" s="14" t="s">
        <v>4905</v>
      </c>
      <c r="E1091" s="14" t="s">
        <v>4906</v>
      </c>
      <c r="F1091" s="14" t="s">
        <v>4907</v>
      </c>
      <c r="G1091" s="14" t="s">
        <v>4908</v>
      </c>
      <c r="H1091" s="25" t="s">
        <v>4810</v>
      </c>
      <c r="I1091" s="26">
        <v>76.13</v>
      </c>
      <c r="J1091" s="22">
        <v>0.0</v>
      </c>
      <c r="K1091" s="22">
        <f t="shared" si="6"/>
        <v>0</v>
      </c>
      <c r="L1091" s="22">
        <f t="shared" si="7"/>
        <v>0</v>
      </c>
      <c r="M1091" s="22">
        <v>0.0</v>
      </c>
      <c r="N1091" s="22">
        <f t="shared" si="8"/>
        <v>0</v>
      </c>
      <c r="O1091" s="22">
        <f t="shared" si="9"/>
        <v>0</v>
      </c>
      <c r="P1091" s="22">
        <v>22.0</v>
      </c>
      <c r="Q1091" s="22">
        <f t="shared" si="10"/>
        <v>0</v>
      </c>
      <c r="R1091" s="22">
        <f t="shared" si="11"/>
        <v>22</v>
      </c>
      <c r="S1091" s="22">
        <v>100.0</v>
      </c>
      <c r="T1091" s="22">
        <f t="shared" si="12"/>
        <v>45.87</v>
      </c>
      <c r="U1091" s="22">
        <f t="shared" si="13"/>
        <v>54.13</v>
      </c>
      <c r="V1091" s="22">
        <f t="shared" si="14"/>
        <v>0</v>
      </c>
      <c r="W1091" s="22">
        <v>13.9</v>
      </c>
      <c r="X1091" s="22">
        <f t="shared" si="15"/>
        <v>13.9</v>
      </c>
      <c r="Y1091" s="22">
        <f t="shared" si="16"/>
        <v>0</v>
      </c>
      <c r="Z1091" s="22">
        <v>0.39</v>
      </c>
      <c r="AA1091" s="22">
        <f t="shared" si="17"/>
        <v>0.39</v>
      </c>
      <c r="AB1091" s="22">
        <f t="shared" si="18"/>
        <v>0</v>
      </c>
      <c r="AC1091" s="22">
        <v>68.87</v>
      </c>
      <c r="AD1091" s="22">
        <f t="shared" si="19"/>
        <v>68.87</v>
      </c>
      <c r="AE1091" s="22">
        <f t="shared" si="20"/>
        <v>0</v>
      </c>
      <c r="AF1091" s="22">
        <v>1.37</v>
      </c>
      <c r="AG1091" s="22">
        <f t="shared" si="21"/>
        <v>1.37</v>
      </c>
      <c r="AH1091" s="22">
        <f t="shared" si="22"/>
        <v>0</v>
      </c>
      <c r="AI1091" s="22">
        <v>60.86</v>
      </c>
      <c r="AJ1091" s="22">
        <f t="shared" si="23"/>
        <v>60.86</v>
      </c>
      <c r="AK1091" s="22">
        <f t="shared" si="24"/>
        <v>0</v>
      </c>
      <c r="AL1091" s="22">
        <f t="shared" ref="AL1091:AN1091" si="4520">AF1091+AI1091</f>
        <v>62.23</v>
      </c>
      <c r="AM1091" s="22">
        <f t="shared" si="4520"/>
        <v>62.23</v>
      </c>
      <c r="AN1091" s="22">
        <f t="shared" si="4520"/>
        <v>0</v>
      </c>
      <c r="AO1091" s="22">
        <f t="shared" ref="AO1091:AQ1091" si="4521">SUM(J1091+M1091+P1091+S1091+W1091+Z1091+AC1091+AF1091+AI1091)</f>
        <v>267.39</v>
      </c>
      <c r="AP1091" s="22">
        <f t="shared" si="4521"/>
        <v>191.26</v>
      </c>
      <c r="AQ1091" s="22">
        <f t="shared" si="4521"/>
        <v>76.13</v>
      </c>
      <c r="AR1091" s="22">
        <v>0.0</v>
      </c>
      <c r="AS1091" s="22">
        <f t="shared" si="27"/>
        <v>76.13</v>
      </c>
      <c r="AT1091" s="22">
        <f t="shared" si="28"/>
        <v>76.13</v>
      </c>
      <c r="AU1091" s="22">
        <f t="shared" si="29"/>
        <v>0</v>
      </c>
      <c r="AV1091" s="22">
        <f t="shared" si="4522"/>
        <v>9951.6</v>
      </c>
      <c r="AW1091" s="22">
        <f t="shared" si="31"/>
        <v>9951.6</v>
      </c>
      <c r="AX1091" s="22">
        <f t="shared" si="32"/>
        <v>0</v>
      </c>
      <c r="AY1091" s="22">
        <v>175.06</v>
      </c>
      <c r="AZ1091" s="22">
        <f t="shared" si="33"/>
        <v>175.06</v>
      </c>
      <c r="BA1091" s="22">
        <f t="shared" si="34"/>
        <v>0</v>
      </c>
      <c r="BB1091" s="22">
        <f t="shared" si="35"/>
        <v>10126.66</v>
      </c>
      <c r="BC1091" s="22">
        <f t="shared" ref="BC1091:BD1091" si="4523">SUM(AW1091+AZ1091)</f>
        <v>10126.66</v>
      </c>
      <c r="BD1091" s="22">
        <f t="shared" si="4523"/>
        <v>0</v>
      </c>
      <c r="BE1091" s="22">
        <f t="shared" si="37"/>
        <v>0</v>
      </c>
      <c r="BF1091" s="27">
        <v>0.0</v>
      </c>
      <c r="BG1091" s="22">
        <f t="shared" si="38"/>
        <v>0</v>
      </c>
      <c r="BH1091" s="22">
        <f t="shared" si="39"/>
        <v>0</v>
      </c>
      <c r="BI1091" s="22">
        <v>283.41</v>
      </c>
      <c r="BJ1091" s="22">
        <f t="shared" si="40"/>
        <v>283.41</v>
      </c>
      <c r="BK1091" s="22">
        <f t="shared" si="41"/>
        <v>0</v>
      </c>
      <c r="BL1091" s="22"/>
      <c r="BM1091" s="22">
        <f t="shared" si="42"/>
        <v>0</v>
      </c>
      <c r="BN1091" s="22" t="str">
        <f t="shared" si="43"/>
        <v/>
      </c>
      <c r="BO1091" s="22">
        <f t="shared" ref="BO1091:BQ1091" si="4524">BF1091+BI1091+BL1091</f>
        <v>283.41</v>
      </c>
      <c r="BP1091" s="22">
        <f t="shared" si="4524"/>
        <v>283.41</v>
      </c>
      <c r="BQ1091" s="22">
        <f t="shared" si="4524"/>
        <v>0</v>
      </c>
      <c r="BR1091" s="22">
        <f t="shared" si="45"/>
        <v>0</v>
      </c>
      <c r="BS1091" s="22">
        <v>0.0</v>
      </c>
      <c r="BT1091" s="22">
        <f t="shared" si="46"/>
        <v>0</v>
      </c>
      <c r="BU1091" s="22">
        <f t="shared" si="47"/>
        <v>0</v>
      </c>
      <c r="BV1091" s="22">
        <f t="shared" si="48"/>
        <v>0</v>
      </c>
      <c r="BW1091" s="27">
        <v>574.62</v>
      </c>
      <c r="BX1091" s="22">
        <f t="shared" si="49"/>
        <v>574.62</v>
      </c>
      <c r="BY1091" s="22">
        <f t="shared" si="50"/>
        <v>0</v>
      </c>
      <c r="BZ1091" s="22">
        <f t="shared" si="51"/>
        <v>0</v>
      </c>
      <c r="CA1091" s="22">
        <f t="shared" si="52"/>
        <v>0</v>
      </c>
    </row>
    <row r="1092" ht="14.25" customHeight="1">
      <c r="A1092" s="14" t="s">
        <v>4909</v>
      </c>
      <c r="B1092" s="30" t="s">
        <v>4807</v>
      </c>
      <c r="C1092" s="14"/>
      <c r="D1092" s="14" t="s">
        <v>4910</v>
      </c>
      <c r="E1092" s="14" t="s">
        <v>1532</v>
      </c>
      <c r="F1092" s="14" t="s">
        <v>236</v>
      </c>
      <c r="G1092" s="14" t="s">
        <v>4911</v>
      </c>
      <c r="H1092" s="25" t="s">
        <v>4810</v>
      </c>
      <c r="I1092" s="26">
        <v>76.13</v>
      </c>
      <c r="J1092" s="22">
        <v>0.0</v>
      </c>
      <c r="K1092" s="22">
        <f t="shared" si="6"/>
        <v>0</v>
      </c>
      <c r="L1092" s="22">
        <f t="shared" si="7"/>
        <v>0</v>
      </c>
      <c r="M1092" s="22">
        <v>0.0</v>
      </c>
      <c r="N1092" s="22">
        <f t="shared" si="8"/>
        <v>0</v>
      </c>
      <c r="O1092" s="22">
        <f t="shared" si="9"/>
        <v>0</v>
      </c>
      <c r="P1092" s="22">
        <v>10.0</v>
      </c>
      <c r="Q1092" s="22">
        <f t="shared" si="10"/>
        <v>0</v>
      </c>
      <c r="R1092" s="22">
        <f t="shared" si="11"/>
        <v>10</v>
      </c>
      <c r="S1092" s="22">
        <v>100.0</v>
      </c>
      <c r="T1092" s="22">
        <f t="shared" si="12"/>
        <v>33.87</v>
      </c>
      <c r="U1092" s="22">
        <f t="shared" si="13"/>
        <v>66.13</v>
      </c>
      <c r="V1092" s="22">
        <f t="shared" si="14"/>
        <v>0</v>
      </c>
      <c r="W1092" s="22">
        <v>13.9</v>
      </c>
      <c r="X1092" s="22">
        <f t="shared" si="15"/>
        <v>13.9</v>
      </c>
      <c r="Y1092" s="22">
        <f t="shared" si="16"/>
        <v>0</v>
      </c>
      <c r="Z1092" s="22">
        <v>0.39</v>
      </c>
      <c r="AA1092" s="22">
        <f t="shared" si="17"/>
        <v>0.39</v>
      </c>
      <c r="AB1092" s="22">
        <f t="shared" si="18"/>
        <v>0</v>
      </c>
      <c r="AC1092" s="22">
        <v>68.87</v>
      </c>
      <c r="AD1092" s="22">
        <f t="shared" si="19"/>
        <v>68.87</v>
      </c>
      <c r="AE1092" s="22">
        <f t="shared" si="20"/>
        <v>0</v>
      </c>
      <c r="AF1092" s="22">
        <v>1.37</v>
      </c>
      <c r="AG1092" s="22">
        <f t="shared" si="21"/>
        <v>1.37</v>
      </c>
      <c r="AH1092" s="22">
        <f t="shared" si="22"/>
        <v>0</v>
      </c>
      <c r="AI1092" s="22">
        <v>60.86</v>
      </c>
      <c r="AJ1092" s="22">
        <f t="shared" si="23"/>
        <v>60.86</v>
      </c>
      <c r="AK1092" s="22">
        <f t="shared" si="24"/>
        <v>0</v>
      </c>
      <c r="AL1092" s="22">
        <f t="shared" ref="AL1092:AN1092" si="4525">AF1092+AI1092</f>
        <v>62.23</v>
      </c>
      <c r="AM1092" s="22">
        <f t="shared" si="4525"/>
        <v>62.23</v>
      </c>
      <c r="AN1092" s="22">
        <f t="shared" si="4525"/>
        <v>0</v>
      </c>
      <c r="AO1092" s="22">
        <f t="shared" ref="AO1092:AQ1092" si="4526">SUM(J1092+M1092+P1092+S1092+W1092+Z1092+AC1092+AF1092+AI1092)</f>
        <v>255.39</v>
      </c>
      <c r="AP1092" s="22">
        <f t="shared" si="4526"/>
        <v>179.26</v>
      </c>
      <c r="AQ1092" s="22">
        <f t="shared" si="4526"/>
        <v>76.13</v>
      </c>
      <c r="AR1092" s="22">
        <v>0.0</v>
      </c>
      <c r="AS1092" s="22">
        <f t="shared" si="27"/>
        <v>76.13</v>
      </c>
      <c r="AT1092" s="22">
        <f t="shared" si="28"/>
        <v>76.13</v>
      </c>
      <c r="AU1092" s="22">
        <f t="shared" si="29"/>
        <v>0</v>
      </c>
      <c r="AV1092" s="22">
        <f t="shared" ref="AV1092:AV1093" si="4531">37.95*120</f>
        <v>4554</v>
      </c>
      <c r="AW1092" s="22">
        <f t="shared" si="31"/>
        <v>4554</v>
      </c>
      <c r="AX1092" s="22">
        <f t="shared" si="32"/>
        <v>0</v>
      </c>
      <c r="AY1092" s="22">
        <v>70.73</v>
      </c>
      <c r="AZ1092" s="22">
        <f t="shared" si="33"/>
        <v>70.73</v>
      </c>
      <c r="BA1092" s="22">
        <f t="shared" si="34"/>
        <v>0</v>
      </c>
      <c r="BB1092" s="22">
        <f t="shared" si="35"/>
        <v>4624.73</v>
      </c>
      <c r="BC1092" s="22">
        <f t="shared" ref="BC1092:BD1092" si="4527">SUM(AW1092+AZ1092)</f>
        <v>4624.73</v>
      </c>
      <c r="BD1092" s="22">
        <f t="shared" si="4527"/>
        <v>0</v>
      </c>
      <c r="BE1092" s="22">
        <f t="shared" si="37"/>
        <v>0</v>
      </c>
      <c r="BF1092" s="27">
        <v>0.0</v>
      </c>
      <c r="BG1092" s="22">
        <f t="shared" si="38"/>
        <v>0</v>
      </c>
      <c r="BH1092" s="22">
        <f t="shared" si="39"/>
        <v>0</v>
      </c>
      <c r="BI1092" s="22">
        <v>465.96000000000004</v>
      </c>
      <c r="BJ1092" s="22">
        <f t="shared" si="40"/>
        <v>465.96</v>
      </c>
      <c r="BK1092" s="22">
        <f t="shared" si="41"/>
        <v>0</v>
      </c>
      <c r="BL1092" s="22"/>
      <c r="BM1092" s="22">
        <f t="shared" si="42"/>
        <v>0</v>
      </c>
      <c r="BN1092" s="22" t="str">
        <f t="shared" si="43"/>
        <v/>
      </c>
      <c r="BO1092" s="22">
        <f t="shared" ref="BO1092:BQ1092" si="4528">BF1092+BI1092+BL1092</f>
        <v>465.96</v>
      </c>
      <c r="BP1092" s="22">
        <f t="shared" si="4528"/>
        <v>465.96</v>
      </c>
      <c r="BQ1092" s="22">
        <f t="shared" si="4528"/>
        <v>0</v>
      </c>
      <c r="BR1092" s="22">
        <f t="shared" si="45"/>
        <v>0</v>
      </c>
      <c r="BS1092" s="22">
        <v>0.0</v>
      </c>
      <c r="BT1092" s="22">
        <f t="shared" si="46"/>
        <v>0</v>
      </c>
      <c r="BU1092" s="22">
        <f t="shared" si="47"/>
        <v>0</v>
      </c>
      <c r="BV1092" s="22">
        <f t="shared" si="48"/>
        <v>0</v>
      </c>
      <c r="BW1092" s="27">
        <v>0.0</v>
      </c>
      <c r="BX1092" s="22">
        <f t="shared" si="49"/>
        <v>0</v>
      </c>
      <c r="BY1092" s="22">
        <f t="shared" si="50"/>
        <v>0</v>
      </c>
      <c r="BZ1092" s="22">
        <f t="shared" si="51"/>
        <v>0</v>
      </c>
      <c r="CA1092" s="22">
        <f t="shared" si="52"/>
        <v>0</v>
      </c>
    </row>
    <row r="1093" ht="14.25" customHeight="1">
      <c r="A1093" s="14" t="s">
        <v>4912</v>
      </c>
      <c r="B1093" s="30" t="s">
        <v>4807</v>
      </c>
      <c r="C1093" s="14"/>
      <c r="D1093" s="14" t="s">
        <v>4913</v>
      </c>
      <c r="E1093" s="14" t="s">
        <v>374</v>
      </c>
      <c r="F1093" s="14" t="s">
        <v>627</v>
      </c>
      <c r="G1093" s="14" t="s">
        <v>4914</v>
      </c>
      <c r="H1093" s="25" t="s">
        <v>4810</v>
      </c>
      <c r="I1093" s="26">
        <v>76.13</v>
      </c>
      <c r="J1093" s="22">
        <v>0.0</v>
      </c>
      <c r="K1093" s="22">
        <f t="shared" si="6"/>
        <v>0</v>
      </c>
      <c r="L1093" s="22">
        <f t="shared" si="7"/>
        <v>0</v>
      </c>
      <c r="M1093" s="22">
        <v>0.0</v>
      </c>
      <c r="N1093" s="22">
        <f t="shared" si="8"/>
        <v>0</v>
      </c>
      <c r="O1093" s="22">
        <f t="shared" si="9"/>
        <v>0</v>
      </c>
      <c r="P1093" s="22">
        <v>10.0</v>
      </c>
      <c r="Q1093" s="22">
        <f t="shared" si="10"/>
        <v>0</v>
      </c>
      <c r="R1093" s="22">
        <f t="shared" si="11"/>
        <v>10</v>
      </c>
      <c r="S1093" s="22">
        <v>100.0</v>
      </c>
      <c r="T1093" s="22">
        <f t="shared" si="12"/>
        <v>33.87</v>
      </c>
      <c r="U1093" s="22">
        <f t="shared" si="13"/>
        <v>66.13</v>
      </c>
      <c r="V1093" s="22">
        <f t="shared" si="14"/>
        <v>0</v>
      </c>
      <c r="W1093" s="22">
        <v>13.9</v>
      </c>
      <c r="X1093" s="22">
        <f t="shared" si="15"/>
        <v>13.9</v>
      </c>
      <c r="Y1093" s="22">
        <f t="shared" si="16"/>
        <v>0</v>
      </c>
      <c r="Z1093" s="22">
        <v>0.39</v>
      </c>
      <c r="AA1093" s="22">
        <f t="shared" si="17"/>
        <v>0.39</v>
      </c>
      <c r="AB1093" s="22">
        <f t="shared" si="18"/>
        <v>0</v>
      </c>
      <c r="AC1093" s="22">
        <v>68.87</v>
      </c>
      <c r="AD1093" s="22">
        <f t="shared" si="19"/>
        <v>68.87</v>
      </c>
      <c r="AE1093" s="22">
        <f t="shared" si="20"/>
        <v>0</v>
      </c>
      <c r="AF1093" s="22">
        <v>1.37</v>
      </c>
      <c r="AG1093" s="22">
        <f t="shared" si="21"/>
        <v>1.37</v>
      </c>
      <c r="AH1093" s="22">
        <f t="shared" si="22"/>
        <v>0</v>
      </c>
      <c r="AI1093" s="22">
        <v>60.86</v>
      </c>
      <c r="AJ1093" s="22">
        <f t="shared" si="23"/>
        <v>60.86</v>
      </c>
      <c r="AK1093" s="22">
        <f t="shared" si="24"/>
        <v>0</v>
      </c>
      <c r="AL1093" s="22">
        <f t="shared" ref="AL1093:AN1093" si="4529">AF1093+AI1093</f>
        <v>62.23</v>
      </c>
      <c r="AM1093" s="22">
        <f t="shared" si="4529"/>
        <v>62.23</v>
      </c>
      <c r="AN1093" s="22">
        <f t="shared" si="4529"/>
        <v>0</v>
      </c>
      <c r="AO1093" s="22">
        <f t="shared" ref="AO1093:AQ1093" si="4530">SUM(J1093+M1093+P1093+S1093+W1093+Z1093+AC1093+AF1093+AI1093)</f>
        <v>255.39</v>
      </c>
      <c r="AP1093" s="22">
        <f t="shared" si="4530"/>
        <v>179.26</v>
      </c>
      <c r="AQ1093" s="22">
        <f t="shared" si="4530"/>
        <v>76.13</v>
      </c>
      <c r="AR1093" s="22">
        <v>0.0</v>
      </c>
      <c r="AS1093" s="22">
        <f t="shared" si="27"/>
        <v>76.13</v>
      </c>
      <c r="AT1093" s="22">
        <f t="shared" si="28"/>
        <v>76.13</v>
      </c>
      <c r="AU1093" s="22">
        <f t="shared" si="29"/>
        <v>0</v>
      </c>
      <c r="AV1093" s="22">
        <f t="shared" si="4531"/>
        <v>4554</v>
      </c>
      <c r="AW1093" s="22">
        <f t="shared" si="31"/>
        <v>4554</v>
      </c>
      <c r="AX1093" s="22">
        <f t="shared" si="32"/>
        <v>0</v>
      </c>
      <c r="AY1093" s="22">
        <v>70.73</v>
      </c>
      <c r="AZ1093" s="22">
        <f t="shared" si="33"/>
        <v>70.73</v>
      </c>
      <c r="BA1093" s="22">
        <f t="shared" si="34"/>
        <v>0</v>
      </c>
      <c r="BB1093" s="22">
        <f t="shared" si="35"/>
        <v>4624.73</v>
      </c>
      <c r="BC1093" s="22">
        <f t="shared" ref="BC1093:BD1093" si="4532">SUM(AW1093+AZ1093)</f>
        <v>4624.73</v>
      </c>
      <c r="BD1093" s="22">
        <f t="shared" si="4532"/>
        <v>0</v>
      </c>
      <c r="BE1093" s="22">
        <f t="shared" si="37"/>
        <v>0</v>
      </c>
      <c r="BF1093" s="27">
        <v>0.0</v>
      </c>
      <c r="BG1093" s="22">
        <f t="shared" si="38"/>
        <v>0</v>
      </c>
      <c r="BH1093" s="22">
        <f t="shared" si="39"/>
        <v>0</v>
      </c>
      <c r="BI1093" s="22">
        <v>453.69000000000005</v>
      </c>
      <c r="BJ1093" s="22">
        <f t="shared" si="40"/>
        <v>453.69</v>
      </c>
      <c r="BK1093" s="22">
        <f t="shared" si="41"/>
        <v>0</v>
      </c>
      <c r="BL1093" s="22"/>
      <c r="BM1093" s="22">
        <f t="shared" si="42"/>
        <v>0</v>
      </c>
      <c r="BN1093" s="22" t="str">
        <f t="shared" si="43"/>
        <v/>
      </c>
      <c r="BO1093" s="22">
        <f t="shared" ref="BO1093:BQ1093" si="4533">BF1093+BI1093+BL1093</f>
        <v>453.69</v>
      </c>
      <c r="BP1093" s="22">
        <f t="shared" si="4533"/>
        <v>453.69</v>
      </c>
      <c r="BQ1093" s="22">
        <f t="shared" si="4533"/>
        <v>0</v>
      </c>
      <c r="BR1093" s="22">
        <f t="shared" si="45"/>
        <v>0</v>
      </c>
      <c r="BS1093" s="22">
        <v>0.0</v>
      </c>
      <c r="BT1093" s="22">
        <f t="shared" si="46"/>
        <v>0</v>
      </c>
      <c r="BU1093" s="22">
        <f t="shared" si="47"/>
        <v>0</v>
      </c>
      <c r="BV1093" s="22">
        <f t="shared" si="48"/>
        <v>0</v>
      </c>
      <c r="BW1093" s="27">
        <v>1457.82</v>
      </c>
      <c r="BX1093" s="22">
        <f t="shared" si="49"/>
        <v>1457.82</v>
      </c>
      <c r="BY1093" s="22">
        <f t="shared" si="50"/>
        <v>0</v>
      </c>
      <c r="BZ1093" s="22">
        <f t="shared" si="51"/>
        <v>0</v>
      </c>
      <c r="CA1093" s="22">
        <f t="shared" si="52"/>
        <v>0</v>
      </c>
    </row>
    <row r="1094" ht="14.25" customHeight="1">
      <c r="A1094" s="14" t="s">
        <v>4915</v>
      </c>
      <c r="B1094" s="30" t="s">
        <v>4807</v>
      </c>
      <c r="C1094" s="14"/>
      <c r="D1094" s="14" t="s">
        <v>4916</v>
      </c>
      <c r="E1094" s="14" t="s">
        <v>1010</v>
      </c>
      <c r="F1094" s="14" t="s">
        <v>3853</v>
      </c>
      <c r="G1094" s="14" t="s">
        <v>4917</v>
      </c>
      <c r="H1094" s="25" t="s">
        <v>4810</v>
      </c>
      <c r="I1094" s="26">
        <v>76.13</v>
      </c>
      <c r="J1094" s="22">
        <v>0.0</v>
      </c>
      <c r="K1094" s="22">
        <f t="shared" si="6"/>
        <v>0</v>
      </c>
      <c r="L1094" s="22">
        <f t="shared" si="7"/>
        <v>0</v>
      </c>
      <c r="M1094" s="22">
        <v>0.0</v>
      </c>
      <c r="N1094" s="22">
        <f t="shared" si="8"/>
        <v>0</v>
      </c>
      <c r="O1094" s="22">
        <f t="shared" si="9"/>
        <v>0</v>
      </c>
      <c r="P1094" s="22">
        <v>10.0</v>
      </c>
      <c r="Q1094" s="22">
        <f t="shared" si="10"/>
        <v>0</v>
      </c>
      <c r="R1094" s="22">
        <f t="shared" si="11"/>
        <v>10</v>
      </c>
      <c r="S1094" s="22">
        <v>100.0</v>
      </c>
      <c r="T1094" s="22">
        <f t="shared" si="12"/>
        <v>33.87</v>
      </c>
      <c r="U1094" s="22">
        <f t="shared" si="13"/>
        <v>66.13</v>
      </c>
      <c r="V1094" s="22">
        <f t="shared" si="14"/>
        <v>0</v>
      </c>
      <c r="W1094" s="22">
        <v>13.9</v>
      </c>
      <c r="X1094" s="22">
        <f t="shared" si="15"/>
        <v>13.9</v>
      </c>
      <c r="Y1094" s="22">
        <f t="shared" si="16"/>
        <v>0</v>
      </c>
      <c r="Z1094" s="22">
        <v>0.39</v>
      </c>
      <c r="AA1094" s="22">
        <f t="shared" si="17"/>
        <v>0.39</v>
      </c>
      <c r="AB1094" s="22">
        <f t="shared" si="18"/>
        <v>0</v>
      </c>
      <c r="AC1094" s="22">
        <v>68.87</v>
      </c>
      <c r="AD1094" s="22">
        <f t="shared" si="19"/>
        <v>68.87</v>
      </c>
      <c r="AE1094" s="22">
        <f t="shared" si="20"/>
        <v>0</v>
      </c>
      <c r="AF1094" s="22">
        <v>1.37</v>
      </c>
      <c r="AG1094" s="22">
        <f t="shared" si="21"/>
        <v>1.37</v>
      </c>
      <c r="AH1094" s="22">
        <f t="shared" si="22"/>
        <v>0</v>
      </c>
      <c r="AI1094" s="22">
        <v>60.86</v>
      </c>
      <c r="AJ1094" s="22">
        <f t="shared" si="23"/>
        <v>60.86</v>
      </c>
      <c r="AK1094" s="22">
        <f t="shared" si="24"/>
        <v>0</v>
      </c>
      <c r="AL1094" s="22">
        <f t="shared" ref="AL1094:AN1094" si="4534">AF1094+AI1094</f>
        <v>62.23</v>
      </c>
      <c r="AM1094" s="22">
        <f t="shared" si="4534"/>
        <v>62.23</v>
      </c>
      <c r="AN1094" s="22">
        <f t="shared" si="4534"/>
        <v>0</v>
      </c>
      <c r="AO1094" s="22">
        <f t="shared" ref="AO1094:AQ1094" si="4535">SUM(J1094+M1094+P1094+S1094+W1094+Z1094+AC1094+AF1094+AI1094)</f>
        <v>255.39</v>
      </c>
      <c r="AP1094" s="22">
        <f t="shared" si="4535"/>
        <v>179.26</v>
      </c>
      <c r="AQ1094" s="22">
        <f t="shared" si="4535"/>
        <v>76.13</v>
      </c>
      <c r="AR1094" s="22">
        <v>0.0</v>
      </c>
      <c r="AS1094" s="22">
        <f t="shared" si="27"/>
        <v>76.13</v>
      </c>
      <c r="AT1094" s="22">
        <f t="shared" si="28"/>
        <v>76.13</v>
      </c>
      <c r="AU1094" s="22">
        <f t="shared" si="29"/>
        <v>0</v>
      </c>
      <c r="AV1094" s="22">
        <f t="shared" ref="AV1094:AV1100" si="4540">82.93*120</f>
        <v>9951.6</v>
      </c>
      <c r="AW1094" s="22">
        <f t="shared" si="31"/>
        <v>9951.6</v>
      </c>
      <c r="AX1094" s="22">
        <f t="shared" si="32"/>
        <v>0</v>
      </c>
      <c r="AY1094" s="22">
        <v>175.06</v>
      </c>
      <c r="AZ1094" s="22">
        <f t="shared" si="33"/>
        <v>175.06</v>
      </c>
      <c r="BA1094" s="22">
        <f t="shared" si="34"/>
        <v>0</v>
      </c>
      <c r="BB1094" s="22">
        <f t="shared" si="35"/>
        <v>10126.66</v>
      </c>
      <c r="BC1094" s="22">
        <f t="shared" ref="BC1094:BD1094" si="4536">SUM(AW1094+AZ1094)</f>
        <v>10126.66</v>
      </c>
      <c r="BD1094" s="22">
        <f t="shared" si="4536"/>
        <v>0</v>
      </c>
      <c r="BE1094" s="22">
        <f t="shared" si="37"/>
        <v>0</v>
      </c>
      <c r="BF1094" s="27">
        <v>0.0</v>
      </c>
      <c r="BG1094" s="22">
        <f t="shared" si="38"/>
        <v>0</v>
      </c>
      <c r="BH1094" s="22">
        <f t="shared" si="39"/>
        <v>0</v>
      </c>
      <c r="BI1094" s="22">
        <v>283.41</v>
      </c>
      <c r="BJ1094" s="22">
        <f t="shared" si="40"/>
        <v>283.41</v>
      </c>
      <c r="BK1094" s="22">
        <f t="shared" si="41"/>
        <v>0</v>
      </c>
      <c r="BL1094" s="22"/>
      <c r="BM1094" s="22">
        <f t="shared" si="42"/>
        <v>0</v>
      </c>
      <c r="BN1094" s="22" t="str">
        <f t="shared" si="43"/>
        <v/>
      </c>
      <c r="BO1094" s="22">
        <f t="shared" ref="BO1094:BQ1094" si="4537">BF1094+BI1094+BL1094</f>
        <v>283.41</v>
      </c>
      <c r="BP1094" s="22">
        <f t="shared" si="4537"/>
        <v>283.41</v>
      </c>
      <c r="BQ1094" s="22">
        <f t="shared" si="4537"/>
        <v>0</v>
      </c>
      <c r="BR1094" s="22">
        <f t="shared" si="45"/>
        <v>0</v>
      </c>
      <c r="BS1094" s="22">
        <v>2711.9</v>
      </c>
      <c r="BT1094" s="22">
        <f t="shared" si="46"/>
        <v>2711.9</v>
      </c>
      <c r="BU1094" s="22">
        <f t="shared" si="47"/>
        <v>0</v>
      </c>
      <c r="BV1094" s="22">
        <f t="shared" si="48"/>
        <v>0</v>
      </c>
      <c r="BW1094" s="27">
        <v>872.57</v>
      </c>
      <c r="BX1094" s="22">
        <f t="shared" si="49"/>
        <v>872.57</v>
      </c>
      <c r="BY1094" s="22">
        <f t="shared" si="50"/>
        <v>0</v>
      </c>
      <c r="BZ1094" s="22">
        <f t="shared" si="51"/>
        <v>0</v>
      </c>
      <c r="CA1094" s="22">
        <f t="shared" si="52"/>
        <v>0</v>
      </c>
    </row>
    <row r="1095" ht="14.25" customHeight="1">
      <c r="A1095" s="14" t="s">
        <v>4918</v>
      </c>
      <c r="B1095" s="30" t="s">
        <v>4807</v>
      </c>
      <c r="C1095" s="14"/>
      <c r="D1095" s="14" t="s">
        <v>4919</v>
      </c>
      <c r="E1095" s="14" t="s">
        <v>1010</v>
      </c>
      <c r="F1095" s="14" t="s">
        <v>4553</v>
      </c>
      <c r="G1095" s="14" t="s">
        <v>4920</v>
      </c>
      <c r="H1095" s="25" t="s">
        <v>4810</v>
      </c>
      <c r="I1095" s="26">
        <v>76.13</v>
      </c>
      <c r="J1095" s="22">
        <v>0.0</v>
      </c>
      <c r="K1095" s="22">
        <f t="shared" si="6"/>
        <v>0</v>
      </c>
      <c r="L1095" s="22">
        <f t="shared" si="7"/>
        <v>0</v>
      </c>
      <c r="M1095" s="22">
        <v>0.0</v>
      </c>
      <c r="N1095" s="22">
        <f t="shared" si="8"/>
        <v>0</v>
      </c>
      <c r="O1095" s="22">
        <f t="shared" si="9"/>
        <v>0</v>
      </c>
      <c r="P1095" s="22">
        <v>10.0</v>
      </c>
      <c r="Q1095" s="22">
        <f t="shared" si="10"/>
        <v>0</v>
      </c>
      <c r="R1095" s="22">
        <f t="shared" si="11"/>
        <v>10</v>
      </c>
      <c r="S1095" s="22">
        <v>100.0</v>
      </c>
      <c r="T1095" s="22">
        <f t="shared" si="12"/>
        <v>33.87</v>
      </c>
      <c r="U1095" s="22">
        <f t="shared" si="13"/>
        <v>66.13</v>
      </c>
      <c r="V1095" s="22">
        <f t="shared" si="14"/>
        <v>0</v>
      </c>
      <c r="W1095" s="22">
        <v>13.9</v>
      </c>
      <c r="X1095" s="22">
        <f t="shared" si="15"/>
        <v>13.9</v>
      </c>
      <c r="Y1095" s="22">
        <f t="shared" si="16"/>
        <v>0</v>
      </c>
      <c r="Z1095" s="22">
        <v>0.39</v>
      </c>
      <c r="AA1095" s="22">
        <f t="shared" si="17"/>
        <v>0.39</v>
      </c>
      <c r="AB1095" s="22">
        <f t="shared" si="18"/>
        <v>0</v>
      </c>
      <c r="AC1095" s="22">
        <v>68.87</v>
      </c>
      <c r="AD1095" s="22">
        <f t="shared" si="19"/>
        <v>68.87</v>
      </c>
      <c r="AE1095" s="22">
        <f t="shared" si="20"/>
        <v>0</v>
      </c>
      <c r="AF1095" s="22">
        <v>1.37</v>
      </c>
      <c r="AG1095" s="22">
        <f t="shared" si="21"/>
        <v>1.37</v>
      </c>
      <c r="AH1095" s="22">
        <f t="shared" si="22"/>
        <v>0</v>
      </c>
      <c r="AI1095" s="22">
        <v>60.86</v>
      </c>
      <c r="AJ1095" s="22">
        <f t="shared" si="23"/>
        <v>60.86</v>
      </c>
      <c r="AK1095" s="22">
        <f t="shared" si="24"/>
        <v>0</v>
      </c>
      <c r="AL1095" s="22">
        <f t="shared" ref="AL1095:AN1095" si="4538">AF1095+AI1095</f>
        <v>62.23</v>
      </c>
      <c r="AM1095" s="22">
        <f t="shared" si="4538"/>
        <v>62.23</v>
      </c>
      <c r="AN1095" s="22">
        <f t="shared" si="4538"/>
        <v>0</v>
      </c>
      <c r="AO1095" s="22">
        <f t="shared" ref="AO1095:AQ1095" si="4539">SUM(J1095+M1095+P1095+S1095+W1095+Z1095+AC1095+AF1095+AI1095)</f>
        <v>255.39</v>
      </c>
      <c r="AP1095" s="22">
        <f t="shared" si="4539"/>
        <v>179.26</v>
      </c>
      <c r="AQ1095" s="22">
        <f t="shared" si="4539"/>
        <v>76.13</v>
      </c>
      <c r="AR1095" s="22">
        <v>0.0</v>
      </c>
      <c r="AS1095" s="22">
        <f t="shared" si="27"/>
        <v>76.13</v>
      </c>
      <c r="AT1095" s="22">
        <f t="shared" si="28"/>
        <v>76.13</v>
      </c>
      <c r="AU1095" s="22">
        <f t="shared" si="29"/>
        <v>0</v>
      </c>
      <c r="AV1095" s="22">
        <f t="shared" si="4540"/>
        <v>9951.6</v>
      </c>
      <c r="AW1095" s="22">
        <f t="shared" si="31"/>
        <v>9951.6</v>
      </c>
      <c r="AX1095" s="22">
        <f t="shared" si="32"/>
        <v>0</v>
      </c>
      <c r="AY1095" s="22">
        <v>175.06</v>
      </c>
      <c r="AZ1095" s="22">
        <f t="shared" si="33"/>
        <v>175.06</v>
      </c>
      <c r="BA1095" s="22">
        <f t="shared" si="34"/>
        <v>0</v>
      </c>
      <c r="BB1095" s="22">
        <f t="shared" si="35"/>
        <v>10126.66</v>
      </c>
      <c r="BC1095" s="22">
        <f t="shared" ref="BC1095:BD1095" si="4541">SUM(AW1095+AZ1095)</f>
        <v>10126.66</v>
      </c>
      <c r="BD1095" s="22">
        <f t="shared" si="4541"/>
        <v>0</v>
      </c>
      <c r="BE1095" s="22">
        <f t="shared" si="37"/>
        <v>0</v>
      </c>
      <c r="BF1095" s="27">
        <v>0.0</v>
      </c>
      <c r="BG1095" s="22">
        <f t="shared" si="38"/>
        <v>0</v>
      </c>
      <c r="BH1095" s="22">
        <f t="shared" si="39"/>
        <v>0</v>
      </c>
      <c r="BI1095" s="22">
        <v>288.14</v>
      </c>
      <c r="BJ1095" s="22">
        <f t="shared" si="40"/>
        <v>288.14</v>
      </c>
      <c r="BK1095" s="22">
        <f t="shared" si="41"/>
        <v>0</v>
      </c>
      <c r="BL1095" s="22"/>
      <c r="BM1095" s="22">
        <f t="shared" si="42"/>
        <v>0</v>
      </c>
      <c r="BN1095" s="22" t="str">
        <f t="shared" si="43"/>
        <v/>
      </c>
      <c r="BO1095" s="22">
        <f t="shared" ref="BO1095:BQ1095" si="4542">BF1095+BI1095+BL1095</f>
        <v>288.14</v>
      </c>
      <c r="BP1095" s="22">
        <f t="shared" si="4542"/>
        <v>288.14</v>
      </c>
      <c r="BQ1095" s="22">
        <f t="shared" si="4542"/>
        <v>0</v>
      </c>
      <c r="BR1095" s="22">
        <f t="shared" si="45"/>
        <v>0</v>
      </c>
      <c r="BS1095" s="22">
        <v>0.0</v>
      </c>
      <c r="BT1095" s="22">
        <f t="shared" si="46"/>
        <v>0</v>
      </c>
      <c r="BU1095" s="22">
        <f t="shared" si="47"/>
        <v>0</v>
      </c>
      <c r="BV1095" s="22">
        <f t="shared" si="48"/>
        <v>0</v>
      </c>
      <c r="BW1095" s="27">
        <v>0.0</v>
      </c>
      <c r="BX1095" s="22">
        <f t="shared" si="49"/>
        <v>0</v>
      </c>
      <c r="BY1095" s="22">
        <f t="shared" si="50"/>
        <v>0</v>
      </c>
      <c r="BZ1095" s="22">
        <f t="shared" si="51"/>
        <v>0</v>
      </c>
      <c r="CA1095" s="22">
        <f t="shared" si="52"/>
        <v>0</v>
      </c>
    </row>
    <row r="1096" ht="14.25" customHeight="1">
      <c r="A1096" s="14" t="s">
        <v>4921</v>
      </c>
      <c r="B1096" s="30" t="s">
        <v>4807</v>
      </c>
      <c r="C1096" s="14"/>
      <c r="D1096" s="14" t="s">
        <v>4922</v>
      </c>
      <c r="E1096" s="14" t="s">
        <v>4685</v>
      </c>
      <c r="F1096" s="14" t="s">
        <v>4553</v>
      </c>
      <c r="G1096" s="14" t="s">
        <v>4923</v>
      </c>
      <c r="H1096" s="25" t="s">
        <v>4810</v>
      </c>
      <c r="I1096" s="26">
        <v>76.13</v>
      </c>
      <c r="J1096" s="22">
        <v>0.0</v>
      </c>
      <c r="K1096" s="22">
        <f t="shared" si="6"/>
        <v>0</v>
      </c>
      <c r="L1096" s="22">
        <f t="shared" si="7"/>
        <v>0</v>
      </c>
      <c r="M1096" s="22">
        <v>0.0</v>
      </c>
      <c r="N1096" s="22">
        <f t="shared" si="8"/>
        <v>0</v>
      </c>
      <c r="O1096" s="22">
        <f t="shared" si="9"/>
        <v>0</v>
      </c>
      <c r="P1096" s="22">
        <v>10.0</v>
      </c>
      <c r="Q1096" s="22">
        <f t="shared" si="10"/>
        <v>0</v>
      </c>
      <c r="R1096" s="22">
        <f t="shared" si="11"/>
        <v>10</v>
      </c>
      <c r="S1096" s="22">
        <v>100.0</v>
      </c>
      <c r="T1096" s="22">
        <f t="shared" si="12"/>
        <v>33.87</v>
      </c>
      <c r="U1096" s="22">
        <f t="shared" si="13"/>
        <v>66.13</v>
      </c>
      <c r="V1096" s="22">
        <f t="shared" si="14"/>
        <v>0</v>
      </c>
      <c r="W1096" s="22">
        <v>13.9</v>
      </c>
      <c r="X1096" s="22">
        <f t="shared" si="15"/>
        <v>13.9</v>
      </c>
      <c r="Y1096" s="22">
        <f t="shared" si="16"/>
        <v>0</v>
      </c>
      <c r="Z1096" s="22">
        <v>0.39</v>
      </c>
      <c r="AA1096" s="22">
        <f t="shared" si="17"/>
        <v>0.39</v>
      </c>
      <c r="AB1096" s="22">
        <f t="shared" si="18"/>
        <v>0</v>
      </c>
      <c r="AC1096" s="22">
        <v>68.87</v>
      </c>
      <c r="AD1096" s="22">
        <f t="shared" si="19"/>
        <v>68.87</v>
      </c>
      <c r="AE1096" s="22">
        <f t="shared" si="20"/>
        <v>0</v>
      </c>
      <c r="AF1096" s="22">
        <v>1.37</v>
      </c>
      <c r="AG1096" s="22">
        <f t="shared" si="21"/>
        <v>1.37</v>
      </c>
      <c r="AH1096" s="22">
        <f t="shared" si="22"/>
        <v>0</v>
      </c>
      <c r="AI1096" s="22">
        <v>60.86</v>
      </c>
      <c r="AJ1096" s="22">
        <f t="shared" si="23"/>
        <v>60.86</v>
      </c>
      <c r="AK1096" s="22">
        <f t="shared" si="24"/>
        <v>0</v>
      </c>
      <c r="AL1096" s="22">
        <f t="shared" ref="AL1096:AN1096" si="4543">AF1096+AI1096</f>
        <v>62.23</v>
      </c>
      <c r="AM1096" s="22">
        <f t="shared" si="4543"/>
        <v>62.23</v>
      </c>
      <c r="AN1096" s="22">
        <f t="shared" si="4543"/>
        <v>0</v>
      </c>
      <c r="AO1096" s="22">
        <f t="shared" ref="AO1096:AQ1096" si="4544">SUM(J1096+M1096+P1096+S1096+W1096+Z1096+AC1096+AF1096+AI1096)</f>
        <v>255.39</v>
      </c>
      <c r="AP1096" s="22">
        <f t="shared" si="4544"/>
        <v>179.26</v>
      </c>
      <c r="AQ1096" s="22">
        <f t="shared" si="4544"/>
        <v>76.13</v>
      </c>
      <c r="AR1096" s="22">
        <v>0.0</v>
      </c>
      <c r="AS1096" s="22">
        <f t="shared" si="27"/>
        <v>76.13</v>
      </c>
      <c r="AT1096" s="22">
        <f t="shared" si="28"/>
        <v>76.13</v>
      </c>
      <c r="AU1096" s="22">
        <f t="shared" si="29"/>
        <v>0</v>
      </c>
      <c r="AV1096" s="22">
        <f t="shared" si="4540"/>
        <v>9951.6</v>
      </c>
      <c r="AW1096" s="22">
        <f t="shared" si="31"/>
        <v>9951.6</v>
      </c>
      <c r="AX1096" s="22">
        <f t="shared" si="32"/>
        <v>0</v>
      </c>
      <c r="AY1096" s="22">
        <v>175.06</v>
      </c>
      <c r="AZ1096" s="22">
        <f t="shared" si="33"/>
        <v>175.06</v>
      </c>
      <c r="BA1096" s="22">
        <f t="shared" si="34"/>
        <v>0</v>
      </c>
      <c r="BB1096" s="22">
        <f t="shared" si="35"/>
        <v>10126.66</v>
      </c>
      <c r="BC1096" s="22">
        <f t="shared" ref="BC1096:BD1096" si="4545">SUM(AW1096+AZ1096)</f>
        <v>10126.66</v>
      </c>
      <c r="BD1096" s="22">
        <f t="shared" si="4545"/>
        <v>0</v>
      </c>
      <c r="BE1096" s="22">
        <f t="shared" si="37"/>
        <v>0</v>
      </c>
      <c r="BF1096" s="27">
        <v>0.0</v>
      </c>
      <c r="BG1096" s="22">
        <f t="shared" si="38"/>
        <v>0</v>
      </c>
      <c r="BH1096" s="22">
        <f t="shared" si="39"/>
        <v>0</v>
      </c>
      <c r="BI1096" s="22">
        <v>283.41</v>
      </c>
      <c r="BJ1096" s="22">
        <f t="shared" si="40"/>
        <v>283.41</v>
      </c>
      <c r="BK1096" s="22">
        <f t="shared" si="41"/>
        <v>0</v>
      </c>
      <c r="BL1096" s="22"/>
      <c r="BM1096" s="22">
        <f t="shared" si="42"/>
        <v>0</v>
      </c>
      <c r="BN1096" s="22" t="str">
        <f t="shared" si="43"/>
        <v/>
      </c>
      <c r="BO1096" s="22">
        <f t="shared" ref="BO1096:BQ1096" si="4546">BF1096+BI1096+BL1096</f>
        <v>283.41</v>
      </c>
      <c r="BP1096" s="22">
        <f t="shared" si="4546"/>
        <v>283.41</v>
      </c>
      <c r="BQ1096" s="22">
        <f t="shared" si="4546"/>
        <v>0</v>
      </c>
      <c r="BR1096" s="22">
        <f t="shared" si="45"/>
        <v>0</v>
      </c>
      <c r="BS1096" s="22">
        <v>0.0</v>
      </c>
      <c r="BT1096" s="22">
        <f t="shared" si="46"/>
        <v>0</v>
      </c>
      <c r="BU1096" s="22">
        <f t="shared" si="47"/>
        <v>0</v>
      </c>
      <c r="BV1096" s="22">
        <f t="shared" si="48"/>
        <v>0</v>
      </c>
      <c r="BW1096" s="27">
        <v>2713.45</v>
      </c>
      <c r="BX1096" s="22">
        <f t="shared" si="49"/>
        <v>2713.45</v>
      </c>
      <c r="BY1096" s="22">
        <f t="shared" si="50"/>
        <v>0</v>
      </c>
      <c r="BZ1096" s="22">
        <f t="shared" si="51"/>
        <v>0</v>
      </c>
      <c r="CA1096" s="22">
        <f t="shared" si="52"/>
        <v>0</v>
      </c>
    </row>
    <row r="1097" ht="14.25" customHeight="1">
      <c r="A1097" s="14" t="s">
        <v>4924</v>
      </c>
      <c r="B1097" s="30" t="s">
        <v>4807</v>
      </c>
      <c r="C1097" s="14"/>
      <c r="D1097" s="14" t="s">
        <v>4925</v>
      </c>
      <c r="E1097" s="14" t="s">
        <v>1010</v>
      </c>
      <c r="F1097" s="14" t="s">
        <v>4300</v>
      </c>
      <c r="G1097" s="14" t="s">
        <v>4926</v>
      </c>
      <c r="H1097" s="25" t="s">
        <v>4810</v>
      </c>
      <c r="I1097" s="26">
        <v>76.13</v>
      </c>
      <c r="J1097" s="22">
        <v>0.0</v>
      </c>
      <c r="K1097" s="22">
        <f t="shared" si="6"/>
        <v>0</v>
      </c>
      <c r="L1097" s="22">
        <f t="shared" si="7"/>
        <v>0</v>
      </c>
      <c r="M1097" s="22">
        <v>0.0</v>
      </c>
      <c r="N1097" s="22">
        <f t="shared" si="8"/>
        <v>0</v>
      </c>
      <c r="O1097" s="22">
        <f t="shared" si="9"/>
        <v>0</v>
      </c>
      <c r="P1097" s="22">
        <v>10.0</v>
      </c>
      <c r="Q1097" s="22">
        <f t="shared" si="10"/>
        <v>0</v>
      </c>
      <c r="R1097" s="22">
        <f t="shared" si="11"/>
        <v>10</v>
      </c>
      <c r="S1097" s="22">
        <v>100.0</v>
      </c>
      <c r="T1097" s="22">
        <f t="shared" si="12"/>
        <v>33.87</v>
      </c>
      <c r="U1097" s="22">
        <f t="shared" si="13"/>
        <v>66.13</v>
      </c>
      <c r="V1097" s="22">
        <f t="shared" si="14"/>
        <v>0</v>
      </c>
      <c r="W1097" s="22">
        <v>13.9</v>
      </c>
      <c r="X1097" s="22">
        <f t="shared" si="15"/>
        <v>13.9</v>
      </c>
      <c r="Y1097" s="22">
        <f t="shared" si="16"/>
        <v>0</v>
      </c>
      <c r="Z1097" s="22">
        <v>0.39</v>
      </c>
      <c r="AA1097" s="22">
        <f t="shared" si="17"/>
        <v>0.39</v>
      </c>
      <c r="AB1097" s="22">
        <f t="shared" si="18"/>
        <v>0</v>
      </c>
      <c r="AC1097" s="22">
        <v>68.87</v>
      </c>
      <c r="AD1097" s="22">
        <f t="shared" si="19"/>
        <v>68.87</v>
      </c>
      <c r="AE1097" s="22">
        <f t="shared" si="20"/>
        <v>0</v>
      </c>
      <c r="AF1097" s="22">
        <v>1.37</v>
      </c>
      <c r="AG1097" s="22">
        <f t="shared" si="21"/>
        <v>1.37</v>
      </c>
      <c r="AH1097" s="22">
        <f t="shared" si="22"/>
        <v>0</v>
      </c>
      <c r="AI1097" s="22">
        <v>60.86</v>
      </c>
      <c r="AJ1097" s="22">
        <f t="shared" si="23"/>
        <v>60.86</v>
      </c>
      <c r="AK1097" s="22">
        <f t="shared" si="24"/>
        <v>0</v>
      </c>
      <c r="AL1097" s="22">
        <f t="shared" ref="AL1097:AN1097" si="4547">AF1097+AI1097</f>
        <v>62.23</v>
      </c>
      <c r="AM1097" s="22">
        <f t="shared" si="4547"/>
        <v>62.23</v>
      </c>
      <c r="AN1097" s="22">
        <f t="shared" si="4547"/>
        <v>0</v>
      </c>
      <c r="AO1097" s="22">
        <f t="shared" ref="AO1097:AQ1097" si="4548">SUM(J1097+M1097+P1097+S1097+W1097+Z1097+AC1097+AF1097+AI1097)</f>
        <v>255.39</v>
      </c>
      <c r="AP1097" s="22">
        <f t="shared" si="4548"/>
        <v>179.26</v>
      </c>
      <c r="AQ1097" s="22">
        <f t="shared" si="4548"/>
        <v>76.13</v>
      </c>
      <c r="AR1097" s="22">
        <v>0.0</v>
      </c>
      <c r="AS1097" s="22">
        <f t="shared" si="27"/>
        <v>76.13</v>
      </c>
      <c r="AT1097" s="22">
        <f t="shared" si="28"/>
        <v>76.13</v>
      </c>
      <c r="AU1097" s="22">
        <f t="shared" si="29"/>
        <v>0</v>
      </c>
      <c r="AV1097" s="22">
        <f t="shared" si="4540"/>
        <v>9951.6</v>
      </c>
      <c r="AW1097" s="22">
        <f t="shared" si="31"/>
        <v>9951.6</v>
      </c>
      <c r="AX1097" s="22">
        <f t="shared" si="32"/>
        <v>0</v>
      </c>
      <c r="AY1097" s="22">
        <v>175.06</v>
      </c>
      <c r="AZ1097" s="22">
        <f t="shared" si="33"/>
        <v>175.06</v>
      </c>
      <c r="BA1097" s="22">
        <f t="shared" si="34"/>
        <v>0</v>
      </c>
      <c r="BB1097" s="22">
        <f t="shared" si="35"/>
        <v>10126.66</v>
      </c>
      <c r="BC1097" s="22">
        <f t="shared" ref="BC1097:BD1097" si="4549">SUM(AW1097+AZ1097)</f>
        <v>10126.66</v>
      </c>
      <c r="BD1097" s="22">
        <f t="shared" si="4549"/>
        <v>0</v>
      </c>
      <c r="BE1097" s="22">
        <f t="shared" si="37"/>
        <v>0</v>
      </c>
      <c r="BF1097" s="27">
        <v>0.0</v>
      </c>
      <c r="BG1097" s="22">
        <f t="shared" si="38"/>
        <v>0</v>
      </c>
      <c r="BH1097" s="22">
        <f t="shared" si="39"/>
        <v>0</v>
      </c>
      <c r="BI1097" s="22">
        <v>283.41</v>
      </c>
      <c r="BJ1097" s="22">
        <f t="shared" si="40"/>
        <v>283.41</v>
      </c>
      <c r="BK1097" s="22">
        <f t="shared" si="41"/>
        <v>0</v>
      </c>
      <c r="BL1097" s="22"/>
      <c r="BM1097" s="22">
        <f t="shared" si="42"/>
        <v>0</v>
      </c>
      <c r="BN1097" s="22" t="str">
        <f t="shared" si="43"/>
        <v/>
      </c>
      <c r="BO1097" s="22">
        <f t="shared" ref="BO1097:BQ1097" si="4550">BF1097+BI1097+BL1097</f>
        <v>283.41</v>
      </c>
      <c r="BP1097" s="22">
        <f t="shared" si="4550"/>
        <v>283.41</v>
      </c>
      <c r="BQ1097" s="22">
        <f t="shared" si="4550"/>
        <v>0</v>
      </c>
      <c r="BR1097" s="22">
        <f t="shared" si="45"/>
        <v>0</v>
      </c>
      <c r="BS1097" s="22">
        <v>0.0</v>
      </c>
      <c r="BT1097" s="22">
        <f t="shared" si="46"/>
        <v>0</v>
      </c>
      <c r="BU1097" s="22">
        <f t="shared" si="47"/>
        <v>0</v>
      </c>
      <c r="BV1097" s="22">
        <f t="shared" si="48"/>
        <v>0</v>
      </c>
      <c r="BW1097" s="27">
        <v>3426.43</v>
      </c>
      <c r="BX1097" s="22">
        <f t="shared" si="49"/>
        <v>3426.43</v>
      </c>
      <c r="BY1097" s="22">
        <f t="shared" si="50"/>
        <v>0</v>
      </c>
      <c r="BZ1097" s="22">
        <f t="shared" si="51"/>
        <v>0</v>
      </c>
      <c r="CA1097" s="22">
        <f t="shared" si="52"/>
        <v>0</v>
      </c>
    </row>
    <row r="1098" ht="14.25" customHeight="1">
      <c r="A1098" s="14" t="s">
        <v>4927</v>
      </c>
      <c r="B1098" s="30" t="s">
        <v>4807</v>
      </c>
      <c r="C1098" s="14"/>
      <c r="D1098" s="14" t="s">
        <v>4928</v>
      </c>
      <c r="E1098" s="14" t="s">
        <v>4929</v>
      </c>
      <c r="F1098" s="14" t="s">
        <v>4036</v>
      </c>
      <c r="G1098" s="14" t="s">
        <v>4930</v>
      </c>
      <c r="H1098" s="25" t="s">
        <v>4810</v>
      </c>
      <c r="I1098" s="26">
        <v>76.13</v>
      </c>
      <c r="J1098" s="22">
        <v>0.0</v>
      </c>
      <c r="K1098" s="22">
        <f t="shared" si="6"/>
        <v>0</v>
      </c>
      <c r="L1098" s="22">
        <f t="shared" si="7"/>
        <v>0</v>
      </c>
      <c r="M1098" s="22">
        <v>0.0</v>
      </c>
      <c r="N1098" s="22">
        <f t="shared" si="8"/>
        <v>0</v>
      </c>
      <c r="O1098" s="22">
        <f t="shared" si="9"/>
        <v>0</v>
      </c>
      <c r="P1098" s="22">
        <v>22.0</v>
      </c>
      <c r="Q1098" s="22">
        <f t="shared" si="10"/>
        <v>0</v>
      </c>
      <c r="R1098" s="22">
        <f t="shared" si="11"/>
        <v>22</v>
      </c>
      <c r="S1098" s="22">
        <v>100.0</v>
      </c>
      <c r="T1098" s="22">
        <f t="shared" si="12"/>
        <v>45.87</v>
      </c>
      <c r="U1098" s="22">
        <f t="shared" si="13"/>
        <v>54.13</v>
      </c>
      <c r="V1098" s="22">
        <f t="shared" si="14"/>
        <v>0</v>
      </c>
      <c r="W1098" s="22">
        <v>13.9</v>
      </c>
      <c r="X1098" s="22">
        <f t="shared" si="15"/>
        <v>13.9</v>
      </c>
      <c r="Y1098" s="22">
        <f t="shared" si="16"/>
        <v>0</v>
      </c>
      <c r="Z1098" s="22">
        <v>0.39</v>
      </c>
      <c r="AA1098" s="22">
        <f t="shared" si="17"/>
        <v>0.39</v>
      </c>
      <c r="AB1098" s="22">
        <f t="shared" si="18"/>
        <v>0</v>
      </c>
      <c r="AC1098" s="22">
        <v>68.87</v>
      </c>
      <c r="AD1098" s="22">
        <f t="shared" si="19"/>
        <v>68.87</v>
      </c>
      <c r="AE1098" s="22">
        <f t="shared" si="20"/>
        <v>0</v>
      </c>
      <c r="AF1098" s="22">
        <v>1.37</v>
      </c>
      <c r="AG1098" s="22">
        <f t="shared" si="21"/>
        <v>1.37</v>
      </c>
      <c r="AH1098" s="22">
        <f t="shared" si="22"/>
        <v>0</v>
      </c>
      <c r="AI1098" s="22">
        <v>60.86</v>
      </c>
      <c r="AJ1098" s="22">
        <f t="shared" si="23"/>
        <v>60.86</v>
      </c>
      <c r="AK1098" s="22">
        <f t="shared" si="24"/>
        <v>0</v>
      </c>
      <c r="AL1098" s="22">
        <f t="shared" ref="AL1098:AN1098" si="4551">AF1098+AI1098</f>
        <v>62.23</v>
      </c>
      <c r="AM1098" s="22">
        <f t="shared" si="4551"/>
        <v>62.23</v>
      </c>
      <c r="AN1098" s="22">
        <f t="shared" si="4551"/>
        <v>0</v>
      </c>
      <c r="AO1098" s="22">
        <f t="shared" ref="AO1098:AQ1098" si="4552">SUM(J1098+M1098+P1098+S1098+W1098+Z1098+AC1098+AF1098+AI1098)</f>
        <v>267.39</v>
      </c>
      <c r="AP1098" s="22">
        <f t="shared" si="4552"/>
        <v>191.26</v>
      </c>
      <c r="AQ1098" s="22">
        <f t="shared" si="4552"/>
        <v>76.13</v>
      </c>
      <c r="AR1098" s="22">
        <v>0.0</v>
      </c>
      <c r="AS1098" s="22">
        <f t="shared" si="27"/>
        <v>76.13</v>
      </c>
      <c r="AT1098" s="22">
        <f t="shared" si="28"/>
        <v>76.13</v>
      </c>
      <c r="AU1098" s="22">
        <f t="shared" si="29"/>
        <v>0</v>
      </c>
      <c r="AV1098" s="22">
        <f t="shared" si="4540"/>
        <v>9951.6</v>
      </c>
      <c r="AW1098" s="22">
        <f t="shared" si="31"/>
        <v>9951.6</v>
      </c>
      <c r="AX1098" s="22">
        <f t="shared" si="32"/>
        <v>0</v>
      </c>
      <c r="AY1098" s="22">
        <v>175.06</v>
      </c>
      <c r="AZ1098" s="22">
        <f t="shared" si="33"/>
        <v>175.06</v>
      </c>
      <c r="BA1098" s="22">
        <f t="shared" si="34"/>
        <v>0</v>
      </c>
      <c r="BB1098" s="22">
        <f t="shared" si="35"/>
        <v>10126.66</v>
      </c>
      <c r="BC1098" s="22">
        <f t="shared" ref="BC1098:BD1098" si="4553">SUM(AW1098+AZ1098)</f>
        <v>10126.66</v>
      </c>
      <c r="BD1098" s="22">
        <f t="shared" si="4553"/>
        <v>0</v>
      </c>
      <c r="BE1098" s="22">
        <f t="shared" si="37"/>
        <v>0</v>
      </c>
      <c r="BF1098" s="27">
        <v>0.0</v>
      </c>
      <c r="BG1098" s="22">
        <f t="shared" si="38"/>
        <v>0</v>
      </c>
      <c r="BH1098" s="22">
        <f t="shared" si="39"/>
        <v>0</v>
      </c>
      <c r="BI1098" s="22">
        <v>283.41</v>
      </c>
      <c r="BJ1098" s="22">
        <f t="shared" si="40"/>
        <v>283.41</v>
      </c>
      <c r="BK1098" s="22">
        <f t="shared" si="41"/>
        <v>0</v>
      </c>
      <c r="BL1098" s="22"/>
      <c r="BM1098" s="22">
        <f t="shared" si="42"/>
        <v>0</v>
      </c>
      <c r="BN1098" s="22" t="str">
        <f t="shared" si="43"/>
        <v/>
      </c>
      <c r="BO1098" s="22">
        <f t="shared" ref="BO1098:BQ1098" si="4554">BF1098+BI1098+BL1098</f>
        <v>283.41</v>
      </c>
      <c r="BP1098" s="22">
        <f t="shared" si="4554"/>
        <v>283.41</v>
      </c>
      <c r="BQ1098" s="22">
        <f t="shared" si="4554"/>
        <v>0</v>
      </c>
      <c r="BR1098" s="22">
        <f t="shared" si="45"/>
        <v>0</v>
      </c>
      <c r="BS1098" s="22">
        <v>0.0</v>
      </c>
      <c r="BT1098" s="22">
        <f t="shared" si="46"/>
        <v>0</v>
      </c>
      <c r="BU1098" s="22">
        <f t="shared" si="47"/>
        <v>0</v>
      </c>
      <c r="BV1098" s="22">
        <f t="shared" si="48"/>
        <v>0</v>
      </c>
      <c r="BW1098" s="27">
        <v>947.05</v>
      </c>
      <c r="BX1098" s="22">
        <f t="shared" si="49"/>
        <v>947.05</v>
      </c>
      <c r="BY1098" s="22">
        <f t="shared" si="50"/>
        <v>0</v>
      </c>
      <c r="BZ1098" s="22">
        <f t="shared" si="51"/>
        <v>0</v>
      </c>
      <c r="CA1098" s="22">
        <f t="shared" si="52"/>
        <v>0</v>
      </c>
    </row>
    <row r="1099" ht="14.25" customHeight="1">
      <c r="A1099" s="14" t="s">
        <v>4931</v>
      </c>
      <c r="B1099" s="30" t="s">
        <v>4807</v>
      </c>
      <c r="C1099" s="14"/>
      <c r="D1099" s="14" t="s">
        <v>4932</v>
      </c>
      <c r="E1099" s="14" t="s">
        <v>1010</v>
      </c>
      <c r="F1099" s="14" t="s">
        <v>3760</v>
      </c>
      <c r="G1099" s="14" t="s">
        <v>4933</v>
      </c>
      <c r="H1099" s="25" t="s">
        <v>4810</v>
      </c>
      <c r="I1099" s="26">
        <v>76.13</v>
      </c>
      <c r="J1099" s="22">
        <v>0.0</v>
      </c>
      <c r="K1099" s="22">
        <f t="shared" si="6"/>
        <v>0</v>
      </c>
      <c r="L1099" s="22">
        <f t="shared" si="7"/>
        <v>0</v>
      </c>
      <c r="M1099" s="22">
        <v>0.0</v>
      </c>
      <c r="N1099" s="22">
        <f t="shared" si="8"/>
        <v>0</v>
      </c>
      <c r="O1099" s="22">
        <f t="shared" si="9"/>
        <v>0</v>
      </c>
      <c r="P1099" s="22">
        <v>10.0</v>
      </c>
      <c r="Q1099" s="22">
        <f t="shared" si="10"/>
        <v>0</v>
      </c>
      <c r="R1099" s="22">
        <f t="shared" si="11"/>
        <v>10</v>
      </c>
      <c r="S1099" s="22">
        <v>100.0</v>
      </c>
      <c r="T1099" s="22">
        <f t="shared" si="12"/>
        <v>33.87</v>
      </c>
      <c r="U1099" s="22">
        <f t="shared" si="13"/>
        <v>66.13</v>
      </c>
      <c r="V1099" s="22">
        <f t="shared" si="14"/>
        <v>0</v>
      </c>
      <c r="W1099" s="22">
        <v>13.9</v>
      </c>
      <c r="X1099" s="22">
        <f t="shared" si="15"/>
        <v>13.9</v>
      </c>
      <c r="Y1099" s="22">
        <f t="shared" si="16"/>
        <v>0</v>
      </c>
      <c r="Z1099" s="22">
        <v>0.39</v>
      </c>
      <c r="AA1099" s="22">
        <f t="shared" si="17"/>
        <v>0.39</v>
      </c>
      <c r="AB1099" s="22">
        <f t="shared" si="18"/>
        <v>0</v>
      </c>
      <c r="AC1099" s="22">
        <v>68.87</v>
      </c>
      <c r="AD1099" s="22">
        <f t="shared" si="19"/>
        <v>68.87</v>
      </c>
      <c r="AE1099" s="22">
        <f t="shared" si="20"/>
        <v>0</v>
      </c>
      <c r="AF1099" s="22">
        <v>1.37</v>
      </c>
      <c r="AG1099" s="22">
        <f t="shared" si="21"/>
        <v>1.37</v>
      </c>
      <c r="AH1099" s="22">
        <f t="shared" si="22"/>
        <v>0</v>
      </c>
      <c r="AI1099" s="22">
        <v>60.86</v>
      </c>
      <c r="AJ1099" s="22">
        <f t="shared" si="23"/>
        <v>60.86</v>
      </c>
      <c r="AK1099" s="22">
        <f t="shared" si="24"/>
        <v>0</v>
      </c>
      <c r="AL1099" s="22">
        <f t="shared" ref="AL1099:AN1099" si="4555">AF1099+AI1099</f>
        <v>62.23</v>
      </c>
      <c r="AM1099" s="22">
        <f t="shared" si="4555"/>
        <v>62.23</v>
      </c>
      <c r="AN1099" s="22">
        <f t="shared" si="4555"/>
        <v>0</v>
      </c>
      <c r="AO1099" s="22">
        <f t="shared" ref="AO1099:AQ1099" si="4556">SUM(J1099+M1099+P1099+S1099+W1099+Z1099+AC1099+AF1099+AI1099)</f>
        <v>255.39</v>
      </c>
      <c r="AP1099" s="22">
        <f t="shared" si="4556"/>
        <v>179.26</v>
      </c>
      <c r="AQ1099" s="22">
        <f t="shared" si="4556"/>
        <v>76.13</v>
      </c>
      <c r="AR1099" s="22">
        <v>0.0</v>
      </c>
      <c r="AS1099" s="22">
        <f t="shared" si="27"/>
        <v>76.13</v>
      </c>
      <c r="AT1099" s="22">
        <f t="shared" si="28"/>
        <v>76.13</v>
      </c>
      <c r="AU1099" s="22">
        <f t="shared" si="29"/>
        <v>0</v>
      </c>
      <c r="AV1099" s="22">
        <f t="shared" si="4540"/>
        <v>9951.6</v>
      </c>
      <c r="AW1099" s="22">
        <f t="shared" si="31"/>
        <v>9951.6</v>
      </c>
      <c r="AX1099" s="22">
        <f t="shared" si="32"/>
        <v>0</v>
      </c>
      <c r="AY1099" s="22">
        <v>175.06</v>
      </c>
      <c r="AZ1099" s="22">
        <f t="shared" si="33"/>
        <v>175.06</v>
      </c>
      <c r="BA1099" s="22">
        <f t="shared" si="34"/>
        <v>0</v>
      </c>
      <c r="BB1099" s="22">
        <f t="shared" si="35"/>
        <v>10126.66</v>
      </c>
      <c r="BC1099" s="22">
        <f t="shared" ref="BC1099:BD1099" si="4557">SUM(AW1099+AZ1099)</f>
        <v>10126.66</v>
      </c>
      <c r="BD1099" s="22">
        <f t="shared" si="4557"/>
        <v>0</v>
      </c>
      <c r="BE1099" s="22">
        <f t="shared" si="37"/>
        <v>0</v>
      </c>
      <c r="BF1099" s="27">
        <v>0.0</v>
      </c>
      <c r="BG1099" s="22">
        <f t="shared" si="38"/>
        <v>0</v>
      </c>
      <c r="BH1099" s="22">
        <f t="shared" si="39"/>
        <v>0</v>
      </c>
      <c r="BI1099" s="22">
        <v>283.41</v>
      </c>
      <c r="BJ1099" s="22">
        <f t="shared" si="40"/>
        <v>283.41</v>
      </c>
      <c r="BK1099" s="22">
        <f t="shared" si="41"/>
        <v>0</v>
      </c>
      <c r="BL1099" s="22"/>
      <c r="BM1099" s="22">
        <f t="shared" si="42"/>
        <v>0</v>
      </c>
      <c r="BN1099" s="22" t="str">
        <f t="shared" si="43"/>
        <v/>
      </c>
      <c r="BO1099" s="22">
        <f t="shared" ref="BO1099:BQ1099" si="4558">BF1099+BI1099+BL1099</f>
        <v>283.41</v>
      </c>
      <c r="BP1099" s="22">
        <f t="shared" si="4558"/>
        <v>283.41</v>
      </c>
      <c r="BQ1099" s="22">
        <f t="shared" si="4558"/>
        <v>0</v>
      </c>
      <c r="BR1099" s="22">
        <f t="shared" si="45"/>
        <v>0</v>
      </c>
      <c r="BS1099" s="22">
        <v>0.0</v>
      </c>
      <c r="BT1099" s="22">
        <f t="shared" si="46"/>
        <v>0</v>
      </c>
      <c r="BU1099" s="22">
        <f t="shared" si="47"/>
        <v>0</v>
      </c>
      <c r="BV1099" s="22">
        <f t="shared" si="48"/>
        <v>0</v>
      </c>
      <c r="BW1099" s="27">
        <v>1191.8</v>
      </c>
      <c r="BX1099" s="22">
        <f t="shared" si="49"/>
        <v>1191.8</v>
      </c>
      <c r="BY1099" s="22">
        <f t="shared" si="50"/>
        <v>0</v>
      </c>
      <c r="BZ1099" s="22">
        <f t="shared" si="51"/>
        <v>0</v>
      </c>
      <c r="CA1099" s="22">
        <f t="shared" si="52"/>
        <v>0</v>
      </c>
    </row>
    <row r="1100" ht="14.25" customHeight="1">
      <c r="A1100" s="14" t="s">
        <v>4934</v>
      </c>
      <c r="B1100" s="30" t="s">
        <v>4807</v>
      </c>
      <c r="C1100" s="14"/>
      <c r="D1100" s="14" t="s">
        <v>4935</v>
      </c>
      <c r="E1100" s="14" t="s">
        <v>1010</v>
      </c>
      <c r="F1100" s="14" t="s">
        <v>3716</v>
      </c>
      <c r="G1100" s="14" t="s">
        <v>4936</v>
      </c>
      <c r="H1100" s="25" t="s">
        <v>4810</v>
      </c>
      <c r="I1100" s="26">
        <v>76.13</v>
      </c>
      <c r="J1100" s="22">
        <v>0.0</v>
      </c>
      <c r="K1100" s="22">
        <f t="shared" si="6"/>
        <v>0</v>
      </c>
      <c r="L1100" s="22">
        <f t="shared" si="7"/>
        <v>0</v>
      </c>
      <c r="M1100" s="22">
        <v>0.0</v>
      </c>
      <c r="N1100" s="22">
        <f t="shared" si="8"/>
        <v>0</v>
      </c>
      <c r="O1100" s="22">
        <f t="shared" si="9"/>
        <v>0</v>
      </c>
      <c r="P1100" s="22">
        <v>10.0</v>
      </c>
      <c r="Q1100" s="22">
        <f t="shared" si="10"/>
        <v>0</v>
      </c>
      <c r="R1100" s="22">
        <f t="shared" si="11"/>
        <v>10</v>
      </c>
      <c r="S1100" s="22">
        <v>100.0</v>
      </c>
      <c r="T1100" s="22">
        <f t="shared" si="12"/>
        <v>33.87</v>
      </c>
      <c r="U1100" s="22">
        <f t="shared" si="13"/>
        <v>66.13</v>
      </c>
      <c r="V1100" s="22">
        <f t="shared" si="14"/>
        <v>0</v>
      </c>
      <c r="W1100" s="22">
        <v>13.9</v>
      </c>
      <c r="X1100" s="22">
        <f t="shared" si="15"/>
        <v>13.9</v>
      </c>
      <c r="Y1100" s="22">
        <f t="shared" si="16"/>
        <v>0</v>
      </c>
      <c r="Z1100" s="22">
        <v>0.39</v>
      </c>
      <c r="AA1100" s="22">
        <f t="shared" si="17"/>
        <v>0.39</v>
      </c>
      <c r="AB1100" s="22">
        <f t="shared" si="18"/>
        <v>0</v>
      </c>
      <c r="AC1100" s="22">
        <v>68.87</v>
      </c>
      <c r="AD1100" s="22">
        <f t="shared" si="19"/>
        <v>68.87</v>
      </c>
      <c r="AE1100" s="22">
        <f t="shared" si="20"/>
        <v>0</v>
      </c>
      <c r="AF1100" s="22">
        <v>1.37</v>
      </c>
      <c r="AG1100" s="22">
        <f t="shared" si="21"/>
        <v>1.37</v>
      </c>
      <c r="AH1100" s="22">
        <f t="shared" si="22"/>
        <v>0</v>
      </c>
      <c r="AI1100" s="22">
        <v>60.86</v>
      </c>
      <c r="AJ1100" s="22">
        <f t="shared" si="23"/>
        <v>60.86</v>
      </c>
      <c r="AK1100" s="22">
        <f t="shared" si="24"/>
        <v>0</v>
      </c>
      <c r="AL1100" s="22">
        <f t="shared" ref="AL1100:AN1100" si="4559">AF1100+AI1100</f>
        <v>62.23</v>
      </c>
      <c r="AM1100" s="22">
        <f t="shared" si="4559"/>
        <v>62.23</v>
      </c>
      <c r="AN1100" s="22">
        <f t="shared" si="4559"/>
        <v>0</v>
      </c>
      <c r="AO1100" s="22">
        <f t="shared" ref="AO1100:AQ1100" si="4560">SUM(J1100+M1100+P1100+S1100+W1100+Z1100+AC1100+AF1100+AI1100)</f>
        <v>255.39</v>
      </c>
      <c r="AP1100" s="22">
        <f t="shared" si="4560"/>
        <v>179.26</v>
      </c>
      <c r="AQ1100" s="22">
        <f t="shared" si="4560"/>
        <v>76.13</v>
      </c>
      <c r="AR1100" s="22">
        <v>0.0</v>
      </c>
      <c r="AS1100" s="22">
        <f t="shared" si="27"/>
        <v>76.13</v>
      </c>
      <c r="AT1100" s="22">
        <f t="shared" si="28"/>
        <v>76.13</v>
      </c>
      <c r="AU1100" s="22">
        <f t="shared" si="29"/>
        <v>0</v>
      </c>
      <c r="AV1100" s="22">
        <f t="shared" si="4540"/>
        <v>9951.6</v>
      </c>
      <c r="AW1100" s="22">
        <f t="shared" si="31"/>
        <v>9951.6</v>
      </c>
      <c r="AX1100" s="22">
        <f t="shared" si="32"/>
        <v>0</v>
      </c>
      <c r="AY1100" s="22">
        <v>175.06</v>
      </c>
      <c r="AZ1100" s="22">
        <f t="shared" si="33"/>
        <v>175.06</v>
      </c>
      <c r="BA1100" s="22">
        <f t="shared" si="34"/>
        <v>0</v>
      </c>
      <c r="BB1100" s="22">
        <f t="shared" si="35"/>
        <v>10126.66</v>
      </c>
      <c r="BC1100" s="22">
        <f t="shared" ref="BC1100:BD1100" si="4561">SUM(AW1100+AZ1100)</f>
        <v>10126.66</v>
      </c>
      <c r="BD1100" s="22">
        <f t="shared" si="4561"/>
        <v>0</v>
      </c>
      <c r="BE1100" s="22">
        <f t="shared" si="37"/>
        <v>0</v>
      </c>
      <c r="BF1100" s="27">
        <v>0.0</v>
      </c>
      <c r="BG1100" s="22">
        <f t="shared" si="38"/>
        <v>0</v>
      </c>
      <c r="BH1100" s="22">
        <f t="shared" si="39"/>
        <v>0</v>
      </c>
      <c r="BI1100" s="22">
        <v>283.41</v>
      </c>
      <c r="BJ1100" s="22">
        <f t="shared" si="40"/>
        <v>283.41</v>
      </c>
      <c r="BK1100" s="22">
        <f t="shared" si="41"/>
        <v>0</v>
      </c>
      <c r="BL1100" s="22"/>
      <c r="BM1100" s="22">
        <f t="shared" si="42"/>
        <v>0</v>
      </c>
      <c r="BN1100" s="22" t="str">
        <f t="shared" si="43"/>
        <v/>
      </c>
      <c r="BO1100" s="22">
        <f t="shared" ref="BO1100:BQ1100" si="4562">BF1100+BI1100+BL1100</f>
        <v>283.41</v>
      </c>
      <c r="BP1100" s="22">
        <f t="shared" si="4562"/>
        <v>283.41</v>
      </c>
      <c r="BQ1100" s="22">
        <f t="shared" si="4562"/>
        <v>0</v>
      </c>
      <c r="BR1100" s="22">
        <f t="shared" si="45"/>
        <v>0</v>
      </c>
      <c r="BS1100" s="22">
        <v>0.0</v>
      </c>
      <c r="BT1100" s="22">
        <f t="shared" si="46"/>
        <v>0</v>
      </c>
      <c r="BU1100" s="22">
        <f t="shared" si="47"/>
        <v>0</v>
      </c>
      <c r="BV1100" s="22">
        <f t="shared" si="48"/>
        <v>0</v>
      </c>
      <c r="BW1100" s="27">
        <v>851.28</v>
      </c>
      <c r="BX1100" s="22">
        <f t="shared" si="49"/>
        <v>851.28</v>
      </c>
      <c r="BY1100" s="22">
        <f t="shared" si="50"/>
        <v>0</v>
      </c>
      <c r="BZ1100" s="22">
        <f t="shared" si="51"/>
        <v>0</v>
      </c>
      <c r="CA1100" s="22">
        <f t="shared" si="52"/>
        <v>0</v>
      </c>
    </row>
    <row r="1101" ht="14.25" customHeight="1">
      <c r="A1101" s="14" t="s">
        <v>4937</v>
      </c>
      <c r="B1101" s="30" t="s">
        <v>4807</v>
      </c>
      <c r="C1101" s="14"/>
      <c r="D1101" s="14" t="s">
        <v>4938</v>
      </c>
      <c r="E1101" s="14" t="s">
        <v>1095</v>
      </c>
      <c r="F1101" s="14" t="s">
        <v>466</v>
      </c>
      <c r="G1101" s="14" t="s">
        <v>4939</v>
      </c>
      <c r="H1101" s="25" t="s">
        <v>4810</v>
      </c>
      <c r="I1101" s="26">
        <v>76.13</v>
      </c>
      <c r="J1101" s="22">
        <v>0.0</v>
      </c>
      <c r="K1101" s="22">
        <f t="shared" si="6"/>
        <v>0</v>
      </c>
      <c r="L1101" s="22">
        <f t="shared" si="7"/>
        <v>0</v>
      </c>
      <c r="M1101" s="22">
        <v>0.0</v>
      </c>
      <c r="N1101" s="22">
        <f t="shared" si="8"/>
        <v>0</v>
      </c>
      <c r="O1101" s="22">
        <f t="shared" si="9"/>
        <v>0</v>
      </c>
      <c r="P1101" s="22">
        <v>22.0</v>
      </c>
      <c r="Q1101" s="22">
        <f t="shared" si="10"/>
        <v>0</v>
      </c>
      <c r="R1101" s="22">
        <f t="shared" si="11"/>
        <v>22</v>
      </c>
      <c r="S1101" s="22">
        <v>100.0</v>
      </c>
      <c r="T1101" s="22">
        <f t="shared" si="12"/>
        <v>45.87</v>
      </c>
      <c r="U1101" s="22">
        <f t="shared" si="13"/>
        <v>54.13</v>
      </c>
      <c r="V1101" s="22">
        <f t="shared" si="14"/>
        <v>0</v>
      </c>
      <c r="W1101" s="22">
        <v>13.9</v>
      </c>
      <c r="X1101" s="22">
        <f t="shared" si="15"/>
        <v>13.9</v>
      </c>
      <c r="Y1101" s="22">
        <f t="shared" si="16"/>
        <v>0</v>
      </c>
      <c r="Z1101" s="22">
        <v>0.39</v>
      </c>
      <c r="AA1101" s="22">
        <f t="shared" si="17"/>
        <v>0.39</v>
      </c>
      <c r="AB1101" s="22">
        <f t="shared" si="18"/>
        <v>0</v>
      </c>
      <c r="AC1101" s="22">
        <v>68.87</v>
      </c>
      <c r="AD1101" s="22">
        <f t="shared" si="19"/>
        <v>68.87</v>
      </c>
      <c r="AE1101" s="22">
        <f t="shared" si="20"/>
        <v>0</v>
      </c>
      <c r="AF1101" s="22">
        <v>1.37</v>
      </c>
      <c r="AG1101" s="22">
        <f t="shared" si="21"/>
        <v>1.37</v>
      </c>
      <c r="AH1101" s="22">
        <f t="shared" si="22"/>
        <v>0</v>
      </c>
      <c r="AI1101" s="22">
        <v>60.86</v>
      </c>
      <c r="AJ1101" s="22">
        <f t="shared" si="23"/>
        <v>60.86</v>
      </c>
      <c r="AK1101" s="22">
        <f t="shared" si="24"/>
        <v>0</v>
      </c>
      <c r="AL1101" s="22">
        <f t="shared" ref="AL1101:AN1101" si="4563">AF1101+AI1101</f>
        <v>62.23</v>
      </c>
      <c r="AM1101" s="22">
        <f t="shared" si="4563"/>
        <v>62.23</v>
      </c>
      <c r="AN1101" s="22">
        <f t="shared" si="4563"/>
        <v>0</v>
      </c>
      <c r="AO1101" s="22">
        <f t="shared" ref="AO1101:AQ1101" si="4564">SUM(J1101+M1101+P1101+S1101+W1101+Z1101+AC1101+AF1101+AI1101)</f>
        <v>267.39</v>
      </c>
      <c r="AP1101" s="22">
        <f t="shared" si="4564"/>
        <v>191.26</v>
      </c>
      <c r="AQ1101" s="22">
        <f t="shared" si="4564"/>
        <v>76.13</v>
      </c>
      <c r="AR1101" s="22">
        <v>0.0</v>
      </c>
      <c r="AS1101" s="22">
        <f t="shared" si="27"/>
        <v>76.13</v>
      </c>
      <c r="AT1101" s="22">
        <f t="shared" si="28"/>
        <v>76.13</v>
      </c>
      <c r="AU1101" s="22">
        <f t="shared" si="29"/>
        <v>0</v>
      </c>
      <c r="AV1101" s="22">
        <f t="shared" ref="AV1101:AV1102" si="4569">37.95*120</f>
        <v>4554</v>
      </c>
      <c r="AW1101" s="22">
        <f t="shared" si="31"/>
        <v>4554</v>
      </c>
      <c r="AX1101" s="22">
        <f t="shared" si="32"/>
        <v>0</v>
      </c>
      <c r="AY1101" s="22">
        <v>70.73</v>
      </c>
      <c r="AZ1101" s="22">
        <f t="shared" si="33"/>
        <v>70.73</v>
      </c>
      <c r="BA1101" s="22">
        <f t="shared" si="34"/>
        <v>0</v>
      </c>
      <c r="BB1101" s="22">
        <f t="shared" si="35"/>
        <v>4624.73</v>
      </c>
      <c r="BC1101" s="22">
        <f t="shared" ref="BC1101:BD1101" si="4565">SUM(AW1101+AZ1101)</f>
        <v>4624.73</v>
      </c>
      <c r="BD1101" s="22">
        <f t="shared" si="4565"/>
        <v>0</v>
      </c>
      <c r="BE1101" s="22">
        <f t="shared" si="37"/>
        <v>0</v>
      </c>
      <c r="BF1101" s="27">
        <v>0.0</v>
      </c>
      <c r="BG1101" s="22">
        <f t="shared" si="38"/>
        <v>0</v>
      </c>
      <c r="BH1101" s="22">
        <f t="shared" si="39"/>
        <v>0</v>
      </c>
      <c r="BI1101" s="22">
        <v>475.93000000000006</v>
      </c>
      <c r="BJ1101" s="22">
        <f t="shared" si="40"/>
        <v>475.93</v>
      </c>
      <c r="BK1101" s="22">
        <f t="shared" si="41"/>
        <v>0</v>
      </c>
      <c r="BL1101" s="22"/>
      <c r="BM1101" s="22">
        <f t="shared" si="42"/>
        <v>0</v>
      </c>
      <c r="BN1101" s="22" t="str">
        <f t="shared" si="43"/>
        <v/>
      </c>
      <c r="BO1101" s="22">
        <f t="shared" ref="BO1101:BQ1101" si="4566">BF1101+BI1101+BL1101</f>
        <v>475.93</v>
      </c>
      <c r="BP1101" s="22">
        <f t="shared" si="4566"/>
        <v>475.93</v>
      </c>
      <c r="BQ1101" s="22">
        <f t="shared" si="4566"/>
        <v>0</v>
      </c>
      <c r="BR1101" s="22">
        <f t="shared" si="45"/>
        <v>0</v>
      </c>
      <c r="BS1101" s="22">
        <v>0.0</v>
      </c>
      <c r="BT1101" s="22">
        <f t="shared" si="46"/>
        <v>0</v>
      </c>
      <c r="BU1101" s="22">
        <f t="shared" si="47"/>
        <v>0</v>
      </c>
      <c r="BV1101" s="22">
        <f t="shared" si="48"/>
        <v>0</v>
      </c>
      <c r="BW1101" s="27">
        <v>787.44</v>
      </c>
      <c r="BX1101" s="22">
        <f t="shared" si="49"/>
        <v>787.44</v>
      </c>
      <c r="BY1101" s="22">
        <f t="shared" si="50"/>
        <v>0</v>
      </c>
      <c r="BZ1101" s="22">
        <f t="shared" si="51"/>
        <v>0</v>
      </c>
      <c r="CA1101" s="22">
        <f t="shared" si="52"/>
        <v>0</v>
      </c>
    </row>
    <row r="1102" ht="14.25" customHeight="1">
      <c r="A1102" s="14" t="s">
        <v>4940</v>
      </c>
      <c r="B1102" s="30" t="s">
        <v>4807</v>
      </c>
      <c r="C1102" s="14"/>
      <c r="D1102" s="14" t="s">
        <v>4941</v>
      </c>
      <c r="E1102" s="14" t="s">
        <v>312</v>
      </c>
      <c r="F1102" s="14" t="s">
        <v>267</v>
      </c>
      <c r="G1102" s="14" t="s">
        <v>4942</v>
      </c>
      <c r="H1102" s="25" t="s">
        <v>4810</v>
      </c>
      <c r="I1102" s="26">
        <v>76.13</v>
      </c>
      <c r="J1102" s="22">
        <v>0.0</v>
      </c>
      <c r="K1102" s="22">
        <f t="shared" si="6"/>
        <v>0</v>
      </c>
      <c r="L1102" s="22">
        <f t="shared" si="7"/>
        <v>0</v>
      </c>
      <c r="M1102" s="22">
        <v>0.0</v>
      </c>
      <c r="N1102" s="22">
        <f t="shared" si="8"/>
        <v>0</v>
      </c>
      <c r="O1102" s="22">
        <f t="shared" si="9"/>
        <v>0</v>
      </c>
      <c r="P1102" s="22">
        <v>22.0</v>
      </c>
      <c r="Q1102" s="22">
        <f t="shared" si="10"/>
        <v>0</v>
      </c>
      <c r="R1102" s="22">
        <f t="shared" si="11"/>
        <v>22</v>
      </c>
      <c r="S1102" s="22">
        <v>100.0</v>
      </c>
      <c r="T1102" s="22">
        <f t="shared" si="12"/>
        <v>45.87</v>
      </c>
      <c r="U1102" s="22">
        <f t="shared" si="13"/>
        <v>54.13</v>
      </c>
      <c r="V1102" s="22">
        <f t="shared" si="14"/>
        <v>0</v>
      </c>
      <c r="W1102" s="22">
        <v>13.9</v>
      </c>
      <c r="X1102" s="22">
        <f t="shared" si="15"/>
        <v>13.9</v>
      </c>
      <c r="Y1102" s="22">
        <f t="shared" si="16"/>
        <v>0</v>
      </c>
      <c r="Z1102" s="22">
        <v>0.39</v>
      </c>
      <c r="AA1102" s="22">
        <f t="shared" si="17"/>
        <v>0.39</v>
      </c>
      <c r="AB1102" s="22">
        <f t="shared" si="18"/>
        <v>0</v>
      </c>
      <c r="AC1102" s="22">
        <v>68.87</v>
      </c>
      <c r="AD1102" s="22">
        <f t="shared" si="19"/>
        <v>68.87</v>
      </c>
      <c r="AE1102" s="22">
        <f t="shared" si="20"/>
        <v>0</v>
      </c>
      <c r="AF1102" s="22">
        <v>1.37</v>
      </c>
      <c r="AG1102" s="22">
        <f t="shared" si="21"/>
        <v>1.37</v>
      </c>
      <c r="AH1102" s="22">
        <f t="shared" si="22"/>
        <v>0</v>
      </c>
      <c r="AI1102" s="22">
        <v>60.86</v>
      </c>
      <c r="AJ1102" s="22">
        <f t="shared" si="23"/>
        <v>60.86</v>
      </c>
      <c r="AK1102" s="22">
        <f t="shared" si="24"/>
        <v>0</v>
      </c>
      <c r="AL1102" s="22">
        <f t="shared" ref="AL1102:AN1102" si="4567">AF1102+AI1102</f>
        <v>62.23</v>
      </c>
      <c r="AM1102" s="22">
        <f t="shared" si="4567"/>
        <v>62.23</v>
      </c>
      <c r="AN1102" s="22">
        <f t="shared" si="4567"/>
        <v>0</v>
      </c>
      <c r="AO1102" s="22">
        <f t="shared" ref="AO1102:AQ1102" si="4568">SUM(J1102+M1102+P1102+S1102+W1102+Z1102+AC1102+AF1102+AI1102)</f>
        <v>267.39</v>
      </c>
      <c r="AP1102" s="22">
        <f t="shared" si="4568"/>
        <v>191.26</v>
      </c>
      <c r="AQ1102" s="22">
        <f t="shared" si="4568"/>
        <v>76.13</v>
      </c>
      <c r="AR1102" s="22">
        <v>0.0</v>
      </c>
      <c r="AS1102" s="22">
        <f t="shared" si="27"/>
        <v>76.13</v>
      </c>
      <c r="AT1102" s="22">
        <f t="shared" si="28"/>
        <v>76.13</v>
      </c>
      <c r="AU1102" s="22">
        <f t="shared" si="29"/>
        <v>0</v>
      </c>
      <c r="AV1102" s="22">
        <f t="shared" si="4569"/>
        <v>4554</v>
      </c>
      <c r="AW1102" s="22">
        <f t="shared" si="31"/>
        <v>4554</v>
      </c>
      <c r="AX1102" s="22">
        <f t="shared" si="32"/>
        <v>0</v>
      </c>
      <c r="AY1102" s="22">
        <v>70.73</v>
      </c>
      <c r="AZ1102" s="22">
        <f t="shared" si="33"/>
        <v>70.73</v>
      </c>
      <c r="BA1102" s="22">
        <f t="shared" si="34"/>
        <v>0</v>
      </c>
      <c r="BB1102" s="22">
        <f t="shared" si="35"/>
        <v>4624.73</v>
      </c>
      <c r="BC1102" s="22">
        <f t="shared" ref="BC1102:BD1102" si="4570">SUM(AW1102+AZ1102)</f>
        <v>4624.73</v>
      </c>
      <c r="BD1102" s="22">
        <f t="shared" si="4570"/>
        <v>0</v>
      </c>
      <c r="BE1102" s="22">
        <f t="shared" si="37"/>
        <v>0</v>
      </c>
      <c r="BF1102" s="27">
        <v>0.0</v>
      </c>
      <c r="BG1102" s="22">
        <f t="shared" si="38"/>
        <v>0</v>
      </c>
      <c r="BH1102" s="22">
        <f t="shared" si="39"/>
        <v>0</v>
      </c>
      <c r="BI1102" s="22">
        <v>563.4399999999999</v>
      </c>
      <c r="BJ1102" s="22">
        <f t="shared" si="40"/>
        <v>563.44</v>
      </c>
      <c r="BK1102" s="22">
        <f t="shared" si="41"/>
        <v>0</v>
      </c>
      <c r="BL1102" s="22"/>
      <c r="BM1102" s="22">
        <f t="shared" si="42"/>
        <v>0</v>
      </c>
      <c r="BN1102" s="22" t="str">
        <f t="shared" si="43"/>
        <v/>
      </c>
      <c r="BO1102" s="22">
        <f t="shared" ref="BO1102:BQ1102" si="4571">BF1102+BI1102+BL1102</f>
        <v>563.44</v>
      </c>
      <c r="BP1102" s="22">
        <f t="shared" si="4571"/>
        <v>563.44</v>
      </c>
      <c r="BQ1102" s="22">
        <f t="shared" si="4571"/>
        <v>0</v>
      </c>
      <c r="BR1102" s="22">
        <f t="shared" si="45"/>
        <v>0</v>
      </c>
      <c r="BS1102" s="22">
        <v>0.0</v>
      </c>
      <c r="BT1102" s="22">
        <f t="shared" si="46"/>
        <v>0</v>
      </c>
      <c r="BU1102" s="22">
        <f t="shared" si="47"/>
        <v>0</v>
      </c>
      <c r="BV1102" s="22">
        <f t="shared" si="48"/>
        <v>0</v>
      </c>
      <c r="BW1102" s="27">
        <v>1149.24</v>
      </c>
      <c r="BX1102" s="22">
        <f t="shared" si="49"/>
        <v>1149.24</v>
      </c>
      <c r="BY1102" s="22">
        <f t="shared" si="50"/>
        <v>0</v>
      </c>
      <c r="BZ1102" s="22">
        <f t="shared" si="51"/>
        <v>0</v>
      </c>
      <c r="CA1102" s="22">
        <f t="shared" si="52"/>
        <v>0</v>
      </c>
    </row>
    <row r="1103" ht="14.25" customHeight="1">
      <c r="A1103" s="14" t="s">
        <v>4943</v>
      </c>
      <c r="B1103" s="30" t="s">
        <v>4807</v>
      </c>
      <c r="C1103" s="14"/>
      <c r="D1103" s="14" t="s">
        <v>4944</v>
      </c>
      <c r="E1103" s="14" t="s">
        <v>3773</v>
      </c>
      <c r="F1103" s="14" t="s">
        <v>3881</v>
      </c>
      <c r="G1103" s="14" t="s">
        <v>4945</v>
      </c>
      <c r="H1103" s="25" t="s">
        <v>4810</v>
      </c>
      <c r="I1103" s="26">
        <v>76.13</v>
      </c>
      <c r="J1103" s="22">
        <v>0.0</v>
      </c>
      <c r="K1103" s="22">
        <f t="shared" si="6"/>
        <v>0</v>
      </c>
      <c r="L1103" s="22">
        <f t="shared" si="7"/>
        <v>0</v>
      </c>
      <c r="M1103" s="22">
        <v>0.0</v>
      </c>
      <c r="N1103" s="22">
        <f t="shared" si="8"/>
        <v>0</v>
      </c>
      <c r="O1103" s="22">
        <f t="shared" si="9"/>
        <v>0</v>
      </c>
      <c r="P1103" s="22">
        <v>10.0</v>
      </c>
      <c r="Q1103" s="22">
        <f t="shared" si="10"/>
        <v>0</v>
      </c>
      <c r="R1103" s="22">
        <f t="shared" si="11"/>
        <v>10</v>
      </c>
      <c r="S1103" s="22">
        <v>100.0</v>
      </c>
      <c r="T1103" s="22">
        <f t="shared" si="12"/>
        <v>33.87</v>
      </c>
      <c r="U1103" s="22">
        <f t="shared" si="13"/>
        <v>66.13</v>
      </c>
      <c r="V1103" s="22">
        <f t="shared" si="14"/>
        <v>0</v>
      </c>
      <c r="W1103" s="22">
        <v>13.9</v>
      </c>
      <c r="X1103" s="22">
        <f t="shared" si="15"/>
        <v>13.9</v>
      </c>
      <c r="Y1103" s="22">
        <f t="shared" si="16"/>
        <v>0</v>
      </c>
      <c r="Z1103" s="22">
        <v>0.39</v>
      </c>
      <c r="AA1103" s="22">
        <f t="shared" si="17"/>
        <v>0.39</v>
      </c>
      <c r="AB1103" s="22">
        <f t="shared" si="18"/>
        <v>0</v>
      </c>
      <c r="AC1103" s="22">
        <v>68.87</v>
      </c>
      <c r="AD1103" s="22">
        <f t="shared" si="19"/>
        <v>68.87</v>
      </c>
      <c r="AE1103" s="22">
        <f t="shared" si="20"/>
        <v>0</v>
      </c>
      <c r="AF1103" s="22">
        <v>1.37</v>
      </c>
      <c r="AG1103" s="22">
        <f t="shared" si="21"/>
        <v>1.37</v>
      </c>
      <c r="AH1103" s="22">
        <f t="shared" si="22"/>
        <v>0</v>
      </c>
      <c r="AI1103" s="22">
        <v>60.86</v>
      </c>
      <c r="AJ1103" s="22">
        <f t="shared" si="23"/>
        <v>60.86</v>
      </c>
      <c r="AK1103" s="22">
        <f t="shared" si="24"/>
        <v>0</v>
      </c>
      <c r="AL1103" s="22">
        <f t="shared" ref="AL1103:AN1103" si="4572">AF1103+AI1103</f>
        <v>62.23</v>
      </c>
      <c r="AM1103" s="22">
        <f t="shared" si="4572"/>
        <v>62.23</v>
      </c>
      <c r="AN1103" s="22">
        <f t="shared" si="4572"/>
        <v>0</v>
      </c>
      <c r="AO1103" s="22">
        <f t="shared" ref="AO1103:AQ1103" si="4573">SUM(J1103+M1103+P1103+S1103+W1103+Z1103+AC1103+AF1103+AI1103)</f>
        <v>255.39</v>
      </c>
      <c r="AP1103" s="22">
        <f t="shared" si="4573"/>
        <v>179.26</v>
      </c>
      <c r="AQ1103" s="22">
        <f t="shared" si="4573"/>
        <v>76.13</v>
      </c>
      <c r="AR1103" s="22">
        <v>0.0</v>
      </c>
      <c r="AS1103" s="22">
        <f t="shared" si="27"/>
        <v>76.13</v>
      </c>
      <c r="AT1103" s="22">
        <f t="shared" si="28"/>
        <v>76.13</v>
      </c>
      <c r="AU1103" s="22">
        <f t="shared" si="29"/>
        <v>0</v>
      </c>
      <c r="AV1103" s="22">
        <f>82.93*120</f>
        <v>9951.6</v>
      </c>
      <c r="AW1103" s="22">
        <f t="shared" si="31"/>
        <v>9951.6</v>
      </c>
      <c r="AX1103" s="22">
        <f t="shared" si="32"/>
        <v>0</v>
      </c>
      <c r="AY1103" s="22">
        <v>175.06</v>
      </c>
      <c r="AZ1103" s="22">
        <f t="shared" si="33"/>
        <v>175.06</v>
      </c>
      <c r="BA1103" s="22">
        <f t="shared" si="34"/>
        <v>0</v>
      </c>
      <c r="BB1103" s="22">
        <f t="shared" si="35"/>
        <v>10126.66</v>
      </c>
      <c r="BC1103" s="22">
        <f t="shared" ref="BC1103:BD1103" si="4574">SUM(AW1103+AZ1103)</f>
        <v>10126.66</v>
      </c>
      <c r="BD1103" s="22">
        <f t="shared" si="4574"/>
        <v>0</v>
      </c>
      <c r="BE1103" s="22">
        <f t="shared" si="37"/>
        <v>0</v>
      </c>
      <c r="BF1103" s="27">
        <v>0.0</v>
      </c>
      <c r="BG1103" s="22">
        <f t="shared" si="38"/>
        <v>0</v>
      </c>
      <c r="BH1103" s="22">
        <f t="shared" si="39"/>
        <v>0</v>
      </c>
      <c r="BI1103" s="22">
        <v>1035.5</v>
      </c>
      <c r="BJ1103" s="22">
        <f t="shared" si="40"/>
        <v>1035.5</v>
      </c>
      <c r="BK1103" s="22">
        <f t="shared" si="41"/>
        <v>0</v>
      </c>
      <c r="BL1103" s="22"/>
      <c r="BM1103" s="22">
        <f t="shared" si="42"/>
        <v>0</v>
      </c>
      <c r="BN1103" s="22" t="str">
        <f t="shared" si="43"/>
        <v/>
      </c>
      <c r="BO1103" s="22">
        <f t="shared" ref="BO1103:BQ1103" si="4575">BF1103+BI1103+BL1103</f>
        <v>1035.5</v>
      </c>
      <c r="BP1103" s="22">
        <f t="shared" si="4575"/>
        <v>1035.5</v>
      </c>
      <c r="BQ1103" s="22">
        <f t="shared" si="4575"/>
        <v>0</v>
      </c>
      <c r="BR1103" s="22">
        <f t="shared" si="45"/>
        <v>0</v>
      </c>
      <c r="BS1103" s="22">
        <v>0.0</v>
      </c>
      <c r="BT1103" s="22">
        <f t="shared" si="46"/>
        <v>0</v>
      </c>
      <c r="BU1103" s="22">
        <f t="shared" si="47"/>
        <v>0</v>
      </c>
      <c r="BV1103" s="22">
        <f t="shared" si="48"/>
        <v>0</v>
      </c>
      <c r="BW1103" s="27">
        <v>127.69</v>
      </c>
      <c r="BX1103" s="22">
        <f t="shared" si="49"/>
        <v>127.69</v>
      </c>
      <c r="BY1103" s="22">
        <f t="shared" si="50"/>
        <v>0</v>
      </c>
      <c r="BZ1103" s="22">
        <f t="shared" si="51"/>
        <v>0</v>
      </c>
      <c r="CA1103" s="22">
        <f t="shared" si="52"/>
        <v>0</v>
      </c>
    </row>
    <row r="1104" ht="14.25" customHeight="1">
      <c r="A1104" s="14" t="s">
        <v>4946</v>
      </c>
      <c r="B1104" s="30" t="s">
        <v>4807</v>
      </c>
      <c r="C1104" s="14"/>
      <c r="D1104" s="14" t="s">
        <v>4947</v>
      </c>
      <c r="E1104" s="14" t="s">
        <v>312</v>
      </c>
      <c r="F1104" s="14" t="s">
        <v>209</v>
      </c>
      <c r="G1104" s="14" t="s">
        <v>4948</v>
      </c>
      <c r="H1104" s="25" t="s">
        <v>4810</v>
      </c>
      <c r="I1104" s="26">
        <v>76.13</v>
      </c>
      <c r="J1104" s="22">
        <v>0.0</v>
      </c>
      <c r="K1104" s="22">
        <f t="shared" si="6"/>
        <v>0</v>
      </c>
      <c r="L1104" s="22">
        <f t="shared" si="7"/>
        <v>0</v>
      </c>
      <c r="M1104" s="22">
        <v>0.0</v>
      </c>
      <c r="N1104" s="22">
        <f t="shared" si="8"/>
        <v>0</v>
      </c>
      <c r="O1104" s="22">
        <f t="shared" si="9"/>
        <v>0</v>
      </c>
      <c r="P1104" s="22">
        <v>22.0</v>
      </c>
      <c r="Q1104" s="22">
        <f t="shared" si="10"/>
        <v>0</v>
      </c>
      <c r="R1104" s="22">
        <f t="shared" si="11"/>
        <v>22</v>
      </c>
      <c r="S1104" s="22">
        <v>100.0</v>
      </c>
      <c r="T1104" s="22">
        <f t="shared" si="12"/>
        <v>45.87</v>
      </c>
      <c r="U1104" s="22">
        <f t="shared" si="13"/>
        <v>54.13</v>
      </c>
      <c r="V1104" s="22">
        <f t="shared" si="14"/>
        <v>0</v>
      </c>
      <c r="W1104" s="22">
        <v>13.9</v>
      </c>
      <c r="X1104" s="22">
        <f t="shared" si="15"/>
        <v>13.9</v>
      </c>
      <c r="Y1104" s="22">
        <f t="shared" si="16"/>
        <v>0</v>
      </c>
      <c r="Z1104" s="22">
        <v>0.39</v>
      </c>
      <c r="AA1104" s="22">
        <f t="shared" si="17"/>
        <v>0.39</v>
      </c>
      <c r="AB1104" s="22">
        <f t="shared" si="18"/>
        <v>0</v>
      </c>
      <c r="AC1104" s="22">
        <v>68.87</v>
      </c>
      <c r="AD1104" s="22">
        <f t="shared" si="19"/>
        <v>68.87</v>
      </c>
      <c r="AE1104" s="22">
        <f t="shared" si="20"/>
        <v>0</v>
      </c>
      <c r="AF1104" s="22">
        <v>1.37</v>
      </c>
      <c r="AG1104" s="22">
        <f t="shared" si="21"/>
        <v>1.37</v>
      </c>
      <c r="AH1104" s="22">
        <f t="shared" si="22"/>
        <v>0</v>
      </c>
      <c r="AI1104" s="22">
        <v>60.86</v>
      </c>
      <c r="AJ1104" s="22">
        <f t="shared" si="23"/>
        <v>60.86</v>
      </c>
      <c r="AK1104" s="22">
        <f t="shared" si="24"/>
        <v>0</v>
      </c>
      <c r="AL1104" s="22">
        <f t="shared" ref="AL1104:AN1104" si="4576">AF1104+AI1104</f>
        <v>62.23</v>
      </c>
      <c r="AM1104" s="22">
        <f t="shared" si="4576"/>
        <v>62.23</v>
      </c>
      <c r="AN1104" s="22">
        <f t="shared" si="4576"/>
        <v>0</v>
      </c>
      <c r="AO1104" s="22">
        <f t="shared" ref="AO1104:AQ1104" si="4577">SUM(J1104+M1104+P1104+S1104+W1104+Z1104+AC1104+AF1104+AI1104)</f>
        <v>267.39</v>
      </c>
      <c r="AP1104" s="22">
        <f t="shared" si="4577"/>
        <v>191.26</v>
      </c>
      <c r="AQ1104" s="22">
        <f t="shared" si="4577"/>
        <v>76.13</v>
      </c>
      <c r="AR1104" s="22">
        <v>0.0</v>
      </c>
      <c r="AS1104" s="22">
        <f t="shared" si="27"/>
        <v>76.13</v>
      </c>
      <c r="AT1104" s="22">
        <f t="shared" si="28"/>
        <v>76.13</v>
      </c>
      <c r="AU1104" s="22">
        <f t="shared" si="29"/>
        <v>0</v>
      </c>
      <c r="AV1104" s="22">
        <f>37.95*120</f>
        <v>4554</v>
      </c>
      <c r="AW1104" s="22">
        <f t="shared" si="31"/>
        <v>4554</v>
      </c>
      <c r="AX1104" s="22">
        <f t="shared" si="32"/>
        <v>0</v>
      </c>
      <c r="AY1104" s="22">
        <v>70.73</v>
      </c>
      <c r="AZ1104" s="22">
        <f t="shared" si="33"/>
        <v>70.73</v>
      </c>
      <c r="BA1104" s="22">
        <f t="shared" si="34"/>
        <v>0</v>
      </c>
      <c r="BB1104" s="22">
        <f t="shared" si="35"/>
        <v>4624.73</v>
      </c>
      <c r="BC1104" s="22">
        <f t="shared" ref="BC1104:BD1104" si="4578">SUM(AW1104+AZ1104)</f>
        <v>4624.73</v>
      </c>
      <c r="BD1104" s="22">
        <f t="shared" si="4578"/>
        <v>0</v>
      </c>
      <c r="BE1104" s="22">
        <f t="shared" si="37"/>
        <v>0</v>
      </c>
      <c r="BF1104" s="27">
        <v>0.0</v>
      </c>
      <c r="BG1104" s="22">
        <f t="shared" si="38"/>
        <v>0</v>
      </c>
      <c r="BH1104" s="22">
        <f t="shared" si="39"/>
        <v>0</v>
      </c>
      <c r="BI1104" s="22">
        <v>261.23</v>
      </c>
      <c r="BJ1104" s="22">
        <f t="shared" si="40"/>
        <v>261.23</v>
      </c>
      <c r="BK1104" s="22">
        <f t="shared" si="41"/>
        <v>0</v>
      </c>
      <c r="BL1104" s="22"/>
      <c r="BM1104" s="22">
        <f t="shared" si="42"/>
        <v>0</v>
      </c>
      <c r="BN1104" s="22" t="str">
        <f t="shared" si="43"/>
        <v/>
      </c>
      <c r="BO1104" s="22">
        <f t="shared" ref="BO1104:BQ1104" si="4579">BF1104+BI1104+BL1104</f>
        <v>261.23</v>
      </c>
      <c r="BP1104" s="22">
        <f t="shared" si="4579"/>
        <v>261.23</v>
      </c>
      <c r="BQ1104" s="22">
        <f t="shared" si="4579"/>
        <v>0</v>
      </c>
      <c r="BR1104" s="22">
        <f t="shared" si="45"/>
        <v>0</v>
      </c>
      <c r="BS1104" s="22">
        <v>0.0</v>
      </c>
      <c r="BT1104" s="22">
        <f t="shared" si="46"/>
        <v>0</v>
      </c>
      <c r="BU1104" s="22">
        <f t="shared" si="47"/>
        <v>0</v>
      </c>
      <c r="BV1104" s="22">
        <f t="shared" si="48"/>
        <v>0</v>
      </c>
      <c r="BW1104" s="27">
        <v>1127.96</v>
      </c>
      <c r="BX1104" s="22">
        <f t="shared" si="49"/>
        <v>1127.96</v>
      </c>
      <c r="BY1104" s="22">
        <f t="shared" si="50"/>
        <v>0</v>
      </c>
      <c r="BZ1104" s="22">
        <f t="shared" si="51"/>
        <v>0</v>
      </c>
      <c r="CA1104" s="22">
        <f t="shared" si="52"/>
        <v>0</v>
      </c>
    </row>
    <row r="1105" ht="14.25" customHeight="1">
      <c r="A1105" s="14" t="s">
        <v>4949</v>
      </c>
      <c r="B1105" s="30" t="s">
        <v>4807</v>
      </c>
      <c r="C1105" s="14"/>
      <c r="D1105" s="14" t="s">
        <v>4950</v>
      </c>
      <c r="E1105" s="14" t="s">
        <v>1010</v>
      </c>
      <c r="F1105" s="14" t="s">
        <v>3684</v>
      </c>
      <c r="G1105" s="14" t="s">
        <v>4951</v>
      </c>
      <c r="H1105" s="25" t="s">
        <v>4810</v>
      </c>
      <c r="I1105" s="26">
        <v>76.13</v>
      </c>
      <c r="J1105" s="22">
        <v>0.0</v>
      </c>
      <c r="K1105" s="22">
        <f t="shared" si="6"/>
        <v>0</v>
      </c>
      <c r="L1105" s="22">
        <f t="shared" si="7"/>
        <v>0</v>
      </c>
      <c r="M1105" s="22">
        <v>0.0</v>
      </c>
      <c r="N1105" s="22">
        <f t="shared" si="8"/>
        <v>0</v>
      </c>
      <c r="O1105" s="22">
        <f t="shared" si="9"/>
        <v>0</v>
      </c>
      <c r="P1105" s="22">
        <v>10.0</v>
      </c>
      <c r="Q1105" s="22">
        <f t="shared" si="10"/>
        <v>0</v>
      </c>
      <c r="R1105" s="22">
        <f t="shared" si="11"/>
        <v>10</v>
      </c>
      <c r="S1105" s="22">
        <v>100.0</v>
      </c>
      <c r="T1105" s="22">
        <f t="shared" si="12"/>
        <v>33.87</v>
      </c>
      <c r="U1105" s="22">
        <f t="shared" si="13"/>
        <v>66.13</v>
      </c>
      <c r="V1105" s="22">
        <f t="shared" si="14"/>
        <v>0</v>
      </c>
      <c r="W1105" s="22">
        <v>13.9</v>
      </c>
      <c r="X1105" s="22">
        <f t="shared" si="15"/>
        <v>13.9</v>
      </c>
      <c r="Y1105" s="22">
        <f t="shared" si="16"/>
        <v>0</v>
      </c>
      <c r="Z1105" s="22">
        <v>0.39</v>
      </c>
      <c r="AA1105" s="22">
        <f t="shared" si="17"/>
        <v>0.39</v>
      </c>
      <c r="AB1105" s="22">
        <f t="shared" si="18"/>
        <v>0</v>
      </c>
      <c r="AC1105" s="22">
        <v>68.87</v>
      </c>
      <c r="AD1105" s="22">
        <f t="shared" si="19"/>
        <v>68.87</v>
      </c>
      <c r="AE1105" s="22">
        <f t="shared" si="20"/>
        <v>0</v>
      </c>
      <c r="AF1105" s="22">
        <v>1.37</v>
      </c>
      <c r="AG1105" s="22">
        <f t="shared" si="21"/>
        <v>1.37</v>
      </c>
      <c r="AH1105" s="22">
        <f t="shared" si="22"/>
        <v>0</v>
      </c>
      <c r="AI1105" s="22">
        <v>60.86</v>
      </c>
      <c r="AJ1105" s="22">
        <f t="shared" si="23"/>
        <v>60.86</v>
      </c>
      <c r="AK1105" s="22">
        <f t="shared" si="24"/>
        <v>0</v>
      </c>
      <c r="AL1105" s="22">
        <f t="shared" ref="AL1105:AN1105" si="4580">AF1105+AI1105</f>
        <v>62.23</v>
      </c>
      <c r="AM1105" s="22">
        <f t="shared" si="4580"/>
        <v>62.23</v>
      </c>
      <c r="AN1105" s="22">
        <f t="shared" si="4580"/>
        <v>0</v>
      </c>
      <c r="AO1105" s="22">
        <f t="shared" ref="AO1105:AQ1105" si="4581">SUM(J1105+M1105+P1105+S1105+W1105+Z1105+AC1105+AF1105+AI1105)</f>
        <v>255.39</v>
      </c>
      <c r="AP1105" s="22">
        <f t="shared" si="4581"/>
        <v>179.26</v>
      </c>
      <c r="AQ1105" s="22">
        <f t="shared" si="4581"/>
        <v>76.13</v>
      </c>
      <c r="AR1105" s="22">
        <v>0.0</v>
      </c>
      <c r="AS1105" s="22">
        <f t="shared" si="27"/>
        <v>76.13</v>
      </c>
      <c r="AT1105" s="22">
        <f t="shared" si="28"/>
        <v>76.13</v>
      </c>
      <c r="AU1105" s="22">
        <f t="shared" si="29"/>
        <v>0</v>
      </c>
      <c r="AV1105" s="22">
        <f>82.93*120</f>
        <v>9951.6</v>
      </c>
      <c r="AW1105" s="22">
        <f t="shared" si="31"/>
        <v>9951.6</v>
      </c>
      <c r="AX1105" s="22">
        <f t="shared" si="32"/>
        <v>0</v>
      </c>
      <c r="AY1105" s="22">
        <v>175.06</v>
      </c>
      <c r="AZ1105" s="22">
        <f t="shared" si="33"/>
        <v>175.06</v>
      </c>
      <c r="BA1105" s="22">
        <f t="shared" si="34"/>
        <v>0</v>
      </c>
      <c r="BB1105" s="22">
        <f t="shared" si="35"/>
        <v>10126.66</v>
      </c>
      <c r="BC1105" s="22">
        <f t="shared" ref="BC1105:BD1105" si="4582">SUM(AW1105+AZ1105)</f>
        <v>10126.66</v>
      </c>
      <c r="BD1105" s="22">
        <f t="shared" si="4582"/>
        <v>0</v>
      </c>
      <c r="BE1105" s="22">
        <f t="shared" si="37"/>
        <v>0</v>
      </c>
      <c r="BF1105" s="27">
        <v>0.0</v>
      </c>
      <c r="BG1105" s="22">
        <f t="shared" si="38"/>
        <v>0</v>
      </c>
      <c r="BH1105" s="22">
        <f t="shared" si="39"/>
        <v>0</v>
      </c>
      <c r="BI1105" s="22">
        <v>0.0</v>
      </c>
      <c r="BJ1105" s="22">
        <f t="shared" si="40"/>
        <v>0</v>
      </c>
      <c r="BK1105" s="22">
        <f t="shared" si="41"/>
        <v>0</v>
      </c>
      <c r="BL1105" s="22"/>
      <c r="BM1105" s="22">
        <f t="shared" si="42"/>
        <v>0</v>
      </c>
      <c r="BN1105" s="22" t="str">
        <f t="shared" si="43"/>
        <v/>
      </c>
      <c r="BO1105" s="22">
        <f t="shared" ref="BO1105:BQ1105" si="4583">BF1105+BI1105+BL1105</f>
        <v>0</v>
      </c>
      <c r="BP1105" s="22">
        <f t="shared" si="4583"/>
        <v>0</v>
      </c>
      <c r="BQ1105" s="22">
        <f t="shared" si="4583"/>
        <v>0</v>
      </c>
      <c r="BR1105" s="22">
        <f t="shared" si="45"/>
        <v>0</v>
      </c>
      <c r="BS1105" s="22">
        <v>0.0</v>
      </c>
      <c r="BT1105" s="22">
        <f t="shared" si="46"/>
        <v>0</v>
      </c>
      <c r="BU1105" s="22">
        <f t="shared" si="47"/>
        <v>0</v>
      </c>
      <c r="BV1105" s="22">
        <f t="shared" si="48"/>
        <v>0</v>
      </c>
      <c r="BW1105" s="27">
        <v>1660.0</v>
      </c>
      <c r="BX1105" s="22">
        <f t="shared" si="49"/>
        <v>1660</v>
      </c>
      <c r="BY1105" s="22">
        <f t="shared" si="50"/>
        <v>0</v>
      </c>
      <c r="BZ1105" s="22">
        <f t="shared" si="51"/>
        <v>0</v>
      </c>
      <c r="CA1105" s="22">
        <f t="shared" si="52"/>
        <v>0</v>
      </c>
    </row>
    <row r="1106" ht="14.25" customHeight="1">
      <c r="A1106" s="14" t="s">
        <v>4952</v>
      </c>
      <c r="B1106" s="30" t="s">
        <v>4807</v>
      </c>
      <c r="C1106" s="14"/>
      <c r="D1106" s="14" t="s">
        <v>4953</v>
      </c>
      <c r="E1106" s="14" t="s">
        <v>235</v>
      </c>
      <c r="F1106" s="14" t="s">
        <v>209</v>
      </c>
      <c r="G1106" s="14" t="s">
        <v>4954</v>
      </c>
      <c r="H1106" s="25" t="s">
        <v>4810</v>
      </c>
      <c r="I1106" s="26">
        <v>76.13</v>
      </c>
      <c r="J1106" s="22">
        <v>0.0</v>
      </c>
      <c r="K1106" s="22">
        <f t="shared" si="6"/>
        <v>0</v>
      </c>
      <c r="L1106" s="22">
        <f t="shared" si="7"/>
        <v>0</v>
      </c>
      <c r="M1106" s="22">
        <v>0.0</v>
      </c>
      <c r="N1106" s="22">
        <f t="shared" si="8"/>
        <v>0</v>
      </c>
      <c r="O1106" s="22">
        <f t="shared" si="9"/>
        <v>0</v>
      </c>
      <c r="P1106" s="22">
        <v>10.0</v>
      </c>
      <c r="Q1106" s="22">
        <f t="shared" si="10"/>
        <v>0</v>
      </c>
      <c r="R1106" s="22">
        <f t="shared" si="11"/>
        <v>10</v>
      </c>
      <c r="S1106" s="22">
        <v>100.0</v>
      </c>
      <c r="T1106" s="22">
        <f t="shared" si="12"/>
        <v>33.87</v>
      </c>
      <c r="U1106" s="22">
        <f t="shared" si="13"/>
        <v>66.13</v>
      </c>
      <c r="V1106" s="22">
        <f t="shared" si="14"/>
        <v>0</v>
      </c>
      <c r="W1106" s="22">
        <v>13.9</v>
      </c>
      <c r="X1106" s="22">
        <f t="shared" si="15"/>
        <v>13.9</v>
      </c>
      <c r="Y1106" s="22">
        <f t="shared" si="16"/>
        <v>0</v>
      </c>
      <c r="Z1106" s="22">
        <v>0.39</v>
      </c>
      <c r="AA1106" s="22">
        <f t="shared" si="17"/>
        <v>0.39</v>
      </c>
      <c r="AB1106" s="22">
        <f t="shared" si="18"/>
        <v>0</v>
      </c>
      <c r="AC1106" s="22">
        <v>68.87</v>
      </c>
      <c r="AD1106" s="22">
        <f t="shared" si="19"/>
        <v>68.87</v>
      </c>
      <c r="AE1106" s="22">
        <f t="shared" si="20"/>
        <v>0</v>
      </c>
      <c r="AF1106" s="22">
        <v>1.37</v>
      </c>
      <c r="AG1106" s="22">
        <f t="shared" si="21"/>
        <v>1.37</v>
      </c>
      <c r="AH1106" s="22">
        <f t="shared" si="22"/>
        <v>0</v>
      </c>
      <c r="AI1106" s="22">
        <v>60.86</v>
      </c>
      <c r="AJ1106" s="22">
        <f t="shared" si="23"/>
        <v>60.86</v>
      </c>
      <c r="AK1106" s="22">
        <f t="shared" si="24"/>
        <v>0</v>
      </c>
      <c r="AL1106" s="22">
        <f t="shared" ref="AL1106:AN1106" si="4584">AF1106+AI1106</f>
        <v>62.23</v>
      </c>
      <c r="AM1106" s="22">
        <f t="shared" si="4584"/>
        <v>62.23</v>
      </c>
      <c r="AN1106" s="22">
        <f t="shared" si="4584"/>
        <v>0</v>
      </c>
      <c r="AO1106" s="22">
        <f t="shared" ref="AO1106:AQ1106" si="4585">SUM(J1106+M1106+P1106+S1106+W1106+Z1106+AC1106+AF1106+AI1106)</f>
        <v>255.39</v>
      </c>
      <c r="AP1106" s="22">
        <f t="shared" si="4585"/>
        <v>179.26</v>
      </c>
      <c r="AQ1106" s="22">
        <f t="shared" si="4585"/>
        <v>76.13</v>
      </c>
      <c r="AR1106" s="22">
        <v>0.0</v>
      </c>
      <c r="AS1106" s="22">
        <f t="shared" si="27"/>
        <v>76.13</v>
      </c>
      <c r="AT1106" s="22">
        <f t="shared" si="28"/>
        <v>76.13</v>
      </c>
      <c r="AU1106" s="22">
        <f t="shared" si="29"/>
        <v>0</v>
      </c>
      <c r="AV1106" s="22">
        <f>37.95*120</f>
        <v>4554</v>
      </c>
      <c r="AW1106" s="22">
        <f t="shared" si="31"/>
        <v>4554</v>
      </c>
      <c r="AX1106" s="22">
        <f t="shared" si="32"/>
        <v>0</v>
      </c>
      <c r="AY1106" s="22">
        <v>70.73</v>
      </c>
      <c r="AZ1106" s="22">
        <f t="shared" si="33"/>
        <v>70.73</v>
      </c>
      <c r="BA1106" s="22">
        <f t="shared" si="34"/>
        <v>0</v>
      </c>
      <c r="BB1106" s="22">
        <f t="shared" si="35"/>
        <v>4624.73</v>
      </c>
      <c r="BC1106" s="22">
        <f t="shared" ref="BC1106:BD1106" si="4586">SUM(AW1106+AZ1106)</f>
        <v>4624.73</v>
      </c>
      <c r="BD1106" s="22">
        <f t="shared" si="4586"/>
        <v>0</v>
      </c>
      <c r="BE1106" s="22">
        <f t="shared" si="37"/>
        <v>0</v>
      </c>
      <c r="BF1106" s="27">
        <v>0.0</v>
      </c>
      <c r="BG1106" s="22">
        <f t="shared" si="38"/>
        <v>0</v>
      </c>
      <c r="BH1106" s="22">
        <f t="shared" si="39"/>
        <v>0</v>
      </c>
      <c r="BI1106" s="22">
        <v>702.8299999999999</v>
      </c>
      <c r="BJ1106" s="22">
        <f t="shared" si="40"/>
        <v>702.83</v>
      </c>
      <c r="BK1106" s="22">
        <f t="shared" si="41"/>
        <v>0</v>
      </c>
      <c r="BL1106" s="22"/>
      <c r="BM1106" s="22">
        <f t="shared" si="42"/>
        <v>0</v>
      </c>
      <c r="BN1106" s="22" t="str">
        <f t="shared" si="43"/>
        <v/>
      </c>
      <c r="BO1106" s="22">
        <f t="shared" ref="BO1106:BQ1106" si="4587">BF1106+BI1106+BL1106</f>
        <v>702.83</v>
      </c>
      <c r="BP1106" s="22">
        <f t="shared" si="4587"/>
        <v>702.83</v>
      </c>
      <c r="BQ1106" s="22">
        <f t="shared" si="4587"/>
        <v>0</v>
      </c>
      <c r="BR1106" s="22">
        <f t="shared" si="45"/>
        <v>0</v>
      </c>
      <c r="BS1106" s="22">
        <v>0.0</v>
      </c>
      <c r="BT1106" s="22">
        <f t="shared" si="46"/>
        <v>0</v>
      </c>
      <c r="BU1106" s="22">
        <f t="shared" si="47"/>
        <v>0</v>
      </c>
      <c r="BV1106" s="22">
        <f t="shared" si="48"/>
        <v>0</v>
      </c>
      <c r="BW1106" s="27">
        <v>191.54</v>
      </c>
      <c r="BX1106" s="22">
        <f t="shared" si="49"/>
        <v>191.54</v>
      </c>
      <c r="BY1106" s="22">
        <f t="shared" si="50"/>
        <v>0</v>
      </c>
      <c r="BZ1106" s="22">
        <f t="shared" si="51"/>
        <v>0</v>
      </c>
      <c r="CA1106" s="22">
        <f t="shared" si="52"/>
        <v>0</v>
      </c>
    </row>
    <row r="1107" ht="14.25" customHeight="1">
      <c r="A1107" s="14" t="s">
        <v>4955</v>
      </c>
      <c r="B1107" s="30" t="s">
        <v>4807</v>
      </c>
      <c r="C1107" s="14"/>
      <c r="D1107" s="14" t="s">
        <v>4956</v>
      </c>
      <c r="E1107" s="14" t="s">
        <v>1010</v>
      </c>
      <c r="F1107" s="14" t="s">
        <v>369</v>
      </c>
      <c r="G1107" s="14" t="s">
        <v>4957</v>
      </c>
      <c r="H1107" s="25" t="s">
        <v>4810</v>
      </c>
      <c r="I1107" s="26">
        <v>76.13</v>
      </c>
      <c r="J1107" s="22">
        <v>0.0</v>
      </c>
      <c r="K1107" s="22">
        <f t="shared" si="6"/>
        <v>0</v>
      </c>
      <c r="L1107" s="22">
        <f t="shared" si="7"/>
        <v>0</v>
      </c>
      <c r="M1107" s="22">
        <v>0.0</v>
      </c>
      <c r="N1107" s="22">
        <f t="shared" si="8"/>
        <v>0</v>
      </c>
      <c r="O1107" s="22">
        <f t="shared" si="9"/>
        <v>0</v>
      </c>
      <c r="P1107" s="22">
        <v>22.0</v>
      </c>
      <c r="Q1107" s="22">
        <f t="shared" si="10"/>
        <v>0</v>
      </c>
      <c r="R1107" s="22">
        <f t="shared" si="11"/>
        <v>22</v>
      </c>
      <c r="S1107" s="22">
        <v>100.0</v>
      </c>
      <c r="T1107" s="22">
        <f t="shared" si="12"/>
        <v>45.87</v>
      </c>
      <c r="U1107" s="22">
        <f t="shared" si="13"/>
        <v>54.13</v>
      </c>
      <c r="V1107" s="22">
        <f t="shared" si="14"/>
        <v>0</v>
      </c>
      <c r="W1107" s="22">
        <v>13.9</v>
      </c>
      <c r="X1107" s="22">
        <f t="shared" si="15"/>
        <v>13.9</v>
      </c>
      <c r="Y1107" s="22">
        <f t="shared" si="16"/>
        <v>0</v>
      </c>
      <c r="Z1107" s="22">
        <v>0.39</v>
      </c>
      <c r="AA1107" s="22">
        <f t="shared" si="17"/>
        <v>0.39</v>
      </c>
      <c r="AB1107" s="22">
        <f t="shared" si="18"/>
        <v>0</v>
      </c>
      <c r="AC1107" s="22">
        <v>68.87</v>
      </c>
      <c r="AD1107" s="22">
        <f t="shared" si="19"/>
        <v>68.87</v>
      </c>
      <c r="AE1107" s="22">
        <f t="shared" si="20"/>
        <v>0</v>
      </c>
      <c r="AF1107" s="22">
        <v>1.37</v>
      </c>
      <c r="AG1107" s="22">
        <f t="shared" si="21"/>
        <v>1.37</v>
      </c>
      <c r="AH1107" s="22">
        <f t="shared" si="22"/>
        <v>0</v>
      </c>
      <c r="AI1107" s="22">
        <v>60.86</v>
      </c>
      <c r="AJ1107" s="22">
        <f t="shared" si="23"/>
        <v>60.86</v>
      </c>
      <c r="AK1107" s="22">
        <f t="shared" si="24"/>
        <v>0</v>
      </c>
      <c r="AL1107" s="22">
        <f t="shared" ref="AL1107:AN1107" si="4588">AF1107+AI1107</f>
        <v>62.23</v>
      </c>
      <c r="AM1107" s="22">
        <f t="shared" si="4588"/>
        <v>62.23</v>
      </c>
      <c r="AN1107" s="22">
        <f t="shared" si="4588"/>
        <v>0</v>
      </c>
      <c r="AO1107" s="22">
        <f t="shared" ref="AO1107:AQ1107" si="4589">SUM(J1107+M1107+P1107+S1107+W1107+Z1107+AC1107+AF1107+AI1107)</f>
        <v>267.39</v>
      </c>
      <c r="AP1107" s="22">
        <f t="shared" si="4589"/>
        <v>191.26</v>
      </c>
      <c r="AQ1107" s="22">
        <f t="shared" si="4589"/>
        <v>76.13</v>
      </c>
      <c r="AR1107" s="22">
        <v>0.0</v>
      </c>
      <c r="AS1107" s="22">
        <f t="shared" si="27"/>
        <v>76.13</v>
      </c>
      <c r="AT1107" s="22">
        <f t="shared" si="28"/>
        <v>76.13</v>
      </c>
      <c r="AU1107" s="22">
        <f t="shared" si="29"/>
        <v>0</v>
      </c>
      <c r="AV1107" s="22">
        <f>82.93*120</f>
        <v>9951.6</v>
      </c>
      <c r="AW1107" s="22">
        <f t="shared" si="31"/>
        <v>9951.6</v>
      </c>
      <c r="AX1107" s="22">
        <f t="shared" si="32"/>
        <v>0</v>
      </c>
      <c r="AY1107" s="22">
        <v>175.06</v>
      </c>
      <c r="AZ1107" s="22">
        <f t="shared" si="33"/>
        <v>175.06</v>
      </c>
      <c r="BA1107" s="22">
        <f t="shared" si="34"/>
        <v>0</v>
      </c>
      <c r="BB1107" s="22">
        <f t="shared" si="35"/>
        <v>10126.66</v>
      </c>
      <c r="BC1107" s="22">
        <f t="shared" ref="BC1107:BD1107" si="4590">SUM(AW1107+AZ1107)</f>
        <v>10126.66</v>
      </c>
      <c r="BD1107" s="22">
        <f t="shared" si="4590"/>
        <v>0</v>
      </c>
      <c r="BE1107" s="22">
        <f t="shared" si="37"/>
        <v>0</v>
      </c>
      <c r="BF1107" s="27">
        <v>0.0</v>
      </c>
      <c r="BG1107" s="22">
        <f t="shared" si="38"/>
        <v>0</v>
      </c>
      <c r="BH1107" s="22">
        <f t="shared" si="39"/>
        <v>0</v>
      </c>
      <c r="BI1107" s="22">
        <v>997.33</v>
      </c>
      <c r="BJ1107" s="22">
        <f t="shared" si="40"/>
        <v>997.33</v>
      </c>
      <c r="BK1107" s="22">
        <f t="shared" si="41"/>
        <v>0</v>
      </c>
      <c r="BL1107" s="22"/>
      <c r="BM1107" s="22">
        <f t="shared" si="42"/>
        <v>0</v>
      </c>
      <c r="BN1107" s="22" t="str">
        <f t="shared" si="43"/>
        <v/>
      </c>
      <c r="BO1107" s="22">
        <f t="shared" ref="BO1107:BQ1107" si="4591">BF1107+BI1107+BL1107</f>
        <v>997.33</v>
      </c>
      <c r="BP1107" s="22">
        <f t="shared" si="4591"/>
        <v>997.33</v>
      </c>
      <c r="BQ1107" s="22">
        <f t="shared" si="4591"/>
        <v>0</v>
      </c>
      <c r="BR1107" s="22">
        <f t="shared" si="45"/>
        <v>0</v>
      </c>
      <c r="BS1107" s="22">
        <v>0.0</v>
      </c>
      <c r="BT1107" s="22">
        <f t="shared" si="46"/>
        <v>0</v>
      </c>
      <c r="BU1107" s="22">
        <f t="shared" si="47"/>
        <v>0</v>
      </c>
      <c r="BV1107" s="22">
        <f t="shared" si="48"/>
        <v>0</v>
      </c>
      <c r="BW1107" s="27">
        <v>2734.74</v>
      </c>
      <c r="BX1107" s="22">
        <f t="shared" si="49"/>
        <v>2734.74</v>
      </c>
      <c r="BY1107" s="22">
        <f t="shared" si="50"/>
        <v>0</v>
      </c>
      <c r="BZ1107" s="22">
        <f t="shared" si="51"/>
        <v>0</v>
      </c>
      <c r="CA1107" s="22">
        <f t="shared" si="52"/>
        <v>0</v>
      </c>
    </row>
    <row r="1108" ht="14.25" customHeight="1">
      <c r="A1108" s="14" t="s">
        <v>4958</v>
      </c>
      <c r="B1108" s="30" t="s">
        <v>4807</v>
      </c>
      <c r="C1108" s="14"/>
      <c r="D1108" s="14" t="s">
        <v>4959</v>
      </c>
      <c r="E1108" s="14" t="s">
        <v>984</v>
      </c>
      <c r="F1108" s="14" t="s">
        <v>745</v>
      </c>
      <c r="G1108" s="14" t="s">
        <v>4960</v>
      </c>
      <c r="H1108" s="25" t="s">
        <v>4810</v>
      </c>
      <c r="I1108" s="26">
        <v>76.13</v>
      </c>
      <c r="J1108" s="22">
        <v>0.0</v>
      </c>
      <c r="K1108" s="22">
        <f t="shared" si="6"/>
        <v>0</v>
      </c>
      <c r="L1108" s="22">
        <f t="shared" si="7"/>
        <v>0</v>
      </c>
      <c r="M1108" s="22">
        <v>0.0</v>
      </c>
      <c r="N1108" s="22">
        <f t="shared" si="8"/>
        <v>0</v>
      </c>
      <c r="O1108" s="22">
        <f t="shared" si="9"/>
        <v>0</v>
      </c>
      <c r="P1108" s="22">
        <v>10.0</v>
      </c>
      <c r="Q1108" s="22">
        <f t="shared" si="10"/>
        <v>0</v>
      </c>
      <c r="R1108" s="22">
        <f t="shared" si="11"/>
        <v>10</v>
      </c>
      <c r="S1108" s="22">
        <v>100.0</v>
      </c>
      <c r="T1108" s="22">
        <f t="shared" si="12"/>
        <v>33.87</v>
      </c>
      <c r="U1108" s="22">
        <f t="shared" si="13"/>
        <v>66.13</v>
      </c>
      <c r="V1108" s="22">
        <f t="shared" si="14"/>
        <v>0</v>
      </c>
      <c r="W1108" s="22">
        <v>13.9</v>
      </c>
      <c r="X1108" s="22">
        <f t="shared" si="15"/>
        <v>13.9</v>
      </c>
      <c r="Y1108" s="22">
        <f t="shared" si="16"/>
        <v>0</v>
      </c>
      <c r="Z1108" s="22">
        <v>0.39</v>
      </c>
      <c r="AA1108" s="22">
        <f t="shared" si="17"/>
        <v>0.39</v>
      </c>
      <c r="AB1108" s="22">
        <f t="shared" si="18"/>
        <v>0</v>
      </c>
      <c r="AC1108" s="22">
        <v>68.87</v>
      </c>
      <c r="AD1108" s="22">
        <f t="shared" si="19"/>
        <v>68.87</v>
      </c>
      <c r="AE1108" s="22">
        <f t="shared" si="20"/>
        <v>0</v>
      </c>
      <c r="AF1108" s="22">
        <v>1.37</v>
      </c>
      <c r="AG1108" s="22">
        <f t="shared" si="21"/>
        <v>1.37</v>
      </c>
      <c r="AH1108" s="22">
        <f t="shared" si="22"/>
        <v>0</v>
      </c>
      <c r="AI1108" s="22">
        <v>60.86</v>
      </c>
      <c r="AJ1108" s="22">
        <f t="shared" si="23"/>
        <v>60.86</v>
      </c>
      <c r="AK1108" s="22">
        <f t="shared" si="24"/>
        <v>0</v>
      </c>
      <c r="AL1108" s="22">
        <f t="shared" ref="AL1108:AN1108" si="4592">AF1108+AI1108</f>
        <v>62.23</v>
      </c>
      <c r="AM1108" s="22">
        <f t="shared" si="4592"/>
        <v>62.23</v>
      </c>
      <c r="AN1108" s="22">
        <f t="shared" si="4592"/>
        <v>0</v>
      </c>
      <c r="AO1108" s="22">
        <f t="shared" ref="AO1108:AQ1108" si="4593">SUM(J1108+M1108+P1108+S1108+W1108+Z1108+AC1108+AF1108+AI1108)</f>
        <v>255.39</v>
      </c>
      <c r="AP1108" s="22">
        <f t="shared" si="4593"/>
        <v>179.26</v>
      </c>
      <c r="AQ1108" s="22">
        <f t="shared" si="4593"/>
        <v>76.13</v>
      </c>
      <c r="AR1108" s="22">
        <v>0.0</v>
      </c>
      <c r="AS1108" s="22">
        <f t="shared" si="27"/>
        <v>76.13</v>
      </c>
      <c r="AT1108" s="22">
        <f t="shared" si="28"/>
        <v>76.13</v>
      </c>
      <c r="AU1108" s="22">
        <f t="shared" si="29"/>
        <v>0</v>
      </c>
      <c r="AV1108" s="22">
        <f t="shared" ref="AV1108:AV1109" si="4598">37.95*120</f>
        <v>4554</v>
      </c>
      <c r="AW1108" s="22">
        <f t="shared" si="31"/>
        <v>4554</v>
      </c>
      <c r="AX1108" s="22">
        <f t="shared" si="32"/>
        <v>0</v>
      </c>
      <c r="AY1108" s="22">
        <v>70.73</v>
      </c>
      <c r="AZ1108" s="22">
        <f t="shared" si="33"/>
        <v>70.73</v>
      </c>
      <c r="BA1108" s="22">
        <f t="shared" si="34"/>
        <v>0</v>
      </c>
      <c r="BB1108" s="22">
        <f t="shared" si="35"/>
        <v>4624.73</v>
      </c>
      <c r="BC1108" s="22">
        <f t="shared" ref="BC1108:BD1108" si="4594">SUM(AW1108+AZ1108)</f>
        <v>4624.73</v>
      </c>
      <c r="BD1108" s="22">
        <f t="shared" si="4594"/>
        <v>0</v>
      </c>
      <c r="BE1108" s="22">
        <f t="shared" si="37"/>
        <v>0</v>
      </c>
      <c r="BF1108" s="27">
        <v>0.0</v>
      </c>
      <c r="BG1108" s="22">
        <f t="shared" si="38"/>
        <v>0</v>
      </c>
      <c r="BH1108" s="22">
        <f t="shared" si="39"/>
        <v>0</v>
      </c>
      <c r="BI1108" s="22">
        <v>521.77</v>
      </c>
      <c r="BJ1108" s="22">
        <f t="shared" si="40"/>
        <v>521.77</v>
      </c>
      <c r="BK1108" s="22">
        <f t="shared" si="41"/>
        <v>0</v>
      </c>
      <c r="BL1108" s="22"/>
      <c r="BM1108" s="22">
        <f t="shared" si="42"/>
        <v>0</v>
      </c>
      <c r="BN1108" s="22" t="str">
        <f t="shared" si="43"/>
        <v/>
      </c>
      <c r="BO1108" s="22">
        <f t="shared" ref="BO1108:BQ1108" si="4595">BF1108+BI1108+BL1108</f>
        <v>521.77</v>
      </c>
      <c r="BP1108" s="22">
        <f t="shared" si="4595"/>
        <v>521.77</v>
      </c>
      <c r="BQ1108" s="22">
        <f t="shared" si="4595"/>
        <v>0</v>
      </c>
      <c r="BR1108" s="22">
        <f t="shared" si="45"/>
        <v>0</v>
      </c>
      <c r="BS1108" s="22">
        <v>0.0</v>
      </c>
      <c r="BT1108" s="22">
        <f t="shared" si="46"/>
        <v>0</v>
      </c>
      <c r="BU1108" s="22">
        <f t="shared" si="47"/>
        <v>0</v>
      </c>
      <c r="BV1108" s="22">
        <f t="shared" si="48"/>
        <v>0</v>
      </c>
      <c r="BW1108" s="27">
        <v>329.87</v>
      </c>
      <c r="BX1108" s="22">
        <f t="shared" si="49"/>
        <v>329.87</v>
      </c>
      <c r="BY1108" s="22">
        <f t="shared" si="50"/>
        <v>0</v>
      </c>
      <c r="BZ1108" s="22">
        <f t="shared" si="51"/>
        <v>0</v>
      </c>
      <c r="CA1108" s="22">
        <f t="shared" si="52"/>
        <v>0</v>
      </c>
    </row>
    <row r="1109" ht="14.25" customHeight="1">
      <c r="A1109" s="14" t="s">
        <v>4961</v>
      </c>
      <c r="B1109" s="30" t="s">
        <v>4807</v>
      </c>
      <c r="C1109" s="14"/>
      <c r="D1109" s="14" t="s">
        <v>4962</v>
      </c>
      <c r="E1109" s="14" t="s">
        <v>312</v>
      </c>
      <c r="F1109" s="14" t="s">
        <v>209</v>
      </c>
      <c r="G1109" s="14" t="s">
        <v>4963</v>
      </c>
      <c r="H1109" s="25" t="s">
        <v>4810</v>
      </c>
      <c r="I1109" s="26">
        <v>76.13</v>
      </c>
      <c r="J1109" s="22">
        <v>0.0</v>
      </c>
      <c r="K1109" s="22">
        <f t="shared" si="6"/>
        <v>0</v>
      </c>
      <c r="L1109" s="22">
        <f t="shared" si="7"/>
        <v>0</v>
      </c>
      <c r="M1109" s="22">
        <v>0.0</v>
      </c>
      <c r="N1109" s="22">
        <f t="shared" si="8"/>
        <v>0</v>
      </c>
      <c r="O1109" s="22">
        <f t="shared" si="9"/>
        <v>0</v>
      </c>
      <c r="P1109" s="22">
        <v>10.0</v>
      </c>
      <c r="Q1109" s="22">
        <f t="shared" si="10"/>
        <v>0</v>
      </c>
      <c r="R1109" s="22">
        <f t="shared" si="11"/>
        <v>10</v>
      </c>
      <c r="S1109" s="22">
        <v>100.0</v>
      </c>
      <c r="T1109" s="22">
        <f t="shared" si="12"/>
        <v>33.87</v>
      </c>
      <c r="U1109" s="22">
        <f t="shared" si="13"/>
        <v>66.13</v>
      </c>
      <c r="V1109" s="22">
        <f t="shared" si="14"/>
        <v>0</v>
      </c>
      <c r="W1109" s="22">
        <v>13.9</v>
      </c>
      <c r="X1109" s="22">
        <f t="shared" si="15"/>
        <v>13.9</v>
      </c>
      <c r="Y1109" s="22">
        <f t="shared" si="16"/>
        <v>0</v>
      </c>
      <c r="Z1109" s="22">
        <v>0.39</v>
      </c>
      <c r="AA1109" s="22">
        <f t="shared" si="17"/>
        <v>0.39</v>
      </c>
      <c r="AB1109" s="22">
        <f t="shared" si="18"/>
        <v>0</v>
      </c>
      <c r="AC1109" s="22">
        <v>68.87</v>
      </c>
      <c r="AD1109" s="22">
        <f t="shared" si="19"/>
        <v>68.87</v>
      </c>
      <c r="AE1109" s="22">
        <f t="shared" si="20"/>
        <v>0</v>
      </c>
      <c r="AF1109" s="22">
        <v>1.37</v>
      </c>
      <c r="AG1109" s="22">
        <f t="shared" si="21"/>
        <v>1.37</v>
      </c>
      <c r="AH1109" s="22">
        <f t="shared" si="22"/>
        <v>0</v>
      </c>
      <c r="AI1109" s="22">
        <v>60.86</v>
      </c>
      <c r="AJ1109" s="22">
        <f t="shared" si="23"/>
        <v>60.86</v>
      </c>
      <c r="AK1109" s="22">
        <f t="shared" si="24"/>
        <v>0</v>
      </c>
      <c r="AL1109" s="22">
        <f t="shared" ref="AL1109:AN1109" si="4596">AF1109+AI1109</f>
        <v>62.23</v>
      </c>
      <c r="AM1109" s="22">
        <f t="shared" si="4596"/>
        <v>62.23</v>
      </c>
      <c r="AN1109" s="22">
        <f t="shared" si="4596"/>
        <v>0</v>
      </c>
      <c r="AO1109" s="22">
        <f t="shared" ref="AO1109:AQ1109" si="4597">SUM(J1109+M1109+P1109+S1109+W1109+Z1109+AC1109+AF1109+AI1109)</f>
        <v>255.39</v>
      </c>
      <c r="AP1109" s="22">
        <f t="shared" si="4597"/>
        <v>179.26</v>
      </c>
      <c r="AQ1109" s="22">
        <f t="shared" si="4597"/>
        <v>76.13</v>
      </c>
      <c r="AR1109" s="22">
        <v>0.0</v>
      </c>
      <c r="AS1109" s="22">
        <f t="shared" si="27"/>
        <v>76.13</v>
      </c>
      <c r="AT1109" s="22">
        <f t="shared" si="28"/>
        <v>76.13</v>
      </c>
      <c r="AU1109" s="22">
        <f t="shared" si="29"/>
        <v>0</v>
      </c>
      <c r="AV1109" s="22">
        <f t="shared" si="4598"/>
        <v>4554</v>
      </c>
      <c r="AW1109" s="22">
        <f t="shared" si="31"/>
        <v>4554</v>
      </c>
      <c r="AX1109" s="22">
        <f t="shared" si="32"/>
        <v>0</v>
      </c>
      <c r="AY1109" s="22">
        <v>70.73</v>
      </c>
      <c r="AZ1109" s="22">
        <f t="shared" si="33"/>
        <v>70.73</v>
      </c>
      <c r="BA1109" s="22">
        <f t="shared" si="34"/>
        <v>0</v>
      </c>
      <c r="BB1109" s="22">
        <f t="shared" si="35"/>
        <v>4624.73</v>
      </c>
      <c r="BC1109" s="22">
        <f t="shared" ref="BC1109:BD1109" si="4599">SUM(AW1109+AZ1109)</f>
        <v>4624.73</v>
      </c>
      <c r="BD1109" s="22">
        <f t="shared" si="4599"/>
        <v>0</v>
      </c>
      <c r="BE1109" s="22">
        <f t="shared" si="37"/>
        <v>0</v>
      </c>
      <c r="BF1109" s="27">
        <v>0.0</v>
      </c>
      <c r="BG1109" s="22">
        <f t="shared" si="38"/>
        <v>0</v>
      </c>
      <c r="BH1109" s="22">
        <f t="shared" si="39"/>
        <v>0</v>
      </c>
      <c r="BI1109" s="22">
        <v>583.84</v>
      </c>
      <c r="BJ1109" s="22">
        <f t="shared" si="40"/>
        <v>583.84</v>
      </c>
      <c r="BK1109" s="22">
        <f t="shared" si="41"/>
        <v>0</v>
      </c>
      <c r="BL1109" s="22"/>
      <c r="BM1109" s="22">
        <f t="shared" si="42"/>
        <v>0</v>
      </c>
      <c r="BN1109" s="22" t="str">
        <f t="shared" si="43"/>
        <v/>
      </c>
      <c r="BO1109" s="22">
        <f t="shared" ref="BO1109:BQ1109" si="4600">BF1109+BI1109+BL1109</f>
        <v>583.84</v>
      </c>
      <c r="BP1109" s="22">
        <f t="shared" si="4600"/>
        <v>583.84</v>
      </c>
      <c r="BQ1109" s="22">
        <f t="shared" si="4600"/>
        <v>0</v>
      </c>
      <c r="BR1109" s="22">
        <f t="shared" si="45"/>
        <v>0</v>
      </c>
      <c r="BS1109" s="22">
        <v>0.0</v>
      </c>
      <c r="BT1109" s="22">
        <f t="shared" si="46"/>
        <v>0</v>
      </c>
      <c r="BU1109" s="22">
        <f t="shared" si="47"/>
        <v>0</v>
      </c>
      <c r="BV1109" s="22">
        <f t="shared" si="48"/>
        <v>0</v>
      </c>
      <c r="BW1109" s="27">
        <v>4554.39</v>
      </c>
      <c r="BX1109" s="22">
        <f t="shared" si="49"/>
        <v>4554.39</v>
      </c>
      <c r="BY1109" s="22">
        <f t="shared" si="50"/>
        <v>0</v>
      </c>
      <c r="BZ1109" s="22">
        <f t="shared" si="51"/>
        <v>0</v>
      </c>
      <c r="CA1109" s="22">
        <f t="shared" si="52"/>
        <v>0</v>
      </c>
    </row>
    <row r="1110" ht="14.25" customHeight="1">
      <c r="A1110" s="14" t="s">
        <v>4964</v>
      </c>
      <c r="B1110" s="30" t="s">
        <v>4807</v>
      </c>
      <c r="C1110" s="14"/>
      <c r="D1110" s="14" t="s">
        <v>4965</v>
      </c>
      <c r="E1110" s="14" t="s">
        <v>4966</v>
      </c>
      <c r="F1110" s="14" t="s">
        <v>3709</v>
      </c>
      <c r="G1110" s="14" t="s">
        <v>4967</v>
      </c>
      <c r="H1110" s="25" t="s">
        <v>4810</v>
      </c>
      <c r="I1110" s="26">
        <v>76.13</v>
      </c>
      <c r="J1110" s="22">
        <v>0.0</v>
      </c>
      <c r="K1110" s="22">
        <f t="shared" si="6"/>
        <v>0</v>
      </c>
      <c r="L1110" s="22">
        <f t="shared" si="7"/>
        <v>0</v>
      </c>
      <c r="M1110" s="22">
        <v>0.0</v>
      </c>
      <c r="N1110" s="22">
        <f t="shared" si="8"/>
        <v>0</v>
      </c>
      <c r="O1110" s="22">
        <f t="shared" si="9"/>
        <v>0</v>
      </c>
      <c r="P1110" s="22">
        <v>10.0</v>
      </c>
      <c r="Q1110" s="22">
        <f t="shared" si="10"/>
        <v>0</v>
      </c>
      <c r="R1110" s="22">
        <f t="shared" si="11"/>
        <v>10</v>
      </c>
      <c r="S1110" s="22">
        <v>100.0</v>
      </c>
      <c r="T1110" s="22">
        <f t="shared" si="12"/>
        <v>33.87</v>
      </c>
      <c r="U1110" s="22">
        <f t="shared" si="13"/>
        <v>66.13</v>
      </c>
      <c r="V1110" s="22">
        <f t="shared" si="14"/>
        <v>0</v>
      </c>
      <c r="W1110" s="22">
        <v>13.9</v>
      </c>
      <c r="X1110" s="22">
        <f t="shared" si="15"/>
        <v>13.9</v>
      </c>
      <c r="Y1110" s="22">
        <f t="shared" si="16"/>
        <v>0</v>
      </c>
      <c r="Z1110" s="22">
        <v>0.39</v>
      </c>
      <c r="AA1110" s="22">
        <f t="shared" si="17"/>
        <v>0.39</v>
      </c>
      <c r="AB1110" s="22">
        <f t="shared" si="18"/>
        <v>0</v>
      </c>
      <c r="AC1110" s="22">
        <v>68.87</v>
      </c>
      <c r="AD1110" s="22">
        <f t="shared" si="19"/>
        <v>68.87</v>
      </c>
      <c r="AE1110" s="22">
        <f t="shared" si="20"/>
        <v>0</v>
      </c>
      <c r="AF1110" s="22">
        <v>1.37</v>
      </c>
      <c r="AG1110" s="22">
        <f t="shared" si="21"/>
        <v>1.37</v>
      </c>
      <c r="AH1110" s="22">
        <f t="shared" si="22"/>
        <v>0</v>
      </c>
      <c r="AI1110" s="22">
        <v>60.86</v>
      </c>
      <c r="AJ1110" s="22">
        <f t="shared" si="23"/>
        <v>60.86</v>
      </c>
      <c r="AK1110" s="22">
        <f t="shared" si="24"/>
        <v>0</v>
      </c>
      <c r="AL1110" s="22">
        <f t="shared" ref="AL1110:AN1110" si="4601">AF1110+AI1110</f>
        <v>62.23</v>
      </c>
      <c r="AM1110" s="22">
        <f t="shared" si="4601"/>
        <v>62.23</v>
      </c>
      <c r="AN1110" s="22">
        <f t="shared" si="4601"/>
        <v>0</v>
      </c>
      <c r="AO1110" s="22">
        <f t="shared" ref="AO1110:AQ1110" si="4602">SUM(J1110+M1110+P1110+S1110+W1110+Z1110+AC1110+AF1110+AI1110)</f>
        <v>255.39</v>
      </c>
      <c r="AP1110" s="22">
        <f t="shared" si="4602"/>
        <v>179.26</v>
      </c>
      <c r="AQ1110" s="22">
        <f t="shared" si="4602"/>
        <v>76.13</v>
      </c>
      <c r="AR1110" s="22">
        <v>0.0</v>
      </c>
      <c r="AS1110" s="22">
        <f t="shared" si="27"/>
        <v>76.13</v>
      </c>
      <c r="AT1110" s="22">
        <f t="shared" si="28"/>
        <v>76.13</v>
      </c>
      <c r="AU1110" s="22">
        <f t="shared" si="29"/>
        <v>0</v>
      </c>
      <c r="AV1110" s="22">
        <f t="shared" ref="AV1110:AV1111" si="4607">82.93*120</f>
        <v>9951.6</v>
      </c>
      <c r="AW1110" s="22">
        <f t="shared" si="31"/>
        <v>9951.6</v>
      </c>
      <c r="AX1110" s="22">
        <f t="shared" si="32"/>
        <v>0</v>
      </c>
      <c r="AY1110" s="22">
        <v>175.06</v>
      </c>
      <c r="AZ1110" s="22">
        <f t="shared" si="33"/>
        <v>175.06</v>
      </c>
      <c r="BA1110" s="22">
        <f t="shared" si="34"/>
        <v>0</v>
      </c>
      <c r="BB1110" s="22">
        <f t="shared" si="35"/>
        <v>10126.66</v>
      </c>
      <c r="BC1110" s="22">
        <f t="shared" ref="BC1110:BD1110" si="4603">SUM(AW1110+AZ1110)</f>
        <v>10126.66</v>
      </c>
      <c r="BD1110" s="22">
        <f t="shared" si="4603"/>
        <v>0</v>
      </c>
      <c r="BE1110" s="22">
        <f t="shared" si="37"/>
        <v>0</v>
      </c>
      <c r="BF1110" s="27">
        <v>0.0</v>
      </c>
      <c r="BG1110" s="22">
        <f t="shared" si="38"/>
        <v>0</v>
      </c>
      <c r="BH1110" s="22">
        <f t="shared" si="39"/>
        <v>0</v>
      </c>
      <c r="BI1110" s="22">
        <v>283.41</v>
      </c>
      <c r="BJ1110" s="22">
        <f t="shared" si="40"/>
        <v>283.41</v>
      </c>
      <c r="BK1110" s="22">
        <f t="shared" si="41"/>
        <v>0</v>
      </c>
      <c r="BL1110" s="22"/>
      <c r="BM1110" s="22">
        <f t="shared" si="42"/>
        <v>0</v>
      </c>
      <c r="BN1110" s="22" t="str">
        <f t="shared" si="43"/>
        <v/>
      </c>
      <c r="BO1110" s="22">
        <f t="shared" ref="BO1110:BQ1110" si="4604">BF1110+BI1110+BL1110</f>
        <v>283.41</v>
      </c>
      <c r="BP1110" s="22">
        <f t="shared" si="4604"/>
        <v>283.41</v>
      </c>
      <c r="BQ1110" s="22">
        <f t="shared" si="4604"/>
        <v>0</v>
      </c>
      <c r="BR1110" s="22">
        <f t="shared" si="45"/>
        <v>0</v>
      </c>
      <c r="BS1110" s="22">
        <v>0.0</v>
      </c>
      <c r="BT1110" s="22">
        <f t="shared" si="46"/>
        <v>0</v>
      </c>
      <c r="BU1110" s="22">
        <f t="shared" si="47"/>
        <v>0</v>
      </c>
      <c r="BV1110" s="22">
        <f t="shared" si="48"/>
        <v>0</v>
      </c>
      <c r="BW1110" s="27">
        <v>170.26</v>
      </c>
      <c r="BX1110" s="22">
        <f t="shared" si="49"/>
        <v>170.26</v>
      </c>
      <c r="BY1110" s="22">
        <f t="shared" si="50"/>
        <v>0</v>
      </c>
      <c r="BZ1110" s="22">
        <f t="shared" si="51"/>
        <v>0</v>
      </c>
      <c r="CA1110" s="22">
        <f t="shared" si="52"/>
        <v>0</v>
      </c>
    </row>
    <row r="1111" ht="14.25" customHeight="1">
      <c r="A1111" s="14" t="s">
        <v>4968</v>
      </c>
      <c r="B1111" s="30" t="s">
        <v>4807</v>
      </c>
      <c r="C1111" s="14"/>
      <c r="D1111" s="14" t="s">
        <v>4969</v>
      </c>
      <c r="E1111" s="14" t="s">
        <v>3805</v>
      </c>
      <c r="F1111" s="14" t="s">
        <v>4970</v>
      </c>
      <c r="G1111" s="14" t="s">
        <v>4971</v>
      </c>
      <c r="H1111" s="25" t="s">
        <v>4810</v>
      </c>
      <c r="I1111" s="26">
        <v>76.13</v>
      </c>
      <c r="J1111" s="22">
        <v>0.0</v>
      </c>
      <c r="K1111" s="22">
        <f t="shared" si="6"/>
        <v>0</v>
      </c>
      <c r="L1111" s="22">
        <f t="shared" si="7"/>
        <v>0</v>
      </c>
      <c r="M1111" s="22">
        <v>0.0</v>
      </c>
      <c r="N1111" s="22">
        <f t="shared" si="8"/>
        <v>0</v>
      </c>
      <c r="O1111" s="22">
        <f t="shared" si="9"/>
        <v>0</v>
      </c>
      <c r="P1111" s="22">
        <v>10.0</v>
      </c>
      <c r="Q1111" s="22">
        <f t="shared" si="10"/>
        <v>0</v>
      </c>
      <c r="R1111" s="22">
        <f t="shared" si="11"/>
        <v>10</v>
      </c>
      <c r="S1111" s="22">
        <v>100.0</v>
      </c>
      <c r="T1111" s="22">
        <f t="shared" si="12"/>
        <v>33.87</v>
      </c>
      <c r="U1111" s="22">
        <f t="shared" si="13"/>
        <v>66.13</v>
      </c>
      <c r="V1111" s="22">
        <f t="shared" si="14"/>
        <v>0</v>
      </c>
      <c r="W1111" s="22">
        <v>13.9</v>
      </c>
      <c r="X1111" s="22">
        <f t="shared" si="15"/>
        <v>13.9</v>
      </c>
      <c r="Y1111" s="22">
        <f t="shared" si="16"/>
        <v>0</v>
      </c>
      <c r="Z1111" s="22">
        <v>0.39</v>
      </c>
      <c r="AA1111" s="22">
        <f t="shared" si="17"/>
        <v>0.39</v>
      </c>
      <c r="AB1111" s="22">
        <f t="shared" si="18"/>
        <v>0</v>
      </c>
      <c r="AC1111" s="22">
        <v>68.87</v>
      </c>
      <c r="AD1111" s="22">
        <f t="shared" si="19"/>
        <v>68.87</v>
      </c>
      <c r="AE1111" s="22">
        <f t="shared" si="20"/>
        <v>0</v>
      </c>
      <c r="AF1111" s="22">
        <v>1.37</v>
      </c>
      <c r="AG1111" s="22">
        <f t="shared" si="21"/>
        <v>1.37</v>
      </c>
      <c r="AH1111" s="22">
        <f t="shared" si="22"/>
        <v>0</v>
      </c>
      <c r="AI1111" s="22">
        <v>60.86</v>
      </c>
      <c r="AJ1111" s="22">
        <f t="shared" si="23"/>
        <v>60.86</v>
      </c>
      <c r="AK1111" s="22">
        <f t="shared" si="24"/>
        <v>0</v>
      </c>
      <c r="AL1111" s="22">
        <f t="shared" ref="AL1111:AN1111" si="4605">AF1111+AI1111</f>
        <v>62.23</v>
      </c>
      <c r="AM1111" s="22">
        <f t="shared" si="4605"/>
        <v>62.23</v>
      </c>
      <c r="AN1111" s="22">
        <f t="shared" si="4605"/>
        <v>0</v>
      </c>
      <c r="AO1111" s="22">
        <f t="shared" ref="AO1111:AQ1111" si="4606">SUM(J1111+M1111+P1111+S1111+W1111+Z1111+AC1111+AF1111+AI1111)</f>
        <v>255.39</v>
      </c>
      <c r="AP1111" s="22">
        <f t="shared" si="4606"/>
        <v>179.26</v>
      </c>
      <c r="AQ1111" s="22">
        <f t="shared" si="4606"/>
        <v>76.13</v>
      </c>
      <c r="AR1111" s="22">
        <v>0.0</v>
      </c>
      <c r="AS1111" s="22">
        <f t="shared" si="27"/>
        <v>76.13</v>
      </c>
      <c r="AT1111" s="22">
        <f t="shared" si="28"/>
        <v>76.13</v>
      </c>
      <c r="AU1111" s="22">
        <f t="shared" si="29"/>
        <v>0</v>
      </c>
      <c r="AV1111" s="22">
        <f t="shared" si="4607"/>
        <v>9951.6</v>
      </c>
      <c r="AW1111" s="22">
        <f t="shared" si="31"/>
        <v>9951.6</v>
      </c>
      <c r="AX1111" s="22">
        <f t="shared" si="32"/>
        <v>0</v>
      </c>
      <c r="AY1111" s="22">
        <v>175.06</v>
      </c>
      <c r="AZ1111" s="22">
        <f t="shared" si="33"/>
        <v>175.06</v>
      </c>
      <c r="BA1111" s="22">
        <f t="shared" si="34"/>
        <v>0</v>
      </c>
      <c r="BB1111" s="22">
        <f t="shared" si="35"/>
        <v>10126.66</v>
      </c>
      <c r="BC1111" s="22">
        <f t="shared" ref="BC1111:BD1111" si="4608">SUM(AW1111+AZ1111)</f>
        <v>10126.66</v>
      </c>
      <c r="BD1111" s="22">
        <f t="shared" si="4608"/>
        <v>0</v>
      </c>
      <c r="BE1111" s="22">
        <f t="shared" si="37"/>
        <v>0</v>
      </c>
      <c r="BF1111" s="27">
        <v>0.0</v>
      </c>
      <c r="BG1111" s="22">
        <f t="shared" si="38"/>
        <v>0</v>
      </c>
      <c r="BH1111" s="22">
        <f t="shared" si="39"/>
        <v>0</v>
      </c>
      <c r="BI1111" s="22">
        <v>283.41</v>
      </c>
      <c r="BJ1111" s="22">
        <f t="shared" si="40"/>
        <v>283.41</v>
      </c>
      <c r="BK1111" s="22">
        <f t="shared" si="41"/>
        <v>0</v>
      </c>
      <c r="BL1111" s="22"/>
      <c r="BM1111" s="22">
        <f t="shared" si="42"/>
        <v>0</v>
      </c>
      <c r="BN1111" s="22" t="str">
        <f t="shared" si="43"/>
        <v/>
      </c>
      <c r="BO1111" s="22">
        <f t="shared" ref="BO1111:BQ1111" si="4609">BF1111+BI1111+BL1111</f>
        <v>283.41</v>
      </c>
      <c r="BP1111" s="22">
        <f t="shared" si="4609"/>
        <v>283.41</v>
      </c>
      <c r="BQ1111" s="22">
        <f t="shared" si="4609"/>
        <v>0</v>
      </c>
      <c r="BR1111" s="22">
        <f t="shared" si="45"/>
        <v>0</v>
      </c>
      <c r="BS1111" s="22">
        <v>0.0</v>
      </c>
      <c r="BT1111" s="22">
        <f t="shared" si="46"/>
        <v>0</v>
      </c>
      <c r="BU1111" s="22">
        <f t="shared" si="47"/>
        <v>0</v>
      </c>
      <c r="BV1111" s="22">
        <f t="shared" si="48"/>
        <v>0</v>
      </c>
      <c r="BW1111" s="27">
        <v>276.67</v>
      </c>
      <c r="BX1111" s="22">
        <f t="shared" si="49"/>
        <v>276.67</v>
      </c>
      <c r="BY1111" s="22">
        <f t="shared" si="50"/>
        <v>0</v>
      </c>
      <c r="BZ1111" s="22">
        <f t="shared" si="51"/>
        <v>0</v>
      </c>
      <c r="CA1111" s="22">
        <f t="shared" si="52"/>
        <v>0</v>
      </c>
    </row>
    <row r="1112" ht="14.25" customHeight="1">
      <c r="A1112" s="14" t="s">
        <v>4972</v>
      </c>
      <c r="B1112" s="30" t="s">
        <v>4807</v>
      </c>
      <c r="C1112" s="14"/>
      <c r="D1112" s="14" t="s">
        <v>4973</v>
      </c>
      <c r="E1112" s="14" t="s">
        <v>1105</v>
      </c>
      <c r="F1112" s="14" t="s">
        <v>198</v>
      </c>
      <c r="G1112" s="14" t="s">
        <v>4974</v>
      </c>
      <c r="H1112" s="25" t="s">
        <v>4810</v>
      </c>
      <c r="I1112" s="26">
        <v>76.13</v>
      </c>
      <c r="J1112" s="22">
        <v>0.0</v>
      </c>
      <c r="K1112" s="22">
        <f t="shared" si="6"/>
        <v>0</v>
      </c>
      <c r="L1112" s="22">
        <f t="shared" si="7"/>
        <v>0</v>
      </c>
      <c r="M1112" s="22">
        <v>0.0</v>
      </c>
      <c r="N1112" s="22">
        <f t="shared" si="8"/>
        <v>0</v>
      </c>
      <c r="O1112" s="22">
        <f t="shared" si="9"/>
        <v>0</v>
      </c>
      <c r="P1112" s="22">
        <v>10.0</v>
      </c>
      <c r="Q1112" s="22">
        <f t="shared" si="10"/>
        <v>0</v>
      </c>
      <c r="R1112" s="22">
        <f t="shared" si="11"/>
        <v>10</v>
      </c>
      <c r="S1112" s="22">
        <v>100.0</v>
      </c>
      <c r="T1112" s="22">
        <f t="shared" si="12"/>
        <v>33.87</v>
      </c>
      <c r="U1112" s="22">
        <f t="shared" si="13"/>
        <v>66.13</v>
      </c>
      <c r="V1112" s="22">
        <f t="shared" si="14"/>
        <v>0</v>
      </c>
      <c r="W1112" s="22">
        <v>13.9</v>
      </c>
      <c r="X1112" s="22">
        <f t="shared" si="15"/>
        <v>13.9</v>
      </c>
      <c r="Y1112" s="22">
        <f t="shared" si="16"/>
        <v>0</v>
      </c>
      <c r="Z1112" s="22">
        <v>0.39</v>
      </c>
      <c r="AA1112" s="22">
        <f t="shared" si="17"/>
        <v>0.39</v>
      </c>
      <c r="AB1112" s="22">
        <f t="shared" si="18"/>
        <v>0</v>
      </c>
      <c r="AC1112" s="22">
        <v>68.87</v>
      </c>
      <c r="AD1112" s="22">
        <f t="shared" si="19"/>
        <v>68.87</v>
      </c>
      <c r="AE1112" s="22">
        <f t="shared" si="20"/>
        <v>0</v>
      </c>
      <c r="AF1112" s="22">
        <v>1.37</v>
      </c>
      <c r="AG1112" s="22">
        <f t="shared" si="21"/>
        <v>1.37</v>
      </c>
      <c r="AH1112" s="22">
        <f t="shared" si="22"/>
        <v>0</v>
      </c>
      <c r="AI1112" s="22">
        <v>60.86</v>
      </c>
      <c r="AJ1112" s="22">
        <f t="shared" si="23"/>
        <v>60.86</v>
      </c>
      <c r="AK1112" s="22">
        <f t="shared" si="24"/>
        <v>0</v>
      </c>
      <c r="AL1112" s="22">
        <f t="shared" ref="AL1112:AN1112" si="4610">AF1112+AI1112</f>
        <v>62.23</v>
      </c>
      <c r="AM1112" s="22">
        <f t="shared" si="4610"/>
        <v>62.23</v>
      </c>
      <c r="AN1112" s="22">
        <f t="shared" si="4610"/>
        <v>0</v>
      </c>
      <c r="AO1112" s="22">
        <f t="shared" ref="AO1112:AQ1112" si="4611">SUM(J1112+M1112+P1112+S1112+W1112+Z1112+AC1112+AF1112+AI1112)</f>
        <v>255.39</v>
      </c>
      <c r="AP1112" s="22">
        <f t="shared" si="4611"/>
        <v>179.26</v>
      </c>
      <c r="AQ1112" s="22">
        <f t="shared" si="4611"/>
        <v>76.13</v>
      </c>
      <c r="AR1112" s="22">
        <v>0.0</v>
      </c>
      <c r="AS1112" s="22">
        <f t="shared" si="27"/>
        <v>76.13</v>
      </c>
      <c r="AT1112" s="22">
        <f t="shared" si="28"/>
        <v>76.13</v>
      </c>
      <c r="AU1112" s="22">
        <f t="shared" si="29"/>
        <v>0</v>
      </c>
      <c r="AV1112" s="22">
        <f t="shared" ref="AV1112:AV1114" si="4616">37.95*120</f>
        <v>4554</v>
      </c>
      <c r="AW1112" s="22">
        <f t="shared" si="31"/>
        <v>4554</v>
      </c>
      <c r="AX1112" s="22">
        <f t="shared" si="32"/>
        <v>0</v>
      </c>
      <c r="AY1112" s="22">
        <v>70.73</v>
      </c>
      <c r="AZ1112" s="22">
        <f t="shared" si="33"/>
        <v>70.73</v>
      </c>
      <c r="BA1112" s="22">
        <f t="shared" si="34"/>
        <v>0</v>
      </c>
      <c r="BB1112" s="22">
        <f t="shared" si="35"/>
        <v>4624.73</v>
      </c>
      <c r="BC1112" s="22">
        <f t="shared" ref="BC1112:BD1112" si="4612">SUM(AW1112+AZ1112)</f>
        <v>4624.73</v>
      </c>
      <c r="BD1112" s="22">
        <f t="shared" si="4612"/>
        <v>0</v>
      </c>
      <c r="BE1112" s="22">
        <f t="shared" si="37"/>
        <v>0</v>
      </c>
      <c r="BF1112" s="27">
        <v>0.0</v>
      </c>
      <c r="BG1112" s="22">
        <f t="shared" si="38"/>
        <v>0</v>
      </c>
      <c r="BH1112" s="22">
        <f t="shared" si="39"/>
        <v>0</v>
      </c>
      <c r="BI1112" s="22">
        <v>478.97</v>
      </c>
      <c r="BJ1112" s="22">
        <f t="shared" si="40"/>
        <v>478.97</v>
      </c>
      <c r="BK1112" s="22">
        <f t="shared" si="41"/>
        <v>0</v>
      </c>
      <c r="BL1112" s="22"/>
      <c r="BM1112" s="22">
        <f t="shared" si="42"/>
        <v>0</v>
      </c>
      <c r="BN1112" s="22" t="str">
        <f t="shared" si="43"/>
        <v/>
      </c>
      <c r="BO1112" s="22">
        <f t="shared" ref="BO1112:BQ1112" si="4613">BF1112+BI1112+BL1112</f>
        <v>478.97</v>
      </c>
      <c r="BP1112" s="22">
        <f t="shared" si="4613"/>
        <v>478.97</v>
      </c>
      <c r="BQ1112" s="22">
        <f t="shared" si="4613"/>
        <v>0</v>
      </c>
      <c r="BR1112" s="22">
        <f t="shared" si="45"/>
        <v>0</v>
      </c>
      <c r="BS1112" s="22">
        <v>0.0</v>
      </c>
      <c r="BT1112" s="22">
        <f t="shared" si="46"/>
        <v>0</v>
      </c>
      <c r="BU1112" s="22">
        <f t="shared" si="47"/>
        <v>0</v>
      </c>
      <c r="BV1112" s="22">
        <f t="shared" si="48"/>
        <v>0</v>
      </c>
      <c r="BW1112" s="27">
        <v>191.54</v>
      </c>
      <c r="BX1112" s="22">
        <f t="shared" si="49"/>
        <v>191.54</v>
      </c>
      <c r="BY1112" s="22">
        <f t="shared" si="50"/>
        <v>0</v>
      </c>
      <c r="BZ1112" s="22">
        <f t="shared" si="51"/>
        <v>0</v>
      </c>
      <c r="CA1112" s="22">
        <f t="shared" si="52"/>
        <v>0</v>
      </c>
    </row>
    <row r="1113" ht="14.25" customHeight="1">
      <c r="A1113" s="14" t="s">
        <v>4975</v>
      </c>
      <c r="B1113" s="30" t="s">
        <v>4807</v>
      </c>
      <c r="C1113" s="14"/>
      <c r="D1113" s="14" t="s">
        <v>4976</v>
      </c>
      <c r="E1113" s="14" t="s">
        <v>606</v>
      </c>
      <c r="F1113" s="14" t="s">
        <v>627</v>
      </c>
      <c r="G1113" s="14" t="s">
        <v>4977</v>
      </c>
      <c r="H1113" s="25" t="s">
        <v>4810</v>
      </c>
      <c r="I1113" s="26">
        <v>76.13</v>
      </c>
      <c r="J1113" s="22">
        <v>0.0</v>
      </c>
      <c r="K1113" s="22">
        <f t="shared" si="6"/>
        <v>0</v>
      </c>
      <c r="L1113" s="22">
        <f t="shared" si="7"/>
        <v>0</v>
      </c>
      <c r="M1113" s="22">
        <v>0.0</v>
      </c>
      <c r="N1113" s="22">
        <f t="shared" si="8"/>
        <v>0</v>
      </c>
      <c r="O1113" s="22">
        <f t="shared" si="9"/>
        <v>0</v>
      </c>
      <c r="P1113" s="22">
        <v>10.0</v>
      </c>
      <c r="Q1113" s="22">
        <f t="shared" si="10"/>
        <v>0</v>
      </c>
      <c r="R1113" s="22">
        <f t="shared" si="11"/>
        <v>10</v>
      </c>
      <c r="S1113" s="22">
        <v>100.0</v>
      </c>
      <c r="T1113" s="22">
        <f t="shared" si="12"/>
        <v>33.87</v>
      </c>
      <c r="U1113" s="22">
        <f t="shared" si="13"/>
        <v>66.13</v>
      </c>
      <c r="V1113" s="22">
        <f t="shared" si="14"/>
        <v>0</v>
      </c>
      <c r="W1113" s="22">
        <v>13.9</v>
      </c>
      <c r="X1113" s="22">
        <f t="shared" si="15"/>
        <v>13.9</v>
      </c>
      <c r="Y1113" s="22">
        <f t="shared" si="16"/>
        <v>0</v>
      </c>
      <c r="Z1113" s="22">
        <v>0.39</v>
      </c>
      <c r="AA1113" s="22">
        <f t="shared" si="17"/>
        <v>0.39</v>
      </c>
      <c r="AB1113" s="22">
        <f t="shared" si="18"/>
        <v>0</v>
      </c>
      <c r="AC1113" s="22">
        <v>68.87</v>
      </c>
      <c r="AD1113" s="22">
        <f t="shared" si="19"/>
        <v>68.87</v>
      </c>
      <c r="AE1113" s="22">
        <f t="shared" si="20"/>
        <v>0</v>
      </c>
      <c r="AF1113" s="22">
        <v>1.37</v>
      </c>
      <c r="AG1113" s="22">
        <f t="shared" si="21"/>
        <v>1.37</v>
      </c>
      <c r="AH1113" s="22">
        <f t="shared" si="22"/>
        <v>0</v>
      </c>
      <c r="AI1113" s="22">
        <v>60.86</v>
      </c>
      <c r="AJ1113" s="22">
        <f t="shared" si="23"/>
        <v>60.86</v>
      </c>
      <c r="AK1113" s="22">
        <f t="shared" si="24"/>
        <v>0</v>
      </c>
      <c r="AL1113" s="22">
        <f t="shared" ref="AL1113:AN1113" si="4614">AF1113+AI1113</f>
        <v>62.23</v>
      </c>
      <c r="AM1113" s="22">
        <f t="shared" si="4614"/>
        <v>62.23</v>
      </c>
      <c r="AN1113" s="22">
        <f t="shared" si="4614"/>
        <v>0</v>
      </c>
      <c r="AO1113" s="22">
        <f t="shared" ref="AO1113:AQ1113" si="4615">SUM(J1113+M1113+P1113+S1113+W1113+Z1113+AC1113+AF1113+AI1113)</f>
        <v>255.39</v>
      </c>
      <c r="AP1113" s="22">
        <f t="shared" si="4615"/>
        <v>179.26</v>
      </c>
      <c r="AQ1113" s="22">
        <f t="shared" si="4615"/>
        <v>76.13</v>
      </c>
      <c r="AR1113" s="22">
        <v>0.0</v>
      </c>
      <c r="AS1113" s="22">
        <f t="shared" si="27"/>
        <v>76.13</v>
      </c>
      <c r="AT1113" s="22">
        <f t="shared" si="28"/>
        <v>76.13</v>
      </c>
      <c r="AU1113" s="22">
        <f t="shared" si="29"/>
        <v>0</v>
      </c>
      <c r="AV1113" s="22">
        <f t="shared" si="4616"/>
        <v>4554</v>
      </c>
      <c r="AW1113" s="22">
        <f t="shared" si="31"/>
        <v>4554</v>
      </c>
      <c r="AX1113" s="22">
        <f t="shared" si="32"/>
        <v>0</v>
      </c>
      <c r="AY1113" s="22">
        <v>70.73</v>
      </c>
      <c r="AZ1113" s="22">
        <f t="shared" si="33"/>
        <v>70.73</v>
      </c>
      <c r="BA1113" s="22">
        <f t="shared" si="34"/>
        <v>0</v>
      </c>
      <c r="BB1113" s="22">
        <f t="shared" si="35"/>
        <v>4624.73</v>
      </c>
      <c r="BC1113" s="22">
        <f t="shared" ref="BC1113:BD1113" si="4617">SUM(AW1113+AZ1113)</f>
        <v>4624.73</v>
      </c>
      <c r="BD1113" s="22">
        <f t="shared" si="4617"/>
        <v>0</v>
      </c>
      <c r="BE1113" s="22">
        <f t="shared" si="37"/>
        <v>0</v>
      </c>
      <c r="BF1113" s="27">
        <v>0.0</v>
      </c>
      <c r="BG1113" s="22">
        <f t="shared" si="38"/>
        <v>0</v>
      </c>
      <c r="BH1113" s="22">
        <f t="shared" si="39"/>
        <v>0</v>
      </c>
      <c r="BI1113" s="22">
        <v>404.84000000000003</v>
      </c>
      <c r="BJ1113" s="22">
        <f t="shared" si="40"/>
        <v>404.84</v>
      </c>
      <c r="BK1113" s="22">
        <f t="shared" si="41"/>
        <v>0</v>
      </c>
      <c r="BL1113" s="22"/>
      <c r="BM1113" s="22">
        <f t="shared" si="42"/>
        <v>0</v>
      </c>
      <c r="BN1113" s="22" t="str">
        <f t="shared" si="43"/>
        <v/>
      </c>
      <c r="BO1113" s="22">
        <f t="shared" ref="BO1113:BQ1113" si="4618">BF1113+BI1113+BL1113</f>
        <v>404.84</v>
      </c>
      <c r="BP1113" s="22">
        <f t="shared" si="4618"/>
        <v>404.84</v>
      </c>
      <c r="BQ1113" s="22">
        <f t="shared" si="4618"/>
        <v>0</v>
      </c>
      <c r="BR1113" s="22">
        <f t="shared" si="45"/>
        <v>0</v>
      </c>
      <c r="BS1113" s="22">
        <v>0.0</v>
      </c>
      <c r="BT1113" s="22">
        <f t="shared" si="46"/>
        <v>0</v>
      </c>
      <c r="BU1113" s="22">
        <f t="shared" si="47"/>
        <v>0</v>
      </c>
      <c r="BV1113" s="22">
        <f t="shared" si="48"/>
        <v>0</v>
      </c>
      <c r="BW1113" s="27">
        <v>106.4</v>
      </c>
      <c r="BX1113" s="22">
        <f t="shared" si="49"/>
        <v>106.4</v>
      </c>
      <c r="BY1113" s="22">
        <f t="shared" si="50"/>
        <v>0</v>
      </c>
      <c r="BZ1113" s="22">
        <f t="shared" si="51"/>
        <v>0</v>
      </c>
      <c r="CA1113" s="22">
        <f t="shared" si="52"/>
        <v>0</v>
      </c>
    </row>
    <row r="1114" ht="14.25" customHeight="1">
      <c r="A1114" s="14" t="s">
        <v>4978</v>
      </c>
      <c r="B1114" s="30" t="s">
        <v>4807</v>
      </c>
      <c r="C1114" s="14"/>
      <c r="D1114" s="14" t="s">
        <v>4979</v>
      </c>
      <c r="E1114" s="14" t="s">
        <v>312</v>
      </c>
      <c r="F1114" s="14" t="s">
        <v>209</v>
      </c>
      <c r="G1114" s="14" t="s">
        <v>4980</v>
      </c>
      <c r="H1114" s="25" t="s">
        <v>4810</v>
      </c>
      <c r="I1114" s="26">
        <v>76.13</v>
      </c>
      <c r="J1114" s="22">
        <v>0.0</v>
      </c>
      <c r="K1114" s="22">
        <f t="shared" si="6"/>
        <v>0</v>
      </c>
      <c r="L1114" s="22">
        <f t="shared" si="7"/>
        <v>0</v>
      </c>
      <c r="M1114" s="22">
        <v>0.0</v>
      </c>
      <c r="N1114" s="22">
        <f t="shared" si="8"/>
        <v>0</v>
      </c>
      <c r="O1114" s="22">
        <f t="shared" si="9"/>
        <v>0</v>
      </c>
      <c r="P1114" s="22">
        <v>10.0</v>
      </c>
      <c r="Q1114" s="22">
        <f t="shared" si="10"/>
        <v>0</v>
      </c>
      <c r="R1114" s="22">
        <f t="shared" si="11"/>
        <v>10</v>
      </c>
      <c r="S1114" s="22">
        <v>100.0</v>
      </c>
      <c r="T1114" s="22">
        <f t="shared" si="12"/>
        <v>33.87</v>
      </c>
      <c r="U1114" s="22">
        <f t="shared" si="13"/>
        <v>66.13</v>
      </c>
      <c r="V1114" s="22">
        <f t="shared" si="14"/>
        <v>0</v>
      </c>
      <c r="W1114" s="22">
        <v>13.9</v>
      </c>
      <c r="X1114" s="22">
        <f t="shared" si="15"/>
        <v>13.9</v>
      </c>
      <c r="Y1114" s="22">
        <f t="shared" si="16"/>
        <v>0</v>
      </c>
      <c r="Z1114" s="22">
        <v>0.39</v>
      </c>
      <c r="AA1114" s="22">
        <f t="shared" si="17"/>
        <v>0.39</v>
      </c>
      <c r="AB1114" s="22">
        <f t="shared" si="18"/>
        <v>0</v>
      </c>
      <c r="AC1114" s="22">
        <v>68.87</v>
      </c>
      <c r="AD1114" s="22">
        <f t="shared" si="19"/>
        <v>68.87</v>
      </c>
      <c r="AE1114" s="22">
        <f t="shared" si="20"/>
        <v>0</v>
      </c>
      <c r="AF1114" s="22">
        <v>1.37</v>
      </c>
      <c r="AG1114" s="22">
        <f t="shared" si="21"/>
        <v>1.37</v>
      </c>
      <c r="AH1114" s="22">
        <f t="shared" si="22"/>
        <v>0</v>
      </c>
      <c r="AI1114" s="22">
        <v>60.86</v>
      </c>
      <c r="AJ1114" s="22">
        <f t="shared" si="23"/>
        <v>60.86</v>
      </c>
      <c r="AK1114" s="22">
        <f t="shared" si="24"/>
        <v>0</v>
      </c>
      <c r="AL1114" s="22">
        <f t="shared" ref="AL1114:AN1114" si="4619">AF1114+AI1114</f>
        <v>62.23</v>
      </c>
      <c r="AM1114" s="22">
        <f t="shared" si="4619"/>
        <v>62.23</v>
      </c>
      <c r="AN1114" s="22">
        <f t="shared" si="4619"/>
        <v>0</v>
      </c>
      <c r="AO1114" s="22">
        <f t="shared" ref="AO1114:AQ1114" si="4620">SUM(J1114+M1114+P1114+S1114+W1114+Z1114+AC1114+AF1114+AI1114)</f>
        <v>255.39</v>
      </c>
      <c r="AP1114" s="22">
        <f t="shared" si="4620"/>
        <v>179.26</v>
      </c>
      <c r="AQ1114" s="22">
        <f t="shared" si="4620"/>
        <v>76.13</v>
      </c>
      <c r="AR1114" s="22">
        <v>0.0</v>
      </c>
      <c r="AS1114" s="22">
        <f t="shared" si="27"/>
        <v>76.13</v>
      </c>
      <c r="AT1114" s="22">
        <f t="shared" si="28"/>
        <v>76.13</v>
      </c>
      <c r="AU1114" s="22">
        <f t="shared" si="29"/>
        <v>0</v>
      </c>
      <c r="AV1114" s="22">
        <f t="shared" si="4616"/>
        <v>4554</v>
      </c>
      <c r="AW1114" s="22">
        <f t="shared" si="31"/>
        <v>4554</v>
      </c>
      <c r="AX1114" s="22">
        <f t="shared" si="32"/>
        <v>0</v>
      </c>
      <c r="AY1114" s="22">
        <v>70.73</v>
      </c>
      <c r="AZ1114" s="22">
        <f t="shared" si="33"/>
        <v>70.73</v>
      </c>
      <c r="BA1114" s="22">
        <f t="shared" si="34"/>
        <v>0</v>
      </c>
      <c r="BB1114" s="22">
        <f t="shared" si="35"/>
        <v>4624.73</v>
      </c>
      <c r="BC1114" s="22">
        <f t="shared" ref="BC1114:BD1114" si="4621">SUM(AW1114+AZ1114)</f>
        <v>4624.73</v>
      </c>
      <c r="BD1114" s="22">
        <f t="shared" si="4621"/>
        <v>0</v>
      </c>
      <c r="BE1114" s="22">
        <f t="shared" si="37"/>
        <v>0</v>
      </c>
      <c r="BF1114" s="27">
        <v>0.0</v>
      </c>
      <c r="BG1114" s="22">
        <f t="shared" si="38"/>
        <v>0</v>
      </c>
      <c r="BH1114" s="22">
        <f t="shared" si="39"/>
        <v>0</v>
      </c>
      <c r="BI1114" s="22">
        <v>352.65000000000003</v>
      </c>
      <c r="BJ1114" s="22">
        <f t="shared" si="40"/>
        <v>352.65</v>
      </c>
      <c r="BK1114" s="22">
        <f t="shared" si="41"/>
        <v>0</v>
      </c>
      <c r="BL1114" s="22"/>
      <c r="BM1114" s="22">
        <f t="shared" si="42"/>
        <v>0</v>
      </c>
      <c r="BN1114" s="22" t="str">
        <f t="shared" si="43"/>
        <v/>
      </c>
      <c r="BO1114" s="22">
        <f t="shared" ref="BO1114:BQ1114" si="4622">BF1114+BI1114+BL1114</f>
        <v>352.65</v>
      </c>
      <c r="BP1114" s="22">
        <f t="shared" si="4622"/>
        <v>352.65</v>
      </c>
      <c r="BQ1114" s="22">
        <f t="shared" si="4622"/>
        <v>0</v>
      </c>
      <c r="BR1114" s="22">
        <f t="shared" si="45"/>
        <v>0</v>
      </c>
      <c r="BS1114" s="22">
        <v>0.0</v>
      </c>
      <c r="BT1114" s="22">
        <f t="shared" si="46"/>
        <v>0</v>
      </c>
      <c r="BU1114" s="22">
        <f t="shared" si="47"/>
        <v>0</v>
      </c>
      <c r="BV1114" s="22">
        <f t="shared" si="48"/>
        <v>0</v>
      </c>
      <c r="BW1114" s="27">
        <v>191.54</v>
      </c>
      <c r="BX1114" s="22">
        <f t="shared" si="49"/>
        <v>191.54</v>
      </c>
      <c r="BY1114" s="22">
        <f t="shared" si="50"/>
        <v>0</v>
      </c>
      <c r="BZ1114" s="22">
        <f t="shared" si="51"/>
        <v>0</v>
      </c>
      <c r="CA1114" s="22">
        <f t="shared" si="52"/>
        <v>0</v>
      </c>
    </row>
    <row r="1115" ht="14.25" customHeight="1">
      <c r="A1115" s="14" t="s">
        <v>4981</v>
      </c>
      <c r="B1115" s="30" t="s">
        <v>4807</v>
      </c>
      <c r="C1115" s="14"/>
      <c r="D1115" s="14" t="s">
        <v>4982</v>
      </c>
      <c r="E1115" s="14" t="s">
        <v>4983</v>
      </c>
      <c r="F1115" s="14" t="s">
        <v>4025</v>
      </c>
      <c r="G1115" s="14" t="s">
        <v>4984</v>
      </c>
      <c r="H1115" s="25" t="s">
        <v>4810</v>
      </c>
      <c r="I1115" s="26">
        <v>76.13</v>
      </c>
      <c r="J1115" s="22">
        <v>0.0</v>
      </c>
      <c r="K1115" s="22">
        <f t="shared" si="6"/>
        <v>0</v>
      </c>
      <c r="L1115" s="22">
        <f t="shared" si="7"/>
        <v>0</v>
      </c>
      <c r="M1115" s="22">
        <v>0.0</v>
      </c>
      <c r="N1115" s="22">
        <f t="shared" si="8"/>
        <v>0</v>
      </c>
      <c r="O1115" s="22">
        <f t="shared" si="9"/>
        <v>0</v>
      </c>
      <c r="P1115" s="22">
        <v>10.0</v>
      </c>
      <c r="Q1115" s="22">
        <f t="shared" si="10"/>
        <v>0</v>
      </c>
      <c r="R1115" s="22">
        <f t="shared" si="11"/>
        <v>10</v>
      </c>
      <c r="S1115" s="22">
        <v>100.0</v>
      </c>
      <c r="T1115" s="22">
        <f t="shared" si="12"/>
        <v>33.87</v>
      </c>
      <c r="U1115" s="22">
        <f t="shared" si="13"/>
        <v>66.13</v>
      </c>
      <c r="V1115" s="22">
        <f t="shared" si="14"/>
        <v>0</v>
      </c>
      <c r="W1115" s="22">
        <v>27.8</v>
      </c>
      <c r="X1115" s="22">
        <f t="shared" si="15"/>
        <v>27.8</v>
      </c>
      <c r="Y1115" s="22">
        <f t="shared" si="16"/>
        <v>0</v>
      </c>
      <c r="Z1115" s="22">
        <v>0.39</v>
      </c>
      <c r="AA1115" s="22">
        <f t="shared" si="17"/>
        <v>0.39</v>
      </c>
      <c r="AB1115" s="22">
        <f t="shared" si="18"/>
        <v>0</v>
      </c>
      <c r="AC1115" s="22">
        <v>68.87</v>
      </c>
      <c r="AD1115" s="22">
        <f t="shared" si="19"/>
        <v>68.87</v>
      </c>
      <c r="AE1115" s="22">
        <f t="shared" si="20"/>
        <v>0</v>
      </c>
      <c r="AF1115" s="22">
        <v>1.37</v>
      </c>
      <c r="AG1115" s="22">
        <f t="shared" si="21"/>
        <v>1.37</v>
      </c>
      <c r="AH1115" s="22">
        <f t="shared" si="22"/>
        <v>0</v>
      </c>
      <c r="AI1115" s="22">
        <v>60.86</v>
      </c>
      <c r="AJ1115" s="22">
        <f t="shared" si="23"/>
        <v>60.86</v>
      </c>
      <c r="AK1115" s="22">
        <f t="shared" si="24"/>
        <v>0</v>
      </c>
      <c r="AL1115" s="22">
        <f t="shared" ref="AL1115:AN1115" si="4623">AF1115+AI1115</f>
        <v>62.23</v>
      </c>
      <c r="AM1115" s="22">
        <f t="shared" si="4623"/>
        <v>62.23</v>
      </c>
      <c r="AN1115" s="22">
        <f t="shared" si="4623"/>
        <v>0</v>
      </c>
      <c r="AO1115" s="22">
        <f t="shared" ref="AO1115:AQ1115" si="4624">SUM(J1115+M1115+P1115+S1115+W1115+Z1115+AC1115+AF1115+AI1115)</f>
        <v>269.29</v>
      </c>
      <c r="AP1115" s="22">
        <f t="shared" si="4624"/>
        <v>193.16</v>
      </c>
      <c r="AQ1115" s="22">
        <f t="shared" si="4624"/>
        <v>76.13</v>
      </c>
      <c r="AR1115" s="22">
        <v>0.0</v>
      </c>
      <c r="AS1115" s="22">
        <f t="shared" si="27"/>
        <v>76.13</v>
      </c>
      <c r="AT1115" s="22">
        <f t="shared" si="28"/>
        <v>76.13</v>
      </c>
      <c r="AU1115" s="22">
        <f t="shared" si="29"/>
        <v>0</v>
      </c>
      <c r="AV1115" s="22">
        <f t="shared" ref="AV1115:AV1126" si="4629">82.93*120</f>
        <v>9951.6</v>
      </c>
      <c r="AW1115" s="22">
        <f t="shared" si="31"/>
        <v>9951.6</v>
      </c>
      <c r="AX1115" s="22">
        <f t="shared" si="32"/>
        <v>0</v>
      </c>
      <c r="AY1115" s="22">
        <v>175.06</v>
      </c>
      <c r="AZ1115" s="22">
        <f t="shared" si="33"/>
        <v>175.06</v>
      </c>
      <c r="BA1115" s="22">
        <f t="shared" si="34"/>
        <v>0</v>
      </c>
      <c r="BB1115" s="22">
        <f t="shared" si="35"/>
        <v>10126.66</v>
      </c>
      <c r="BC1115" s="22">
        <f t="shared" ref="BC1115:BD1115" si="4625">SUM(AW1115+AZ1115)</f>
        <v>10126.66</v>
      </c>
      <c r="BD1115" s="22">
        <f t="shared" si="4625"/>
        <v>0</v>
      </c>
      <c r="BE1115" s="22">
        <f t="shared" si="37"/>
        <v>0</v>
      </c>
      <c r="BF1115" s="27">
        <v>0.0</v>
      </c>
      <c r="BG1115" s="22">
        <f t="shared" si="38"/>
        <v>0</v>
      </c>
      <c r="BH1115" s="22">
        <f t="shared" si="39"/>
        <v>0</v>
      </c>
      <c r="BI1115" s="22">
        <v>283.41</v>
      </c>
      <c r="BJ1115" s="22">
        <f t="shared" si="40"/>
        <v>283.41</v>
      </c>
      <c r="BK1115" s="22">
        <f t="shared" si="41"/>
        <v>0</v>
      </c>
      <c r="BL1115" s="22"/>
      <c r="BM1115" s="22">
        <f t="shared" si="42"/>
        <v>0</v>
      </c>
      <c r="BN1115" s="22" t="str">
        <f t="shared" si="43"/>
        <v/>
      </c>
      <c r="BO1115" s="22">
        <f t="shared" ref="BO1115:BQ1115" si="4626">BF1115+BI1115+BL1115</f>
        <v>283.41</v>
      </c>
      <c r="BP1115" s="22">
        <f t="shared" si="4626"/>
        <v>283.41</v>
      </c>
      <c r="BQ1115" s="22">
        <f t="shared" si="4626"/>
        <v>0</v>
      </c>
      <c r="BR1115" s="22">
        <f t="shared" si="45"/>
        <v>0</v>
      </c>
      <c r="BS1115" s="22">
        <v>0.0</v>
      </c>
      <c r="BT1115" s="22">
        <f t="shared" si="46"/>
        <v>0</v>
      </c>
      <c r="BU1115" s="22">
        <f t="shared" si="47"/>
        <v>0</v>
      </c>
      <c r="BV1115" s="22">
        <f t="shared" si="48"/>
        <v>0</v>
      </c>
      <c r="BW1115" s="27">
        <v>361.8</v>
      </c>
      <c r="BX1115" s="22">
        <f t="shared" si="49"/>
        <v>361.8</v>
      </c>
      <c r="BY1115" s="22">
        <f t="shared" si="50"/>
        <v>0</v>
      </c>
      <c r="BZ1115" s="22">
        <f t="shared" si="51"/>
        <v>0</v>
      </c>
      <c r="CA1115" s="22">
        <f t="shared" si="52"/>
        <v>0</v>
      </c>
    </row>
    <row r="1116" ht="14.25" customHeight="1">
      <c r="A1116" s="14" t="s">
        <v>4985</v>
      </c>
      <c r="B1116" s="30" t="s">
        <v>4807</v>
      </c>
      <c r="C1116" s="14"/>
      <c r="D1116" s="14" t="s">
        <v>4986</v>
      </c>
      <c r="E1116" s="14" t="s">
        <v>4987</v>
      </c>
      <c r="F1116" s="14" t="s">
        <v>369</v>
      </c>
      <c r="G1116" s="14" t="s">
        <v>4988</v>
      </c>
      <c r="H1116" s="25" t="s">
        <v>4810</v>
      </c>
      <c r="I1116" s="26">
        <v>76.13</v>
      </c>
      <c r="J1116" s="22">
        <v>0.0</v>
      </c>
      <c r="K1116" s="22">
        <f t="shared" si="6"/>
        <v>0</v>
      </c>
      <c r="L1116" s="22">
        <f t="shared" si="7"/>
        <v>0</v>
      </c>
      <c r="M1116" s="22">
        <v>0.0</v>
      </c>
      <c r="N1116" s="22">
        <f t="shared" si="8"/>
        <v>0</v>
      </c>
      <c r="O1116" s="22">
        <f t="shared" si="9"/>
        <v>0</v>
      </c>
      <c r="P1116" s="22">
        <v>10.0</v>
      </c>
      <c r="Q1116" s="22">
        <f t="shared" si="10"/>
        <v>0</v>
      </c>
      <c r="R1116" s="22">
        <f t="shared" si="11"/>
        <v>10</v>
      </c>
      <c r="S1116" s="22">
        <v>100.0</v>
      </c>
      <c r="T1116" s="22">
        <f t="shared" si="12"/>
        <v>33.87</v>
      </c>
      <c r="U1116" s="22">
        <f t="shared" si="13"/>
        <v>66.13</v>
      </c>
      <c r="V1116" s="22">
        <f t="shared" si="14"/>
        <v>0</v>
      </c>
      <c r="W1116" s="22">
        <v>27.8</v>
      </c>
      <c r="X1116" s="22">
        <f t="shared" si="15"/>
        <v>27.8</v>
      </c>
      <c r="Y1116" s="22">
        <f t="shared" si="16"/>
        <v>0</v>
      </c>
      <c r="Z1116" s="22">
        <v>0.39</v>
      </c>
      <c r="AA1116" s="22">
        <f t="shared" si="17"/>
        <v>0.39</v>
      </c>
      <c r="AB1116" s="22">
        <f t="shared" si="18"/>
        <v>0</v>
      </c>
      <c r="AC1116" s="22">
        <v>68.87</v>
      </c>
      <c r="AD1116" s="22">
        <f t="shared" si="19"/>
        <v>68.87</v>
      </c>
      <c r="AE1116" s="22">
        <f t="shared" si="20"/>
        <v>0</v>
      </c>
      <c r="AF1116" s="22">
        <v>1.37</v>
      </c>
      <c r="AG1116" s="22">
        <f t="shared" si="21"/>
        <v>1.37</v>
      </c>
      <c r="AH1116" s="22">
        <f t="shared" si="22"/>
        <v>0</v>
      </c>
      <c r="AI1116" s="22">
        <v>60.86</v>
      </c>
      <c r="AJ1116" s="22">
        <f t="shared" si="23"/>
        <v>60.86</v>
      </c>
      <c r="AK1116" s="22">
        <f t="shared" si="24"/>
        <v>0</v>
      </c>
      <c r="AL1116" s="22">
        <f t="shared" ref="AL1116:AN1116" si="4627">AF1116+AI1116</f>
        <v>62.23</v>
      </c>
      <c r="AM1116" s="22">
        <f t="shared" si="4627"/>
        <v>62.23</v>
      </c>
      <c r="AN1116" s="22">
        <f t="shared" si="4627"/>
        <v>0</v>
      </c>
      <c r="AO1116" s="22">
        <f t="shared" ref="AO1116:AQ1116" si="4628">SUM(J1116+M1116+P1116+S1116+W1116+Z1116+AC1116+AF1116+AI1116)</f>
        <v>269.29</v>
      </c>
      <c r="AP1116" s="22">
        <f t="shared" si="4628"/>
        <v>193.16</v>
      </c>
      <c r="AQ1116" s="22">
        <f t="shared" si="4628"/>
        <v>76.13</v>
      </c>
      <c r="AR1116" s="22">
        <v>0.0</v>
      </c>
      <c r="AS1116" s="22">
        <f t="shared" si="27"/>
        <v>76.13</v>
      </c>
      <c r="AT1116" s="22">
        <f t="shared" si="28"/>
        <v>76.13</v>
      </c>
      <c r="AU1116" s="22">
        <f t="shared" si="29"/>
        <v>0</v>
      </c>
      <c r="AV1116" s="22">
        <f t="shared" si="4629"/>
        <v>9951.6</v>
      </c>
      <c r="AW1116" s="22">
        <f t="shared" si="31"/>
        <v>9951.6</v>
      </c>
      <c r="AX1116" s="22">
        <f t="shared" si="32"/>
        <v>0</v>
      </c>
      <c r="AY1116" s="22">
        <v>175.06</v>
      </c>
      <c r="AZ1116" s="22">
        <f t="shared" si="33"/>
        <v>175.06</v>
      </c>
      <c r="BA1116" s="22">
        <f t="shared" si="34"/>
        <v>0</v>
      </c>
      <c r="BB1116" s="22">
        <f t="shared" si="35"/>
        <v>10126.66</v>
      </c>
      <c r="BC1116" s="22">
        <f t="shared" ref="BC1116:BD1116" si="4630">SUM(AW1116+AZ1116)</f>
        <v>10126.66</v>
      </c>
      <c r="BD1116" s="22">
        <f t="shared" si="4630"/>
        <v>0</v>
      </c>
      <c r="BE1116" s="22">
        <f t="shared" si="37"/>
        <v>0</v>
      </c>
      <c r="BF1116" s="27">
        <v>0.0</v>
      </c>
      <c r="BG1116" s="22">
        <f t="shared" si="38"/>
        <v>0</v>
      </c>
      <c r="BH1116" s="22">
        <f t="shared" si="39"/>
        <v>0</v>
      </c>
      <c r="BI1116" s="22">
        <v>668.6</v>
      </c>
      <c r="BJ1116" s="22">
        <f t="shared" si="40"/>
        <v>668.6</v>
      </c>
      <c r="BK1116" s="22">
        <f t="shared" si="41"/>
        <v>0</v>
      </c>
      <c r="BL1116" s="22"/>
      <c r="BM1116" s="22">
        <f t="shared" si="42"/>
        <v>0</v>
      </c>
      <c r="BN1116" s="22" t="str">
        <f t="shared" si="43"/>
        <v/>
      </c>
      <c r="BO1116" s="22">
        <f t="shared" ref="BO1116:BQ1116" si="4631">BF1116+BI1116+BL1116</f>
        <v>668.6</v>
      </c>
      <c r="BP1116" s="22">
        <f t="shared" si="4631"/>
        <v>668.6</v>
      </c>
      <c r="BQ1116" s="22">
        <f t="shared" si="4631"/>
        <v>0</v>
      </c>
      <c r="BR1116" s="22">
        <f t="shared" si="45"/>
        <v>0</v>
      </c>
      <c r="BS1116" s="22">
        <v>0.0</v>
      </c>
      <c r="BT1116" s="22">
        <f t="shared" si="46"/>
        <v>0</v>
      </c>
      <c r="BU1116" s="22">
        <f t="shared" si="47"/>
        <v>0</v>
      </c>
      <c r="BV1116" s="22">
        <f t="shared" si="48"/>
        <v>0</v>
      </c>
      <c r="BW1116" s="27">
        <v>1745.14</v>
      </c>
      <c r="BX1116" s="22">
        <f t="shared" si="49"/>
        <v>1745.14</v>
      </c>
      <c r="BY1116" s="22">
        <f t="shared" si="50"/>
        <v>0</v>
      </c>
      <c r="BZ1116" s="22">
        <f t="shared" si="51"/>
        <v>0</v>
      </c>
      <c r="CA1116" s="22">
        <f t="shared" si="52"/>
        <v>0</v>
      </c>
    </row>
    <row r="1117" ht="14.25" customHeight="1">
      <c r="A1117" s="14" t="s">
        <v>4989</v>
      </c>
      <c r="B1117" s="30" t="s">
        <v>4807</v>
      </c>
      <c r="C1117" s="14"/>
      <c r="D1117" s="14" t="s">
        <v>4990</v>
      </c>
      <c r="E1117" s="14" t="s">
        <v>1010</v>
      </c>
      <c r="F1117" s="14" t="s">
        <v>267</v>
      </c>
      <c r="G1117" s="14" t="s">
        <v>4991</v>
      </c>
      <c r="H1117" s="25" t="s">
        <v>4810</v>
      </c>
      <c r="I1117" s="26">
        <v>76.13</v>
      </c>
      <c r="J1117" s="22">
        <v>0.0</v>
      </c>
      <c r="K1117" s="22">
        <f t="shared" si="6"/>
        <v>0</v>
      </c>
      <c r="L1117" s="22">
        <f t="shared" si="7"/>
        <v>0</v>
      </c>
      <c r="M1117" s="22">
        <v>0.0</v>
      </c>
      <c r="N1117" s="22">
        <f t="shared" si="8"/>
        <v>0</v>
      </c>
      <c r="O1117" s="22">
        <f t="shared" si="9"/>
        <v>0</v>
      </c>
      <c r="P1117" s="22">
        <v>10.0</v>
      </c>
      <c r="Q1117" s="22">
        <f t="shared" si="10"/>
        <v>0</v>
      </c>
      <c r="R1117" s="22">
        <f t="shared" si="11"/>
        <v>10</v>
      </c>
      <c r="S1117" s="22">
        <v>100.0</v>
      </c>
      <c r="T1117" s="22">
        <f t="shared" si="12"/>
        <v>33.87</v>
      </c>
      <c r="U1117" s="22">
        <f t="shared" si="13"/>
        <v>66.13</v>
      </c>
      <c r="V1117" s="22">
        <f t="shared" si="14"/>
        <v>0</v>
      </c>
      <c r="W1117" s="22">
        <v>27.8</v>
      </c>
      <c r="X1117" s="22">
        <f t="shared" si="15"/>
        <v>27.8</v>
      </c>
      <c r="Y1117" s="22">
        <f t="shared" si="16"/>
        <v>0</v>
      </c>
      <c r="Z1117" s="22">
        <v>0.39</v>
      </c>
      <c r="AA1117" s="22">
        <f t="shared" si="17"/>
        <v>0.39</v>
      </c>
      <c r="AB1117" s="22">
        <f t="shared" si="18"/>
        <v>0</v>
      </c>
      <c r="AC1117" s="22">
        <v>68.87</v>
      </c>
      <c r="AD1117" s="22">
        <f t="shared" si="19"/>
        <v>68.87</v>
      </c>
      <c r="AE1117" s="22">
        <f t="shared" si="20"/>
        <v>0</v>
      </c>
      <c r="AF1117" s="22">
        <v>1.37</v>
      </c>
      <c r="AG1117" s="22">
        <f t="shared" si="21"/>
        <v>1.37</v>
      </c>
      <c r="AH1117" s="22">
        <f t="shared" si="22"/>
        <v>0</v>
      </c>
      <c r="AI1117" s="22">
        <v>60.86</v>
      </c>
      <c r="AJ1117" s="22">
        <f t="shared" si="23"/>
        <v>60.86</v>
      </c>
      <c r="AK1117" s="22">
        <f t="shared" si="24"/>
        <v>0</v>
      </c>
      <c r="AL1117" s="22">
        <f t="shared" ref="AL1117:AN1117" si="4632">AF1117+AI1117</f>
        <v>62.23</v>
      </c>
      <c r="AM1117" s="22">
        <f t="shared" si="4632"/>
        <v>62.23</v>
      </c>
      <c r="AN1117" s="22">
        <f t="shared" si="4632"/>
        <v>0</v>
      </c>
      <c r="AO1117" s="22">
        <f t="shared" ref="AO1117:AQ1117" si="4633">SUM(J1117+M1117+P1117+S1117+W1117+Z1117+AC1117+AF1117+AI1117)</f>
        <v>269.29</v>
      </c>
      <c r="AP1117" s="22">
        <f t="shared" si="4633"/>
        <v>193.16</v>
      </c>
      <c r="AQ1117" s="22">
        <f t="shared" si="4633"/>
        <v>76.13</v>
      </c>
      <c r="AR1117" s="22">
        <v>0.0</v>
      </c>
      <c r="AS1117" s="22">
        <f t="shared" si="27"/>
        <v>76.13</v>
      </c>
      <c r="AT1117" s="22">
        <f t="shared" si="28"/>
        <v>76.13</v>
      </c>
      <c r="AU1117" s="22">
        <f t="shared" si="29"/>
        <v>0</v>
      </c>
      <c r="AV1117" s="22">
        <f t="shared" si="4629"/>
        <v>9951.6</v>
      </c>
      <c r="AW1117" s="22">
        <f t="shared" si="31"/>
        <v>9951.6</v>
      </c>
      <c r="AX1117" s="22">
        <f t="shared" si="32"/>
        <v>0</v>
      </c>
      <c r="AY1117" s="22">
        <v>175.06</v>
      </c>
      <c r="AZ1117" s="22">
        <f t="shared" si="33"/>
        <v>175.06</v>
      </c>
      <c r="BA1117" s="22">
        <f t="shared" si="34"/>
        <v>0</v>
      </c>
      <c r="BB1117" s="22">
        <f t="shared" si="35"/>
        <v>10126.66</v>
      </c>
      <c r="BC1117" s="22">
        <f t="shared" ref="BC1117:BD1117" si="4634">SUM(AW1117+AZ1117)</f>
        <v>10126.66</v>
      </c>
      <c r="BD1117" s="22">
        <f t="shared" si="4634"/>
        <v>0</v>
      </c>
      <c r="BE1117" s="22">
        <f t="shared" si="37"/>
        <v>0</v>
      </c>
      <c r="BF1117" s="27">
        <v>0.0</v>
      </c>
      <c r="BG1117" s="22">
        <f t="shared" si="38"/>
        <v>0</v>
      </c>
      <c r="BH1117" s="22">
        <f t="shared" si="39"/>
        <v>0</v>
      </c>
      <c r="BI1117" s="22">
        <v>784.8100000000001</v>
      </c>
      <c r="BJ1117" s="22">
        <f t="shared" si="40"/>
        <v>784.81</v>
      </c>
      <c r="BK1117" s="22">
        <f t="shared" si="41"/>
        <v>0</v>
      </c>
      <c r="BL1117" s="22"/>
      <c r="BM1117" s="22">
        <f t="shared" si="42"/>
        <v>0</v>
      </c>
      <c r="BN1117" s="22" t="str">
        <f t="shared" si="43"/>
        <v/>
      </c>
      <c r="BO1117" s="22">
        <f t="shared" ref="BO1117:BQ1117" si="4635">BF1117+BI1117+BL1117</f>
        <v>784.81</v>
      </c>
      <c r="BP1117" s="22">
        <f t="shared" si="4635"/>
        <v>784.81</v>
      </c>
      <c r="BQ1117" s="22">
        <f t="shared" si="4635"/>
        <v>0</v>
      </c>
      <c r="BR1117" s="22">
        <f t="shared" si="45"/>
        <v>0</v>
      </c>
      <c r="BS1117" s="22">
        <v>2711.9</v>
      </c>
      <c r="BT1117" s="22">
        <f t="shared" si="46"/>
        <v>2711.9</v>
      </c>
      <c r="BU1117" s="22">
        <f t="shared" si="47"/>
        <v>0</v>
      </c>
      <c r="BV1117" s="22">
        <f t="shared" si="48"/>
        <v>0</v>
      </c>
      <c r="BW1117" s="27">
        <v>212.82</v>
      </c>
      <c r="BX1117" s="22">
        <f t="shared" si="49"/>
        <v>212.82</v>
      </c>
      <c r="BY1117" s="22">
        <f t="shared" si="50"/>
        <v>0</v>
      </c>
      <c r="BZ1117" s="22">
        <f t="shared" si="51"/>
        <v>0</v>
      </c>
      <c r="CA1117" s="22">
        <f t="shared" si="52"/>
        <v>0</v>
      </c>
    </row>
    <row r="1118" ht="14.25" customHeight="1">
      <c r="A1118" s="14" t="s">
        <v>4992</v>
      </c>
      <c r="B1118" s="30" t="s">
        <v>4807</v>
      </c>
      <c r="C1118" s="14"/>
      <c r="D1118" s="14" t="s">
        <v>4993</v>
      </c>
      <c r="E1118" s="14" t="s">
        <v>4489</v>
      </c>
      <c r="F1118" s="14" t="s">
        <v>3760</v>
      </c>
      <c r="G1118" s="14" t="s">
        <v>4994</v>
      </c>
      <c r="H1118" s="25" t="s">
        <v>4810</v>
      </c>
      <c r="I1118" s="26">
        <v>76.13</v>
      </c>
      <c r="J1118" s="22">
        <v>0.0</v>
      </c>
      <c r="K1118" s="22">
        <f t="shared" si="6"/>
        <v>0</v>
      </c>
      <c r="L1118" s="22">
        <f t="shared" si="7"/>
        <v>0</v>
      </c>
      <c r="M1118" s="22">
        <v>0.0</v>
      </c>
      <c r="N1118" s="22">
        <f t="shared" si="8"/>
        <v>0</v>
      </c>
      <c r="O1118" s="22">
        <f t="shared" si="9"/>
        <v>0</v>
      </c>
      <c r="P1118" s="22">
        <v>22.0</v>
      </c>
      <c r="Q1118" s="22">
        <f t="shared" si="10"/>
        <v>0</v>
      </c>
      <c r="R1118" s="22">
        <f t="shared" si="11"/>
        <v>22</v>
      </c>
      <c r="S1118" s="22">
        <v>100.0</v>
      </c>
      <c r="T1118" s="22">
        <f t="shared" si="12"/>
        <v>45.87</v>
      </c>
      <c r="U1118" s="22">
        <f t="shared" si="13"/>
        <v>54.13</v>
      </c>
      <c r="V1118" s="22">
        <f t="shared" si="14"/>
        <v>0</v>
      </c>
      <c r="W1118" s="22">
        <v>13.9</v>
      </c>
      <c r="X1118" s="22">
        <f t="shared" si="15"/>
        <v>13.9</v>
      </c>
      <c r="Y1118" s="22">
        <f t="shared" si="16"/>
        <v>0</v>
      </c>
      <c r="Z1118" s="22">
        <v>0.39</v>
      </c>
      <c r="AA1118" s="22">
        <f t="shared" si="17"/>
        <v>0.39</v>
      </c>
      <c r="AB1118" s="22">
        <f t="shared" si="18"/>
        <v>0</v>
      </c>
      <c r="AC1118" s="22">
        <v>68.87</v>
      </c>
      <c r="AD1118" s="22">
        <f t="shared" si="19"/>
        <v>68.87</v>
      </c>
      <c r="AE1118" s="22">
        <f t="shared" si="20"/>
        <v>0</v>
      </c>
      <c r="AF1118" s="22">
        <v>1.37</v>
      </c>
      <c r="AG1118" s="22">
        <f t="shared" si="21"/>
        <v>1.37</v>
      </c>
      <c r="AH1118" s="22">
        <f t="shared" si="22"/>
        <v>0</v>
      </c>
      <c r="AI1118" s="22">
        <v>60.86</v>
      </c>
      <c r="AJ1118" s="22">
        <f t="shared" si="23"/>
        <v>60.86</v>
      </c>
      <c r="AK1118" s="22">
        <f t="shared" si="24"/>
        <v>0</v>
      </c>
      <c r="AL1118" s="22">
        <f t="shared" ref="AL1118:AN1118" si="4636">AF1118+AI1118</f>
        <v>62.23</v>
      </c>
      <c r="AM1118" s="22">
        <f t="shared" si="4636"/>
        <v>62.23</v>
      </c>
      <c r="AN1118" s="22">
        <f t="shared" si="4636"/>
        <v>0</v>
      </c>
      <c r="AO1118" s="22">
        <f t="shared" ref="AO1118:AQ1118" si="4637">SUM(J1118+M1118+P1118+S1118+W1118+Z1118+AC1118+AF1118+AI1118)</f>
        <v>267.39</v>
      </c>
      <c r="AP1118" s="22">
        <f t="shared" si="4637"/>
        <v>191.26</v>
      </c>
      <c r="AQ1118" s="22">
        <f t="shared" si="4637"/>
        <v>76.13</v>
      </c>
      <c r="AR1118" s="22">
        <v>0.0</v>
      </c>
      <c r="AS1118" s="22">
        <f t="shared" si="27"/>
        <v>76.13</v>
      </c>
      <c r="AT1118" s="22">
        <f t="shared" si="28"/>
        <v>76.13</v>
      </c>
      <c r="AU1118" s="22">
        <f t="shared" si="29"/>
        <v>0</v>
      </c>
      <c r="AV1118" s="22">
        <f t="shared" si="4629"/>
        <v>9951.6</v>
      </c>
      <c r="AW1118" s="22">
        <f t="shared" si="31"/>
        <v>9951.6</v>
      </c>
      <c r="AX1118" s="22">
        <f t="shared" si="32"/>
        <v>0</v>
      </c>
      <c r="AY1118" s="22">
        <v>175.06</v>
      </c>
      <c r="AZ1118" s="22">
        <f t="shared" si="33"/>
        <v>175.06</v>
      </c>
      <c r="BA1118" s="22">
        <f t="shared" si="34"/>
        <v>0</v>
      </c>
      <c r="BB1118" s="22">
        <f t="shared" si="35"/>
        <v>10126.66</v>
      </c>
      <c r="BC1118" s="22">
        <f t="shared" ref="BC1118:BD1118" si="4638">SUM(AW1118+AZ1118)</f>
        <v>10126.66</v>
      </c>
      <c r="BD1118" s="22">
        <f t="shared" si="4638"/>
        <v>0</v>
      </c>
      <c r="BE1118" s="22">
        <f t="shared" si="37"/>
        <v>0</v>
      </c>
      <c r="BF1118" s="27">
        <v>0.0</v>
      </c>
      <c r="BG1118" s="22">
        <f t="shared" si="38"/>
        <v>0</v>
      </c>
      <c r="BH1118" s="22">
        <f t="shared" si="39"/>
        <v>0</v>
      </c>
      <c r="BI1118" s="22">
        <v>283.41</v>
      </c>
      <c r="BJ1118" s="22">
        <f t="shared" si="40"/>
        <v>283.41</v>
      </c>
      <c r="BK1118" s="22">
        <f t="shared" si="41"/>
        <v>0</v>
      </c>
      <c r="BL1118" s="22"/>
      <c r="BM1118" s="22">
        <f t="shared" si="42"/>
        <v>0</v>
      </c>
      <c r="BN1118" s="22" t="str">
        <f t="shared" si="43"/>
        <v/>
      </c>
      <c r="BO1118" s="22">
        <f t="shared" ref="BO1118:BQ1118" si="4639">BF1118+BI1118+BL1118</f>
        <v>283.41</v>
      </c>
      <c r="BP1118" s="22">
        <f t="shared" si="4639"/>
        <v>283.41</v>
      </c>
      <c r="BQ1118" s="22">
        <f t="shared" si="4639"/>
        <v>0</v>
      </c>
      <c r="BR1118" s="22">
        <f t="shared" si="45"/>
        <v>0</v>
      </c>
      <c r="BS1118" s="22">
        <v>0.0</v>
      </c>
      <c r="BT1118" s="22">
        <f t="shared" si="46"/>
        <v>0</v>
      </c>
      <c r="BU1118" s="22">
        <f t="shared" si="47"/>
        <v>0</v>
      </c>
      <c r="BV1118" s="22">
        <f t="shared" si="48"/>
        <v>0</v>
      </c>
      <c r="BW1118" s="27">
        <v>4096.82</v>
      </c>
      <c r="BX1118" s="22">
        <f t="shared" si="49"/>
        <v>4096.82</v>
      </c>
      <c r="BY1118" s="22">
        <f t="shared" si="50"/>
        <v>0</v>
      </c>
      <c r="BZ1118" s="22">
        <f t="shared" si="51"/>
        <v>0</v>
      </c>
      <c r="CA1118" s="22">
        <f t="shared" si="52"/>
        <v>0</v>
      </c>
    </row>
    <row r="1119" ht="14.25" customHeight="1">
      <c r="A1119" s="14" t="s">
        <v>4995</v>
      </c>
      <c r="B1119" s="30" t="s">
        <v>4807</v>
      </c>
      <c r="C1119" s="14"/>
      <c r="D1119" s="14" t="s">
        <v>4996</v>
      </c>
      <c r="E1119" s="14" t="s">
        <v>3171</v>
      </c>
      <c r="F1119" s="14" t="s">
        <v>3716</v>
      </c>
      <c r="G1119" s="14" t="s">
        <v>4997</v>
      </c>
      <c r="H1119" s="25" t="s">
        <v>4810</v>
      </c>
      <c r="I1119" s="26">
        <v>76.13</v>
      </c>
      <c r="J1119" s="22">
        <v>0.0</v>
      </c>
      <c r="K1119" s="22">
        <f t="shared" si="6"/>
        <v>0</v>
      </c>
      <c r="L1119" s="22">
        <f t="shared" si="7"/>
        <v>0</v>
      </c>
      <c r="M1119" s="22">
        <v>0.0</v>
      </c>
      <c r="N1119" s="22">
        <f t="shared" si="8"/>
        <v>0</v>
      </c>
      <c r="O1119" s="22">
        <f t="shared" si="9"/>
        <v>0</v>
      </c>
      <c r="P1119" s="22">
        <v>22.0</v>
      </c>
      <c r="Q1119" s="22">
        <f t="shared" si="10"/>
        <v>0</v>
      </c>
      <c r="R1119" s="22">
        <f t="shared" si="11"/>
        <v>22</v>
      </c>
      <c r="S1119" s="22">
        <v>100.0</v>
      </c>
      <c r="T1119" s="22">
        <f t="shared" si="12"/>
        <v>45.87</v>
      </c>
      <c r="U1119" s="22">
        <f t="shared" si="13"/>
        <v>54.13</v>
      </c>
      <c r="V1119" s="22">
        <f t="shared" si="14"/>
        <v>0</v>
      </c>
      <c r="W1119" s="22">
        <v>13.9</v>
      </c>
      <c r="X1119" s="22">
        <f t="shared" si="15"/>
        <v>13.9</v>
      </c>
      <c r="Y1119" s="22">
        <f t="shared" si="16"/>
        <v>0</v>
      </c>
      <c r="Z1119" s="22">
        <v>0.39</v>
      </c>
      <c r="AA1119" s="22">
        <f t="shared" si="17"/>
        <v>0.39</v>
      </c>
      <c r="AB1119" s="22">
        <f t="shared" si="18"/>
        <v>0</v>
      </c>
      <c r="AC1119" s="22">
        <v>68.87</v>
      </c>
      <c r="AD1119" s="22">
        <f t="shared" si="19"/>
        <v>68.87</v>
      </c>
      <c r="AE1119" s="22">
        <f t="shared" si="20"/>
        <v>0</v>
      </c>
      <c r="AF1119" s="22">
        <v>1.37</v>
      </c>
      <c r="AG1119" s="22">
        <f t="shared" si="21"/>
        <v>1.37</v>
      </c>
      <c r="AH1119" s="22">
        <f t="shared" si="22"/>
        <v>0</v>
      </c>
      <c r="AI1119" s="22">
        <v>60.86</v>
      </c>
      <c r="AJ1119" s="22">
        <f t="shared" si="23"/>
        <v>60.86</v>
      </c>
      <c r="AK1119" s="22">
        <f t="shared" si="24"/>
        <v>0</v>
      </c>
      <c r="AL1119" s="22">
        <f t="shared" ref="AL1119:AN1119" si="4640">AF1119+AI1119</f>
        <v>62.23</v>
      </c>
      <c r="AM1119" s="22">
        <f t="shared" si="4640"/>
        <v>62.23</v>
      </c>
      <c r="AN1119" s="22">
        <f t="shared" si="4640"/>
        <v>0</v>
      </c>
      <c r="AO1119" s="22">
        <f t="shared" ref="AO1119:AQ1119" si="4641">SUM(J1119+M1119+P1119+S1119+W1119+Z1119+AC1119+AF1119+AI1119)</f>
        <v>267.39</v>
      </c>
      <c r="AP1119" s="22">
        <f t="shared" si="4641"/>
        <v>191.26</v>
      </c>
      <c r="AQ1119" s="22">
        <f t="shared" si="4641"/>
        <v>76.13</v>
      </c>
      <c r="AR1119" s="22">
        <v>0.0</v>
      </c>
      <c r="AS1119" s="22">
        <f t="shared" si="27"/>
        <v>76.13</v>
      </c>
      <c r="AT1119" s="22">
        <f t="shared" si="28"/>
        <v>76.13</v>
      </c>
      <c r="AU1119" s="22">
        <f t="shared" si="29"/>
        <v>0</v>
      </c>
      <c r="AV1119" s="22">
        <f t="shared" si="4629"/>
        <v>9951.6</v>
      </c>
      <c r="AW1119" s="22">
        <f t="shared" si="31"/>
        <v>9951.6</v>
      </c>
      <c r="AX1119" s="22">
        <f t="shared" si="32"/>
        <v>0</v>
      </c>
      <c r="AY1119" s="22">
        <v>175.06</v>
      </c>
      <c r="AZ1119" s="22">
        <f t="shared" si="33"/>
        <v>175.06</v>
      </c>
      <c r="BA1119" s="22">
        <f t="shared" si="34"/>
        <v>0</v>
      </c>
      <c r="BB1119" s="22">
        <f t="shared" si="35"/>
        <v>10126.66</v>
      </c>
      <c r="BC1119" s="22">
        <f t="shared" ref="BC1119:BD1119" si="4642">SUM(AW1119+AZ1119)</f>
        <v>10126.66</v>
      </c>
      <c r="BD1119" s="22">
        <f t="shared" si="4642"/>
        <v>0</v>
      </c>
      <c r="BE1119" s="22">
        <f t="shared" si="37"/>
        <v>0</v>
      </c>
      <c r="BF1119" s="27">
        <v>0.0</v>
      </c>
      <c r="BG1119" s="22">
        <f t="shared" si="38"/>
        <v>0</v>
      </c>
      <c r="BH1119" s="22">
        <f t="shared" si="39"/>
        <v>0</v>
      </c>
      <c r="BI1119" s="22">
        <v>288.14</v>
      </c>
      <c r="BJ1119" s="22">
        <f t="shared" si="40"/>
        <v>288.14</v>
      </c>
      <c r="BK1119" s="22">
        <f t="shared" si="41"/>
        <v>0</v>
      </c>
      <c r="BL1119" s="22"/>
      <c r="BM1119" s="22">
        <f t="shared" si="42"/>
        <v>0</v>
      </c>
      <c r="BN1119" s="22" t="str">
        <f t="shared" si="43"/>
        <v/>
      </c>
      <c r="BO1119" s="22">
        <f t="shared" ref="BO1119:BQ1119" si="4643">BF1119+BI1119+BL1119</f>
        <v>288.14</v>
      </c>
      <c r="BP1119" s="22">
        <f t="shared" si="4643"/>
        <v>288.14</v>
      </c>
      <c r="BQ1119" s="22">
        <f t="shared" si="4643"/>
        <v>0</v>
      </c>
      <c r="BR1119" s="22">
        <f t="shared" si="45"/>
        <v>0</v>
      </c>
      <c r="BS1119" s="22">
        <v>0.0</v>
      </c>
      <c r="BT1119" s="22">
        <f t="shared" si="46"/>
        <v>0</v>
      </c>
      <c r="BU1119" s="22">
        <f t="shared" si="47"/>
        <v>0</v>
      </c>
      <c r="BV1119" s="22">
        <f t="shared" si="48"/>
        <v>0</v>
      </c>
      <c r="BW1119" s="27">
        <v>904.49</v>
      </c>
      <c r="BX1119" s="22">
        <f t="shared" si="49"/>
        <v>904.49</v>
      </c>
      <c r="BY1119" s="22">
        <f t="shared" si="50"/>
        <v>0</v>
      </c>
      <c r="BZ1119" s="22">
        <f t="shared" si="51"/>
        <v>0</v>
      </c>
      <c r="CA1119" s="22">
        <f t="shared" si="52"/>
        <v>0</v>
      </c>
    </row>
    <row r="1120" ht="14.25" customHeight="1">
      <c r="A1120" s="14" t="s">
        <v>4998</v>
      </c>
      <c r="B1120" s="30" t="s">
        <v>4807</v>
      </c>
      <c r="C1120" s="14"/>
      <c r="D1120" s="14" t="s">
        <v>4999</v>
      </c>
      <c r="E1120" s="14" t="s">
        <v>3722</v>
      </c>
      <c r="F1120" s="14" t="s">
        <v>3792</v>
      </c>
      <c r="G1120" s="14" t="s">
        <v>5000</v>
      </c>
      <c r="H1120" s="25" t="s">
        <v>4810</v>
      </c>
      <c r="I1120" s="26">
        <v>76.13</v>
      </c>
      <c r="J1120" s="22">
        <v>0.0</v>
      </c>
      <c r="K1120" s="22">
        <f t="shared" si="6"/>
        <v>0</v>
      </c>
      <c r="L1120" s="22">
        <f t="shared" si="7"/>
        <v>0</v>
      </c>
      <c r="M1120" s="22">
        <v>0.0</v>
      </c>
      <c r="N1120" s="22">
        <f t="shared" si="8"/>
        <v>0</v>
      </c>
      <c r="O1120" s="22">
        <f t="shared" si="9"/>
        <v>0</v>
      </c>
      <c r="P1120" s="22">
        <v>10.0</v>
      </c>
      <c r="Q1120" s="22">
        <f t="shared" si="10"/>
        <v>0</v>
      </c>
      <c r="R1120" s="22">
        <f t="shared" si="11"/>
        <v>10</v>
      </c>
      <c r="S1120" s="22">
        <v>100.0</v>
      </c>
      <c r="T1120" s="22">
        <f t="shared" si="12"/>
        <v>33.87</v>
      </c>
      <c r="U1120" s="22">
        <f t="shared" si="13"/>
        <v>66.13</v>
      </c>
      <c r="V1120" s="22">
        <f t="shared" si="14"/>
        <v>0</v>
      </c>
      <c r="W1120" s="22">
        <v>13.9</v>
      </c>
      <c r="X1120" s="22">
        <f t="shared" si="15"/>
        <v>13.9</v>
      </c>
      <c r="Y1120" s="22">
        <f t="shared" si="16"/>
        <v>0</v>
      </c>
      <c r="Z1120" s="22">
        <v>0.39</v>
      </c>
      <c r="AA1120" s="22">
        <f t="shared" si="17"/>
        <v>0.39</v>
      </c>
      <c r="AB1120" s="22">
        <f t="shared" si="18"/>
        <v>0</v>
      </c>
      <c r="AC1120" s="22">
        <v>68.87</v>
      </c>
      <c r="AD1120" s="22">
        <f t="shared" si="19"/>
        <v>68.87</v>
      </c>
      <c r="AE1120" s="22">
        <f t="shared" si="20"/>
        <v>0</v>
      </c>
      <c r="AF1120" s="22">
        <v>1.37</v>
      </c>
      <c r="AG1120" s="22">
        <f t="shared" si="21"/>
        <v>1.37</v>
      </c>
      <c r="AH1120" s="22">
        <f t="shared" si="22"/>
        <v>0</v>
      </c>
      <c r="AI1120" s="22">
        <v>60.86</v>
      </c>
      <c r="AJ1120" s="22">
        <f t="shared" si="23"/>
        <v>60.86</v>
      </c>
      <c r="AK1120" s="22">
        <f t="shared" si="24"/>
        <v>0</v>
      </c>
      <c r="AL1120" s="22">
        <f t="shared" ref="AL1120:AN1120" si="4644">AF1120+AI1120</f>
        <v>62.23</v>
      </c>
      <c r="AM1120" s="22">
        <f t="shared" si="4644"/>
        <v>62.23</v>
      </c>
      <c r="AN1120" s="22">
        <f t="shared" si="4644"/>
        <v>0</v>
      </c>
      <c r="AO1120" s="22">
        <f t="shared" ref="AO1120:AQ1120" si="4645">SUM(J1120+M1120+P1120+S1120+W1120+Z1120+AC1120+AF1120+AI1120)</f>
        <v>255.39</v>
      </c>
      <c r="AP1120" s="22">
        <f t="shared" si="4645"/>
        <v>179.26</v>
      </c>
      <c r="AQ1120" s="22">
        <f t="shared" si="4645"/>
        <v>76.13</v>
      </c>
      <c r="AR1120" s="22">
        <v>0.0</v>
      </c>
      <c r="AS1120" s="22">
        <f t="shared" si="27"/>
        <v>76.13</v>
      </c>
      <c r="AT1120" s="22">
        <f t="shared" si="28"/>
        <v>76.13</v>
      </c>
      <c r="AU1120" s="22">
        <f t="shared" si="29"/>
        <v>0</v>
      </c>
      <c r="AV1120" s="22">
        <f t="shared" si="4629"/>
        <v>9951.6</v>
      </c>
      <c r="AW1120" s="22">
        <f t="shared" si="31"/>
        <v>9951.6</v>
      </c>
      <c r="AX1120" s="22">
        <f t="shared" si="32"/>
        <v>0</v>
      </c>
      <c r="AY1120" s="22">
        <v>175.06</v>
      </c>
      <c r="AZ1120" s="22">
        <f t="shared" si="33"/>
        <v>175.06</v>
      </c>
      <c r="BA1120" s="22">
        <f t="shared" si="34"/>
        <v>0</v>
      </c>
      <c r="BB1120" s="22">
        <f t="shared" si="35"/>
        <v>10126.66</v>
      </c>
      <c r="BC1120" s="22">
        <f t="shared" ref="BC1120:BD1120" si="4646">SUM(AW1120+AZ1120)</f>
        <v>10126.66</v>
      </c>
      <c r="BD1120" s="22">
        <f t="shared" si="4646"/>
        <v>0</v>
      </c>
      <c r="BE1120" s="22">
        <f t="shared" si="37"/>
        <v>0</v>
      </c>
      <c r="BF1120" s="27">
        <v>0.0</v>
      </c>
      <c r="BG1120" s="22">
        <f t="shared" si="38"/>
        <v>0</v>
      </c>
      <c r="BH1120" s="22">
        <f t="shared" si="39"/>
        <v>0</v>
      </c>
      <c r="BI1120" s="22">
        <v>876.98</v>
      </c>
      <c r="BJ1120" s="22">
        <f t="shared" si="40"/>
        <v>876.98</v>
      </c>
      <c r="BK1120" s="22">
        <f t="shared" si="41"/>
        <v>0</v>
      </c>
      <c r="BL1120" s="22"/>
      <c r="BM1120" s="22">
        <f t="shared" si="42"/>
        <v>0</v>
      </c>
      <c r="BN1120" s="22" t="str">
        <f t="shared" si="43"/>
        <v/>
      </c>
      <c r="BO1120" s="22">
        <f t="shared" ref="BO1120:BQ1120" si="4647">BF1120+BI1120+BL1120</f>
        <v>876.98</v>
      </c>
      <c r="BP1120" s="22">
        <f t="shared" si="4647"/>
        <v>876.98</v>
      </c>
      <c r="BQ1120" s="22">
        <f t="shared" si="4647"/>
        <v>0</v>
      </c>
      <c r="BR1120" s="22">
        <f t="shared" si="45"/>
        <v>0</v>
      </c>
      <c r="BS1120" s="22">
        <v>0.0</v>
      </c>
      <c r="BT1120" s="22">
        <f t="shared" si="46"/>
        <v>0</v>
      </c>
      <c r="BU1120" s="22">
        <f t="shared" si="47"/>
        <v>0</v>
      </c>
      <c r="BV1120" s="22">
        <f t="shared" si="48"/>
        <v>0</v>
      </c>
      <c r="BW1120" s="27">
        <v>2341.04</v>
      </c>
      <c r="BX1120" s="22">
        <f t="shared" si="49"/>
        <v>2341.04</v>
      </c>
      <c r="BY1120" s="22">
        <f t="shared" si="50"/>
        <v>0</v>
      </c>
      <c r="BZ1120" s="22">
        <f t="shared" si="51"/>
        <v>0</v>
      </c>
      <c r="CA1120" s="22">
        <f t="shared" si="52"/>
        <v>0</v>
      </c>
    </row>
    <row r="1121" ht="14.25" customHeight="1">
      <c r="A1121" s="14" t="s">
        <v>5001</v>
      </c>
      <c r="B1121" s="30" t="s">
        <v>4807</v>
      </c>
      <c r="C1121" s="14"/>
      <c r="D1121" s="14" t="s">
        <v>5002</v>
      </c>
      <c r="E1121" s="14" t="s">
        <v>1010</v>
      </c>
      <c r="F1121" s="14" t="s">
        <v>176</v>
      </c>
      <c r="G1121" s="14" t="s">
        <v>5003</v>
      </c>
      <c r="H1121" s="25" t="s">
        <v>4810</v>
      </c>
      <c r="I1121" s="26">
        <v>76.13</v>
      </c>
      <c r="J1121" s="22">
        <v>0.0</v>
      </c>
      <c r="K1121" s="22">
        <f t="shared" si="6"/>
        <v>0</v>
      </c>
      <c r="L1121" s="22">
        <f t="shared" si="7"/>
        <v>0</v>
      </c>
      <c r="M1121" s="22">
        <v>0.0</v>
      </c>
      <c r="N1121" s="22">
        <f t="shared" si="8"/>
        <v>0</v>
      </c>
      <c r="O1121" s="22">
        <f t="shared" si="9"/>
        <v>0</v>
      </c>
      <c r="P1121" s="22">
        <v>10.0</v>
      </c>
      <c r="Q1121" s="22">
        <f t="shared" si="10"/>
        <v>0</v>
      </c>
      <c r="R1121" s="22">
        <f t="shared" si="11"/>
        <v>10</v>
      </c>
      <c r="S1121" s="22">
        <v>100.0</v>
      </c>
      <c r="T1121" s="22">
        <f t="shared" si="12"/>
        <v>33.87</v>
      </c>
      <c r="U1121" s="22">
        <f t="shared" si="13"/>
        <v>66.13</v>
      </c>
      <c r="V1121" s="22">
        <f t="shared" si="14"/>
        <v>0</v>
      </c>
      <c r="W1121" s="22">
        <v>13.9</v>
      </c>
      <c r="X1121" s="22">
        <f t="shared" si="15"/>
        <v>13.9</v>
      </c>
      <c r="Y1121" s="22">
        <f t="shared" si="16"/>
        <v>0</v>
      </c>
      <c r="Z1121" s="22">
        <v>0.39</v>
      </c>
      <c r="AA1121" s="22">
        <f t="shared" si="17"/>
        <v>0.39</v>
      </c>
      <c r="AB1121" s="22">
        <f t="shared" si="18"/>
        <v>0</v>
      </c>
      <c r="AC1121" s="22">
        <v>68.87</v>
      </c>
      <c r="AD1121" s="22">
        <f t="shared" si="19"/>
        <v>68.87</v>
      </c>
      <c r="AE1121" s="22">
        <f t="shared" si="20"/>
        <v>0</v>
      </c>
      <c r="AF1121" s="22">
        <v>1.37</v>
      </c>
      <c r="AG1121" s="22">
        <f t="shared" si="21"/>
        <v>1.37</v>
      </c>
      <c r="AH1121" s="22">
        <f t="shared" si="22"/>
        <v>0</v>
      </c>
      <c r="AI1121" s="22">
        <v>60.86</v>
      </c>
      <c r="AJ1121" s="22">
        <f t="shared" si="23"/>
        <v>60.86</v>
      </c>
      <c r="AK1121" s="22">
        <f t="shared" si="24"/>
        <v>0</v>
      </c>
      <c r="AL1121" s="22">
        <f t="shared" ref="AL1121:AN1121" si="4648">AF1121+AI1121</f>
        <v>62.23</v>
      </c>
      <c r="AM1121" s="22">
        <f t="shared" si="4648"/>
        <v>62.23</v>
      </c>
      <c r="AN1121" s="22">
        <f t="shared" si="4648"/>
        <v>0</v>
      </c>
      <c r="AO1121" s="22">
        <f t="shared" ref="AO1121:AQ1121" si="4649">SUM(J1121+M1121+P1121+S1121+W1121+Z1121+AC1121+AF1121+AI1121)</f>
        <v>255.39</v>
      </c>
      <c r="AP1121" s="22">
        <f t="shared" si="4649"/>
        <v>179.26</v>
      </c>
      <c r="AQ1121" s="22">
        <f t="shared" si="4649"/>
        <v>76.13</v>
      </c>
      <c r="AR1121" s="22">
        <v>0.0</v>
      </c>
      <c r="AS1121" s="22">
        <f t="shared" si="27"/>
        <v>76.13</v>
      </c>
      <c r="AT1121" s="22">
        <f t="shared" si="28"/>
        <v>76.13</v>
      </c>
      <c r="AU1121" s="22">
        <f t="shared" si="29"/>
        <v>0</v>
      </c>
      <c r="AV1121" s="22">
        <f t="shared" si="4629"/>
        <v>9951.6</v>
      </c>
      <c r="AW1121" s="22">
        <f t="shared" si="31"/>
        <v>9951.6</v>
      </c>
      <c r="AX1121" s="22">
        <f t="shared" si="32"/>
        <v>0</v>
      </c>
      <c r="AY1121" s="22">
        <v>175.06</v>
      </c>
      <c r="AZ1121" s="22">
        <f t="shared" si="33"/>
        <v>175.06</v>
      </c>
      <c r="BA1121" s="22">
        <f t="shared" si="34"/>
        <v>0</v>
      </c>
      <c r="BB1121" s="22">
        <f t="shared" si="35"/>
        <v>10126.66</v>
      </c>
      <c r="BC1121" s="22">
        <f t="shared" ref="BC1121:BD1121" si="4650">SUM(AW1121+AZ1121)</f>
        <v>10126.66</v>
      </c>
      <c r="BD1121" s="22">
        <f t="shared" si="4650"/>
        <v>0</v>
      </c>
      <c r="BE1121" s="22">
        <f t="shared" si="37"/>
        <v>0</v>
      </c>
      <c r="BF1121" s="27">
        <v>0.0</v>
      </c>
      <c r="BG1121" s="22">
        <f t="shared" si="38"/>
        <v>0</v>
      </c>
      <c r="BH1121" s="22">
        <f t="shared" si="39"/>
        <v>0</v>
      </c>
      <c r="BI1121" s="22">
        <v>891.97</v>
      </c>
      <c r="BJ1121" s="22">
        <f t="shared" si="40"/>
        <v>891.97</v>
      </c>
      <c r="BK1121" s="22">
        <f t="shared" si="41"/>
        <v>0</v>
      </c>
      <c r="BL1121" s="22"/>
      <c r="BM1121" s="22">
        <f t="shared" si="42"/>
        <v>0</v>
      </c>
      <c r="BN1121" s="22" t="str">
        <f t="shared" si="43"/>
        <v/>
      </c>
      <c r="BO1121" s="22">
        <f t="shared" ref="BO1121:BQ1121" si="4651">BF1121+BI1121+BL1121</f>
        <v>891.97</v>
      </c>
      <c r="BP1121" s="22">
        <f t="shared" si="4651"/>
        <v>891.97</v>
      </c>
      <c r="BQ1121" s="22">
        <f t="shared" si="4651"/>
        <v>0</v>
      </c>
      <c r="BR1121" s="22">
        <f t="shared" si="45"/>
        <v>0</v>
      </c>
      <c r="BS1121" s="22">
        <v>2711.9</v>
      </c>
      <c r="BT1121" s="22">
        <f t="shared" si="46"/>
        <v>2711.9</v>
      </c>
      <c r="BU1121" s="22">
        <f t="shared" si="47"/>
        <v>0</v>
      </c>
      <c r="BV1121" s="22">
        <f t="shared" si="48"/>
        <v>0</v>
      </c>
      <c r="BW1121" s="27">
        <v>3788.26</v>
      </c>
      <c r="BX1121" s="22">
        <f t="shared" si="49"/>
        <v>3788.26</v>
      </c>
      <c r="BY1121" s="22">
        <f t="shared" si="50"/>
        <v>0</v>
      </c>
      <c r="BZ1121" s="22">
        <f t="shared" si="51"/>
        <v>0</v>
      </c>
      <c r="CA1121" s="22">
        <f t="shared" si="52"/>
        <v>0</v>
      </c>
    </row>
    <row r="1122" ht="14.25" customHeight="1">
      <c r="A1122" s="14" t="s">
        <v>5004</v>
      </c>
      <c r="B1122" s="30" t="s">
        <v>4807</v>
      </c>
      <c r="C1122" s="14"/>
      <c r="D1122" s="14" t="s">
        <v>5005</v>
      </c>
      <c r="E1122" s="14" t="s">
        <v>4774</v>
      </c>
      <c r="F1122" s="14" t="s">
        <v>878</v>
      </c>
      <c r="G1122" s="14" t="s">
        <v>5006</v>
      </c>
      <c r="H1122" s="25" t="s">
        <v>4810</v>
      </c>
      <c r="I1122" s="26">
        <v>76.13</v>
      </c>
      <c r="J1122" s="22">
        <v>0.0</v>
      </c>
      <c r="K1122" s="22">
        <f t="shared" si="6"/>
        <v>0</v>
      </c>
      <c r="L1122" s="22">
        <f t="shared" si="7"/>
        <v>0</v>
      </c>
      <c r="M1122" s="22">
        <v>0.0</v>
      </c>
      <c r="N1122" s="22">
        <f t="shared" si="8"/>
        <v>0</v>
      </c>
      <c r="O1122" s="22">
        <f t="shared" si="9"/>
        <v>0</v>
      </c>
      <c r="P1122" s="22">
        <v>22.0</v>
      </c>
      <c r="Q1122" s="22">
        <f t="shared" si="10"/>
        <v>0</v>
      </c>
      <c r="R1122" s="22">
        <f t="shared" si="11"/>
        <v>22</v>
      </c>
      <c r="S1122" s="22">
        <v>100.0</v>
      </c>
      <c r="T1122" s="22">
        <f t="shared" si="12"/>
        <v>45.87</v>
      </c>
      <c r="U1122" s="22">
        <f t="shared" si="13"/>
        <v>54.13</v>
      </c>
      <c r="V1122" s="22">
        <f t="shared" si="14"/>
        <v>0</v>
      </c>
      <c r="W1122" s="22">
        <v>13.9</v>
      </c>
      <c r="X1122" s="22">
        <f t="shared" si="15"/>
        <v>13.9</v>
      </c>
      <c r="Y1122" s="22">
        <f t="shared" si="16"/>
        <v>0</v>
      </c>
      <c r="Z1122" s="22">
        <v>0.39</v>
      </c>
      <c r="AA1122" s="22">
        <f t="shared" si="17"/>
        <v>0.39</v>
      </c>
      <c r="AB1122" s="22">
        <f t="shared" si="18"/>
        <v>0</v>
      </c>
      <c r="AC1122" s="22">
        <v>68.87</v>
      </c>
      <c r="AD1122" s="22">
        <f t="shared" si="19"/>
        <v>68.87</v>
      </c>
      <c r="AE1122" s="22">
        <f t="shared" si="20"/>
        <v>0</v>
      </c>
      <c r="AF1122" s="22">
        <v>1.37</v>
      </c>
      <c r="AG1122" s="22">
        <f t="shared" si="21"/>
        <v>1.37</v>
      </c>
      <c r="AH1122" s="22">
        <f t="shared" si="22"/>
        <v>0</v>
      </c>
      <c r="AI1122" s="22">
        <v>60.86</v>
      </c>
      <c r="AJ1122" s="22">
        <f t="shared" si="23"/>
        <v>60.86</v>
      </c>
      <c r="AK1122" s="22">
        <f t="shared" si="24"/>
        <v>0</v>
      </c>
      <c r="AL1122" s="22">
        <f t="shared" ref="AL1122:AN1122" si="4652">AF1122+AI1122</f>
        <v>62.23</v>
      </c>
      <c r="AM1122" s="22">
        <f t="shared" si="4652"/>
        <v>62.23</v>
      </c>
      <c r="AN1122" s="22">
        <f t="shared" si="4652"/>
        <v>0</v>
      </c>
      <c r="AO1122" s="22">
        <f t="shared" ref="AO1122:AQ1122" si="4653">SUM(J1122+M1122+P1122+S1122+W1122+Z1122+AC1122+AF1122+AI1122)</f>
        <v>267.39</v>
      </c>
      <c r="AP1122" s="22">
        <f t="shared" si="4653"/>
        <v>191.26</v>
      </c>
      <c r="AQ1122" s="22">
        <f t="shared" si="4653"/>
        <v>76.13</v>
      </c>
      <c r="AR1122" s="22">
        <v>0.0</v>
      </c>
      <c r="AS1122" s="22">
        <f t="shared" si="27"/>
        <v>76.13</v>
      </c>
      <c r="AT1122" s="22">
        <f t="shared" si="28"/>
        <v>76.13</v>
      </c>
      <c r="AU1122" s="22">
        <f t="shared" si="29"/>
        <v>0</v>
      </c>
      <c r="AV1122" s="22">
        <f t="shared" si="4629"/>
        <v>9951.6</v>
      </c>
      <c r="AW1122" s="22">
        <f t="shared" si="31"/>
        <v>9951.6</v>
      </c>
      <c r="AX1122" s="22">
        <f t="shared" si="32"/>
        <v>0</v>
      </c>
      <c r="AY1122" s="22">
        <v>175.06</v>
      </c>
      <c r="AZ1122" s="22">
        <f t="shared" si="33"/>
        <v>175.06</v>
      </c>
      <c r="BA1122" s="22">
        <f t="shared" si="34"/>
        <v>0</v>
      </c>
      <c r="BB1122" s="22">
        <f t="shared" si="35"/>
        <v>10126.66</v>
      </c>
      <c r="BC1122" s="22">
        <f t="shared" ref="BC1122:BD1122" si="4654">SUM(AW1122+AZ1122)</f>
        <v>10126.66</v>
      </c>
      <c r="BD1122" s="22">
        <f t="shared" si="4654"/>
        <v>0</v>
      </c>
      <c r="BE1122" s="22">
        <f t="shared" si="37"/>
        <v>0</v>
      </c>
      <c r="BF1122" s="27">
        <v>0.0</v>
      </c>
      <c r="BG1122" s="22">
        <f t="shared" si="38"/>
        <v>0</v>
      </c>
      <c r="BH1122" s="22">
        <f t="shared" si="39"/>
        <v>0</v>
      </c>
      <c r="BI1122" s="22">
        <v>641.95</v>
      </c>
      <c r="BJ1122" s="22">
        <f t="shared" si="40"/>
        <v>641.95</v>
      </c>
      <c r="BK1122" s="22">
        <f t="shared" si="41"/>
        <v>0</v>
      </c>
      <c r="BL1122" s="22"/>
      <c r="BM1122" s="22">
        <f t="shared" si="42"/>
        <v>0</v>
      </c>
      <c r="BN1122" s="22" t="str">
        <f t="shared" si="43"/>
        <v/>
      </c>
      <c r="BO1122" s="22">
        <f t="shared" ref="BO1122:BQ1122" si="4655">BF1122+BI1122+BL1122</f>
        <v>641.95</v>
      </c>
      <c r="BP1122" s="22">
        <f t="shared" si="4655"/>
        <v>641.95</v>
      </c>
      <c r="BQ1122" s="22">
        <f t="shared" si="4655"/>
        <v>0</v>
      </c>
      <c r="BR1122" s="22">
        <f t="shared" si="45"/>
        <v>0</v>
      </c>
      <c r="BS1122" s="22">
        <v>0.0</v>
      </c>
      <c r="BT1122" s="22">
        <f t="shared" si="46"/>
        <v>0</v>
      </c>
      <c r="BU1122" s="22">
        <f t="shared" si="47"/>
        <v>0</v>
      </c>
      <c r="BV1122" s="22">
        <f t="shared" si="48"/>
        <v>0</v>
      </c>
      <c r="BW1122" s="27">
        <v>776.8</v>
      </c>
      <c r="BX1122" s="22">
        <f t="shared" si="49"/>
        <v>776.8</v>
      </c>
      <c r="BY1122" s="22">
        <f t="shared" si="50"/>
        <v>0</v>
      </c>
      <c r="BZ1122" s="22">
        <f t="shared" si="51"/>
        <v>0</v>
      </c>
      <c r="CA1122" s="22">
        <f t="shared" si="52"/>
        <v>0</v>
      </c>
    </row>
    <row r="1123" ht="14.25" customHeight="1">
      <c r="A1123" s="14" t="s">
        <v>5007</v>
      </c>
      <c r="B1123" s="30" t="s">
        <v>4807</v>
      </c>
      <c r="C1123" s="14"/>
      <c r="D1123" s="14" t="s">
        <v>5008</v>
      </c>
      <c r="E1123" s="14" t="s">
        <v>1010</v>
      </c>
      <c r="F1123" s="14" t="s">
        <v>3904</v>
      </c>
      <c r="G1123" s="14" t="s">
        <v>5009</v>
      </c>
      <c r="H1123" s="25" t="s">
        <v>4810</v>
      </c>
      <c r="I1123" s="26">
        <v>76.13</v>
      </c>
      <c r="J1123" s="22">
        <v>0.0</v>
      </c>
      <c r="K1123" s="22">
        <f t="shared" si="6"/>
        <v>0</v>
      </c>
      <c r="L1123" s="22">
        <f t="shared" si="7"/>
        <v>0</v>
      </c>
      <c r="M1123" s="22">
        <v>0.0</v>
      </c>
      <c r="N1123" s="22">
        <f t="shared" si="8"/>
        <v>0</v>
      </c>
      <c r="O1123" s="22">
        <f t="shared" si="9"/>
        <v>0</v>
      </c>
      <c r="P1123" s="22">
        <v>10.0</v>
      </c>
      <c r="Q1123" s="22">
        <f t="shared" si="10"/>
        <v>0</v>
      </c>
      <c r="R1123" s="22">
        <f t="shared" si="11"/>
        <v>10</v>
      </c>
      <c r="S1123" s="22">
        <v>100.0</v>
      </c>
      <c r="T1123" s="22">
        <f t="shared" si="12"/>
        <v>33.87</v>
      </c>
      <c r="U1123" s="22">
        <f t="shared" si="13"/>
        <v>66.13</v>
      </c>
      <c r="V1123" s="22">
        <f t="shared" si="14"/>
        <v>0</v>
      </c>
      <c r="W1123" s="22">
        <v>13.9</v>
      </c>
      <c r="X1123" s="22">
        <f t="shared" si="15"/>
        <v>13.9</v>
      </c>
      <c r="Y1123" s="22">
        <f t="shared" si="16"/>
        <v>0</v>
      </c>
      <c r="Z1123" s="22">
        <v>0.39</v>
      </c>
      <c r="AA1123" s="22">
        <f t="shared" si="17"/>
        <v>0.39</v>
      </c>
      <c r="AB1123" s="22">
        <f t="shared" si="18"/>
        <v>0</v>
      </c>
      <c r="AC1123" s="22">
        <v>68.87</v>
      </c>
      <c r="AD1123" s="22">
        <f t="shared" si="19"/>
        <v>68.87</v>
      </c>
      <c r="AE1123" s="22">
        <f t="shared" si="20"/>
        <v>0</v>
      </c>
      <c r="AF1123" s="22">
        <v>1.37</v>
      </c>
      <c r="AG1123" s="22">
        <f t="shared" si="21"/>
        <v>1.37</v>
      </c>
      <c r="AH1123" s="22">
        <f t="shared" si="22"/>
        <v>0</v>
      </c>
      <c r="AI1123" s="22">
        <v>60.86</v>
      </c>
      <c r="AJ1123" s="22">
        <f t="shared" si="23"/>
        <v>60.86</v>
      </c>
      <c r="AK1123" s="22">
        <f t="shared" si="24"/>
        <v>0</v>
      </c>
      <c r="AL1123" s="22">
        <f t="shared" ref="AL1123:AN1123" si="4656">AF1123+AI1123</f>
        <v>62.23</v>
      </c>
      <c r="AM1123" s="22">
        <f t="shared" si="4656"/>
        <v>62.23</v>
      </c>
      <c r="AN1123" s="22">
        <f t="shared" si="4656"/>
        <v>0</v>
      </c>
      <c r="AO1123" s="22">
        <f t="shared" ref="AO1123:AQ1123" si="4657">SUM(J1123+M1123+P1123+S1123+W1123+Z1123+AC1123+AF1123+AI1123)</f>
        <v>255.39</v>
      </c>
      <c r="AP1123" s="22">
        <f t="shared" si="4657"/>
        <v>179.26</v>
      </c>
      <c r="AQ1123" s="22">
        <f t="shared" si="4657"/>
        <v>76.13</v>
      </c>
      <c r="AR1123" s="22">
        <v>0.0</v>
      </c>
      <c r="AS1123" s="22">
        <f t="shared" si="27"/>
        <v>76.13</v>
      </c>
      <c r="AT1123" s="22">
        <f t="shared" si="28"/>
        <v>76.13</v>
      </c>
      <c r="AU1123" s="22">
        <f t="shared" si="29"/>
        <v>0</v>
      </c>
      <c r="AV1123" s="22">
        <f t="shared" si="4629"/>
        <v>9951.6</v>
      </c>
      <c r="AW1123" s="22">
        <f t="shared" si="31"/>
        <v>9951.6</v>
      </c>
      <c r="AX1123" s="22">
        <f t="shared" si="32"/>
        <v>0</v>
      </c>
      <c r="AY1123" s="22">
        <v>175.06</v>
      </c>
      <c r="AZ1123" s="22">
        <f t="shared" si="33"/>
        <v>175.06</v>
      </c>
      <c r="BA1123" s="22">
        <f t="shared" si="34"/>
        <v>0</v>
      </c>
      <c r="BB1123" s="22">
        <f t="shared" si="35"/>
        <v>10126.66</v>
      </c>
      <c r="BC1123" s="22">
        <f t="shared" ref="BC1123:BD1123" si="4658">SUM(AW1123+AZ1123)</f>
        <v>10126.66</v>
      </c>
      <c r="BD1123" s="22">
        <f t="shared" si="4658"/>
        <v>0</v>
      </c>
      <c r="BE1123" s="22">
        <f t="shared" si="37"/>
        <v>0</v>
      </c>
      <c r="BF1123" s="27">
        <v>0.0</v>
      </c>
      <c r="BG1123" s="22">
        <f t="shared" si="38"/>
        <v>0</v>
      </c>
      <c r="BH1123" s="22">
        <f t="shared" si="39"/>
        <v>0</v>
      </c>
      <c r="BI1123" s="22">
        <v>283.41</v>
      </c>
      <c r="BJ1123" s="22">
        <f t="shared" si="40"/>
        <v>283.41</v>
      </c>
      <c r="BK1123" s="22">
        <f t="shared" si="41"/>
        <v>0</v>
      </c>
      <c r="BL1123" s="22"/>
      <c r="BM1123" s="22">
        <f t="shared" si="42"/>
        <v>0</v>
      </c>
      <c r="BN1123" s="22" t="str">
        <f t="shared" si="43"/>
        <v/>
      </c>
      <c r="BO1123" s="22">
        <f t="shared" ref="BO1123:BQ1123" si="4659">BF1123+BI1123+BL1123</f>
        <v>283.41</v>
      </c>
      <c r="BP1123" s="22">
        <f t="shared" si="4659"/>
        <v>283.41</v>
      </c>
      <c r="BQ1123" s="22">
        <f t="shared" si="4659"/>
        <v>0</v>
      </c>
      <c r="BR1123" s="22">
        <f t="shared" si="45"/>
        <v>0</v>
      </c>
      <c r="BS1123" s="22">
        <v>2711.9</v>
      </c>
      <c r="BT1123" s="22">
        <f t="shared" si="46"/>
        <v>2711.9</v>
      </c>
      <c r="BU1123" s="22">
        <f t="shared" si="47"/>
        <v>0</v>
      </c>
      <c r="BV1123" s="22">
        <f t="shared" si="48"/>
        <v>0</v>
      </c>
      <c r="BW1123" s="27">
        <v>723.6</v>
      </c>
      <c r="BX1123" s="22">
        <f t="shared" si="49"/>
        <v>723.6</v>
      </c>
      <c r="BY1123" s="22">
        <f t="shared" si="50"/>
        <v>0</v>
      </c>
      <c r="BZ1123" s="22">
        <f t="shared" si="51"/>
        <v>0</v>
      </c>
      <c r="CA1123" s="22">
        <f t="shared" si="52"/>
        <v>0</v>
      </c>
    </row>
    <row r="1124" ht="14.25" customHeight="1">
      <c r="A1124" s="14" t="s">
        <v>5010</v>
      </c>
      <c r="B1124" s="30" t="s">
        <v>4807</v>
      </c>
      <c r="C1124" s="14"/>
      <c r="D1124" s="14" t="s">
        <v>5011</v>
      </c>
      <c r="E1124" s="14" t="s">
        <v>5012</v>
      </c>
      <c r="F1124" s="14" t="s">
        <v>5013</v>
      </c>
      <c r="G1124" s="14" t="s">
        <v>5014</v>
      </c>
      <c r="H1124" s="25" t="s">
        <v>4810</v>
      </c>
      <c r="I1124" s="26">
        <v>76.13</v>
      </c>
      <c r="J1124" s="22">
        <v>0.0</v>
      </c>
      <c r="K1124" s="22">
        <f t="shared" si="6"/>
        <v>0</v>
      </c>
      <c r="L1124" s="22">
        <f t="shared" si="7"/>
        <v>0</v>
      </c>
      <c r="M1124" s="22">
        <v>0.0</v>
      </c>
      <c r="N1124" s="22">
        <f t="shared" si="8"/>
        <v>0</v>
      </c>
      <c r="O1124" s="22">
        <f t="shared" si="9"/>
        <v>0</v>
      </c>
      <c r="P1124" s="22">
        <v>10.0</v>
      </c>
      <c r="Q1124" s="22">
        <f t="shared" si="10"/>
        <v>0</v>
      </c>
      <c r="R1124" s="22">
        <f t="shared" si="11"/>
        <v>10</v>
      </c>
      <c r="S1124" s="22">
        <v>100.0</v>
      </c>
      <c r="T1124" s="22">
        <f t="shared" si="12"/>
        <v>33.87</v>
      </c>
      <c r="U1124" s="22">
        <f t="shared" si="13"/>
        <v>66.13</v>
      </c>
      <c r="V1124" s="22">
        <f t="shared" si="14"/>
        <v>0</v>
      </c>
      <c r="W1124" s="22">
        <v>13.9</v>
      </c>
      <c r="X1124" s="22">
        <f t="shared" si="15"/>
        <v>13.9</v>
      </c>
      <c r="Y1124" s="22">
        <f t="shared" si="16"/>
        <v>0</v>
      </c>
      <c r="Z1124" s="22">
        <v>0.39</v>
      </c>
      <c r="AA1124" s="22">
        <f t="shared" si="17"/>
        <v>0.39</v>
      </c>
      <c r="AB1124" s="22">
        <f t="shared" si="18"/>
        <v>0</v>
      </c>
      <c r="AC1124" s="22">
        <v>68.87</v>
      </c>
      <c r="AD1124" s="22">
        <f t="shared" si="19"/>
        <v>68.87</v>
      </c>
      <c r="AE1124" s="22">
        <f t="shared" si="20"/>
        <v>0</v>
      </c>
      <c r="AF1124" s="22">
        <v>1.37</v>
      </c>
      <c r="AG1124" s="22">
        <f t="shared" si="21"/>
        <v>1.37</v>
      </c>
      <c r="AH1124" s="22">
        <f t="shared" si="22"/>
        <v>0</v>
      </c>
      <c r="AI1124" s="22">
        <v>60.86</v>
      </c>
      <c r="AJ1124" s="22">
        <f t="shared" si="23"/>
        <v>60.86</v>
      </c>
      <c r="AK1124" s="22">
        <f t="shared" si="24"/>
        <v>0</v>
      </c>
      <c r="AL1124" s="22">
        <f t="shared" ref="AL1124:AN1124" si="4660">AF1124+AI1124</f>
        <v>62.23</v>
      </c>
      <c r="AM1124" s="22">
        <f t="shared" si="4660"/>
        <v>62.23</v>
      </c>
      <c r="AN1124" s="22">
        <f t="shared" si="4660"/>
        <v>0</v>
      </c>
      <c r="AO1124" s="22">
        <f t="shared" ref="AO1124:AQ1124" si="4661">SUM(J1124+M1124+P1124+S1124+W1124+Z1124+AC1124+AF1124+AI1124)</f>
        <v>255.39</v>
      </c>
      <c r="AP1124" s="22">
        <f t="shared" si="4661"/>
        <v>179.26</v>
      </c>
      <c r="AQ1124" s="22">
        <f t="shared" si="4661"/>
        <v>76.13</v>
      </c>
      <c r="AR1124" s="22">
        <v>0.0</v>
      </c>
      <c r="AS1124" s="22">
        <f t="shared" si="27"/>
        <v>76.13</v>
      </c>
      <c r="AT1124" s="22">
        <f t="shared" si="28"/>
        <v>76.13</v>
      </c>
      <c r="AU1124" s="22">
        <f t="shared" si="29"/>
        <v>0</v>
      </c>
      <c r="AV1124" s="22">
        <f t="shared" si="4629"/>
        <v>9951.6</v>
      </c>
      <c r="AW1124" s="22">
        <f t="shared" si="31"/>
        <v>9951.6</v>
      </c>
      <c r="AX1124" s="22">
        <f t="shared" si="32"/>
        <v>0</v>
      </c>
      <c r="AY1124" s="22">
        <v>175.06</v>
      </c>
      <c r="AZ1124" s="22">
        <f t="shared" si="33"/>
        <v>175.06</v>
      </c>
      <c r="BA1124" s="22">
        <f t="shared" si="34"/>
        <v>0</v>
      </c>
      <c r="BB1124" s="22">
        <f t="shared" si="35"/>
        <v>10126.66</v>
      </c>
      <c r="BC1124" s="22">
        <f t="shared" ref="BC1124:BD1124" si="4662">SUM(AW1124+AZ1124)</f>
        <v>10126.66</v>
      </c>
      <c r="BD1124" s="22">
        <f t="shared" si="4662"/>
        <v>0</v>
      </c>
      <c r="BE1124" s="22">
        <f t="shared" si="37"/>
        <v>0</v>
      </c>
      <c r="BF1124" s="27">
        <v>0.0</v>
      </c>
      <c r="BG1124" s="22">
        <f t="shared" si="38"/>
        <v>0</v>
      </c>
      <c r="BH1124" s="22">
        <f t="shared" si="39"/>
        <v>0</v>
      </c>
      <c r="BI1124" s="22">
        <v>283.41</v>
      </c>
      <c r="BJ1124" s="22">
        <f t="shared" si="40"/>
        <v>283.41</v>
      </c>
      <c r="BK1124" s="22">
        <f t="shared" si="41"/>
        <v>0</v>
      </c>
      <c r="BL1124" s="22"/>
      <c r="BM1124" s="22">
        <f t="shared" si="42"/>
        <v>0</v>
      </c>
      <c r="BN1124" s="22" t="str">
        <f t="shared" si="43"/>
        <v/>
      </c>
      <c r="BO1124" s="22">
        <f t="shared" ref="BO1124:BQ1124" si="4663">BF1124+BI1124+BL1124</f>
        <v>283.41</v>
      </c>
      <c r="BP1124" s="22">
        <f t="shared" si="4663"/>
        <v>283.41</v>
      </c>
      <c r="BQ1124" s="22">
        <f t="shared" si="4663"/>
        <v>0</v>
      </c>
      <c r="BR1124" s="22">
        <f t="shared" si="45"/>
        <v>0</v>
      </c>
      <c r="BS1124" s="22">
        <v>0.0</v>
      </c>
      <c r="BT1124" s="22">
        <f t="shared" si="46"/>
        <v>0</v>
      </c>
      <c r="BU1124" s="22">
        <f t="shared" si="47"/>
        <v>0</v>
      </c>
      <c r="BV1124" s="22">
        <f t="shared" si="48"/>
        <v>0</v>
      </c>
      <c r="BW1124" s="27">
        <v>244.74</v>
      </c>
      <c r="BX1124" s="22">
        <f t="shared" si="49"/>
        <v>244.74</v>
      </c>
      <c r="BY1124" s="22">
        <f t="shared" si="50"/>
        <v>0</v>
      </c>
      <c r="BZ1124" s="22">
        <f t="shared" si="51"/>
        <v>0</v>
      </c>
      <c r="CA1124" s="22">
        <f t="shared" si="52"/>
        <v>0</v>
      </c>
    </row>
    <row r="1125" ht="14.25" customHeight="1">
      <c r="A1125" s="14" t="s">
        <v>5015</v>
      </c>
      <c r="B1125" s="30" t="s">
        <v>4807</v>
      </c>
      <c r="C1125" s="14"/>
      <c r="D1125" s="14" t="s">
        <v>5016</v>
      </c>
      <c r="E1125" s="14" t="s">
        <v>1010</v>
      </c>
      <c r="F1125" s="14" t="s">
        <v>198</v>
      </c>
      <c r="G1125" s="14" t="s">
        <v>5017</v>
      </c>
      <c r="H1125" s="25" t="s">
        <v>4810</v>
      </c>
      <c r="I1125" s="26">
        <v>76.13</v>
      </c>
      <c r="J1125" s="22">
        <v>0.0</v>
      </c>
      <c r="K1125" s="22">
        <f t="shared" si="6"/>
        <v>0</v>
      </c>
      <c r="L1125" s="22">
        <f t="shared" si="7"/>
        <v>0</v>
      </c>
      <c r="M1125" s="22">
        <v>0.0</v>
      </c>
      <c r="N1125" s="22">
        <f t="shared" si="8"/>
        <v>0</v>
      </c>
      <c r="O1125" s="22">
        <f t="shared" si="9"/>
        <v>0</v>
      </c>
      <c r="P1125" s="22">
        <v>10.0</v>
      </c>
      <c r="Q1125" s="22">
        <f t="shared" si="10"/>
        <v>0</v>
      </c>
      <c r="R1125" s="22">
        <f t="shared" si="11"/>
        <v>10</v>
      </c>
      <c r="S1125" s="22">
        <v>100.0</v>
      </c>
      <c r="T1125" s="22">
        <f t="shared" si="12"/>
        <v>33.87</v>
      </c>
      <c r="U1125" s="22">
        <f t="shared" si="13"/>
        <v>66.13</v>
      </c>
      <c r="V1125" s="22">
        <f t="shared" si="14"/>
        <v>0</v>
      </c>
      <c r="W1125" s="22">
        <v>13.9</v>
      </c>
      <c r="X1125" s="22">
        <f t="shared" si="15"/>
        <v>13.9</v>
      </c>
      <c r="Y1125" s="22">
        <f t="shared" si="16"/>
        <v>0</v>
      </c>
      <c r="Z1125" s="22">
        <v>0.39</v>
      </c>
      <c r="AA1125" s="22">
        <f t="shared" si="17"/>
        <v>0.39</v>
      </c>
      <c r="AB1125" s="22">
        <f t="shared" si="18"/>
        <v>0</v>
      </c>
      <c r="AC1125" s="22">
        <v>68.87</v>
      </c>
      <c r="AD1125" s="22">
        <f t="shared" si="19"/>
        <v>68.87</v>
      </c>
      <c r="AE1125" s="22">
        <f t="shared" si="20"/>
        <v>0</v>
      </c>
      <c r="AF1125" s="22">
        <v>1.37</v>
      </c>
      <c r="AG1125" s="22">
        <f t="shared" si="21"/>
        <v>1.37</v>
      </c>
      <c r="AH1125" s="22">
        <f t="shared" si="22"/>
        <v>0</v>
      </c>
      <c r="AI1125" s="22">
        <v>60.86</v>
      </c>
      <c r="AJ1125" s="22">
        <f t="shared" si="23"/>
        <v>60.86</v>
      </c>
      <c r="AK1125" s="22">
        <f t="shared" si="24"/>
        <v>0</v>
      </c>
      <c r="AL1125" s="22">
        <f t="shared" ref="AL1125:AN1125" si="4664">AF1125+AI1125</f>
        <v>62.23</v>
      </c>
      <c r="AM1125" s="22">
        <f t="shared" si="4664"/>
        <v>62.23</v>
      </c>
      <c r="AN1125" s="22">
        <f t="shared" si="4664"/>
        <v>0</v>
      </c>
      <c r="AO1125" s="22">
        <f t="shared" ref="AO1125:AQ1125" si="4665">SUM(J1125+M1125+P1125+S1125+W1125+Z1125+AC1125+AF1125+AI1125)</f>
        <v>255.39</v>
      </c>
      <c r="AP1125" s="22">
        <f t="shared" si="4665"/>
        <v>179.26</v>
      </c>
      <c r="AQ1125" s="22">
        <f t="shared" si="4665"/>
        <v>76.13</v>
      </c>
      <c r="AR1125" s="22">
        <v>0.0</v>
      </c>
      <c r="AS1125" s="22">
        <f t="shared" si="27"/>
        <v>76.13</v>
      </c>
      <c r="AT1125" s="22">
        <f t="shared" si="28"/>
        <v>76.13</v>
      </c>
      <c r="AU1125" s="22">
        <f t="shared" si="29"/>
        <v>0</v>
      </c>
      <c r="AV1125" s="22">
        <f t="shared" si="4629"/>
        <v>9951.6</v>
      </c>
      <c r="AW1125" s="22">
        <f t="shared" si="31"/>
        <v>9951.6</v>
      </c>
      <c r="AX1125" s="22">
        <f t="shared" si="32"/>
        <v>0</v>
      </c>
      <c r="AY1125" s="22">
        <v>175.06</v>
      </c>
      <c r="AZ1125" s="22">
        <f t="shared" si="33"/>
        <v>175.06</v>
      </c>
      <c r="BA1125" s="22">
        <f t="shared" si="34"/>
        <v>0</v>
      </c>
      <c r="BB1125" s="22">
        <f t="shared" si="35"/>
        <v>10126.66</v>
      </c>
      <c r="BC1125" s="22">
        <f t="shared" ref="BC1125:BD1125" si="4666">SUM(AW1125+AZ1125)</f>
        <v>10126.66</v>
      </c>
      <c r="BD1125" s="22">
        <f t="shared" si="4666"/>
        <v>0</v>
      </c>
      <c r="BE1125" s="22">
        <f t="shared" si="37"/>
        <v>0</v>
      </c>
      <c r="BF1125" s="27">
        <v>0.0</v>
      </c>
      <c r="BG1125" s="22">
        <f t="shared" si="38"/>
        <v>0</v>
      </c>
      <c r="BH1125" s="22">
        <f t="shared" si="39"/>
        <v>0</v>
      </c>
      <c r="BI1125" s="22">
        <v>896.5</v>
      </c>
      <c r="BJ1125" s="22">
        <f t="shared" si="40"/>
        <v>896.5</v>
      </c>
      <c r="BK1125" s="22">
        <f t="shared" si="41"/>
        <v>0</v>
      </c>
      <c r="BL1125" s="22"/>
      <c r="BM1125" s="22">
        <f t="shared" si="42"/>
        <v>0</v>
      </c>
      <c r="BN1125" s="22" t="str">
        <f t="shared" si="43"/>
        <v/>
      </c>
      <c r="BO1125" s="22">
        <f t="shared" ref="BO1125:BQ1125" si="4667">BF1125+BI1125+BL1125</f>
        <v>896.5</v>
      </c>
      <c r="BP1125" s="22">
        <f t="shared" si="4667"/>
        <v>896.5</v>
      </c>
      <c r="BQ1125" s="22">
        <f t="shared" si="4667"/>
        <v>0</v>
      </c>
      <c r="BR1125" s="22">
        <f t="shared" si="45"/>
        <v>0</v>
      </c>
      <c r="BS1125" s="22">
        <v>0.0</v>
      </c>
      <c r="BT1125" s="22">
        <f t="shared" si="46"/>
        <v>0</v>
      </c>
      <c r="BU1125" s="22">
        <f t="shared" si="47"/>
        <v>0</v>
      </c>
      <c r="BV1125" s="22">
        <f t="shared" si="48"/>
        <v>0</v>
      </c>
      <c r="BW1125" s="27">
        <v>7321.09</v>
      </c>
      <c r="BX1125" s="22">
        <f t="shared" si="49"/>
        <v>7321.09</v>
      </c>
      <c r="BY1125" s="22">
        <f t="shared" si="50"/>
        <v>0</v>
      </c>
      <c r="BZ1125" s="22">
        <f t="shared" si="51"/>
        <v>0</v>
      </c>
      <c r="CA1125" s="22">
        <f t="shared" si="52"/>
        <v>0</v>
      </c>
    </row>
    <row r="1126" ht="14.25" customHeight="1">
      <c r="A1126" s="14" t="s">
        <v>5018</v>
      </c>
      <c r="B1126" s="30" t="s">
        <v>4807</v>
      </c>
      <c r="C1126" s="14"/>
      <c r="D1126" s="14" t="s">
        <v>5019</v>
      </c>
      <c r="E1126" s="14" t="s">
        <v>5020</v>
      </c>
      <c r="F1126" s="14" t="s">
        <v>3729</v>
      </c>
      <c r="G1126" s="14" t="s">
        <v>5021</v>
      </c>
      <c r="H1126" s="25" t="s">
        <v>4810</v>
      </c>
      <c r="I1126" s="26">
        <v>76.13</v>
      </c>
      <c r="J1126" s="22">
        <v>0.0</v>
      </c>
      <c r="K1126" s="22">
        <f t="shared" si="6"/>
        <v>0</v>
      </c>
      <c r="L1126" s="22">
        <f t="shared" si="7"/>
        <v>0</v>
      </c>
      <c r="M1126" s="22">
        <v>0.0</v>
      </c>
      <c r="N1126" s="22">
        <f t="shared" si="8"/>
        <v>0</v>
      </c>
      <c r="O1126" s="22">
        <f t="shared" si="9"/>
        <v>0</v>
      </c>
      <c r="P1126" s="22">
        <v>10.0</v>
      </c>
      <c r="Q1126" s="22">
        <f t="shared" si="10"/>
        <v>0</v>
      </c>
      <c r="R1126" s="22">
        <f t="shared" si="11"/>
        <v>10</v>
      </c>
      <c r="S1126" s="22">
        <v>100.0</v>
      </c>
      <c r="T1126" s="22">
        <f t="shared" si="12"/>
        <v>33.87</v>
      </c>
      <c r="U1126" s="22">
        <f t="shared" si="13"/>
        <v>66.13</v>
      </c>
      <c r="V1126" s="22">
        <f t="shared" si="14"/>
        <v>0</v>
      </c>
      <c r="W1126" s="22">
        <v>27.8</v>
      </c>
      <c r="X1126" s="22">
        <f t="shared" si="15"/>
        <v>27.8</v>
      </c>
      <c r="Y1126" s="22">
        <f t="shared" si="16"/>
        <v>0</v>
      </c>
      <c r="Z1126" s="22">
        <v>0.39</v>
      </c>
      <c r="AA1126" s="22">
        <f t="shared" si="17"/>
        <v>0.39</v>
      </c>
      <c r="AB1126" s="22">
        <f t="shared" si="18"/>
        <v>0</v>
      </c>
      <c r="AC1126" s="22">
        <v>68.87</v>
      </c>
      <c r="AD1126" s="22">
        <f t="shared" si="19"/>
        <v>68.87</v>
      </c>
      <c r="AE1126" s="22">
        <f t="shared" si="20"/>
        <v>0</v>
      </c>
      <c r="AF1126" s="22">
        <v>1.37</v>
      </c>
      <c r="AG1126" s="22">
        <f t="shared" si="21"/>
        <v>1.37</v>
      </c>
      <c r="AH1126" s="22">
        <f t="shared" si="22"/>
        <v>0</v>
      </c>
      <c r="AI1126" s="22">
        <v>60.86</v>
      </c>
      <c r="AJ1126" s="22">
        <f t="shared" si="23"/>
        <v>60.86</v>
      </c>
      <c r="AK1126" s="22">
        <f t="shared" si="24"/>
        <v>0</v>
      </c>
      <c r="AL1126" s="22">
        <f t="shared" ref="AL1126:AN1126" si="4668">AF1126+AI1126</f>
        <v>62.23</v>
      </c>
      <c r="AM1126" s="22">
        <f t="shared" si="4668"/>
        <v>62.23</v>
      </c>
      <c r="AN1126" s="22">
        <f t="shared" si="4668"/>
        <v>0</v>
      </c>
      <c r="AO1126" s="22">
        <f t="shared" ref="AO1126:AQ1126" si="4669">SUM(J1126+M1126+P1126+S1126+W1126+Z1126+AC1126+AF1126+AI1126)</f>
        <v>269.29</v>
      </c>
      <c r="AP1126" s="22">
        <f t="shared" si="4669"/>
        <v>193.16</v>
      </c>
      <c r="AQ1126" s="22">
        <f t="shared" si="4669"/>
        <v>76.13</v>
      </c>
      <c r="AR1126" s="22">
        <v>0.0</v>
      </c>
      <c r="AS1126" s="22">
        <f t="shared" si="27"/>
        <v>76.13</v>
      </c>
      <c r="AT1126" s="22">
        <f t="shared" si="28"/>
        <v>76.13</v>
      </c>
      <c r="AU1126" s="22">
        <f t="shared" si="29"/>
        <v>0</v>
      </c>
      <c r="AV1126" s="22">
        <f t="shared" si="4629"/>
        <v>9951.6</v>
      </c>
      <c r="AW1126" s="22">
        <f t="shared" si="31"/>
        <v>9951.6</v>
      </c>
      <c r="AX1126" s="22">
        <f t="shared" si="32"/>
        <v>0</v>
      </c>
      <c r="AY1126" s="22">
        <v>175.06</v>
      </c>
      <c r="AZ1126" s="22">
        <f t="shared" si="33"/>
        <v>175.06</v>
      </c>
      <c r="BA1126" s="22">
        <f t="shared" si="34"/>
        <v>0</v>
      </c>
      <c r="BB1126" s="22">
        <f t="shared" si="35"/>
        <v>10126.66</v>
      </c>
      <c r="BC1126" s="22">
        <f t="shared" ref="BC1126:BD1126" si="4670">SUM(AW1126+AZ1126)</f>
        <v>10126.66</v>
      </c>
      <c r="BD1126" s="22">
        <f t="shared" si="4670"/>
        <v>0</v>
      </c>
      <c r="BE1126" s="22">
        <f t="shared" si="37"/>
        <v>0</v>
      </c>
      <c r="BF1126" s="27">
        <v>0.0</v>
      </c>
      <c r="BG1126" s="22">
        <f t="shared" si="38"/>
        <v>0</v>
      </c>
      <c r="BH1126" s="22">
        <f t="shared" si="39"/>
        <v>0</v>
      </c>
      <c r="BI1126" s="22">
        <v>283.41</v>
      </c>
      <c r="BJ1126" s="22">
        <f t="shared" si="40"/>
        <v>283.41</v>
      </c>
      <c r="BK1126" s="22">
        <f t="shared" si="41"/>
        <v>0</v>
      </c>
      <c r="BL1126" s="22"/>
      <c r="BM1126" s="22">
        <f t="shared" si="42"/>
        <v>0</v>
      </c>
      <c r="BN1126" s="22" t="str">
        <f t="shared" si="43"/>
        <v/>
      </c>
      <c r="BO1126" s="22">
        <f t="shared" ref="BO1126:BQ1126" si="4671">BF1126+BI1126+BL1126</f>
        <v>283.41</v>
      </c>
      <c r="BP1126" s="22">
        <f t="shared" si="4671"/>
        <v>283.41</v>
      </c>
      <c r="BQ1126" s="22">
        <f t="shared" si="4671"/>
        <v>0</v>
      </c>
      <c r="BR1126" s="22">
        <f t="shared" si="45"/>
        <v>0</v>
      </c>
      <c r="BS1126" s="22">
        <v>0.0</v>
      </c>
      <c r="BT1126" s="22">
        <f t="shared" si="46"/>
        <v>0</v>
      </c>
      <c r="BU1126" s="22">
        <f t="shared" si="47"/>
        <v>0</v>
      </c>
      <c r="BV1126" s="22">
        <f t="shared" si="48"/>
        <v>0</v>
      </c>
      <c r="BW1126" s="27">
        <v>2745.41</v>
      </c>
      <c r="BX1126" s="22">
        <f t="shared" si="49"/>
        <v>2745.41</v>
      </c>
      <c r="BY1126" s="22">
        <f t="shared" si="50"/>
        <v>0</v>
      </c>
      <c r="BZ1126" s="22">
        <f t="shared" si="51"/>
        <v>0</v>
      </c>
      <c r="CA1126" s="22">
        <f t="shared" si="52"/>
        <v>0</v>
      </c>
    </row>
    <row r="1127" ht="14.25" customHeight="1">
      <c r="A1127" s="14" t="s">
        <v>5022</v>
      </c>
      <c r="B1127" s="30" t="s">
        <v>4807</v>
      </c>
      <c r="C1127" s="14"/>
      <c r="D1127" s="14" t="s">
        <v>5023</v>
      </c>
      <c r="E1127" s="14" t="s">
        <v>887</v>
      </c>
      <c r="F1127" s="14" t="s">
        <v>466</v>
      </c>
      <c r="G1127" s="14" t="s">
        <v>5024</v>
      </c>
      <c r="H1127" s="25" t="s">
        <v>4810</v>
      </c>
      <c r="I1127" s="26">
        <v>76.13</v>
      </c>
      <c r="J1127" s="22">
        <v>0.0</v>
      </c>
      <c r="K1127" s="22">
        <f t="shared" si="6"/>
        <v>0</v>
      </c>
      <c r="L1127" s="22">
        <f t="shared" si="7"/>
        <v>0</v>
      </c>
      <c r="M1127" s="22">
        <v>0.0</v>
      </c>
      <c r="N1127" s="22">
        <f t="shared" si="8"/>
        <v>0</v>
      </c>
      <c r="O1127" s="22">
        <f t="shared" si="9"/>
        <v>0</v>
      </c>
      <c r="P1127" s="22">
        <v>22.0</v>
      </c>
      <c r="Q1127" s="22">
        <f t="shared" si="10"/>
        <v>0</v>
      </c>
      <c r="R1127" s="22">
        <f t="shared" si="11"/>
        <v>22</v>
      </c>
      <c r="S1127" s="22">
        <v>100.0</v>
      </c>
      <c r="T1127" s="22">
        <f t="shared" si="12"/>
        <v>45.87</v>
      </c>
      <c r="U1127" s="22">
        <f t="shared" si="13"/>
        <v>54.13</v>
      </c>
      <c r="V1127" s="22">
        <f t="shared" si="14"/>
        <v>0</v>
      </c>
      <c r="W1127" s="22">
        <v>13.9</v>
      </c>
      <c r="X1127" s="22">
        <f t="shared" si="15"/>
        <v>13.9</v>
      </c>
      <c r="Y1127" s="22">
        <f t="shared" si="16"/>
        <v>0</v>
      </c>
      <c r="Z1127" s="22">
        <v>0.39</v>
      </c>
      <c r="AA1127" s="22">
        <f t="shared" si="17"/>
        <v>0.39</v>
      </c>
      <c r="AB1127" s="22">
        <f t="shared" si="18"/>
        <v>0</v>
      </c>
      <c r="AC1127" s="22">
        <v>68.87</v>
      </c>
      <c r="AD1127" s="22">
        <f t="shared" si="19"/>
        <v>68.87</v>
      </c>
      <c r="AE1127" s="22">
        <f t="shared" si="20"/>
        <v>0</v>
      </c>
      <c r="AF1127" s="22">
        <v>1.37</v>
      </c>
      <c r="AG1127" s="22">
        <f t="shared" si="21"/>
        <v>1.37</v>
      </c>
      <c r="AH1127" s="22">
        <f t="shared" si="22"/>
        <v>0</v>
      </c>
      <c r="AI1127" s="22">
        <v>60.86</v>
      </c>
      <c r="AJ1127" s="22">
        <f t="shared" si="23"/>
        <v>60.86</v>
      </c>
      <c r="AK1127" s="22">
        <f t="shared" si="24"/>
        <v>0</v>
      </c>
      <c r="AL1127" s="22">
        <f t="shared" ref="AL1127:AN1127" si="4672">AF1127+AI1127</f>
        <v>62.23</v>
      </c>
      <c r="AM1127" s="22">
        <f t="shared" si="4672"/>
        <v>62.23</v>
      </c>
      <c r="AN1127" s="22">
        <f t="shared" si="4672"/>
        <v>0</v>
      </c>
      <c r="AO1127" s="22">
        <f t="shared" ref="AO1127:AQ1127" si="4673">SUM(J1127+M1127+P1127+S1127+W1127+Z1127+AC1127+AF1127+AI1127)</f>
        <v>267.39</v>
      </c>
      <c r="AP1127" s="22">
        <f t="shared" si="4673"/>
        <v>191.26</v>
      </c>
      <c r="AQ1127" s="22">
        <f t="shared" si="4673"/>
        <v>76.13</v>
      </c>
      <c r="AR1127" s="22">
        <v>0.0</v>
      </c>
      <c r="AS1127" s="22">
        <f t="shared" si="27"/>
        <v>76.13</v>
      </c>
      <c r="AT1127" s="22">
        <f t="shared" si="28"/>
        <v>76.13</v>
      </c>
      <c r="AU1127" s="22">
        <f t="shared" si="29"/>
        <v>0</v>
      </c>
      <c r="AV1127" s="22">
        <f>37.95*120</f>
        <v>4554</v>
      </c>
      <c r="AW1127" s="22">
        <f t="shared" si="31"/>
        <v>4554</v>
      </c>
      <c r="AX1127" s="22">
        <f t="shared" si="32"/>
        <v>0</v>
      </c>
      <c r="AY1127" s="22">
        <v>70.73</v>
      </c>
      <c r="AZ1127" s="22">
        <f t="shared" si="33"/>
        <v>70.73</v>
      </c>
      <c r="BA1127" s="22">
        <f t="shared" si="34"/>
        <v>0</v>
      </c>
      <c r="BB1127" s="22">
        <f t="shared" si="35"/>
        <v>4624.73</v>
      </c>
      <c r="BC1127" s="22">
        <f t="shared" ref="BC1127:BD1127" si="4674">SUM(AW1127+AZ1127)</f>
        <v>4624.73</v>
      </c>
      <c r="BD1127" s="22">
        <f t="shared" si="4674"/>
        <v>0</v>
      </c>
      <c r="BE1127" s="22">
        <f t="shared" si="37"/>
        <v>0</v>
      </c>
      <c r="BF1127" s="27">
        <v>0.0</v>
      </c>
      <c r="BG1127" s="22">
        <f t="shared" si="38"/>
        <v>0</v>
      </c>
      <c r="BH1127" s="22">
        <f t="shared" si="39"/>
        <v>0</v>
      </c>
      <c r="BI1127" s="22">
        <v>460.11</v>
      </c>
      <c r="BJ1127" s="22">
        <f t="shared" si="40"/>
        <v>460.11</v>
      </c>
      <c r="BK1127" s="22">
        <f t="shared" si="41"/>
        <v>0</v>
      </c>
      <c r="BL1127" s="22"/>
      <c r="BM1127" s="22">
        <f t="shared" si="42"/>
        <v>0</v>
      </c>
      <c r="BN1127" s="22" t="str">
        <f t="shared" si="43"/>
        <v/>
      </c>
      <c r="BO1127" s="22">
        <f t="shared" ref="BO1127:BQ1127" si="4675">BF1127+BI1127+BL1127</f>
        <v>460.11</v>
      </c>
      <c r="BP1127" s="22">
        <f t="shared" si="4675"/>
        <v>460.11</v>
      </c>
      <c r="BQ1127" s="22">
        <f t="shared" si="4675"/>
        <v>0</v>
      </c>
      <c r="BR1127" s="22">
        <f t="shared" si="45"/>
        <v>0</v>
      </c>
      <c r="BS1127" s="22">
        <v>0.0</v>
      </c>
      <c r="BT1127" s="22">
        <f t="shared" si="46"/>
        <v>0</v>
      </c>
      <c r="BU1127" s="22">
        <f t="shared" si="47"/>
        <v>0</v>
      </c>
      <c r="BV1127" s="22">
        <f t="shared" si="48"/>
        <v>0</v>
      </c>
      <c r="BW1127" s="27">
        <v>53.2</v>
      </c>
      <c r="BX1127" s="22">
        <f t="shared" si="49"/>
        <v>53.2</v>
      </c>
      <c r="BY1127" s="22">
        <f t="shared" si="50"/>
        <v>0</v>
      </c>
      <c r="BZ1127" s="22">
        <f t="shared" si="51"/>
        <v>0</v>
      </c>
      <c r="CA1127" s="22">
        <f t="shared" si="52"/>
        <v>0</v>
      </c>
    </row>
    <row r="1128" ht="14.25" customHeight="1">
      <c r="A1128" s="14" t="s">
        <v>5025</v>
      </c>
      <c r="B1128" s="30" t="s">
        <v>4807</v>
      </c>
      <c r="C1128" s="14"/>
      <c r="D1128" s="14">
        <v>7.58625685E8</v>
      </c>
      <c r="E1128" s="14" t="s">
        <v>5026</v>
      </c>
      <c r="F1128" s="14" t="s">
        <v>247</v>
      </c>
      <c r="G1128" s="14" t="s">
        <v>5027</v>
      </c>
      <c r="H1128" s="25" t="s">
        <v>4810</v>
      </c>
      <c r="I1128" s="26">
        <v>76.13</v>
      </c>
      <c r="J1128" s="22">
        <v>0.0</v>
      </c>
      <c r="K1128" s="22">
        <f t="shared" si="6"/>
        <v>0</v>
      </c>
      <c r="L1128" s="22">
        <f t="shared" si="7"/>
        <v>0</v>
      </c>
      <c r="M1128" s="22">
        <v>0.0</v>
      </c>
      <c r="N1128" s="22">
        <f t="shared" si="8"/>
        <v>0</v>
      </c>
      <c r="O1128" s="22">
        <f t="shared" si="9"/>
        <v>0</v>
      </c>
      <c r="P1128" s="22">
        <v>10.0</v>
      </c>
      <c r="Q1128" s="22">
        <f t="shared" si="10"/>
        <v>0</v>
      </c>
      <c r="R1128" s="22">
        <f t="shared" si="11"/>
        <v>10</v>
      </c>
      <c r="S1128" s="22">
        <v>100.0</v>
      </c>
      <c r="T1128" s="22">
        <f t="shared" si="12"/>
        <v>33.87</v>
      </c>
      <c r="U1128" s="22">
        <f t="shared" si="13"/>
        <v>66.13</v>
      </c>
      <c r="V1128" s="22">
        <f t="shared" si="14"/>
        <v>0</v>
      </c>
      <c r="W1128" s="22">
        <v>13.9</v>
      </c>
      <c r="X1128" s="22">
        <f t="shared" si="15"/>
        <v>13.9</v>
      </c>
      <c r="Y1128" s="22">
        <f t="shared" si="16"/>
        <v>0</v>
      </c>
      <c r="Z1128" s="22">
        <v>0.39</v>
      </c>
      <c r="AA1128" s="22">
        <f t="shared" si="17"/>
        <v>0.39</v>
      </c>
      <c r="AB1128" s="22">
        <f t="shared" si="18"/>
        <v>0</v>
      </c>
      <c r="AC1128" s="22">
        <v>68.87</v>
      </c>
      <c r="AD1128" s="22">
        <f t="shared" si="19"/>
        <v>68.87</v>
      </c>
      <c r="AE1128" s="22">
        <f t="shared" si="20"/>
        <v>0</v>
      </c>
      <c r="AF1128" s="22">
        <v>1.37</v>
      </c>
      <c r="AG1128" s="22">
        <f t="shared" si="21"/>
        <v>1.37</v>
      </c>
      <c r="AH1128" s="22">
        <f t="shared" si="22"/>
        <v>0</v>
      </c>
      <c r="AI1128" s="22">
        <v>60.86</v>
      </c>
      <c r="AJ1128" s="22">
        <f t="shared" si="23"/>
        <v>60.86</v>
      </c>
      <c r="AK1128" s="22">
        <f t="shared" si="24"/>
        <v>0</v>
      </c>
      <c r="AL1128" s="22">
        <f t="shared" ref="AL1128:AN1128" si="4676">AF1128+AI1128</f>
        <v>62.23</v>
      </c>
      <c r="AM1128" s="22">
        <f t="shared" si="4676"/>
        <v>62.23</v>
      </c>
      <c r="AN1128" s="22">
        <f t="shared" si="4676"/>
        <v>0</v>
      </c>
      <c r="AO1128" s="22">
        <f t="shared" ref="AO1128:AQ1128" si="4677">SUM(J1128+M1128+P1128+S1128+W1128+Z1128+AC1128+AF1128+AI1128)</f>
        <v>255.39</v>
      </c>
      <c r="AP1128" s="22">
        <f t="shared" si="4677"/>
        <v>179.26</v>
      </c>
      <c r="AQ1128" s="22">
        <f t="shared" si="4677"/>
        <v>76.13</v>
      </c>
      <c r="AR1128" s="22">
        <v>0.0</v>
      </c>
      <c r="AS1128" s="22">
        <f t="shared" si="27"/>
        <v>76.13</v>
      </c>
      <c r="AT1128" s="22">
        <f t="shared" si="28"/>
        <v>76.13</v>
      </c>
      <c r="AU1128" s="22">
        <f t="shared" si="29"/>
        <v>0</v>
      </c>
      <c r="AV1128" s="22">
        <f>82.93*120</f>
        <v>9951.6</v>
      </c>
      <c r="AW1128" s="22">
        <f t="shared" si="31"/>
        <v>9951.6</v>
      </c>
      <c r="AX1128" s="22">
        <f t="shared" si="32"/>
        <v>0</v>
      </c>
      <c r="AY1128" s="22">
        <v>175.06</v>
      </c>
      <c r="AZ1128" s="22">
        <f t="shared" si="33"/>
        <v>175.06</v>
      </c>
      <c r="BA1128" s="22">
        <f t="shared" si="34"/>
        <v>0</v>
      </c>
      <c r="BB1128" s="22">
        <f t="shared" si="35"/>
        <v>10126.66</v>
      </c>
      <c r="BC1128" s="22">
        <f t="shared" ref="BC1128:BD1128" si="4678">SUM(AW1128+AZ1128)</f>
        <v>10126.66</v>
      </c>
      <c r="BD1128" s="22">
        <f t="shared" si="4678"/>
        <v>0</v>
      </c>
      <c r="BE1128" s="22">
        <f t="shared" si="37"/>
        <v>0</v>
      </c>
      <c r="BF1128" s="27">
        <v>0.0</v>
      </c>
      <c r="BG1128" s="22">
        <f t="shared" si="38"/>
        <v>0</v>
      </c>
      <c r="BH1128" s="22">
        <f t="shared" si="39"/>
        <v>0</v>
      </c>
      <c r="BI1128" s="22">
        <v>392.68</v>
      </c>
      <c r="BJ1128" s="22">
        <f t="shared" si="40"/>
        <v>392.68</v>
      </c>
      <c r="BK1128" s="22">
        <f t="shared" si="41"/>
        <v>0</v>
      </c>
      <c r="BL1128" s="22"/>
      <c r="BM1128" s="22">
        <f t="shared" si="42"/>
        <v>0</v>
      </c>
      <c r="BN1128" s="22" t="str">
        <f t="shared" si="43"/>
        <v/>
      </c>
      <c r="BO1128" s="22">
        <f t="shared" ref="BO1128:BQ1128" si="4679">BF1128+BI1128+BL1128</f>
        <v>392.68</v>
      </c>
      <c r="BP1128" s="22">
        <f t="shared" si="4679"/>
        <v>392.68</v>
      </c>
      <c r="BQ1128" s="22">
        <f t="shared" si="4679"/>
        <v>0</v>
      </c>
      <c r="BR1128" s="22">
        <f t="shared" si="45"/>
        <v>0</v>
      </c>
      <c r="BS1128" s="22">
        <v>0.0</v>
      </c>
      <c r="BT1128" s="22">
        <f t="shared" si="46"/>
        <v>0</v>
      </c>
      <c r="BU1128" s="22">
        <f t="shared" si="47"/>
        <v>0</v>
      </c>
      <c r="BV1128" s="22">
        <f t="shared" si="48"/>
        <v>0</v>
      </c>
      <c r="BW1128" s="27">
        <v>936.42</v>
      </c>
      <c r="BX1128" s="22">
        <f t="shared" si="49"/>
        <v>936.42</v>
      </c>
      <c r="BY1128" s="22">
        <f t="shared" si="50"/>
        <v>0</v>
      </c>
      <c r="BZ1128" s="22">
        <f t="shared" si="51"/>
        <v>0</v>
      </c>
      <c r="CA1128" s="22">
        <f t="shared" si="52"/>
        <v>0</v>
      </c>
    </row>
    <row r="1129" ht="14.25" customHeight="1">
      <c r="A1129" s="14" t="s">
        <v>5028</v>
      </c>
      <c r="B1129" s="30" t="s">
        <v>4807</v>
      </c>
      <c r="C1129" s="14"/>
      <c r="D1129" s="14" t="s">
        <v>5029</v>
      </c>
      <c r="E1129" s="14" t="s">
        <v>5030</v>
      </c>
      <c r="F1129" s="14" t="s">
        <v>209</v>
      </c>
      <c r="G1129" s="14" t="s">
        <v>5031</v>
      </c>
      <c r="H1129" s="25" t="s">
        <v>4810</v>
      </c>
      <c r="I1129" s="26">
        <v>76.13</v>
      </c>
      <c r="J1129" s="22">
        <v>0.0</v>
      </c>
      <c r="K1129" s="22">
        <f t="shared" si="6"/>
        <v>0</v>
      </c>
      <c r="L1129" s="22">
        <f t="shared" si="7"/>
        <v>0</v>
      </c>
      <c r="M1129" s="22">
        <v>0.0</v>
      </c>
      <c r="N1129" s="22">
        <f t="shared" si="8"/>
        <v>0</v>
      </c>
      <c r="O1129" s="22">
        <f t="shared" si="9"/>
        <v>0</v>
      </c>
      <c r="P1129" s="22">
        <v>10.0</v>
      </c>
      <c r="Q1129" s="22">
        <f t="shared" si="10"/>
        <v>0</v>
      </c>
      <c r="R1129" s="22">
        <f t="shared" si="11"/>
        <v>10</v>
      </c>
      <c r="S1129" s="22">
        <v>100.0</v>
      </c>
      <c r="T1129" s="22">
        <f t="shared" si="12"/>
        <v>33.87</v>
      </c>
      <c r="U1129" s="22">
        <f t="shared" si="13"/>
        <v>66.13</v>
      </c>
      <c r="V1129" s="22">
        <f t="shared" si="14"/>
        <v>0</v>
      </c>
      <c r="W1129" s="22">
        <v>13.9</v>
      </c>
      <c r="X1129" s="22">
        <f t="shared" si="15"/>
        <v>13.9</v>
      </c>
      <c r="Y1129" s="22">
        <f t="shared" si="16"/>
        <v>0</v>
      </c>
      <c r="Z1129" s="22">
        <v>0.39</v>
      </c>
      <c r="AA1129" s="22">
        <f t="shared" si="17"/>
        <v>0.39</v>
      </c>
      <c r="AB1129" s="22">
        <f t="shared" si="18"/>
        <v>0</v>
      </c>
      <c r="AC1129" s="22">
        <v>68.87</v>
      </c>
      <c r="AD1129" s="22">
        <f t="shared" si="19"/>
        <v>68.87</v>
      </c>
      <c r="AE1129" s="22">
        <f t="shared" si="20"/>
        <v>0</v>
      </c>
      <c r="AF1129" s="22">
        <v>1.37</v>
      </c>
      <c r="AG1129" s="22">
        <f t="shared" si="21"/>
        <v>1.37</v>
      </c>
      <c r="AH1129" s="22">
        <f t="shared" si="22"/>
        <v>0</v>
      </c>
      <c r="AI1129" s="22">
        <v>60.86</v>
      </c>
      <c r="AJ1129" s="22">
        <f t="shared" si="23"/>
        <v>60.86</v>
      </c>
      <c r="AK1129" s="22">
        <f t="shared" si="24"/>
        <v>0</v>
      </c>
      <c r="AL1129" s="22">
        <f t="shared" ref="AL1129:AN1129" si="4680">AF1129+AI1129</f>
        <v>62.23</v>
      </c>
      <c r="AM1129" s="22">
        <f t="shared" si="4680"/>
        <v>62.23</v>
      </c>
      <c r="AN1129" s="22">
        <f t="shared" si="4680"/>
        <v>0</v>
      </c>
      <c r="AO1129" s="22">
        <f t="shared" ref="AO1129:AQ1129" si="4681">SUM(J1129+M1129+P1129+S1129+W1129+Z1129+AC1129+AF1129+AI1129)</f>
        <v>255.39</v>
      </c>
      <c r="AP1129" s="22">
        <f t="shared" si="4681"/>
        <v>179.26</v>
      </c>
      <c r="AQ1129" s="22">
        <f t="shared" si="4681"/>
        <v>76.13</v>
      </c>
      <c r="AR1129" s="22">
        <v>0.0</v>
      </c>
      <c r="AS1129" s="22">
        <f t="shared" si="27"/>
        <v>76.13</v>
      </c>
      <c r="AT1129" s="22">
        <f t="shared" si="28"/>
        <v>76.13</v>
      </c>
      <c r="AU1129" s="22">
        <f t="shared" si="29"/>
        <v>0</v>
      </c>
      <c r="AV1129" s="22">
        <f>37.95*120</f>
        <v>4554</v>
      </c>
      <c r="AW1129" s="22">
        <f t="shared" si="31"/>
        <v>4554</v>
      </c>
      <c r="AX1129" s="22">
        <f t="shared" si="32"/>
        <v>0</v>
      </c>
      <c r="AY1129" s="22">
        <v>70.73</v>
      </c>
      <c r="AZ1129" s="22">
        <f t="shared" si="33"/>
        <v>70.73</v>
      </c>
      <c r="BA1129" s="22">
        <f t="shared" si="34"/>
        <v>0</v>
      </c>
      <c r="BB1129" s="22">
        <f t="shared" si="35"/>
        <v>4624.73</v>
      </c>
      <c r="BC1129" s="22">
        <f t="shared" ref="BC1129:BD1129" si="4682">SUM(AW1129+AZ1129)</f>
        <v>4624.73</v>
      </c>
      <c r="BD1129" s="22">
        <f t="shared" si="4682"/>
        <v>0</v>
      </c>
      <c r="BE1129" s="22">
        <f t="shared" si="37"/>
        <v>0</v>
      </c>
      <c r="BF1129" s="27">
        <v>0.0</v>
      </c>
      <c r="BG1129" s="22">
        <f t="shared" si="38"/>
        <v>0</v>
      </c>
      <c r="BH1129" s="22">
        <f t="shared" si="39"/>
        <v>0</v>
      </c>
      <c r="BI1129" s="22">
        <v>545.04</v>
      </c>
      <c r="BJ1129" s="22">
        <f t="shared" si="40"/>
        <v>545.04</v>
      </c>
      <c r="BK1129" s="22">
        <f t="shared" si="41"/>
        <v>0</v>
      </c>
      <c r="BL1129" s="22"/>
      <c r="BM1129" s="22">
        <f t="shared" si="42"/>
        <v>0</v>
      </c>
      <c r="BN1129" s="22" t="str">
        <f t="shared" si="43"/>
        <v/>
      </c>
      <c r="BO1129" s="22">
        <f t="shared" ref="BO1129:BQ1129" si="4683">BF1129+BI1129+BL1129</f>
        <v>545.04</v>
      </c>
      <c r="BP1129" s="22">
        <f t="shared" si="4683"/>
        <v>545.04</v>
      </c>
      <c r="BQ1129" s="22">
        <f t="shared" si="4683"/>
        <v>0</v>
      </c>
      <c r="BR1129" s="22">
        <f t="shared" si="45"/>
        <v>0</v>
      </c>
      <c r="BS1129" s="22">
        <v>0.0</v>
      </c>
      <c r="BT1129" s="22">
        <f t="shared" si="46"/>
        <v>0</v>
      </c>
      <c r="BU1129" s="22">
        <f t="shared" si="47"/>
        <v>0</v>
      </c>
      <c r="BV1129" s="22">
        <f t="shared" si="48"/>
        <v>0</v>
      </c>
      <c r="BW1129" s="27">
        <v>244.74</v>
      </c>
      <c r="BX1129" s="22">
        <f t="shared" si="49"/>
        <v>244.74</v>
      </c>
      <c r="BY1129" s="22">
        <f t="shared" si="50"/>
        <v>0</v>
      </c>
      <c r="BZ1129" s="22">
        <f t="shared" si="51"/>
        <v>0</v>
      </c>
      <c r="CA1129" s="22">
        <f t="shared" si="52"/>
        <v>0</v>
      </c>
    </row>
    <row r="1130" ht="14.25" customHeight="1">
      <c r="A1130" s="14" t="s">
        <v>5032</v>
      </c>
      <c r="B1130" s="30" t="s">
        <v>4807</v>
      </c>
      <c r="C1130" s="14"/>
      <c r="D1130" s="14" t="s">
        <v>5033</v>
      </c>
      <c r="E1130" s="14" t="s">
        <v>1010</v>
      </c>
      <c r="F1130" s="14" t="s">
        <v>4610</v>
      </c>
      <c r="G1130" s="14" t="s">
        <v>5034</v>
      </c>
      <c r="H1130" s="25" t="s">
        <v>4810</v>
      </c>
      <c r="I1130" s="26">
        <v>76.13</v>
      </c>
      <c r="J1130" s="22">
        <v>0.0</v>
      </c>
      <c r="K1130" s="22">
        <f t="shared" si="6"/>
        <v>0</v>
      </c>
      <c r="L1130" s="22">
        <f t="shared" si="7"/>
        <v>0</v>
      </c>
      <c r="M1130" s="22">
        <v>0.0</v>
      </c>
      <c r="N1130" s="22">
        <f t="shared" si="8"/>
        <v>0</v>
      </c>
      <c r="O1130" s="22">
        <f t="shared" si="9"/>
        <v>0</v>
      </c>
      <c r="P1130" s="22">
        <v>10.0</v>
      </c>
      <c r="Q1130" s="22">
        <f t="shared" si="10"/>
        <v>0</v>
      </c>
      <c r="R1130" s="22">
        <f t="shared" si="11"/>
        <v>10</v>
      </c>
      <c r="S1130" s="22">
        <v>100.0</v>
      </c>
      <c r="T1130" s="22">
        <f t="shared" si="12"/>
        <v>33.87</v>
      </c>
      <c r="U1130" s="22">
        <f t="shared" si="13"/>
        <v>66.13</v>
      </c>
      <c r="V1130" s="22">
        <f t="shared" si="14"/>
        <v>0</v>
      </c>
      <c r="W1130" s="22">
        <v>13.9</v>
      </c>
      <c r="X1130" s="22">
        <f t="shared" si="15"/>
        <v>13.9</v>
      </c>
      <c r="Y1130" s="22">
        <f t="shared" si="16"/>
        <v>0</v>
      </c>
      <c r="Z1130" s="22">
        <v>0.39</v>
      </c>
      <c r="AA1130" s="22">
        <f t="shared" si="17"/>
        <v>0.39</v>
      </c>
      <c r="AB1130" s="22">
        <f t="shared" si="18"/>
        <v>0</v>
      </c>
      <c r="AC1130" s="22">
        <v>68.87</v>
      </c>
      <c r="AD1130" s="22">
        <f t="shared" si="19"/>
        <v>68.87</v>
      </c>
      <c r="AE1130" s="22">
        <f t="shared" si="20"/>
        <v>0</v>
      </c>
      <c r="AF1130" s="22">
        <v>1.37</v>
      </c>
      <c r="AG1130" s="22">
        <f t="shared" si="21"/>
        <v>1.37</v>
      </c>
      <c r="AH1130" s="22">
        <f t="shared" si="22"/>
        <v>0</v>
      </c>
      <c r="AI1130" s="22">
        <v>60.86</v>
      </c>
      <c r="AJ1130" s="22">
        <f t="shared" si="23"/>
        <v>60.86</v>
      </c>
      <c r="AK1130" s="22">
        <f t="shared" si="24"/>
        <v>0</v>
      </c>
      <c r="AL1130" s="22">
        <f t="shared" ref="AL1130:AN1130" si="4684">AF1130+AI1130</f>
        <v>62.23</v>
      </c>
      <c r="AM1130" s="22">
        <f t="shared" si="4684"/>
        <v>62.23</v>
      </c>
      <c r="AN1130" s="22">
        <f t="shared" si="4684"/>
        <v>0</v>
      </c>
      <c r="AO1130" s="22">
        <f t="shared" ref="AO1130:AQ1130" si="4685">SUM(J1130+M1130+P1130+S1130+W1130+Z1130+AC1130+AF1130+AI1130)</f>
        <v>255.39</v>
      </c>
      <c r="AP1130" s="22">
        <f t="shared" si="4685"/>
        <v>179.26</v>
      </c>
      <c r="AQ1130" s="22">
        <f t="shared" si="4685"/>
        <v>76.13</v>
      </c>
      <c r="AR1130" s="22">
        <v>0.0</v>
      </c>
      <c r="AS1130" s="22">
        <f t="shared" si="27"/>
        <v>76.13</v>
      </c>
      <c r="AT1130" s="22">
        <f t="shared" si="28"/>
        <v>76.13</v>
      </c>
      <c r="AU1130" s="22">
        <f t="shared" si="29"/>
        <v>0</v>
      </c>
      <c r="AV1130" s="22">
        <f>82.93*120</f>
        <v>9951.6</v>
      </c>
      <c r="AW1130" s="22">
        <f t="shared" si="31"/>
        <v>9951.6</v>
      </c>
      <c r="AX1130" s="22">
        <f t="shared" si="32"/>
        <v>0</v>
      </c>
      <c r="AY1130" s="22">
        <v>175.06</v>
      </c>
      <c r="AZ1130" s="22">
        <f t="shared" si="33"/>
        <v>175.06</v>
      </c>
      <c r="BA1130" s="22">
        <f t="shared" si="34"/>
        <v>0</v>
      </c>
      <c r="BB1130" s="22">
        <f t="shared" si="35"/>
        <v>10126.66</v>
      </c>
      <c r="BC1130" s="22">
        <f t="shared" ref="BC1130:BD1130" si="4686">SUM(AW1130+AZ1130)</f>
        <v>10126.66</v>
      </c>
      <c r="BD1130" s="22">
        <f t="shared" si="4686"/>
        <v>0</v>
      </c>
      <c r="BE1130" s="22">
        <f t="shared" si="37"/>
        <v>0</v>
      </c>
      <c r="BF1130" s="27">
        <v>0.0</v>
      </c>
      <c r="BG1130" s="22">
        <f t="shared" si="38"/>
        <v>0</v>
      </c>
      <c r="BH1130" s="22">
        <f t="shared" si="39"/>
        <v>0</v>
      </c>
      <c r="BI1130" s="22">
        <v>283.41</v>
      </c>
      <c r="BJ1130" s="22">
        <f t="shared" si="40"/>
        <v>283.41</v>
      </c>
      <c r="BK1130" s="22">
        <f t="shared" si="41"/>
        <v>0</v>
      </c>
      <c r="BL1130" s="22"/>
      <c r="BM1130" s="22">
        <f t="shared" si="42"/>
        <v>0</v>
      </c>
      <c r="BN1130" s="22" t="str">
        <f t="shared" si="43"/>
        <v/>
      </c>
      <c r="BO1130" s="22">
        <f t="shared" ref="BO1130:BQ1130" si="4687">BF1130+BI1130+BL1130</f>
        <v>283.41</v>
      </c>
      <c r="BP1130" s="22">
        <f t="shared" si="4687"/>
        <v>283.41</v>
      </c>
      <c r="BQ1130" s="22">
        <f t="shared" si="4687"/>
        <v>0</v>
      </c>
      <c r="BR1130" s="22">
        <f t="shared" si="45"/>
        <v>0</v>
      </c>
      <c r="BS1130" s="22">
        <v>2711.9</v>
      </c>
      <c r="BT1130" s="22">
        <f t="shared" si="46"/>
        <v>2711.9</v>
      </c>
      <c r="BU1130" s="22">
        <f t="shared" si="47"/>
        <v>0</v>
      </c>
      <c r="BV1130" s="22">
        <f t="shared" si="48"/>
        <v>0</v>
      </c>
      <c r="BW1130" s="27">
        <v>2436.8</v>
      </c>
      <c r="BX1130" s="22">
        <f t="shared" si="49"/>
        <v>2436.8</v>
      </c>
      <c r="BY1130" s="22">
        <f t="shared" si="50"/>
        <v>0</v>
      </c>
      <c r="BZ1130" s="22">
        <f t="shared" si="51"/>
        <v>0</v>
      </c>
      <c r="CA1130" s="22">
        <f t="shared" si="52"/>
        <v>0</v>
      </c>
    </row>
    <row r="1131" ht="14.25" customHeight="1">
      <c r="A1131" s="14" t="s">
        <v>5035</v>
      </c>
      <c r="B1131" s="30" t="s">
        <v>4807</v>
      </c>
      <c r="C1131" s="14"/>
      <c r="D1131" s="14" t="s">
        <v>5036</v>
      </c>
      <c r="E1131" s="14" t="s">
        <v>145</v>
      </c>
      <c r="F1131" s="14" t="s">
        <v>282</v>
      </c>
      <c r="G1131" s="14" t="s">
        <v>5037</v>
      </c>
      <c r="H1131" s="25" t="s">
        <v>4810</v>
      </c>
      <c r="I1131" s="26">
        <v>76.13</v>
      </c>
      <c r="J1131" s="22">
        <v>0.0</v>
      </c>
      <c r="K1131" s="22">
        <f t="shared" si="6"/>
        <v>0</v>
      </c>
      <c r="L1131" s="22">
        <f t="shared" si="7"/>
        <v>0</v>
      </c>
      <c r="M1131" s="22">
        <v>0.0</v>
      </c>
      <c r="N1131" s="22">
        <f t="shared" si="8"/>
        <v>0</v>
      </c>
      <c r="O1131" s="22">
        <f t="shared" si="9"/>
        <v>0</v>
      </c>
      <c r="P1131" s="22">
        <v>10.0</v>
      </c>
      <c r="Q1131" s="22">
        <f t="shared" si="10"/>
        <v>0</v>
      </c>
      <c r="R1131" s="22">
        <f t="shared" si="11"/>
        <v>10</v>
      </c>
      <c r="S1131" s="22">
        <v>100.0</v>
      </c>
      <c r="T1131" s="22">
        <f t="shared" si="12"/>
        <v>33.87</v>
      </c>
      <c r="U1131" s="22">
        <f t="shared" si="13"/>
        <v>66.13</v>
      </c>
      <c r="V1131" s="22">
        <f t="shared" si="14"/>
        <v>0</v>
      </c>
      <c r="W1131" s="22">
        <v>13.9</v>
      </c>
      <c r="X1131" s="22">
        <f t="shared" si="15"/>
        <v>13.9</v>
      </c>
      <c r="Y1131" s="22">
        <f t="shared" si="16"/>
        <v>0</v>
      </c>
      <c r="Z1131" s="22">
        <v>0.39</v>
      </c>
      <c r="AA1131" s="22">
        <f t="shared" si="17"/>
        <v>0.39</v>
      </c>
      <c r="AB1131" s="22">
        <f t="shared" si="18"/>
        <v>0</v>
      </c>
      <c r="AC1131" s="22">
        <v>68.87</v>
      </c>
      <c r="AD1131" s="22">
        <f t="shared" si="19"/>
        <v>68.87</v>
      </c>
      <c r="AE1131" s="22">
        <f t="shared" si="20"/>
        <v>0</v>
      </c>
      <c r="AF1131" s="22">
        <v>1.37</v>
      </c>
      <c r="AG1131" s="22">
        <f t="shared" si="21"/>
        <v>1.37</v>
      </c>
      <c r="AH1131" s="22">
        <f t="shared" si="22"/>
        <v>0</v>
      </c>
      <c r="AI1131" s="22">
        <v>60.86</v>
      </c>
      <c r="AJ1131" s="22">
        <f t="shared" si="23"/>
        <v>60.86</v>
      </c>
      <c r="AK1131" s="22">
        <f t="shared" si="24"/>
        <v>0</v>
      </c>
      <c r="AL1131" s="22">
        <f t="shared" ref="AL1131:AN1131" si="4688">AF1131+AI1131</f>
        <v>62.23</v>
      </c>
      <c r="AM1131" s="22">
        <f t="shared" si="4688"/>
        <v>62.23</v>
      </c>
      <c r="AN1131" s="22">
        <f t="shared" si="4688"/>
        <v>0</v>
      </c>
      <c r="AO1131" s="22">
        <f t="shared" ref="AO1131:AQ1131" si="4689">SUM(J1131+M1131+P1131+S1131+W1131+Z1131+AC1131+AF1131+AI1131)</f>
        <v>255.39</v>
      </c>
      <c r="AP1131" s="22">
        <f t="shared" si="4689"/>
        <v>179.26</v>
      </c>
      <c r="AQ1131" s="22">
        <f t="shared" si="4689"/>
        <v>76.13</v>
      </c>
      <c r="AR1131" s="22">
        <v>0.0</v>
      </c>
      <c r="AS1131" s="22">
        <f t="shared" si="27"/>
        <v>76.13</v>
      </c>
      <c r="AT1131" s="22">
        <f t="shared" si="28"/>
        <v>76.13</v>
      </c>
      <c r="AU1131" s="22">
        <f t="shared" si="29"/>
        <v>0</v>
      </c>
      <c r="AV1131" s="22">
        <f>37.95*120</f>
        <v>4554</v>
      </c>
      <c r="AW1131" s="22">
        <f t="shared" si="31"/>
        <v>4554</v>
      </c>
      <c r="AX1131" s="22">
        <f t="shared" si="32"/>
        <v>0</v>
      </c>
      <c r="AY1131" s="22">
        <v>70.73</v>
      </c>
      <c r="AZ1131" s="22">
        <f t="shared" si="33"/>
        <v>70.73</v>
      </c>
      <c r="BA1131" s="22">
        <f t="shared" si="34"/>
        <v>0</v>
      </c>
      <c r="BB1131" s="22">
        <f t="shared" si="35"/>
        <v>4624.73</v>
      </c>
      <c r="BC1131" s="22">
        <f t="shared" ref="BC1131:BD1131" si="4690">SUM(AW1131+AZ1131)</f>
        <v>4624.73</v>
      </c>
      <c r="BD1131" s="22">
        <f t="shared" si="4690"/>
        <v>0</v>
      </c>
      <c r="BE1131" s="22">
        <f t="shared" si="37"/>
        <v>0</v>
      </c>
      <c r="BF1131" s="27">
        <v>0.0</v>
      </c>
      <c r="BG1131" s="22">
        <f t="shared" si="38"/>
        <v>0</v>
      </c>
      <c r="BH1131" s="22">
        <f t="shared" si="39"/>
        <v>0</v>
      </c>
      <c r="BI1131" s="22">
        <v>0.0</v>
      </c>
      <c r="BJ1131" s="22">
        <f t="shared" si="40"/>
        <v>0</v>
      </c>
      <c r="BK1131" s="22">
        <f t="shared" si="41"/>
        <v>0</v>
      </c>
      <c r="BL1131" s="22"/>
      <c r="BM1131" s="22">
        <f t="shared" si="42"/>
        <v>0</v>
      </c>
      <c r="BN1131" s="22" t="str">
        <f t="shared" si="43"/>
        <v/>
      </c>
      <c r="BO1131" s="22">
        <f t="shared" ref="BO1131:BQ1131" si="4691">BF1131+BI1131+BL1131</f>
        <v>0</v>
      </c>
      <c r="BP1131" s="22">
        <f t="shared" si="4691"/>
        <v>0</v>
      </c>
      <c r="BQ1131" s="22">
        <f t="shared" si="4691"/>
        <v>0</v>
      </c>
      <c r="BR1131" s="22">
        <f t="shared" si="45"/>
        <v>0</v>
      </c>
      <c r="BS1131" s="22">
        <v>0.0</v>
      </c>
      <c r="BT1131" s="22">
        <f t="shared" si="46"/>
        <v>0</v>
      </c>
      <c r="BU1131" s="22">
        <f t="shared" si="47"/>
        <v>0</v>
      </c>
      <c r="BV1131" s="22">
        <f t="shared" si="48"/>
        <v>0</v>
      </c>
      <c r="BW1131" s="27">
        <v>0.0</v>
      </c>
      <c r="BX1131" s="22">
        <f t="shared" si="49"/>
        <v>0</v>
      </c>
      <c r="BY1131" s="22">
        <f t="shared" si="50"/>
        <v>0</v>
      </c>
      <c r="BZ1131" s="22">
        <f t="shared" si="51"/>
        <v>0</v>
      </c>
      <c r="CA1131" s="22">
        <f t="shared" si="52"/>
        <v>0</v>
      </c>
    </row>
    <row r="1132" ht="14.25" customHeight="1">
      <c r="A1132" s="14" t="s">
        <v>5038</v>
      </c>
      <c r="B1132" s="30" t="s">
        <v>4807</v>
      </c>
      <c r="C1132" s="14"/>
      <c r="D1132" s="14" t="s">
        <v>5039</v>
      </c>
      <c r="E1132" s="14" t="s">
        <v>5040</v>
      </c>
      <c r="F1132" s="14" t="s">
        <v>322</v>
      </c>
      <c r="G1132" s="14" t="s">
        <v>5041</v>
      </c>
      <c r="H1132" s="25" t="s">
        <v>4810</v>
      </c>
      <c r="I1132" s="26">
        <v>76.13</v>
      </c>
      <c r="J1132" s="22">
        <v>0.0</v>
      </c>
      <c r="K1132" s="22">
        <f t="shared" si="6"/>
        <v>0</v>
      </c>
      <c r="L1132" s="22">
        <f t="shared" si="7"/>
        <v>0</v>
      </c>
      <c r="M1132" s="22">
        <v>0.0</v>
      </c>
      <c r="N1132" s="22">
        <f t="shared" si="8"/>
        <v>0</v>
      </c>
      <c r="O1132" s="22">
        <f t="shared" si="9"/>
        <v>0</v>
      </c>
      <c r="P1132" s="22">
        <v>10.0</v>
      </c>
      <c r="Q1132" s="22">
        <f t="shared" si="10"/>
        <v>0</v>
      </c>
      <c r="R1132" s="22">
        <f t="shared" si="11"/>
        <v>10</v>
      </c>
      <c r="S1132" s="22">
        <v>100.0</v>
      </c>
      <c r="T1132" s="22">
        <f t="shared" si="12"/>
        <v>33.87</v>
      </c>
      <c r="U1132" s="22">
        <f t="shared" si="13"/>
        <v>66.13</v>
      </c>
      <c r="V1132" s="22">
        <f t="shared" si="14"/>
        <v>0</v>
      </c>
      <c r="W1132" s="22">
        <v>27.8</v>
      </c>
      <c r="X1132" s="22">
        <f t="shared" si="15"/>
        <v>27.8</v>
      </c>
      <c r="Y1132" s="22">
        <f t="shared" si="16"/>
        <v>0</v>
      </c>
      <c r="Z1132" s="22">
        <v>0.39</v>
      </c>
      <c r="AA1132" s="22">
        <f t="shared" si="17"/>
        <v>0.39</v>
      </c>
      <c r="AB1132" s="22">
        <f t="shared" si="18"/>
        <v>0</v>
      </c>
      <c r="AC1132" s="22">
        <v>68.87</v>
      </c>
      <c r="AD1132" s="22">
        <f t="shared" si="19"/>
        <v>68.87</v>
      </c>
      <c r="AE1132" s="22">
        <f t="shared" si="20"/>
        <v>0</v>
      </c>
      <c r="AF1132" s="22">
        <v>1.37</v>
      </c>
      <c r="AG1132" s="22">
        <f t="shared" si="21"/>
        <v>1.37</v>
      </c>
      <c r="AH1132" s="22">
        <f t="shared" si="22"/>
        <v>0</v>
      </c>
      <c r="AI1132" s="22">
        <v>60.86</v>
      </c>
      <c r="AJ1132" s="22">
        <f t="shared" si="23"/>
        <v>60.86</v>
      </c>
      <c r="AK1132" s="22">
        <f t="shared" si="24"/>
        <v>0</v>
      </c>
      <c r="AL1132" s="22">
        <f t="shared" ref="AL1132:AN1132" si="4692">AF1132+AI1132</f>
        <v>62.23</v>
      </c>
      <c r="AM1132" s="22">
        <f t="shared" si="4692"/>
        <v>62.23</v>
      </c>
      <c r="AN1132" s="22">
        <f t="shared" si="4692"/>
        <v>0</v>
      </c>
      <c r="AO1132" s="22">
        <f t="shared" ref="AO1132:AQ1132" si="4693">SUM(J1132+M1132+P1132+S1132+W1132+Z1132+AC1132+AF1132+AI1132)</f>
        <v>269.29</v>
      </c>
      <c r="AP1132" s="22">
        <f t="shared" si="4693"/>
        <v>193.16</v>
      </c>
      <c r="AQ1132" s="22">
        <f t="shared" si="4693"/>
        <v>76.13</v>
      </c>
      <c r="AR1132" s="22">
        <v>0.0</v>
      </c>
      <c r="AS1132" s="22">
        <f t="shared" si="27"/>
        <v>76.13</v>
      </c>
      <c r="AT1132" s="22">
        <f t="shared" si="28"/>
        <v>76.13</v>
      </c>
      <c r="AU1132" s="22">
        <f t="shared" si="29"/>
        <v>0</v>
      </c>
      <c r="AV1132" s="22">
        <f t="shared" ref="AV1132:AV1135" si="4698">82.93*120</f>
        <v>9951.6</v>
      </c>
      <c r="AW1132" s="22">
        <f t="shared" si="31"/>
        <v>9951.6</v>
      </c>
      <c r="AX1132" s="22">
        <f t="shared" si="32"/>
        <v>0</v>
      </c>
      <c r="AY1132" s="22">
        <v>175.06</v>
      </c>
      <c r="AZ1132" s="22">
        <f t="shared" si="33"/>
        <v>175.06</v>
      </c>
      <c r="BA1132" s="22">
        <f t="shared" si="34"/>
        <v>0</v>
      </c>
      <c r="BB1132" s="22">
        <f t="shared" si="35"/>
        <v>10126.66</v>
      </c>
      <c r="BC1132" s="22">
        <f t="shared" ref="BC1132:BD1132" si="4694">SUM(AW1132+AZ1132)</f>
        <v>10126.66</v>
      </c>
      <c r="BD1132" s="22">
        <f t="shared" si="4694"/>
        <v>0</v>
      </c>
      <c r="BE1132" s="22">
        <f t="shared" si="37"/>
        <v>0</v>
      </c>
      <c r="BF1132" s="27">
        <v>0.0</v>
      </c>
      <c r="BG1132" s="22">
        <f t="shared" si="38"/>
        <v>0</v>
      </c>
      <c r="BH1132" s="22">
        <f t="shared" si="39"/>
        <v>0</v>
      </c>
      <c r="BI1132" s="22">
        <v>0.0</v>
      </c>
      <c r="BJ1132" s="22">
        <f t="shared" si="40"/>
        <v>0</v>
      </c>
      <c r="BK1132" s="22">
        <f t="shared" si="41"/>
        <v>0</v>
      </c>
      <c r="BL1132" s="22"/>
      <c r="BM1132" s="22">
        <f t="shared" si="42"/>
        <v>0</v>
      </c>
      <c r="BN1132" s="22" t="str">
        <f t="shared" si="43"/>
        <v/>
      </c>
      <c r="BO1132" s="22">
        <f t="shared" ref="BO1132:BQ1132" si="4695">BF1132+BI1132+BL1132</f>
        <v>0</v>
      </c>
      <c r="BP1132" s="22">
        <f t="shared" si="4695"/>
        <v>0</v>
      </c>
      <c r="BQ1132" s="22">
        <f t="shared" si="4695"/>
        <v>0</v>
      </c>
      <c r="BR1132" s="22">
        <f t="shared" si="45"/>
        <v>0</v>
      </c>
      <c r="BS1132" s="22">
        <v>0.0</v>
      </c>
      <c r="BT1132" s="22">
        <f t="shared" si="46"/>
        <v>0</v>
      </c>
      <c r="BU1132" s="22">
        <f t="shared" si="47"/>
        <v>0</v>
      </c>
      <c r="BV1132" s="22">
        <f t="shared" si="48"/>
        <v>0</v>
      </c>
      <c r="BW1132" s="27">
        <v>0.0</v>
      </c>
      <c r="BX1132" s="22">
        <f t="shared" si="49"/>
        <v>0</v>
      </c>
      <c r="BY1132" s="22">
        <f t="shared" si="50"/>
        <v>0</v>
      </c>
      <c r="BZ1132" s="22">
        <f t="shared" si="51"/>
        <v>0</v>
      </c>
      <c r="CA1132" s="22">
        <f t="shared" si="52"/>
        <v>0</v>
      </c>
    </row>
    <row r="1133" ht="14.25" customHeight="1">
      <c r="A1133" s="14" t="s">
        <v>5042</v>
      </c>
      <c r="B1133" s="30" t="s">
        <v>4807</v>
      </c>
      <c r="C1133" s="14"/>
      <c r="D1133" s="14" t="s">
        <v>5043</v>
      </c>
      <c r="E1133" s="14" t="s">
        <v>4653</v>
      </c>
      <c r="F1133" s="14" t="s">
        <v>3716</v>
      </c>
      <c r="G1133" s="14" t="s">
        <v>5044</v>
      </c>
      <c r="H1133" s="25" t="s">
        <v>4810</v>
      </c>
      <c r="I1133" s="26">
        <v>76.13</v>
      </c>
      <c r="J1133" s="22">
        <v>0.0</v>
      </c>
      <c r="K1133" s="22">
        <f t="shared" si="6"/>
        <v>0</v>
      </c>
      <c r="L1133" s="22">
        <f t="shared" si="7"/>
        <v>0</v>
      </c>
      <c r="M1133" s="22">
        <v>0.0</v>
      </c>
      <c r="N1133" s="22">
        <f t="shared" si="8"/>
        <v>0</v>
      </c>
      <c r="O1133" s="22">
        <f t="shared" si="9"/>
        <v>0</v>
      </c>
      <c r="P1133" s="22">
        <v>10.0</v>
      </c>
      <c r="Q1133" s="22">
        <f t="shared" si="10"/>
        <v>0</v>
      </c>
      <c r="R1133" s="22">
        <f t="shared" si="11"/>
        <v>10</v>
      </c>
      <c r="S1133" s="22">
        <v>100.0</v>
      </c>
      <c r="T1133" s="22">
        <f t="shared" si="12"/>
        <v>33.87</v>
      </c>
      <c r="U1133" s="22">
        <f t="shared" si="13"/>
        <v>66.13</v>
      </c>
      <c r="V1133" s="22">
        <f t="shared" si="14"/>
        <v>0</v>
      </c>
      <c r="W1133" s="22">
        <v>13.9</v>
      </c>
      <c r="X1133" s="22">
        <f t="shared" si="15"/>
        <v>13.9</v>
      </c>
      <c r="Y1133" s="22">
        <f t="shared" si="16"/>
        <v>0</v>
      </c>
      <c r="Z1133" s="22">
        <v>0.39</v>
      </c>
      <c r="AA1133" s="22">
        <f t="shared" si="17"/>
        <v>0.39</v>
      </c>
      <c r="AB1133" s="22">
        <f t="shared" si="18"/>
        <v>0</v>
      </c>
      <c r="AC1133" s="22">
        <v>68.87</v>
      </c>
      <c r="AD1133" s="22">
        <f t="shared" si="19"/>
        <v>68.87</v>
      </c>
      <c r="AE1133" s="22">
        <f t="shared" si="20"/>
        <v>0</v>
      </c>
      <c r="AF1133" s="22">
        <v>1.37</v>
      </c>
      <c r="AG1133" s="22">
        <f t="shared" si="21"/>
        <v>1.37</v>
      </c>
      <c r="AH1133" s="22">
        <f t="shared" si="22"/>
        <v>0</v>
      </c>
      <c r="AI1133" s="22">
        <v>60.86</v>
      </c>
      <c r="AJ1133" s="22">
        <f t="shared" si="23"/>
        <v>60.86</v>
      </c>
      <c r="AK1133" s="22">
        <f t="shared" si="24"/>
        <v>0</v>
      </c>
      <c r="AL1133" s="22">
        <f t="shared" ref="AL1133:AN1133" si="4696">AF1133+AI1133</f>
        <v>62.23</v>
      </c>
      <c r="AM1133" s="22">
        <f t="shared" si="4696"/>
        <v>62.23</v>
      </c>
      <c r="AN1133" s="22">
        <f t="shared" si="4696"/>
        <v>0</v>
      </c>
      <c r="AO1133" s="22">
        <f t="shared" ref="AO1133:AQ1133" si="4697">SUM(J1133+M1133+P1133+S1133+W1133+Z1133+AC1133+AF1133+AI1133)</f>
        <v>255.39</v>
      </c>
      <c r="AP1133" s="22">
        <f t="shared" si="4697"/>
        <v>179.26</v>
      </c>
      <c r="AQ1133" s="22">
        <f t="shared" si="4697"/>
        <v>76.13</v>
      </c>
      <c r="AR1133" s="22">
        <v>0.0</v>
      </c>
      <c r="AS1133" s="22">
        <f t="shared" si="27"/>
        <v>76.13</v>
      </c>
      <c r="AT1133" s="22">
        <f t="shared" si="28"/>
        <v>76.13</v>
      </c>
      <c r="AU1133" s="22">
        <f t="shared" si="29"/>
        <v>0</v>
      </c>
      <c r="AV1133" s="22">
        <f t="shared" si="4698"/>
        <v>9951.6</v>
      </c>
      <c r="AW1133" s="22">
        <f t="shared" si="31"/>
        <v>9951.6</v>
      </c>
      <c r="AX1133" s="22">
        <f t="shared" si="32"/>
        <v>0</v>
      </c>
      <c r="AY1133" s="22">
        <v>175.06</v>
      </c>
      <c r="AZ1133" s="22">
        <f t="shared" si="33"/>
        <v>175.06</v>
      </c>
      <c r="BA1133" s="22">
        <f t="shared" si="34"/>
        <v>0</v>
      </c>
      <c r="BB1133" s="22">
        <f t="shared" si="35"/>
        <v>10126.66</v>
      </c>
      <c r="BC1133" s="22">
        <f t="shared" ref="BC1133:BD1133" si="4699">SUM(AW1133+AZ1133)</f>
        <v>10126.66</v>
      </c>
      <c r="BD1133" s="22">
        <f t="shared" si="4699"/>
        <v>0</v>
      </c>
      <c r="BE1133" s="22">
        <f t="shared" si="37"/>
        <v>0</v>
      </c>
      <c r="BF1133" s="27">
        <v>0.0</v>
      </c>
      <c r="BG1133" s="22">
        <f t="shared" si="38"/>
        <v>0</v>
      </c>
      <c r="BH1133" s="22">
        <f t="shared" si="39"/>
        <v>0</v>
      </c>
      <c r="BI1133" s="22">
        <v>0.0</v>
      </c>
      <c r="BJ1133" s="22">
        <f t="shared" si="40"/>
        <v>0</v>
      </c>
      <c r="BK1133" s="22">
        <f t="shared" si="41"/>
        <v>0</v>
      </c>
      <c r="BL1133" s="22"/>
      <c r="BM1133" s="22">
        <f t="shared" si="42"/>
        <v>0</v>
      </c>
      <c r="BN1133" s="22" t="str">
        <f t="shared" si="43"/>
        <v/>
      </c>
      <c r="BO1133" s="22">
        <f t="shared" ref="BO1133:BQ1133" si="4700">BF1133+BI1133+BL1133</f>
        <v>0</v>
      </c>
      <c r="BP1133" s="22">
        <f t="shared" si="4700"/>
        <v>0</v>
      </c>
      <c r="BQ1133" s="22">
        <f t="shared" si="4700"/>
        <v>0</v>
      </c>
      <c r="BR1133" s="22">
        <f t="shared" si="45"/>
        <v>0</v>
      </c>
      <c r="BS1133" s="22">
        <v>0.0</v>
      </c>
      <c r="BT1133" s="22">
        <f t="shared" si="46"/>
        <v>0</v>
      </c>
      <c r="BU1133" s="22">
        <f t="shared" si="47"/>
        <v>0</v>
      </c>
      <c r="BV1133" s="22">
        <f t="shared" si="48"/>
        <v>0</v>
      </c>
      <c r="BW1133" s="27">
        <v>0.0</v>
      </c>
      <c r="BX1133" s="22">
        <f t="shared" si="49"/>
        <v>0</v>
      </c>
      <c r="BY1133" s="22">
        <f t="shared" si="50"/>
        <v>0</v>
      </c>
      <c r="BZ1133" s="22">
        <f t="shared" si="51"/>
        <v>0</v>
      </c>
      <c r="CA1133" s="22">
        <f t="shared" si="52"/>
        <v>0</v>
      </c>
    </row>
    <row r="1134" ht="14.25" customHeight="1">
      <c r="A1134" s="14" t="s">
        <v>5045</v>
      </c>
      <c r="B1134" s="30" t="s">
        <v>4807</v>
      </c>
      <c r="C1134" s="14"/>
      <c r="D1134" s="14" t="s">
        <v>5046</v>
      </c>
      <c r="E1134" s="14" t="s">
        <v>5047</v>
      </c>
      <c r="F1134" s="14" t="s">
        <v>3677</v>
      </c>
      <c r="G1134" s="14" t="s">
        <v>5048</v>
      </c>
      <c r="H1134" s="25" t="s">
        <v>4810</v>
      </c>
      <c r="I1134" s="26">
        <v>76.13</v>
      </c>
      <c r="J1134" s="22">
        <v>0.0</v>
      </c>
      <c r="K1134" s="22">
        <f t="shared" si="6"/>
        <v>0</v>
      </c>
      <c r="L1134" s="22">
        <f t="shared" si="7"/>
        <v>0</v>
      </c>
      <c r="M1134" s="22">
        <v>0.0</v>
      </c>
      <c r="N1134" s="22">
        <f t="shared" si="8"/>
        <v>0</v>
      </c>
      <c r="O1134" s="22">
        <f t="shared" si="9"/>
        <v>0</v>
      </c>
      <c r="P1134" s="22">
        <v>10.0</v>
      </c>
      <c r="Q1134" s="22">
        <f t="shared" si="10"/>
        <v>0</v>
      </c>
      <c r="R1134" s="22">
        <f t="shared" si="11"/>
        <v>10</v>
      </c>
      <c r="S1134" s="22">
        <v>100.0</v>
      </c>
      <c r="T1134" s="22">
        <f t="shared" si="12"/>
        <v>33.87</v>
      </c>
      <c r="U1134" s="22">
        <f t="shared" si="13"/>
        <v>66.13</v>
      </c>
      <c r="V1134" s="22">
        <f t="shared" si="14"/>
        <v>0</v>
      </c>
      <c r="W1134" s="22">
        <v>13.9</v>
      </c>
      <c r="X1134" s="22">
        <f t="shared" si="15"/>
        <v>13.9</v>
      </c>
      <c r="Y1134" s="22">
        <f t="shared" si="16"/>
        <v>0</v>
      </c>
      <c r="Z1134" s="22">
        <v>0.39</v>
      </c>
      <c r="AA1134" s="22">
        <f t="shared" si="17"/>
        <v>0.39</v>
      </c>
      <c r="AB1134" s="22">
        <f t="shared" si="18"/>
        <v>0</v>
      </c>
      <c r="AC1134" s="22">
        <v>68.87</v>
      </c>
      <c r="AD1134" s="22">
        <f t="shared" si="19"/>
        <v>68.87</v>
      </c>
      <c r="AE1134" s="22">
        <f t="shared" si="20"/>
        <v>0</v>
      </c>
      <c r="AF1134" s="22">
        <v>1.37</v>
      </c>
      <c r="AG1134" s="22">
        <f t="shared" si="21"/>
        <v>1.37</v>
      </c>
      <c r="AH1134" s="22">
        <f t="shared" si="22"/>
        <v>0</v>
      </c>
      <c r="AI1134" s="22">
        <v>60.86</v>
      </c>
      <c r="AJ1134" s="22">
        <f t="shared" si="23"/>
        <v>60.86</v>
      </c>
      <c r="AK1134" s="22">
        <f t="shared" si="24"/>
        <v>0</v>
      </c>
      <c r="AL1134" s="22">
        <f t="shared" ref="AL1134:AN1134" si="4701">AF1134+AI1134</f>
        <v>62.23</v>
      </c>
      <c r="AM1134" s="22">
        <f t="shared" si="4701"/>
        <v>62.23</v>
      </c>
      <c r="AN1134" s="22">
        <f t="shared" si="4701"/>
        <v>0</v>
      </c>
      <c r="AO1134" s="22">
        <f t="shared" ref="AO1134:AQ1134" si="4702">SUM(J1134+M1134+P1134+S1134+W1134+Z1134+AC1134+AF1134+AI1134)</f>
        <v>255.39</v>
      </c>
      <c r="AP1134" s="22">
        <f t="shared" si="4702"/>
        <v>179.26</v>
      </c>
      <c r="AQ1134" s="22">
        <f t="shared" si="4702"/>
        <v>76.13</v>
      </c>
      <c r="AR1134" s="22">
        <v>0.0</v>
      </c>
      <c r="AS1134" s="22">
        <f t="shared" si="27"/>
        <v>76.13</v>
      </c>
      <c r="AT1134" s="22">
        <f t="shared" si="28"/>
        <v>76.13</v>
      </c>
      <c r="AU1134" s="22">
        <f t="shared" si="29"/>
        <v>0</v>
      </c>
      <c r="AV1134" s="22">
        <f t="shared" si="4698"/>
        <v>9951.6</v>
      </c>
      <c r="AW1134" s="22">
        <f t="shared" si="31"/>
        <v>9951.6</v>
      </c>
      <c r="AX1134" s="22">
        <f t="shared" si="32"/>
        <v>0</v>
      </c>
      <c r="AY1134" s="22">
        <v>175.06</v>
      </c>
      <c r="AZ1134" s="22">
        <f t="shared" si="33"/>
        <v>175.06</v>
      </c>
      <c r="BA1134" s="22">
        <f t="shared" si="34"/>
        <v>0</v>
      </c>
      <c r="BB1134" s="22">
        <f t="shared" si="35"/>
        <v>10126.66</v>
      </c>
      <c r="BC1134" s="22">
        <f t="shared" ref="BC1134:BD1134" si="4703">SUM(AW1134+AZ1134)</f>
        <v>10126.66</v>
      </c>
      <c r="BD1134" s="22">
        <f t="shared" si="4703"/>
        <v>0</v>
      </c>
      <c r="BE1134" s="22">
        <f t="shared" si="37"/>
        <v>0</v>
      </c>
      <c r="BF1134" s="27">
        <v>0.0</v>
      </c>
      <c r="BG1134" s="22">
        <f t="shared" si="38"/>
        <v>0</v>
      </c>
      <c r="BH1134" s="22">
        <f t="shared" si="39"/>
        <v>0</v>
      </c>
      <c r="BI1134" s="22">
        <v>283.41</v>
      </c>
      <c r="BJ1134" s="22">
        <f t="shared" si="40"/>
        <v>283.41</v>
      </c>
      <c r="BK1134" s="22">
        <f t="shared" si="41"/>
        <v>0</v>
      </c>
      <c r="BL1134" s="22"/>
      <c r="BM1134" s="22">
        <f t="shared" si="42"/>
        <v>0</v>
      </c>
      <c r="BN1134" s="22" t="str">
        <f t="shared" si="43"/>
        <v/>
      </c>
      <c r="BO1134" s="22">
        <f t="shared" ref="BO1134:BQ1134" si="4704">BF1134+BI1134+BL1134</f>
        <v>283.41</v>
      </c>
      <c r="BP1134" s="22">
        <f t="shared" si="4704"/>
        <v>283.41</v>
      </c>
      <c r="BQ1134" s="22">
        <f t="shared" si="4704"/>
        <v>0</v>
      </c>
      <c r="BR1134" s="22">
        <f t="shared" si="45"/>
        <v>0</v>
      </c>
      <c r="BS1134" s="22">
        <v>0.0</v>
      </c>
      <c r="BT1134" s="22">
        <f t="shared" si="46"/>
        <v>0</v>
      </c>
      <c r="BU1134" s="22">
        <f t="shared" si="47"/>
        <v>0</v>
      </c>
      <c r="BV1134" s="22">
        <f t="shared" si="48"/>
        <v>0</v>
      </c>
      <c r="BW1134" s="27">
        <v>2436.8</v>
      </c>
      <c r="BX1134" s="22">
        <f t="shared" si="49"/>
        <v>2436.8</v>
      </c>
      <c r="BY1134" s="22">
        <f t="shared" si="50"/>
        <v>0</v>
      </c>
      <c r="BZ1134" s="22">
        <f t="shared" si="51"/>
        <v>0</v>
      </c>
      <c r="CA1134" s="22">
        <f t="shared" si="52"/>
        <v>0</v>
      </c>
    </row>
    <row r="1135" ht="14.25" customHeight="1">
      <c r="A1135" s="14" t="s">
        <v>5049</v>
      </c>
      <c r="B1135" s="30" t="s">
        <v>4807</v>
      </c>
      <c r="C1135" s="14"/>
      <c r="D1135" s="14" t="s">
        <v>5050</v>
      </c>
      <c r="E1135" s="14" t="s">
        <v>5051</v>
      </c>
      <c r="F1135" s="14" t="s">
        <v>3742</v>
      </c>
      <c r="G1135" s="14" t="s">
        <v>5052</v>
      </c>
      <c r="H1135" s="25" t="s">
        <v>4810</v>
      </c>
      <c r="I1135" s="26">
        <v>76.13</v>
      </c>
      <c r="J1135" s="22">
        <v>0.0</v>
      </c>
      <c r="K1135" s="22">
        <f t="shared" si="6"/>
        <v>0</v>
      </c>
      <c r="L1135" s="22">
        <f t="shared" si="7"/>
        <v>0</v>
      </c>
      <c r="M1135" s="22">
        <v>0.0</v>
      </c>
      <c r="N1135" s="22">
        <f t="shared" si="8"/>
        <v>0</v>
      </c>
      <c r="O1135" s="22">
        <f t="shared" si="9"/>
        <v>0</v>
      </c>
      <c r="P1135" s="22">
        <v>10.0</v>
      </c>
      <c r="Q1135" s="22">
        <f t="shared" si="10"/>
        <v>0</v>
      </c>
      <c r="R1135" s="22">
        <f t="shared" si="11"/>
        <v>10</v>
      </c>
      <c r="S1135" s="22">
        <v>100.0</v>
      </c>
      <c r="T1135" s="22">
        <f t="shared" si="12"/>
        <v>33.87</v>
      </c>
      <c r="U1135" s="22">
        <f t="shared" si="13"/>
        <v>66.13</v>
      </c>
      <c r="V1135" s="22">
        <f t="shared" si="14"/>
        <v>0</v>
      </c>
      <c r="W1135" s="22">
        <v>13.9</v>
      </c>
      <c r="X1135" s="22">
        <f t="shared" si="15"/>
        <v>13.9</v>
      </c>
      <c r="Y1135" s="22">
        <f t="shared" si="16"/>
        <v>0</v>
      </c>
      <c r="Z1135" s="22">
        <v>0.39</v>
      </c>
      <c r="AA1135" s="22">
        <f t="shared" si="17"/>
        <v>0.39</v>
      </c>
      <c r="AB1135" s="22">
        <f t="shared" si="18"/>
        <v>0</v>
      </c>
      <c r="AC1135" s="22">
        <v>68.87</v>
      </c>
      <c r="AD1135" s="22">
        <f t="shared" si="19"/>
        <v>68.87</v>
      </c>
      <c r="AE1135" s="22">
        <f t="shared" si="20"/>
        <v>0</v>
      </c>
      <c r="AF1135" s="22">
        <v>1.37</v>
      </c>
      <c r="AG1135" s="22">
        <f t="shared" si="21"/>
        <v>1.37</v>
      </c>
      <c r="AH1135" s="22">
        <f t="shared" si="22"/>
        <v>0</v>
      </c>
      <c r="AI1135" s="22">
        <v>60.86</v>
      </c>
      <c r="AJ1135" s="22">
        <f t="shared" si="23"/>
        <v>60.86</v>
      </c>
      <c r="AK1135" s="22">
        <f t="shared" si="24"/>
        <v>0</v>
      </c>
      <c r="AL1135" s="22">
        <f t="shared" ref="AL1135:AN1135" si="4705">AF1135+AI1135</f>
        <v>62.23</v>
      </c>
      <c r="AM1135" s="22">
        <f t="shared" si="4705"/>
        <v>62.23</v>
      </c>
      <c r="AN1135" s="22">
        <f t="shared" si="4705"/>
        <v>0</v>
      </c>
      <c r="AO1135" s="22">
        <f t="shared" ref="AO1135:AQ1135" si="4706">SUM(J1135+M1135+P1135+S1135+W1135+Z1135+AC1135+AF1135+AI1135)</f>
        <v>255.39</v>
      </c>
      <c r="AP1135" s="22">
        <f t="shared" si="4706"/>
        <v>179.26</v>
      </c>
      <c r="AQ1135" s="22">
        <f t="shared" si="4706"/>
        <v>76.13</v>
      </c>
      <c r="AR1135" s="22">
        <v>0.0</v>
      </c>
      <c r="AS1135" s="22">
        <f t="shared" si="27"/>
        <v>76.13</v>
      </c>
      <c r="AT1135" s="22">
        <f t="shared" si="28"/>
        <v>76.13</v>
      </c>
      <c r="AU1135" s="22">
        <f t="shared" si="29"/>
        <v>0</v>
      </c>
      <c r="AV1135" s="22">
        <f t="shared" si="4698"/>
        <v>9951.6</v>
      </c>
      <c r="AW1135" s="22">
        <f t="shared" si="31"/>
        <v>9951.6</v>
      </c>
      <c r="AX1135" s="22">
        <f t="shared" si="32"/>
        <v>0</v>
      </c>
      <c r="AY1135" s="22">
        <v>175.06</v>
      </c>
      <c r="AZ1135" s="22">
        <f t="shared" si="33"/>
        <v>175.06</v>
      </c>
      <c r="BA1135" s="22">
        <f t="shared" si="34"/>
        <v>0</v>
      </c>
      <c r="BB1135" s="22">
        <f t="shared" si="35"/>
        <v>10126.66</v>
      </c>
      <c r="BC1135" s="22">
        <f t="shared" ref="BC1135:BD1135" si="4707">SUM(AW1135+AZ1135)</f>
        <v>10126.66</v>
      </c>
      <c r="BD1135" s="22">
        <f t="shared" si="4707"/>
        <v>0</v>
      </c>
      <c r="BE1135" s="22">
        <f t="shared" si="37"/>
        <v>0</v>
      </c>
      <c r="BF1135" s="27">
        <v>0.0</v>
      </c>
      <c r="BG1135" s="22">
        <f t="shared" si="38"/>
        <v>0</v>
      </c>
      <c r="BH1135" s="22">
        <f t="shared" si="39"/>
        <v>0</v>
      </c>
      <c r="BI1135" s="22">
        <v>283.41</v>
      </c>
      <c r="BJ1135" s="22">
        <f t="shared" si="40"/>
        <v>283.41</v>
      </c>
      <c r="BK1135" s="22">
        <f t="shared" si="41"/>
        <v>0</v>
      </c>
      <c r="BL1135" s="22"/>
      <c r="BM1135" s="22">
        <f t="shared" si="42"/>
        <v>0</v>
      </c>
      <c r="BN1135" s="22" t="str">
        <f t="shared" si="43"/>
        <v/>
      </c>
      <c r="BO1135" s="22">
        <f t="shared" ref="BO1135:BQ1135" si="4708">BF1135+BI1135+BL1135</f>
        <v>283.41</v>
      </c>
      <c r="BP1135" s="22">
        <f t="shared" si="4708"/>
        <v>283.41</v>
      </c>
      <c r="BQ1135" s="22">
        <f t="shared" si="4708"/>
        <v>0</v>
      </c>
      <c r="BR1135" s="22">
        <f t="shared" si="45"/>
        <v>0</v>
      </c>
      <c r="BS1135" s="22">
        <v>0.0</v>
      </c>
      <c r="BT1135" s="22">
        <f t="shared" si="46"/>
        <v>0</v>
      </c>
      <c r="BU1135" s="22">
        <f t="shared" si="47"/>
        <v>0</v>
      </c>
      <c r="BV1135" s="22">
        <f t="shared" si="48"/>
        <v>0</v>
      </c>
      <c r="BW1135" s="27">
        <v>2787.97</v>
      </c>
      <c r="BX1135" s="22">
        <f t="shared" si="49"/>
        <v>2787.97</v>
      </c>
      <c r="BY1135" s="22">
        <f t="shared" si="50"/>
        <v>0</v>
      </c>
      <c r="BZ1135" s="22">
        <f t="shared" si="51"/>
        <v>0</v>
      </c>
      <c r="CA1135" s="22">
        <f t="shared" si="52"/>
        <v>0</v>
      </c>
    </row>
    <row r="1136" ht="14.25" customHeight="1">
      <c r="A1136" s="14" t="s">
        <v>5053</v>
      </c>
      <c r="B1136" s="30" t="s">
        <v>4807</v>
      </c>
      <c r="C1136" s="14"/>
      <c r="D1136" s="14" t="s">
        <v>5054</v>
      </c>
      <c r="E1136" s="14" t="s">
        <v>887</v>
      </c>
      <c r="F1136" s="14" t="s">
        <v>3853</v>
      </c>
      <c r="G1136" s="14" t="s">
        <v>5055</v>
      </c>
      <c r="H1136" s="25" t="s">
        <v>4810</v>
      </c>
      <c r="I1136" s="26">
        <v>76.13</v>
      </c>
      <c r="J1136" s="22">
        <v>0.0</v>
      </c>
      <c r="K1136" s="22">
        <f t="shared" si="6"/>
        <v>0</v>
      </c>
      <c r="L1136" s="22">
        <f t="shared" si="7"/>
        <v>0</v>
      </c>
      <c r="M1136" s="22">
        <v>0.0</v>
      </c>
      <c r="N1136" s="22">
        <f t="shared" si="8"/>
        <v>0</v>
      </c>
      <c r="O1136" s="22">
        <f t="shared" si="9"/>
        <v>0</v>
      </c>
      <c r="P1136" s="22">
        <v>10.0</v>
      </c>
      <c r="Q1136" s="22">
        <f t="shared" si="10"/>
        <v>0</v>
      </c>
      <c r="R1136" s="22">
        <f t="shared" si="11"/>
        <v>10</v>
      </c>
      <c r="S1136" s="22">
        <v>100.0</v>
      </c>
      <c r="T1136" s="22">
        <f t="shared" si="12"/>
        <v>33.87</v>
      </c>
      <c r="U1136" s="22">
        <f t="shared" si="13"/>
        <v>66.13</v>
      </c>
      <c r="V1136" s="22">
        <f t="shared" si="14"/>
        <v>0</v>
      </c>
      <c r="W1136" s="22">
        <v>13.9</v>
      </c>
      <c r="X1136" s="22">
        <f t="shared" si="15"/>
        <v>13.9</v>
      </c>
      <c r="Y1136" s="22">
        <f t="shared" si="16"/>
        <v>0</v>
      </c>
      <c r="Z1136" s="22">
        <v>0.39</v>
      </c>
      <c r="AA1136" s="22">
        <f t="shared" si="17"/>
        <v>0.39</v>
      </c>
      <c r="AB1136" s="22">
        <f t="shared" si="18"/>
        <v>0</v>
      </c>
      <c r="AC1136" s="22">
        <v>68.87</v>
      </c>
      <c r="AD1136" s="22">
        <f t="shared" si="19"/>
        <v>68.87</v>
      </c>
      <c r="AE1136" s="22">
        <f t="shared" si="20"/>
        <v>0</v>
      </c>
      <c r="AF1136" s="22">
        <v>1.37</v>
      </c>
      <c r="AG1136" s="22">
        <f t="shared" si="21"/>
        <v>1.37</v>
      </c>
      <c r="AH1136" s="22">
        <f t="shared" si="22"/>
        <v>0</v>
      </c>
      <c r="AI1136" s="22">
        <v>60.86</v>
      </c>
      <c r="AJ1136" s="22">
        <f t="shared" si="23"/>
        <v>60.86</v>
      </c>
      <c r="AK1136" s="22">
        <f t="shared" si="24"/>
        <v>0</v>
      </c>
      <c r="AL1136" s="22">
        <f t="shared" ref="AL1136:AN1136" si="4709">AF1136+AI1136</f>
        <v>62.23</v>
      </c>
      <c r="AM1136" s="22">
        <f t="shared" si="4709"/>
        <v>62.23</v>
      </c>
      <c r="AN1136" s="22">
        <f t="shared" si="4709"/>
        <v>0</v>
      </c>
      <c r="AO1136" s="22">
        <f t="shared" ref="AO1136:AQ1136" si="4710">SUM(J1136+M1136+P1136+S1136+W1136+Z1136+AC1136+AF1136+AI1136)</f>
        <v>255.39</v>
      </c>
      <c r="AP1136" s="22">
        <f t="shared" si="4710"/>
        <v>179.26</v>
      </c>
      <c r="AQ1136" s="22">
        <f t="shared" si="4710"/>
        <v>76.13</v>
      </c>
      <c r="AR1136" s="22">
        <v>0.0</v>
      </c>
      <c r="AS1136" s="22">
        <f t="shared" si="27"/>
        <v>76.13</v>
      </c>
      <c r="AT1136" s="22">
        <f t="shared" si="28"/>
        <v>76.13</v>
      </c>
      <c r="AU1136" s="22">
        <f t="shared" si="29"/>
        <v>0</v>
      </c>
      <c r="AV1136" s="22">
        <f>37.95*120</f>
        <v>4554</v>
      </c>
      <c r="AW1136" s="22">
        <f t="shared" si="31"/>
        <v>4554</v>
      </c>
      <c r="AX1136" s="22">
        <f t="shared" si="32"/>
        <v>0</v>
      </c>
      <c r="AY1136" s="22">
        <v>70.73</v>
      </c>
      <c r="AZ1136" s="22">
        <f t="shared" si="33"/>
        <v>70.73</v>
      </c>
      <c r="BA1136" s="22">
        <f t="shared" si="34"/>
        <v>0</v>
      </c>
      <c r="BB1136" s="22">
        <f t="shared" si="35"/>
        <v>4624.73</v>
      </c>
      <c r="BC1136" s="22">
        <f t="shared" ref="BC1136:BD1136" si="4711">SUM(AW1136+AZ1136)</f>
        <v>4624.73</v>
      </c>
      <c r="BD1136" s="22">
        <f t="shared" si="4711"/>
        <v>0</v>
      </c>
      <c r="BE1136" s="22">
        <f t="shared" si="37"/>
        <v>0</v>
      </c>
      <c r="BF1136" s="27">
        <v>0.0</v>
      </c>
      <c r="BG1136" s="22">
        <f t="shared" si="38"/>
        <v>0</v>
      </c>
      <c r="BH1136" s="22">
        <f t="shared" si="39"/>
        <v>0</v>
      </c>
      <c r="BI1136" s="22">
        <v>177.76</v>
      </c>
      <c r="BJ1136" s="22">
        <f t="shared" si="40"/>
        <v>177.76</v>
      </c>
      <c r="BK1136" s="22">
        <f t="shared" si="41"/>
        <v>0</v>
      </c>
      <c r="BL1136" s="22"/>
      <c r="BM1136" s="22">
        <f t="shared" si="42"/>
        <v>0</v>
      </c>
      <c r="BN1136" s="22" t="str">
        <f t="shared" si="43"/>
        <v/>
      </c>
      <c r="BO1136" s="22">
        <f t="shared" ref="BO1136:BQ1136" si="4712">BF1136+BI1136+BL1136</f>
        <v>177.76</v>
      </c>
      <c r="BP1136" s="22">
        <f t="shared" si="4712"/>
        <v>177.76</v>
      </c>
      <c r="BQ1136" s="22">
        <f t="shared" si="4712"/>
        <v>0</v>
      </c>
      <c r="BR1136" s="22">
        <f t="shared" si="45"/>
        <v>0</v>
      </c>
      <c r="BS1136" s="22">
        <v>0.0</v>
      </c>
      <c r="BT1136" s="22">
        <f t="shared" si="46"/>
        <v>0</v>
      </c>
      <c r="BU1136" s="22">
        <f t="shared" si="47"/>
        <v>0</v>
      </c>
      <c r="BV1136" s="22">
        <f t="shared" si="48"/>
        <v>0</v>
      </c>
      <c r="BW1136" s="27">
        <v>521.41</v>
      </c>
      <c r="BX1136" s="22">
        <f t="shared" si="49"/>
        <v>521.41</v>
      </c>
      <c r="BY1136" s="22">
        <f t="shared" si="50"/>
        <v>0</v>
      </c>
      <c r="BZ1136" s="22">
        <f t="shared" si="51"/>
        <v>0</v>
      </c>
      <c r="CA1136" s="22">
        <f t="shared" si="52"/>
        <v>0</v>
      </c>
    </row>
    <row r="1137" ht="14.25" customHeight="1">
      <c r="A1137" s="14" t="s">
        <v>5056</v>
      </c>
      <c r="B1137" s="30" t="s">
        <v>4807</v>
      </c>
      <c r="C1137" s="14"/>
      <c r="D1137" s="14" t="s">
        <v>5057</v>
      </c>
      <c r="E1137" s="14" t="s">
        <v>5058</v>
      </c>
      <c r="F1137" s="14" t="s">
        <v>3729</v>
      </c>
      <c r="G1137" s="14" t="s">
        <v>5059</v>
      </c>
      <c r="H1137" s="25" t="s">
        <v>4810</v>
      </c>
      <c r="I1137" s="26">
        <v>76.13</v>
      </c>
      <c r="J1137" s="22">
        <v>0.0</v>
      </c>
      <c r="K1137" s="22">
        <f t="shared" si="6"/>
        <v>0</v>
      </c>
      <c r="L1137" s="22">
        <f t="shared" si="7"/>
        <v>0</v>
      </c>
      <c r="M1137" s="22">
        <v>0.0</v>
      </c>
      <c r="N1137" s="22">
        <f t="shared" si="8"/>
        <v>0</v>
      </c>
      <c r="O1137" s="22">
        <f t="shared" si="9"/>
        <v>0</v>
      </c>
      <c r="P1137" s="22">
        <v>10.0</v>
      </c>
      <c r="Q1137" s="22">
        <f t="shared" si="10"/>
        <v>0</v>
      </c>
      <c r="R1137" s="22">
        <f t="shared" si="11"/>
        <v>10</v>
      </c>
      <c r="S1137" s="22">
        <v>100.0</v>
      </c>
      <c r="T1137" s="22">
        <f t="shared" si="12"/>
        <v>33.87</v>
      </c>
      <c r="U1137" s="22">
        <f t="shared" si="13"/>
        <v>66.13</v>
      </c>
      <c r="V1137" s="22">
        <f t="shared" si="14"/>
        <v>0</v>
      </c>
      <c r="W1137" s="22">
        <v>13.9</v>
      </c>
      <c r="X1137" s="22">
        <f t="shared" si="15"/>
        <v>13.9</v>
      </c>
      <c r="Y1137" s="22">
        <f t="shared" si="16"/>
        <v>0</v>
      </c>
      <c r="Z1137" s="22">
        <v>0.39</v>
      </c>
      <c r="AA1137" s="22">
        <f t="shared" si="17"/>
        <v>0.39</v>
      </c>
      <c r="AB1137" s="22">
        <f t="shared" si="18"/>
        <v>0</v>
      </c>
      <c r="AC1137" s="22">
        <v>68.87</v>
      </c>
      <c r="AD1137" s="22">
        <f t="shared" si="19"/>
        <v>68.87</v>
      </c>
      <c r="AE1137" s="22">
        <f t="shared" si="20"/>
        <v>0</v>
      </c>
      <c r="AF1137" s="22">
        <v>1.37</v>
      </c>
      <c r="AG1137" s="22">
        <f t="shared" si="21"/>
        <v>1.37</v>
      </c>
      <c r="AH1137" s="22">
        <f t="shared" si="22"/>
        <v>0</v>
      </c>
      <c r="AI1137" s="22">
        <v>60.86</v>
      </c>
      <c r="AJ1137" s="22">
        <f t="shared" si="23"/>
        <v>60.86</v>
      </c>
      <c r="AK1137" s="22">
        <f t="shared" si="24"/>
        <v>0</v>
      </c>
      <c r="AL1137" s="22">
        <f t="shared" ref="AL1137:AN1137" si="4713">AF1137+AI1137</f>
        <v>62.23</v>
      </c>
      <c r="AM1137" s="22">
        <f t="shared" si="4713"/>
        <v>62.23</v>
      </c>
      <c r="AN1137" s="22">
        <f t="shared" si="4713"/>
        <v>0</v>
      </c>
      <c r="AO1137" s="22">
        <f t="shared" ref="AO1137:AQ1137" si="4714">SUM(J1137+M1137+P1137+S1137+W1137+Z1137+AC1137+AF1137+AI1137)</f>
        <v>255.39</v>
      </c>
      <c r="AP1137" s="22">
        <f t="shared" si="4714"/>
        <v>179.26</v>
      </c>
      <c r="AQ1137" s="22">
        <f t="shared" si="4714"/>
        <v>76.13</v>
      </c>
      <c r="AR1137" s="22">
        <v>0.0</v>
      </c>
      <c r="AS1137" s="22">
        <f t="shared" si="27"/>
        <v>76.13</v>
      </c>
      <c r="AT1137" s="22">
        <f t="shared" si="28"/>
        <v>76.13</v>
      </c>
      <c r="AU1137" s="22">
        <f t="shared" si="29"/>
        <v>0</v>
      </c>
      <c r="AV1137" s="22">
        <f t="shared" ref="AV1137:AV1138" si="4719">82.93*120</f>
        <v>9951.6</v>
      </c>
      <c r="AW1137" s="22">
        <f t="shared" si="31"/>
        <v>9951.6</v>
      </c>
      <c r="AX1137" s="22">
        <f t="shared" si="32"/>
        <v>0</v>
      </c>
      <c r="AY1137" s="22">
        <v>175.06</v>
      </c>
      <c r="AZ1137" s="22">
        <f t="shared" si="33"/>
        <v>175.06</v>
      </c>
      <c r="BA1137" s="22">
        <f t="shared" si="34"/>
        <v>0</v>
      </c>
      <c r="BB1137" s="22">
        <f t="shared" si="35"/>
        <v>10126.66</v>
      </c>
      <c r="BC1137" s="22">
        <f t="shared" ref="BC1137:BD1137" si="4715">SUM(AW1137+AZ1137)</f>
        <v>10126.66</v>
      </c>
      <c r="BD1137" s="22">
        <f t="shared" si="4715"/>
        <v>0</v>
      </c>
      <c r="BE1137" s="22">
        <f t="shared" si="37"/>
        <v>0</v>
      </c>
      <c r="BF1137" s="27">
        <v>0.0</v>
      </c>
      <c r="BG1137" s="22">
        <f t="shared" si="38"/>
        <v>0</v>
      </c>
      <c r="BH1137" s="22">
        <f t="shared" si="39"/>
        <v>0</v>
      </c>
      <c r="BI1137" s="22">
        <v>1494.99</v>
      </c>
      <c r="BJ1137" s="22">
        <f t="shared" si="40"/>
        <v>1494.99</v>
      </c>
      <c r="BK1137" s="22">
        <f t="shared" si="41"/>
        <v>0</v>
      </c>
      <c r="BL1137" s="22"/>
      <c r="BM1137" s="22">
        <f t="shared" si="42"/>
        <v>0</v>
      </c>
      <c r="BN1137" s="22" t="str">
        <f t="shared" si="43"/>
        <v/>
      </c>
      <c r="BO1137" s="22">
        <f t="shared" ref="BO1137:BQ1137" si="4716">BF1137+BI1137+BL1137</f>
        <v>1494.99</v>
      </c>
      <c r="BP1137" s="22">
        <f t="shared" si="4716"/>
        <v>1494.99</v>
      </c>
      <c r="BQ1137" s="22">
        <f t="shared" si="4716"/>
        <v>0</v>
      </c>
      <c r="BR1137" s="22">
        <f t="shared" si="45"/>
        <v>0</v>
      </c>
      <c r="BS1137" s="22">
        <v>0.0</v>
      </c>
      <c r="BT1137" s="22">
        <f t="shared" si="46"/>
        <v>0</v>
      </c>
      <c r="BU1137" s="22">
        <f t="shared" si="47"/>
        <v>0</v>
      </c>
      <c r="BV1137" s="22">
        <f t="shared" si="48"/>
        <v>0</v>
      </c>
      <c r="BW1137" s="27">
        <v>0.0</v>
      </c>
      <c r="BX1137" s="22">
        <f t="shared" si="49"/>
        <v>0</v>
      </c>
      <c r="BY1137" s="22">
        <f t="shared" si="50"/>
        <v>0</v>
      </c>
      <c r="BZ1137" s="22">
        <f t="shared" si="51"/>
        <v>0</v>
      </c>
      <c r="CA1137" s="22">
        <f t="shared" si="52"/>
        <v>0</v>
      </c>
    </row>
    <row r="1138" ht="14.25" customHeight="1">
      <c r="A1138" s="14" t="s">
        <v>5060</v>
      </c>
      <c r="B1138" s="30" t="s">
        <v>4807</v>
      </c>
      <c r="C1138" s="14"/>
      <c r="D1138" s="14" t="s">
        <v>5061</v>
      </c>
      <c r="E1138" s="14" t="s">
        <v>1010</v>
      </c>
      <c r="F1138" s="14" t="s">
        <v>3729</v>
      </c>
      <c r="G1138" s="14" t="s">
        <v>5062</v>
      </c>
      <c r="H1138" s="25" t="s">
        <v>4810</v>
      </c>
      <c r="I1138" s="26">
        <v>76.13</v>
      </c>
      <c r="J1138" s="22">
        <v>0.0</v>
      </c>
      <c r="K1138" s="22">
        <f t="shared" si="6"/>
        <v>0</v>
      </c>
      <c r="L1138" s="22">
        <f t="shared" si="7"/>
        <v>0</v>
      </c>
      <c r="M1138" s="22">
        <v>0.0</v>
      </c>
      <c r="N1138" s="22">
        <f t="shared" si="8"/>
        <v>0</v>
      </c>
      <c r="O1138" s="22">
        <f t="shared" si="9"/>
        <v>0</v>
      </c>
      <c r="P1138" s="22">
        <v>10.0</v>
      </c>
      <c r="Q1138" s="22">
        <f t="shared" si="10"/>
        <v>0</v>
      </c>
      <c r="R1138" s="22">
        <f t="shared" si="11"/>
        <v>10</v>
      </c>
      <c r="S1138" s="22">
        <v>100.0</v>
      </c>
      <c r="T1138" s="22">
        <f t="shared" si="12"/>
        <v>33.87</v>
      </c>
      <c r="U1138" s="22">
        <f t="shared" si="13"/>
        <v>66.13</v>
      </c>
      <c r="V1138" s="22">
        <f t="shared" si="14"/>
        <v>0</v>
      </c>
      <c r="W1138" s="22">
        <v>13.9</v>
      </c>
      <c r="X1138" s="22">
        <f t="shared" si="15"/>
        <v>13.9</v>
      </c>
      <c r="Y1138" s="22">
        <f t="shared" si="16"/>
        <v>0</v>
      </c>
      <c r="Z1138" s="22">
        <v>0.39</v>
      </c>
      <c r="AA1138" s="22">
        <f t="shared" si="17"/>
        <v>0.39</v>
      </c>
      <c r="AB1138" s="22">
        <f t="shared" si="18"/>
        <v>0</v>
      </c>
      <c r="AC1138" s="22">
        <v>68.87</v>
      </c>
      <c r="AD1138" s="22">
        <f t="shared" si="19"/>
        <v>68.87</v>
      </c>
      <c r="AE1138" s="22">
        <f t="shared" si="20"/>
        <v>0</v>
      </c>
      <c r="AF1138" s="22">
        <v>1.37</v>
      </c>
      <c r="AG1138" s="22">
        <f t="shared" si="21"/>
        <v>1.37</v>
      </c>
      <c r="AH1138" s="22">
        <f t="shared" si="22"/>
        <v>0</v>
      </c>
      <c r="AI1138" s="22">
        <v>60.86</v>
      </c>
      <c r="AJ1138" s="22">
        <f t="shared" si="23"/>
        <v>60.86</v>
      </c>
      <c r="AK1138" s="22">
        <f t="shared" si="24"/>
        <v>0</v>
      </c>
      <c r="AL1138" s="22">
        <f t="shared" ref="AL1138:AN1138" si="4717">AF1138+AI1138</f>
        <v>62.23</v>
      </c>
      <c r="AM1138" s="22">
        <f t="shared" si="4717"/>
        <v>62.23</v>
      </c>
      <c r="AN1138" s="22">
        <f t="shared" si="4717"/>
        <v>0</v>
      </c>
      <c r="AO1138" s="22">
        <f t="shared" ref="AO1138:AQ1138" si="4718">SUM(J1138+M1138+P1138+S1138+W1138+Z1138+AC1138+AF1138+AI1138)</f>
        <v>255.39</v>
      </c>
      <c r="AP1138" s="22">
        <f t="shared" si="4718"/>
        <v>179.26</v>
      </c>
      <c r="AQ1138" s="22">
        <f t="shared" si="4718"/>
        <v>76.13</v>
      </c>
      <c r="AR1138" s="22">
        <v>0.0</v>
      </c>
      <c r="AS1138" s="22">
        <f t="shared" si="27"/>
        <v>76.13</v>
      </c>
      <c r="AT1138" s="22">
        <f t="shared" si="28"/>
        <v>76.13</v>
      </c>
      <c r="AU1138" s="22">
        <f t="shared" si="29"/>
        <v>0</v>
      </c>
      <c r="AV1138" s="22">
        <f t="shared" si="4719"/>
        <v>9951.6</v>
      </c>
      <c r="AW1138" s="22">
        <f t="shared" si="31"/>
        <v>9951.6</v>
      </c>
      <c r="AX1138" s="22">
        <f t="shared" si="32"/>
        <v>0</v>
      </c>
      <c r="AY1138" s="22">
        <v>175.06</v>
      </c>
      <c r="AZ1138" s="22">
        <f t="shared" si="33"/>
        <v>175.06</v>
      </c>
      <c r="BA1138" s="22">
        <f t="shared" si="34"/>
        <v>0</v>
      </c>
      <c r="BB1138" s="22">
        <f t="shared" si="35"/>
        <v>10126.66</v>
      </c>
      <c r="BC1138" s="22">
        <f t="shared" ref="BC1138:BD1138" si="4720">SUM(AW1138+AZ1138)</f>
        <v>10126.66</v>
      </c>
      <c r="BD1138" s="22">
        <f t="shared" si="4720"/>
        <v>0</v>
      </c>
      <c r="BE1138" s="22">
        <f t="shared" si="37"/>
        <v>0</v>
      </c>
      <c r="BF1138" s="27">
        <v>0.0</v>
      </c>
      <c r="BG1138" s="22">
        <f t="shared" si="38"/>
        <v>0</v>
      </c>
      <c r="BH1138" s="22">
        <f t="shared" si="39"/>
        <v>0</v>
      </c>
      <c r="BI1138" s="22">
        <v>724.36</v>
      </c>
      <c r="BJ1138" s="22">
        <f t="shared" si="40"/>
        <v>724.36</v>
      </c>
      <c r="BK1138" s="22">
        <f t="shared" si="41"/>
        <v>0</v>
      </c>
      <c r="BL1138" s="22"/>
      <c r="BM1138" s="22">
        <f t="shared" si="42"/>
        <v>0</v>
      </c>
      <c r="BN1138" s="22" t="str">
        <f t="shared" si="43"/>
        <v/>
      </c>
      <c r="BO1138" s="22">
        <f t="shared" ref="BO1138:BQ1138" si="4721">BF1138+BI1138+BL1138</f>
        <v>724.36</v>
      </c>
      <c r="BP1138" s="22">
        <f t="shared" si="4721"/>
        <v>724.36</v>
      </c>
      <c r="BQ1138" s="22">
        <f t="shared" si="4721"/>
        <v>0</v>
      </c>
      <c r="BR1138" s="22">
        <f t="shared" si="45"/>
        <v>0</v>
      </c>
      <c r="BS1138" s="22">
        <v>0.0</v>
      </c>
      <c r="BT1138" s="22">
        <f t="shared" si="46"/>
        <v>0</v>
      </c>
      <c r="BU1138" s="22">
        <f t="shared" si="47"/>
        <v>0</v>
      </c>
      <c r="BV1138" s="22">
        <f t="shared" si="48"/>
        <v>0</v>
      </c>
      <c r="BW1138" s="27">
        <v>1691.93</v>
      </c>
      <c r="BX1138" s="22">
        <f t="shared" si="49"/>
        <v>1691.93</v>
      </c>
      <c r="BY1138" s="22">
        <f t="shared" si="50"/>
        <v>0</v>
      </c>
      <c r="BZ1138" s="22">
        <f t="shared" si="51"/>
        <v>0</v>
      </c>
      <c r="CA1138" s="22">
        <f t="shared" si="52"/>
        <v>0</v>
      </c>
    </row>
    <row r="1139" ht="14.25" customHeight="1">
      <c r="A1139" s="14" t="s">
        <v>5063</v>
      </c>
      <c r="B1139" s="30" t="s">
        <v>4807</v>
      </c>
      <c r="C1139" s="14"/>
      <c r="D1139" s="14" t="s">
        <v>5064</v>
      </c>
      <c r="E1139" s="14" t="s">
        <v>5065</v>
      </c>
      <c r="F1139" s="14" t="s">
        <v>3684</v>
      </c>
      <c r="G1139" s="14" t="s">
        <v>5066</v>
      </c>
      <c r="H1139" s="25" t="s">
        <v>4810</v>
      </c>
      <c r="I1139" s="26">
        <v>76.13</v>
      </c>
      <c r="J1139" s="22">
        <v>0.0</v>
      </c>
      <c r="K1139" s="22">
        <f t="shared" si="6"/>
        <v>0</v>
      </c>
      <c r="L1139" s="22">
        <f t="shared" si="7"/>
        <v>0</v>
      </c>
      <c r="M1139" s="22">
        <v>0.0</v>
      </c>
      <c r="N1139" s="22">
        <f t="shared" si="8"/>
        <v>0</v>
      </c>
      <c r="O1139" s="22">
        <f t="shared" si="9"/>
        <v>0</v>
      </c>
      <c r="P1139" s="22">
        <v>10.0</v>
      </c>
      <c r="Q1139" s="22">
        <f t="shared" si="10"/>
        <v>0</v>
      </c>
      <c r="R1139" s="22">
        <f t="shared" si="11"/>
        <v>10</v>
      </c>
      <c r="S1139" s="22">
        <v>100.0</v>
      </c>
      <c r="T1139" s="22">
        <f t="shared" si="12"/>
        <v>33.87</v>
      </c>
      <c r="U1139" s="22">
        <f t="shared" si="13"/>
        <v>66.13</v>
      </c>
      <c r="V1139" s="22">
        <f t="shared" si="14"/>
        <v>0</v>
      </c>
      <c r="W1139" s="22">
        <v>13.9</v>
      </c>
      <c r="X1139" s="22">
        <f t="shared" si="15"/>
        <v>13.9</v>
      </c>
      <c r="Y1139" s="22">
        <f t="shared" si="16"/>
        <v>0</v>
      </c>
      <c r="Z1139" s="22">
        <v>0.39</v>
      </c>
      <c r="AA1139" s="22">
        <f t="shared" si="17"/>
        <v>0.39</v>
      </c>
      <c r="AB1139" s="22">
        <f t="shared" si="18"/>
        <v>0</v>
      </c>
      <c r="AC1139" s="22">
        <v>68.87</v>
      </c>
      <c r="AD1139" s="22">
        <f t="shared" si="19"/>
        <v>68.87</v>
      </c>
      <c r="AE1139" s="22">
        <f t="shared" si="20"/>
        <v>0</v>
      </c>
      <c r="AF1139" s="22">
        <v>1.37</v>
      </c>
      <c r="AG1139" s="22">
        <f t="shared" si="21"/>
        <v>1.37</v>
      </c>
      <c r="AH1139" s="22">
        <f t="shared" si="22"/>
        <v>0</v>
      </c>
      <c r="AI1139" s="22">
        <v>60.86</v>
      </c>
      <c r="AJ1139" s="22">
        <f t="shared" si="23"/>
        <v>60.86</v>
      </c>
      <c r="AK1139" s="22">
        <f t="shared" si="24"/>
        <v>0</v>
      </c>
      <c r="AL1139" s="22">
        <f t="shared" ref="AL1139:AN1139" si="4722">AF1139+AI1139</f>
        <v>62.23</v>
      </c>
      <c r="AM1139" s="22">
        <f t="shared" si="4722"/>
        <v>62.23</v>
      </c>
      <c r="AN1139" s="22">
        <f t="shared" si="4722"/>
        <v>0</v>
      </c>
      <c r="AO1139" s="22">
        <f t="shared" ref="AO1139:AQ1139" si="4723">SUM(J1139+M1139+P1139+S1139+W1139+Z1139+AC1139+AF1139+AI1139)</f>
        <v>255.39</v>
      </c>
      <c r="AP1139" s="22">
        <f t="shared" si="4723"/>
        <v>179.26</v>
      </c>
      <c r="AQ1139" s="22">
        <f t="shared" si="4723"/>
        <v>76.13</v>
      </c>
      <c r="AR1139" s="22">
        <v>0.0</v>
      </c>
      <c r="AS1139" s="22">
        <f t="shared" si="27"/>
        <v>76.13</v>
      </c>
      <c r="AT1139" s="22">
        <f t="shared" si="28"/>
        <v>76.13</v>
      </c>
      <c r="AU1139" s="22">
        <f t="shared" si="29"/>
        <v>0</v>
      </c>
      <c r="AV1139" s="22">
        <f>37.95*120</f>
        <v>4554</v>
      </c>
      <c r="AW1139" s="22">
        <f t="shared" si="31"/>
        <v>4554</v>
      </c>
      <c r="AX1139" s="22">
        <f t="shared" si="32"/>
        <v>0</v>
      </c>
      <c r="AY1139" s="22">
        <v>70.73</v>
      </c>
      <c r="AZ1139" s="22">
        <f t="shared" si="33"/>
        <v>70.73</v>
      </c>
      <c r="BA1139" s="22">
        <f t="shared" si="34"/>
        <v>0</v>
      </c>
      <c r="BB1139" s="22">
        <f t="shared" si="35"/>
        <v>4624.73</v>
      </c>
      <c r="BC1139" s="22">
        <f t="shared" ref="BC1139:BD1139" si="4724">SUM(AW1139+AZ1139)</f>
        <v>4624.73</v>
      </c>
      <c r="BD1139" s="22">
        <f t="shared" si="4724"/>
        <v>0</v>
      </c>
      <c r="BE1139" s="22">
        <f t="shared" si="37"/>
        <v>0</v>
      </c>
      <c r="BF1139" s="27">
        <v>0.0</v>
      </c>
      <c r="BG1139" s="22">
        <f t="shared" si="38"/>
        <v>0</v>
      </c>
      <c r="BH1139" s="22">
        <f t="shared" si="39"/>
        <v>0</v>
      </c>
      <c r="BI1139" s="22">
        <v>440.22</v>
      </c>
      <c r="BJ1139" s="22">
        <f t="shared" si="40"/>
        <v>440.22</v>
      </c>
      <c r="BK1139" s="22">
        <f t="shared" si="41"/>
        <v>0</v>
      </c>
      <c r="BL1139" s="22"/>
      <c r="BM1139" s="22">
        <f t="shared" si="42"/>
        <v>0</v>
      </c>
      <c r="BN1139" s="22" t="str">
        <f t="shared" si="43"/>
        <v/>
      </c>
      <c r="BO1139" s="22">
        <f t="shared" ref="BO1139:BQ1139" si="4725">BF1139+BI1139+BL1139</f>
        <v>440.22</v>
      </c>
      <c r="BP1139" s="22">
        <f t="shared" si="4725"/>
        <v>440.22</v>
      </c>
      <c r="BQ1139" s="22">
        <f t="shared" si="4725"/>
        <v>0</v>
      </c>
      <c r="BR1139" s="22">
        <f t="shared" si="45"/>
        <v>0</v>
      </c>
      <c r="BS1139" s="22">
        <v>0.0</v>
      </c>
      <c r="BT1139" s="22">
        <f t="shared" si="46"/>
        <v>0</v>
      </c>
      <c r="BU1139" s="22">
        <f t="shared" si="47"/>
        <v>0</v>
      </c>
      <c r="BV1139" s="22">
        <f t="shared" si="48"/>
        <v>0</v>
      </c>
      <c r="BW1139" s="27">
        <v>0.0</v>
      </c>
      <c r="BX1139" s="22">
        <f t="shared" si="49"/>
        <v>0</v>
      </c>
      <c r="BY1139" s="22">
        <f t="shared" si="50"/>
        <v>0</v>
      </c>
      <c r="BZ1139" s="22">
        <f t="shared" si="51"/>
        <v>0</v>
      </c>
      <c r="CA1139" s="22">
        <f t="shared" si="52"/>
        <v>0</v>
      </c>
    </row>
    <row r="1140" ht="14.25" customHeight="1">
      <c r="A1140" s="14" t="s">
        <v>5067</v>
      </c>
      <c r="B1140" s="30" t="s">
        <v>4807</v>
      </c>
      <c r="C1140" s="14"/>
      <c r="D1140" s="14" t="s">
        <v>5068</v>
      </c>
      <c r="E1140" s="14" t="s">
        <v>1010</v>
      </c>
      <c r="F1140" s="14" t="s">
        <v>3792</v>
      </c>
      <c r="G1140" s="14" t="s">
        <v>5069</v>
      </c>
      <c r="H1140" s="25" t="s">
        <v>4810</v>
      </c>
      <c r="I1140" s="26">
        <v>76.13</v>
      </c>
      <c r="J1140" s="22">
        <v>0.0</v>
      </c>
      <c r="K1140" s="22">
        <f t="shared" si="6"/>
        <v>0</v>
      </c>
      <c r="L1140" s="22">
        <f t="shared" si="7"/>
        <v>0</v>
      </c>
      <c r="M1140" s="22">
        <v>0.0</v>
      </c>
      <c r="N1140" s="22">
        <f t="shared" si="8"/>
        <v>0</v>
      </c>
      <c r="O1140" s="22">
        <f t="shared" si="9"/>
        <v>0</v>
      </c>
      <c r="P1140" s="22">
        <v>10.0</v>
      </c>
      <c r="Q1140" s="22">
        <f t="shared" si="10"/>
        <v>0</v>
      </c>
      <c r="R1140" s="22">
        <f t="shared" si="11"/>
        <v>10</v>
      </c>
      <c r="S1140" s="22">
        <v>100.0</v>
      </c>
      <c r="T1140" s="22">
        <f t="shared" si="12"/>
        <v>33.87</v>
      </c>
      <c r="U1140" s="22">
        <f t="shared" si="13"/>
        <v>66.13</v>
      </c>
      <c r="V1140" s="22">
        <f t="shared" si="14"/>
        <v>0</v>
      </c>
      <c r="W1140" s="22">
        <v>13.9</v>
      </c>
      <c r="X1140" s="22">
        <f t="shared" si="15"/>
        <v>13.9</v>
      </c>
      <c r="Y1140" s="22">
        <f t="shared" si="16"/>
        <v>0</v>
      </c>
      <c r="Z1140" s="22">
        <v>0.39</v>
      </c>
      <c r="AA1140" s="22">
        <f t="shared" si="17"/>
        <v>0.39</v>
      </c>
      <c r="AB1140" s="22">
        <f t="shared" si="18"/>
        <v>0</v>
      </c>
      <c r="AC1140" s="22">
        <v>68.87</v>
      </c>
      <c r="AD1140" s="22">
        <f t="shared" si="19"/>
        <v>68.87</v>
      </c>
      <c r="AE1140" s="22">
        <f t="shared" si="20"/>
        <v>0</v>
      </c>
      <c r="AF1140" s="22">
        <v>1.37</v>
      </c>
      <c r="AG1140" s="22">
        <f t="shared" si="21"/>
        <v>1.37</v>
      </c>
      <c r="AH1140" s="22">
        <f t="shared" si="22"/>
        <v>0</v>
      </c>
      <c r="AI1140" s="22">
        <v>60.86</v>
      </c>
      <c r="AJ1140" s="22">
        <f t="shared" si="23"/>
        <v>60.86</v>
      </c>
      <c r="AK1140" s="22">
        <f t="shared" si="24"/>
        <v>0</v>
      </c>
      <c r="AL1140" s="22">
        <f t="shared" ref="AL1140:AN1140" si="4726">AF1140+AI1140</f>
        <v>62.23</v>
      </c>
      <c r="AM1140" s="22">
        <f t="shared" si="4726"/>
        <v>62.23</v>
      </c>
      <c r="AN1140" s="22">
        <f t="shared" si="4726"/>
        <v>0</v>
      </c>
      <c r="AO1140" s="22">
        <f t="shared" ref="AO1140:AQ1140" si="4727">SUM(J1140+M1140+P1140+S1140+W1140+Z1140+AC1140+AF1140+AI1140)</f>
        <v>255.39</v>
      </c>
      <c r="AP1140" s="22">
        <f t="shared" si="4727"/>
        <v>179.26</v>
      </c>
      <c r="AQ1140" s="22">
        <f t="shared" si="4727"/>
        <v>76.13</v>
      </c>
      <c r="AR1140" s="22">
        <v>0.0</v>
      </c>
      <c r="AS1140" s="22">
        <f t="shared" si="27"/>
        <v>76.13</v>
      </c>
      <c r="AT1140" s="22">
        <f t="shared" si="28"/>
        <v>76.13</v>
      </c>
      <c r="AU1140" s="22">
        <f t="shared" si="29"/>
        <v>0</v>
      </c>
      <c r="AV1140" s="22">
        <f t="shared" ref="AV1140:AV1145" si="4732">82.93*120</f>
        <v>9951.6</v>
      </c>
      <c r="AW1140" s="22">
        <f t="shared" si="31"/>
        <v>9951.6</v>
      </c>
      <c r="AX1140" s="22">
        <f t="shared" si="32"/>
        <v>0</v>
      </c>
      <c r="AY1140" s="22">
        <v>175.06</v>
      </c>
      <c r="AZ1140" s="22">
        <f t="shared" si="33"/>
        <v>175.06</v>
      </c>
      <c r="BA1140" s="22">
        <f t="shared" si="34"/>
        <v>0</v>
      </c>
      <c r="BB1140" s="22">
        <f t="shared" si="35"/>
        <v>10126.66</v>
      </c>
      <c r="BC1140" s="22">
        <f t="shared" ref="BC1140:BD1140" si="4728">SUM(AW1140+AZ1140)</f>
        <v>10126.66</v>
      </c>
      <c r="BD1140" s="22">
        <f t="shared" si="4728"/>
        <v>0</v>
      </c>
      <c r="BE1140" s="22">
        <f t="shared" si="37"/>
        <v>0</v>
      </c>
      <c r="BF1140" s="27">
        <v>0.0</v>
      </c>
      <c r="BG1140" s="22">
        <f t="shared" si="38"/>
        <v>0</v>
      </c>
      <c r="BH1140" s="22">
        <f t="shared" si="39"/>
        <v>0</v>
      </c>
      <c r="BI1140" s="22">
        <v>0.0</v>
      </c>
      <c r="BJ1140" s="22">
        <f t="shared" si="40"/>
        <v>0</v>
      </c>
      <c r="BK1140" s="22">
        <f t="shared" si="41"/>
        <v>0</v>
      </c>
      <c r="BL1140" s="22"/>
      <c r="BM1140" s="22">
        <f t="shared" si="42"/>
        <v>0</v>
      </c>
      <c r="BN1140" s="22" t="str">
        <f t="shared" si="43"/>
        <v/>
      </c>
      <c r="BO1140" s="22">
        <f t="shared" ref="BO1140:BQ1140" si="4729">BF1140+BI1140+BL1140</f>
        <v>0</v>
      </c>
      <c r="BP1140" s="22">
        <f t="shared" si="4729"/>
        <v>0</v>
      </c>
      <c r="BQ1140" s="22">
        <f t="shared" si="4729"/>
        <v>0</v>
      </c>
      <c r="BR1140" s="22">
        <f t="shared" si="45"/>
        <v>0</v>
      </c>
      <c r="BS1140" s="22">
        <v>0.0</v>
      </c>
      <c r="BT1140" s="22">
        <f t="shared" si="46"/>
        <v>0</v>
      </c>
      <c r="BU1140" s="22">
        <f t="shared" si="47"/>
        <v>0</v>
      </c>
      <c r="BV1140" s="22">
        <f t="shared" si="48"/>
        <v>0</v>
      </c>
      <c r="BW1140" s="27">
        <v>1894.12</v>
      </c>
      <c r="BX1140" s="22">
        <f t="shared" si="49"/>
        <v>1894.12</v>
      </c>
      <c r="BY1140" s="22">
        <f t="shared" si="50"/>
        <v>0</v>
      </c>
      <c r="BZ1140" s="22">
        <f t="shared" si="51"/>
        <v>0</v>
      </c>
      <c r="CA1140" s="22">
        <f t="shared" si="52"/>
        <v>0</v>
      </c>
    </row>
    <row r="1141" ht="14.25" customHeight="1">
      <c r="A1141" s="14" t="s">
        <v>5070</v>
      </c>
      <c r="B1141" s="30" t="s">
        <v>4807</v>
      </c>
      <c r="C1141" s="14"/>
      <c r="D1141" s="14" t="s">
        <v>5071</v>
      </c>
      <c r="E1141" s="14" t="s">
        <v>1010</v>
      </c>
      <c r="F1141" s="14" t="s">
        <v>4610</v>
      </c>
      <c r="G1141" s="14" t="s">
        <v>5072</v>
      </c>
      <c r="H1141" s="25" t="s">
        <v>4810</v>
      </c>
      <c r="I1141" s="26">
        <v>76.13</v>
      </c>
      <c r="J1141" s="22">
        <v>0.0</v>
      </c>
      <c r="K1141" s="22">
        <f t="shared" si="6"/>
        <v>0</v>
      </c>
      <c r="L1141" s="22">
        <f t="shared" si="7"/>
        <v>0</v>
      </c>
      <c r="M1141" s="22">
        <v>0.0</v>
      </c>
      <c r="N1141" s="22">
        <f t="shared" si="8"/>
        <v>0</v>
      </c>
      <c r="O1141" s="22">
        <f t="shared" si="9"/>
        <v>0</v>
      </c>
      <c r="P1141" s="22">
        <v>22.0</v>
      </c>
      <c r="Q1141" s="22">
        <f t="shared" si="10"/>
        <v>0</v>
      </c>
      <c r="R1141" s="22">
        <f t="shared" si="11"/>
        <v>22</v>
      </c>
      <c r="S1141" s="22">
        <v>100.0</v>
      </c>
      <c r="T1141" s="22">
        <f t="shared" si="12"/>
        <v>45.87</v>
      </c>
      <c r="U1141" s="22">
        <f t="shared" si="13"/>
        <v>54.13</v>
      </c>
      <c r="V1141" s="22">
        <f t="shared" si="14"/>
        <v>0</v>
      </c>
      <c r="W1141" s="22">
        <v>13.9</v>
      </c>
      <c r="X1141" s="22">
        <f t="shared" si="15"/>
        <v>13.9</v>
      </c>
      <c r="Y1141" s="22">
        <f t="shared" si="16"/>
        <v>0</v>
      </c>
      <c r="Z1141" s="22">
        <v>0.39</v>
      </c>
      <c r="AA1141" s="22">
        <f t="shared" si="17"/>
        <v>0.39</v>
      </c>
      <c r="AB1141" s="22">
        <f t="shared" si="18"/>
        <v>0</v>
      </c>
      <c r="AC1141" s="22">
        <v>68.87</v>
      </c>
      <c r="AD1141" s="22">
        <f t="shared" si="19"/>
        <v>68.87</v>
      </c>
      <c r="AE1141" s="22">
        <f t="shared" si="20"/>
        <v>0</v>
      </c>
      <c r="AF1141" s="22">
        <v>1.37</v>
      </c>
      <c r="AG1141" s="22">
        <f t="shared" si="21"/>
        <v>1.37</v>
      </c>
      <c r="AH1141" s="22">
        <f t="shared" si="22"/>
        <v>0</v>
      </c>
      <c r="AI1141" s="22">
        <v>60.86</v>
      </c>
      <c r="AJ1141" s="22">
        <f t="shared" si="23"/>
        <v>60.86</v>
      </c>
      <c r="AK1141" s="22">
        <f t="shared" si="24"/>
        <v>0</v>
      </c>
      <c r="AL1141" s="22">
        <f t="shared" ref="AL1141:AN1141" si="4730">AF1141+AI1141</f>
        <v>62.23</v>
      </c>
      <c r="AM1141" s="22">
        <f t="shared" si="4730"/>
        <v>62.23</v>
      </c>
      <c r="AN1141" s="22">
        <f t="shared" si="4730"/>
        <v>0</v>
      </c>
      <c r="AO1141" s="22">
        <f t="shared" ref="AO1141:AQ1141" si="4731">SUM(J1141+M1141+P1141+S1141+W1141+Z1141+AC1141+AF1141+AI1141)</f>
        <v>267.39</v>
      </c>
      <c r="AP1141" s="22">
        <f t="shared" si="4731"/>
        <v>191.26</v>
      </c>
      <c r="AQ1141" s="22">
        <f t="shared" si="4731"/>
        <v>76.13</v>
      </c>
      <c r="AR1141" s="22">
        <v>0.0</v>
      </c>
      <c r="AS1141" s="22">
        <f t="shared" si="27"/>
        <v>76.13</v>
      </c>
      <c r="AT1141" s="22">
        <f t="shared" si="28"/>
        <v>76.13</v>
      </c>
      <c r="AU1141" s="22">
        <f t="shared" si="29"/>
        <v>0</v>
      </c>
      <c r="AV1141" s="22">
        <f t="shared" si="4732"/>
        <v>9951.6</v>
      </c>
      <c r="AW1141" s="22">
        <f t="shared" si="31"/>
        <v>9951.6</v>
      </c>
      <c r="AX1141" s="22">
        <f t="shared" si="32"/>
        <v>0</v>
      </c>
      <c r="AY1141" s="22">
        <v>175.06</v>
      </c>
      <c r="AZ1141" s="22">
        <f t="shared" si="33"/>
        <v>175.06</v>
      </c>
      <c r="BA1141" s="22">
        <f t="shared" si="34"/>
        <v>0</v>
      </c>
      <c r="BB1141" s="22">
        <f t="shared" si="35"/>
        <v>10126.66</v>
      </c>
      <c r="BC1141" s="22">
        <f t="shared" ref="BC1141:BD1141" si="4733">SUM(AW1141+AZ1141)</f>
        <v>10126.66</v>
      </c>
      <c r="BD1141" s="22">
        <f t="shared" si="4733"/>
        <v>0</v>
      </c>
      <c r="BE1141" s="22">
        <f t="shared" si="37"/>
        <v>0</v>
      </c>
      <c r="BF1141" s="27">
        <v>0.0</v>
      </c>
      <c r="BG1141" s="22">
        <f t="shared" si="38"/>
        <v>0</v>
      </c>
      <c r="BH1141" s="22">
        <f t="shared" si="39"/>
        <v>0</v>
      </c>
      <c r="BI1141" s="22">
        <v>283.41</v>
      </c>
      <c r="BJ1141" s="22">
        <f t="shared" si="40"/>
        <v>283.41</v>
      </c>
      <c r="BK1141" s="22">
        <f t="shared" si="41"/>
        <v>0</v>
      </c>
      <c r="BL1141" s="22"/>
      <c r="BM1141" s="22">
        <f t="shared" si="42"/>
        <v>0</v>
      </c>
      <c r="BN1141" s="22" t="str">
        <f t="shared" si="43"/>
        <v/>
      </c>
      <c r="BO1141" s="22">
        <f t="shared" ref="BO1141:BQ1141" si="4734">BF1141+BI1141+BL1141</f>
        <v>283.41</v>
      </c>
      <c r="BP1141" s="22">
        <f t="shared" si="4734"/>
        <v>283.41</v>
      </c>
      <c r="BQ1141" s="22">
        <f t="shared" si="4734"/>
        <v>0</v>
      </c>
      <c r="BR1141" s="22">
        <f t="shared" si="45"/>
        <v>0</v>
      </c>
      <c r="BS1141" s="22">
        <v>0.0</v>
      </c>
      <c r="BT1141" s="22">
        <f t="shared" si="46"/>
        <v>0</v>
      </c>
      <c r="BU1141" s="22">
        <f t="shared" si="47"/>
        <v>0</v>
      </c>
      <c r="BV1141" s="22">
        <f t="shared" si="48"/>
        <v>0</v>
      </c>
      <c r="BW1141" s="27">
        <v>276.67</v>
      </c>
      <c r="BX1141" s="22">
        <f t="shared" si="49"/>
        <v>276.67</v>
      </c>
      <c r="BY1141" s="22">
        <f t="shared" si="50"/>
        <v>0</v>
      </c>
      <c r="BZ1141" s="22">
        <f t="shared" si="51"/>
        <v>0</v>
      </c>
      <c r="CA1141" s="22">
        <f t="shared" si="52"/>
        <v>0</v>
      </c>
    </row>
    <row r="1142" ht="14.25" customHeight="1">
      <c r="A1142" s="14" t="s">
        <v>5073</v>
      </c>
      <c r="B1142" s="30" t="s">
        <v>4807</v>
      </c>
      <c r="C1142" s="14"/>
      <c r="D1142" s="14" t="s">
        <v>5074</v>
      </c>
      <c r="E1142" s="14" t="s">
        <v>1010</v>
      </c>
      <c r="F1142" s="14" t="s">
        <v>3853</v>
      </c>
      <c r="G1142" s="14" t="s">
        <v>5075</v>
      </c>
      <c r="H1142" s="25" t="s">
        <v>4810</v>
      </c>
      <c r="I1142" s="26">
        <v>76.13</v>
      </c>
      <c r="J1142" s="22">
        <v>0.0</v>
      </c>
      <c r="K1142" s="22">
        <f t="shared" si="6"/>
        <v>0</v>
      </c>
      <c r="L1142" s="22">
        <f t="shared" si="7"/>
        <v>0</v>
      </c>
      <c r="M1142" s="22">
        <v>0.0</v>
      </c>
      <c r="N1142" s="22">
        <f t="shared" si="8"/>
        <v>0</v>
      </c>
      <c r="O1142" s="22">
        <f t="shared" si="9"/>
        <v>0</v>
      </c>
      <c r="P1142" s="22">
        <v>10.0</v>
      </c>
      <c r="Q1142" s="22">
        <f t="shared" si="10"/>
        <v>0</v>
      </c>
      <c r="R1142" s="22">
        <f t="shared" si="11"/>
        <v>10</v>
      </c>
      <c r="S1142" s="22">
        <v>100.0</v>
      </c>
      <c r="T1142" s="22">
        <f t="shared" si="12"/>
        <v>33.87</v>
      </c>
      <c r="U1142" s="22">
        <f t="shared" si="13"/>
        <v>66.13</v>
      </c>
      <c r="V1142" s="22">
        <f t="shared" si="14"/>
        <v>0</v>
      </c>
      <c r="W1142" s="22">
        <v>13.9</v>
      </c>
      <c r="X1142" s="22">
        <f t="shared" si="15"/>
        <v>13.9</v>
      </c>
      <c r="Y1142" s="22">
        <f t="shared" si="16"/>
        <v>0</v>
      </c>
      <c r="Z1142" s="22">
        <v>0.39</v>
      </c>
      <c r="AA1142" s="22">
        <f t="shared" si="17"/>
        <v>0.39</v>
      </c>
      <c r="AB1142" s="22">
        <f t="shared" si="18"/>
        <v>0</v>
      </c>
      <c r="AC1142" s="22">
        <v>68.87</v>
      </c>
      <c r="AD1142" s="22">
        <f t="shared" si="19"/>
        <v>68.87</v>
      </c>
      <c r="AE1142" s="22">
        <f t="shared" si="20"/>
        <v>0</v>
      </c>
      <c r="AF1142" s="22">
        <v>1.37</v>
      </c>
      <c r="AG1142" s="22">
        <f t="shared" si="21"/>
        <v>1.37</v>
      </c>
      <c r="AH1142" s="22">
        <f t="shared" si="22"/>
        <v>0</v>
      </c>
      <c r="AI1142" s="22">
        <v>60.86</v>
      </c>
      <c r="AJ1142" s="22">
        <f t="shared" si="23"/>
        <v>60.86</v>
      </c>
      <c r="AK1142" s="22">
        <f t="shared" si="24"/>
        <v>0</v>
      </c>
      <c r="AL1142" s="22">
        <f t="shared" ref="AL1142:AN1142" si="4735">AF1142+AI1142</f>
        <v>62.23</v>
      </c>
      <c r="AM1142" s="22">
        <f t="shared" si="4735"/>
        <v>62.23</v>
      </c>
      <c r="AN1142" s="22">
        <f t="shared" si="4735"/>
        <v>0</v>
      </c>
      <c r="AO1142" s="22">
        <f t="shared" ref="AO1142:AQ1142" si="4736">SUM(J1142+M1142+P1142+S1142+W1142+Z1142+AC1142+AF1142+AI1142)</f>
        <v>255.39</v>
      </c>
      <c r="AP1142" s="22">
        <f t="shared" si="4736"/>
        <v>179.26</v>
      </c>
      <c r="AQ1142" s="22">
        <f t="shared" si="4736"/>
        <v>76.13</v>
      </c>
      <c r="AR1142" s="22">
        <v>0.0</v>
      </c>
      <c r="AS1142" s="22">
        <f t="shared" si="27"/>
        <v>76.13</v>
      </c>
      <c r="AT1142" s="22">
        <f t="shared" si="28"/>
        <v>76.13</v>
      </c>
      <c r="AU1142" s="22">
        <f t="shared" si="29"/>
        <v>0</v>
      </c>
      <c r="AV1142" s="22">
        <f t="shared" si="4732"/>
        <v>9951.6</v>
      </c>
      <c r="AW1142" s="22">
        <f t="shared" si="31"/>
        <v>9951.6</v>
      </c>
      <c r="AX1142" s="22">
        <f t="shared" si="32"/>
        <v>0</v>
      </c>
      <c r="AY1142" s="22">
        <v>175.06</v>
      </c>
      <c r="AZ1142" s="22">
        <f t="shared" si="33"/>
        <v>175.06</v>
      </c>
      <c r="BA1142" s="22">
        <f t="shared" si="34"/>
        <v>0</v>
      </c>
      <c r="BB1142" s="22">
        <f t="shared" si="35"/>
        <v>10126.66</v>
      </c>
      <c r="BC1142" s="22">
        <f t="shared" ref="BC1142:BD1142" si="4737">SUM(AW1142+AZ1142)</f>
        <v>10126.66</v>
      </c>
      <c r="BD1142" s="22">
        <f t="shared" si="4737"/>
        <v>0</v>
      </c>
      <c r="BE1142" s="22">
        <f t="shared" si="37"/>
        <v>0</v>
      </c>
      <c r="BF1142" s="27">
        <v>0.0</v>
      </c>
      <c r="BG1142" s="22">
        <f t="shared" si="38"/>
        <v>0</v>
      </c>
      <c r="BH1142" s="22">
        <f t="shared" si="39"/>
        <v>0</v>
      </c>
      <c r="BI1142" s="22">
        <v>283.41</v>
      </c>
      <c r="BJ1142" s="22">
        <f t="shared" si="40"/>
        <v>283.41</v>
      </c>
      <c r="BK1142" s="22">
        <f t="shared" si="41"/>
        <v>0</v>
      </c>
      <c r="BL1142" s="22"/>
      <c r="BM1142" s="22">
        <f t="shared" si="42"/>
        <v>0</v>
      </c>
      <c r="BN1142" s="22" t="str">
        <f t="shared" si="43"/>
        <v/>
      </c>
      <c r="BO1142" s="22">
        <f t="shared" ref="BO1142:BQ1142" si="4738">BF1142+BI1142+BL1142</f>
        <v>283.41</v>
      </c>
      <c r="BP1142" s="22">
        <f t="shared" si="4738"/>
        <v>283.41</v>
      </c>
      <c r="BQ1142" s="22">
        <f t="shared" si="4738"/>
        <v>0</v>
      </c>
      <c r="BR1142" s="22">
        <f t="shared" si="45"/>
        <v>0</v>
      </c>
      <c r="BS1142" s="22">
        <v>2711.9</v>
      </c>
      <c r="BT1142" s="22">
        <f t="shared" si="46"/>
        <v>2711.9</v>
      </c>
      <c r="BU1142" s="22">
        <f t="shared" si="47"/>
        <v>0</v>
      </c>
      <c r="BV1142" s="22">
        <f t="shared" si="48"/>
        <v>0</v>
      </c>
      <c r="BW1142" s="27">
        <v>3575.4</v>
      </c>
      <c r="BX1142" s="22">
        <f t="shared" si="49"/>
        <v>3575.4</v>
      </c>
      <c r="BY1142" s="22">
        <f t="shared" si="50"/>
        <v>0</v>
      </c>
      <c r="BZ1142" s="22">
        <f t="shared" si="51"/>
        <v>0</v>
      </c>
      <c r="CA1142" s="22">
        <f t="shared" si="52"/>
        <v>0</v>
      </c>
    </row>
    <row r="1143" ht="14.25" customHeight="1">
      <c r="A1143" s="14" t="s">
        <v>5076</v>
      </c>
      <c r="B1143" s="30" t="s">
        <v>4807</v>
      </c>
      <c r="C1143" s="14"/>
      <c r="D1143" s="14" t="s">
        <v>5077</v>
      </c>
      <c r="E1143" s="14" t="s">
        <v>1010</v>
      </c>
      <c r="F1143" s="14" t="s">
        <v>3865</v>
      </c>
      <c r="G1143" s="14" t="s">
        <v>5078</v>
      </c>
      <c r="H1143" s="25" t="s">
        <v>4810</v>
      </c>
      <c r="I1143" s="26">
        <v>76.13</v>
      </c>
      <c r="J1143" s="22">
        <v>0.0</v>
      </c>
      <c r="K1143" s="22">
        <f t="shared" si="6"/>
        <v>0</v>
      </c>
      <c r="L1143" s="22">
        <f t="shared" si="7"/>
        <v>0</v>
      </c>
      <c r="M1143" s="22">
        <v>0.0</v>
      </c>
      <c r="N1143" s="22">
        <f t="shared" si="8"/>
        <v>0</v>
      </c>
      <c r="O1143" s="22">
        <f t="shared" si="9"/>
        <v>0</v>
      </c>
      <c r="P1143" s="22">
        <v>10.0</v>
      </c>
      <c r="Q1143" s="22">
        <f t="shared" si="10"/>
        <v>0</v>
      </c>
      <c r="R1143" s="22">
        <f t="shared" si="11"/>
        <v>10</v>
      </c>
      <c r="S1143" s="22">
        <v>100.0</v>
      </c>
      <c r="T1143" s="22">
        <f t="shared" si="12"/>
        <v>33.87</v>
      </c>
      <c r="U1143" s="22">
        <f t="shared" si="13"/>
        <v>66.13</v>
      </c>
      <c r="V1143" s="22">
        <f t="shared" si="14"/>
        <v>0</v>
      </c>
      <c r="W1143" s="22">
        <v>13.9</v>
      </c>
      <c r="X1143" s="22">
        <f t="shared" si="15"/>
        <v>13.9</v>
      </c>
      <c r="Y1143" s="22">
        <f t="shared" si="16"/>
        <v>0</v>
      </c>
      <c r="Z1143" s="22">
        <v>0.39</v>
      </c>
      <c r="AA1143" s="22">
        <f t="shared" si="17"/>
        <v>0.39</v>
      </c>
      <c r="AB1143" s="22">
        <f t="shared" si="18"/>
        <v>0</v>
      </c>
      <c r="AC1143" s="22">
        <v>68.87</v>
      </c>
      <c r="AD1143" s="22">
        <f t="shared" si="19"/>
        <v>68.87</v>
      </c>
      <c r="AE1143" s="22">
        <f t="shared" si="20"/>
        <v>0</v>
      </c>
      <c r="AF1143" s="22">
        <v>1.37</v>
      </c>
      <c r="AG1143" s="22">
        <f t="shared" si="21"/>
        <v>1.37</v>
      </c>
      <c r="AH1143" s="22">
        <f t="shared" si="22"/>
        <v>0</v>
      </c>
      <c r="AI1143" s="22">
        <v>60.86</v>
      </c>
      <c r="AJ1143" s="22">
        <f t="shared" si="23"/>
        <v>60.86</v>
      </c>
      <c r="AK1143" s="22">
        <f t="shared" si="24"/>
        <v>0</v>
      </c>
      <c r="AL1143" s="22">
        <f t="shared" ref="AL1143:AN1143" si="4739">AF1143+AI1143</f>
        <v>62.23</v>
      </c>
      <c r="AM1143" s="22">
        <f t="shared" si="4739"/>
        <v>62.23</v>
      </c>
      <c r="AN1143" s="22">
        <f t="shared" si="4739"/>
        <v>0</v>
      </c>
      <c r="AO1143" s="22">
        <f t="shared" ref="AO1143:AQ1143" si="4740">SUM(J1143+M1143+P1143+S1143+W1143+Z1143+AC1143+AF1143+AI1143)</f>
        <v>255.39</v>
      </c>
      <c r="AP1143" s="22">
        <f t="shared" si="4740"/>
        <v>179.26</v>
      </c>
      <c r="AQ1143" s="22">
        <f t="shared" si="4740"/>
        <v>76.13</v>
      </c>
      <c r="AR1143" s="22">
        <v>0.0</v>
      </c>
      <c r="AS1143" s="22">
        <f t="shared" si="27"/>
        <v>76.13</v>
      </c>
      <c r="AT1143" s="22">
        <f t="shared" si="28"/>
        <v>76.13</v>
      </c>
      <c r="AU1143" s="22">
        <f t="shared" si="29"/>
        <v>0</v>
      </c>
      <c r="AV1143" s="22">
        <f t="shared" si="4732"/>
        <v>9951.6</v>
      </c>
      <c r="AW1143" s="22">
        <f t="shared" si="31"/>
        <v>9951.6</v>
      </c>
      <c r="AX1143" s="22">
        <f t="shared" si="32"/>
        <v>0</v>
      </c>
      <c r="AY1143" s="22">
        <v>175.06</v>
      </c>
      <c r="AZ1143" s="22">
        <f t="shared" si="33"/>
        <v>175.06</v>
      </c>
      <c r="BA1143" s="22">
        <f t="shared" si="34"/>
        <v>0</v>
      </c>
      <c r="BB1143" s="22">
        <f t="shared" si="35"/>
        <v>10126.66</v>
      </c>
      <c r="BC1143" s="22">
        <f t="shared" ref="BC1143:BD1143" si="4741">SUM(AW1143+AZ1143)</f>
        <v>10126.66</v>
      </c>
      <c r="BD1143" s="22">
        <f t="shared" si="4741"/>
        <v>0</v>
      </c>
      <c r="BE1143" s="22">
        <f t="shared" si="37"/>
        <v>0</v>
      </c>
      <c r="BF1143" s="27">
        <v>0.0</v>
      </c>
      <c r="BG1143" s="22">
        <f t="shared" si="38"/>
        <v>0</v>
      </c>
      <c r="BH1143" s="22">
        <f t="shared" si="39"/>
        <v>0</v>
      </c>
      <c r="BI1143" s="22">
        <v>283.41</v>
      </c>
      <c r="BJ1143" s="22">
        <f t="shared" si="40"/>
        <v>283.41</v>
      </c>
      <c r="BK1143" s="22">
        <f t="shared" si="41"/>
        <v>0</v>
      </c>
      <c r="BL1143" s="22"/>
      <c r="BM1143" s="22">
        <f t="shared" si="42"/>
        <v>0</v>
      </c>
      <c r="BN1143" s="22" t="str">
        <f t="shared" si="43"/>
        <v/>
      </c>
      <c r="BO1143" s="22">
        <f t="shared" ref="BO1143:BQ1143" si="4742">BF1143+BI1143+BL1143</f>
        <v>283.41</v>
      </c>
      <c r="BP1143" s="22">
        <f t="shared" si="4742"/>
        <v>283.41</v>
      </c>
      <c r="BQ1143" s="22">
        <f t="shared" si="4742"/>
        <v>0</v>
      </c>
      <c r="BR1143" s="22">
        <f t="shared" si="45"/>
        <v>0</v>
      </c>
      <c r="BS1143" s="22">
        <v>0.0</v>
      </c>
      <c r="BT1143" s="22">
        <f t="shared" si="46"/>
        <v>0</v>
      </c>
      <c r="BU1143" s="22">
        <f t="shared" si="47"/>
        <v>0</v>
      </c>
      <c r="BV1143" s="22">
        <f t="shared" si="48"/>
        <v>0</v>
      </c>
      <c r="BW1143" s="27">
        <v>1755.78</v>
      </c>
      <c r="BX1143" s="22">
        <f t="shared" si="49"/>
        <v>1755.78</v>
      </c>
      <c r="BY1143" s="22">
        <f t="shared" si="50"/>
        <v>0</v>
      </c>
      <c r="BZ1143" s="22">
        <f t="shared" si="51"/>
        <v>0</v>
      </c>
      <c r="CA1143" s="22">
        <f t="shared" si="52"/>
        <v>0</v>
      </c>
    </row>
    <row r="1144" ht="14.25" customHeight="1">
      <c r="A1144" s="14" t="s">
        <v>5079</v>
      </c>
      <c r="B1144" s="30" t="s">
        <v>4807</v>
      </c>
      <c r="C1144" s="14"/>
      <c r="D1144" s="14" t="s">
        <v>5080</v>
      </c>
      <c r="E1144" s="14" t="s">
        <v>5081</v>
      </c>
      <c r="F1144" s="14" t="s">
        <v>3853</v>
      </c>
      <c r="G1144" s="14" t="s">
        <v>5082</v>
      </c>
      <c r="H1144" s="25" t="s">
        <v>4810</v>
      </c>
      <c r="I1144" s="26">
        <v>76.13</v>
      </c>
      <c r="J1144" s="22">
        <v>0.0</v>
      </c>
      <c r="K1144" s="22">
        <f t="shared" si="6"/>
        <v>0</v>
      </c>
      <c r="L1144" s="22">
        <f t="shared" si="7"/>
        <v>0</v>
      </c>
      <c r="M1144" s="22">
        <v>0.0</v>
      </c>
      <c r="N1144" s="22">
        <f t="shared" si="8"/>
        <v>0</v>
      </c>
      <c r="O1144" s="22">
        <f t="shared" si="9"/>
        <v>0</v>
      </c>
      <c r="P1144" s="22">
        <v>22.0</v>
      </c>
      <c r="Q1144" s="22">
        <f t="shared" si="10"/>
        <v>0</v>
      </c>
      <c r="R1144" s="22">
        <f t="shared" si="11"/>
        <v>22</v>
      </c>
      <c r="S1144" s="22">
        <v>100.0</v>
      </c>
      <c r="T1144" s="22">
        <f t="shared" si="12"/>
        <v>45.87</v>
      </c>
      <c r="U1144" s="22">
        <f t="shared" si="13"/>
        <v>54.13</v>
      </c>
      <c r="V1144" s="22">
        <f t="shared" si="14"/>
        <v>0</v>
      </c>
      <c r="W1144" s="22">
        <v>13.9</v>
      </c>
      <c r="X1144" s="22">
        <f t="shared" si="15"/>
        <v>13.9</v>
      </c>
      <c r="Y1144" s="22">
        <f t="shared" si="16"/>
        <v>0</v>
      </c>
      <c r="Z1144" s="22">
        <v>0.39</v>
      </c>
      <c r="AA1144" s="22">
        <f t="shared" si="17"/>
        <v>0.39</v>
      </c>
      <c r="AB1144" s="22">
        <f t="shared" si="18"/>
        <v>0</v>
      </c>
      <c r="AC1144" s="22">
        <v>68.87</v>
      </c>
      <c r="AD1144" s="22">
        <f t="shared" si="19"/>
        <v>68.87</v>
      </c>
      <c r="AE1144" s="22">
        <f t="shared" si="20"/>
        <v>0</v>
      </c>
      <c r="AF1144" s="22">
        <v>1.37</v>
      </c>
      <c r="AG1144" s="22">
        <f t="shared" si="21"/>
        <v>1.37</v>
      </c>
      <c r="AH1144" s="22">
        <f t="shared" si="22"/>
        <v>0</v>
      </c>
      <c r="AI1144" s="22">
        <v>60.86</v>
      </c>
      <c r="AJ1144" s="22">
        <f t="shared" si="23"/>
        <v>60.86</v>
      </c>
      <c r="AK1144" s="22">
        <f t="shared" si="24"/>
        <v>0</v>
      </c>
      <c r="AL1144" s="22">
        <f t="shared" ref="AL1144:AN1144" si="4743">AF1144+AI1144</f>
        <v>62.23</v>
      </c>
      <c r="AM1144" s="22">
        <f t="shared" si="4743"/>
        <v>62.23</v>
      </c>
      <c r="AN1144" s="22">
        <f t="shared" si="4743"/>
        <v>0</v>
      </c>
      <c r="AO1144" s="22">
        <f t="shared" ref="AO1144:AQ1144" si="4744">SUM(J1144+M1144+P1144+S1144+W1144+Z1144+AC1144+AF1144+AI1144)</f>
        <v>267.39</v>
      </c>
      <c r="AP1144" s="22">
        <f t="shared" si="4744"/>
        <v>191.26</v>
      </c>
      <c r="AQ1144" s="22">
        <f t="shared" si="4744"/>
        <v>76.13</v>
      </c>
      <c r="AR1144" s="22">
        <v>0.0</v>
      </c>
      <c r="AS1144" s="22">
        <f t="shared" si="27"/>
        <v>76.13</v>
      </c>
      <c r="AT1144" s="22">
        <f t="shared" si="28"/>
        <v>76.13</v>
      </c>
      <c r="AU1144" s="22">
        <f t="shared" si="29"/>
        <v>0</v>
      </c>
      <c r="AV1144" s="22">
        <f t="shared" si="4732"/>
        <v>9951.6</v>
      </c>
      <c r="AW1144" s="22">
        <f t="shared" si="31"/>
        <v>9951.6</v>
      </c>
      <c r="AX1144" s="22">
        <f t="shared" si="32"/>
        <v>0</v>
      </c>
      <c r="AY1144" s="22">
        <v>175.06</v>
      </c>
      <c r="AZ1144" s="22">
        <f t="shared" si="33"/>
        <v>175.06</v>
      </c>
      <c r="BA1144" s="22">
        <f t="shared" si="34"/>
        <v>0</v>
      </c>
      <c r="BB1144" s="22">
        <f t="shared" si="35"/>
        <v>10126.66</v>
      </c>
      <c r="BC1144" s="22">
        <f t="shared" ref="BC1144:BD1144" si="4745">SUM(AW1144+AZ1144)</f>
        <v>10126.66</v>
      </c>
      <c r="BD1144" s="22">
        <f t="shared" si="4745"/>
        <v>0</v>
      </c>
      <c r="BE1144" s="22">
        <f t="shared" si="37"/>
        <v>0</v>
      </c>
      <c r="BF1144" s="27">
        <v>0.0</v>
      </c>
      <c r="BG1144" s="22">
        <f t="shared" si="38"/>
        <v>0</v>
      </c>
      <c r="BH1144" s="22">
        <f t="shared" si="39"/>
        <v>0</v>
      </c>
      <c r="BI1144" s="22">
        <v>283.41</v>
      </c>
      <c r="BJ1144" s="22">
        <f t="shared" si="40"/>
        <v>283.41</v>
      </c>
      <c r="BK1144" s="22">
        <f t="shared" si="41"/>
        <v>0</v>
      </c>
      <c r="BL1144" s="22"/>
      <c r="BM1144" s="22">
        <f t="shared" si="42"/>
        <v>0</v>
      </c>
      <c r="BN1144" s="22" t="str">
        <f t="shared" si="43"/>
        <v/>
      </c>
      <c r="BO1144" s="22">
        <f t="shared" ref="BO1144:BQ1144" si="4746">BF1144+BI1144+BL1144</f>
        <v>283.41</v>
      </c>
      <c r="BP1144" s="22">
        <f t="shared" si="4746"/>
        <v>283.41</v>
      </c>
      <c r="BQ1144" s="22">
        <f t="shared" si="4746"/>
        <v>0</v>
      </c>
      <c r="BR1144" s="22">
        <f t="shared" si="45"/>
        <v>0</v>
      </c>
      <c r="BS1144" s="22">
        <v>0.0</v>
      </c>
      <c r="BT1144" s="22">
        <f t="shared" si="46"/>
        <v>0</v>
      </c>
      <c r="BU1144" s="22">
        <f t="shared" si="47"/>
        <v>0</v>
      </c>
      <c r="BV1144" s="22">
        <f t="shared" si="48"/>
        <v>0</v>
      </c>
      <c r="BW1144" s="27">
        <v>0.0</v>
      </c>
      <c r="BX1144" s="22">
        <f t="shared" si="49"/>
        <v>0</v>
      </c>
      <c r="BY1144" s="22">
        <f t="shared" si="50"/>
        <v>0</v>
      </c>
      <c r="BZ1144" s="22">
        <f t="shared" si="51"/>
        <v>0</v>
      </c>
      <c r="CA1144" s="22">
        <f t="shared" si="52"/>
        <v>0</v>
      </c>
    </row>
    <row r="1145" ht="14.25" customHeight="1">
      <c r="A1145" s="14" t="s">
        <v>5083</v>
      </c>
      <c r="B1145" s="30" t="s">
        <v>4807</v>
      </c>
      <c r="C1145" s="14"/>
      <c r="D1145" s="14" t="s">
        <v>5084</v>
      </c>
      <c r="E1145" s="14" t="s">
        <v>5085</v>
      </c>
      <c r="F1145" s="14" t="s">
        <v>3977</v>
      </c>
      <c r="G1145" s="14" t="s">
        <v>5086</v>
      </c>
      <c r="H1145" s="25" t="s">
        <v>4810</v>
      </c>
      <c r="I1145" s="26">
        <v>76.13</v>
      </c>
      <c r="J1145" s="22">
        <v>0.0</v>
      </c>
      <c r="K1145" s="22">
        <f t="shared" si="6"/>
        <v>0</v>
      </c>
      <c r="L1145" s="22">
        <f t="shared" si="7"/>
        <v>0</v>
      </c>
      <c r="M1145" s="22">
        <v>0.0</v>
      </c>
      <c r="N1145" s="22">
        <f t="shared" si="8"/>
        <v>0</v>
      </c>
      <c r="O1145" s="22">
        <f t="shared" si="9"/>
        <v>0</v>
      </c>
      <c r="P1145" s="22">
        <v>10.0</v>
      </c>
      <c r="Q1145" s="22">
        <f t="shared" si="10"/>
        <v>0</v>
      </c>
      <c r="R1145" s="22">
        <f t="shared" si="11"/>
        <v>10</v>
      </c>
      <c r="S1145" s="22">
        <v>100.0</v>
      </c>
      <c r="T1145" s="22">
        <f t="shared" si="12"/>
        <v>33.87</v>
      </c>
      <c r="U1145" s="22">
        <f t="shared" si="13"/>
        <v>66.13</v>
      </c>
      <c r="V1145" s="22">
        <f t="shared" si="14"/>
        <v>0</v>
      </c>
      <c r="W1145" s="22">
        <v>13.9</v>
      </c>
      <c r="X1145" s="22">
        <f t="shared" si="15"/>
        <v>13.9</v>
      </c>
      <c r="Y1145" s="22">
        <f t="shared" si="16"/>
        <v>0</v>
      </c>
      <c r="Z1145" s="22">
        <v>0.39</v>
      </c>
      <c r="AA1145" s="22">
        <f t="shared" si="17"/>
        <v>0.39</v>
      </c>
      <c r="AB1145" s="22">
        <f t="shared" si="18"/>
        <v>0</v>
      </c>
      <c r="AC1145" s="22">
        <v>68.87</v>
      </c>
      <c r="AD1145" s="22">
        <f t="shared" si="19"/>
        <v>68.87</v>
      </c>
      <c r="AE1145" s="22">
        <f t="shared" si="20"/>
        <v>0</v>
      </c>
      <c r="AF1145" s="22">
        <v>1.37</v>
      </c>
      <c r="AG1145" s="22">
        <f t="shared" si="21"/>
        <v>1.37</v>
      </c>
      <c r="AH1145" s="22">
        <f t="shared" si="22"/>
        <v>0</v>
      </c>
      <c r="AI1145" s="22">
        <v>60.86</v>
      </c>
      <c r="AJ1145" s="22">
        <f t="shared" si="23"/>
        <v>60.86</v>
      </c>
      <c r="AK1145" s="22">
        <f t="shared" si="24"/>
        <v>0</v>
      </c>
      <c r="AL1145" s="22">
        <f t="shared" ref="AL1145:AN1145" si="4747">AF1145+AI1145</f>
        <v>62.23</v>
      </c>
      <c r="AM1145" s="22">
        <f t="shared" si="4747"/>
        <v>62.23</v>
      </c>
      <c r="AN1145" s="22">
        <f t="shared" si="4747"/>
        <v>0</v>
      </c>
      <c r="AO1145" s="22">
        <f t="shared" ref="AO1145:AQ1145" si="4748">SUM(J1145+M1145+P1145+S1145+W1145+Z1145+AC1145+AF1145+AI1145)</f>
        <v>255.39</v>
      </c>
      <c r="AP1145" s="22">
        <f t="shared" si="4748"/>
        <v>179.26</v>
      </c>
      <c r="AQ1145" s="22">
        <f t="shared" si="4748"/>
        <v>76.13</v>
      </c>
      <c r="AR1145" s="22">
        <v>0.0</v>
      </c>
      <c r="AS1145" s="22">
        <f t="shared" si="27"/>
        <v>76.13</v>
      </c>
      <c r="AT1145" s="22">
        <f t="shared" si="28"/>
        <v>76.13</v>
      </c>
      <c r="AU1145" s="22">
        <f t="shared" si="29"/>
        <v>0</v>
      </c>
      <c r="AV1145" s="22">
        <f t="shared" si="4732"/>
        <v>9951.6</v>
      </c>
      <c r="AW1145" s="22">
        <f t="shared" si="31"/>
        <v>9951.6</v>
      </c>
      <c r="AX1145" s="22">
        <f t="shared" si="32"/>
        <v>0</v>
      </c>
      <c r="AY1145" s="22">
        <v>175.06</v>
      </c>
      <c r="AZ1145" s="22">
        <f t="shared" si="33"/>
        <v>175.06</v>
      </c>
      <c r="BA1145" s="22">
        <f t="shared" si="34"/>
        <v>0</v>
      </c>
      <c r="BB1145" s="22">
        <f t="shared" si="35"/>
        <v>10126.66</v>
      </c>
      <c r="BC1145" s="22">
        <f t="shared" ref="BC1145:BD1145" si="4749">SUM(AW1145+AZ1145)</f>
        <v>10126.66</v>
      </c>
      <c r="BD1145" s="22">
        <f t="shared" si="4749"/>
        <v>0</v>
      </c>
      <c r="BE1145" s="22">
        <f t="shared" si="37"/>
        <v>0</v>
      </c>
      <c r="BF1145" s="27">
        <v>0.0</v>
      </c>
      <c r="BG1145" s="22">
        <f t="shared" si="38"/>
        <v>0</v>
      </c>
      <c r="BH1145" s="22">
        <f t="shared" si="39"/>
        <v>0</v>
      </c>
      <c r="BI1145" s="22">
        <v>0.0</v>
      </c>
      <c r="BJ1145" s="22">
        <f t="shared" si="40"/>
        <v>0</v>
      </c>
      <c r="BK1145" s="22">
        <f t="shared" si="41"/>
        <v>0</v>
      </c>
      <c r="BL1145" s="22"/>
      <c r="BM1145" s="22">
        <f t="shared" si="42"/>
        <v>0</v>
      </c>
      <c r="BN1145" s="22" t="str">
        <f t="shared" si="43"/>
        <v/>
      </c>
      <c r="BO1145" s="22">
        <f t="shared" ref="BO1145:BQ1145" si="4750">BF1145+BI1145+BL1145</f>
        <v>0</v>
      </c>
      <c r="BP1145" s="22">
        <f t="shared" si="4750"/>
        <v>0</v>
      </c>
      <c r="BQ1145" s="22">
        <f t="shared" si="4750"/>
        <v>0</v>
      </c>
      <c r="BR1145" s="22">
        <f t="shared" si="45"/>
        <v>0</v>
      </c>
      <c r="BS1145" s="22">
        <v>0.0</v>
      </c>
      <c r="BT1145" s="22">
        <f t="shared" si="46"/>
        <v>0</v>
      </c>
      <c r="BU1145" s="22">
        <f t="shared" si="47"/>
        <v>0</v>
      </c>
      <c r="BV1145" s="22">
        <f t="shared" si="48"/>
        <v>0</v>
      </c>
      <c r="BW1145" s="27">
        <v>1127.96</v>
      </c>
      <c r="BX1145" s="22">
        <f t="shared" si="49"/>
        <v>1127.96</v>
      </c>
      <c r="BY1145" s="22">
        <f t="shared" si="50"/>
        <v>0</v>
      </c>
      <c r="BZ1145" s="22">
        <f t="shared" si="51"/>
        <v>0</v>
      </c>
      <c r="CA1145" s="22">
        <f t="shared" si="52"/>
        <v>0</v>
      </c>
    </row>
    <row r="1146" ht="14.25" customHeight="1">
      <c r="A1146" s="14" t="s">
        <v>5087</v>
      </c>
      <c r="B1146" s="30" t="s">
        <v>4807</v>
      </c>
      <c r="C1146" s="14"/>
      <c r="D1146" s="14" t="s">
        <v>5088</v>
      </c>
      <c r="E1146" s="14" t="s">
        <v>312</v>
      </c>
      <c r="F1146" s="14" t="s">
        <v>508</v>
      </c>
      <c r="G1146" s="14" t="s">
        <v>5089</v>
      </c>
      <c r="H1146" s="25" t="s">
        <v>4810</v>
      </c>
      <c r="I1146" s="26">
        <v>76.13</v>
      </c>
      <c r="J1146" s="22">
        <v>0.0</v>
      </c>
      <c r="K1146" s="22">
        <f t="shared" si="6"/>
        <v>0</v>
      </c>
      <c r="L1146" s="22">
        <f t="shared" si="7"/>
        <v>0</v>
      </c>
      <c r="M1146" s="22">
        <v>0.0</v>
      </c>
      <c r="N1146" s="22">
        <f t="shared" si="8"/>
        <v>0</v>
      </c>
      <c r="O1146" s="22">
        <f t="shared" si="9"/>
        <v>0</v>
      </c>
      <c r="P1146" s="22">
        <v>22.0</v>
      </c>
      <c r="Q1146" s="22">
        <f t="shared" si="10"/>
        <v>0</v>
      </c>
      <c r="R1146" s="22">
        <f t="shared" si="11"/>
        <v>22</v>
      </c>
      <c r="S1146" s="22">
        <v>100.0</v>
      </c>
      <c r="T1146" s="22">
        <f t="shared" si="12"/>
        <v>45.87</v>
      </c>
      <c r="U1146" s="22">
        <f t="shared" si="13"/>
        <v>54.13</v>
      </c>
      <c r="V1146" s="22">
        <f t="shared" si="14"/>
        <v>0</v>
      </c>
      <c r="W1146" s="22">
        <v>13.9</v>
      </c>
      <c r="X1146" s="22">
        <f t="shared" si="15"/>
        <v>13.9</v>
      </c>
      <c r="Y1146" s="22">
        <f t="shared" si="16"/>
        <v>0</v>
      </c>
      <c r="Z1146" s="22">
        <v>0.39</v>
      </c>
      <c r="AA1146" s="22">
        <f t="shared" si="17"/>
        <v>0.39</v>
      </c>
      <c r="AB1146" s="22">
        <f t="shared" si="18"/>
        <v>0</v>
      </c>
      <c r="AC1146" s="22">
        <v>68.87</v>
      </c>
      <c r="AD1146" s="22">
        <f t="shared" si="19"/>
        <v>68.87</v>
      </c>
      <c r="AE1146" s="22">
        <f t="shared" si="20"/>
        <v>0</v>
      </c>
      <c r="AF1146" s="22">
        <v>1.37</v>
      </c>
      <c r="AG1146" s="22">
        <f t="shared" si="21"/>
        <v>1.37</v>
      </c>
      <c r="AH1146" s="22">
        <f t="shared" si="22"/>
        <v>0</v>
      </c>
      <c r="AI1146" s="22">
        <v>60.86</v>
      </c>
      <c r="AJ1146" s="22">
        <f t="shared" si="23"/>
        <v>60.86</v>
      </c>
      <c r="AK1146" s="22">
        <f t="shared" si="24"/>
        <v>0</v>
      </c>
      <c r="AL1146" s="22">
        <f t="shared" ref="AL1146:AN1146" si="4751">AF1146+AI1146</f>
        <v>62.23</v>
      </c>
      <c r="AM1146" s="22">
        <f t="shared" si="4751"/>
        <v>62.23</v>
      </c>
      <c r="AN1146" s="22">
        <f t="shared" si="4751"/>
        <v>0</v>
      </c>
      <c r="AO1146" s="22">
        <f t="shared" ref="AO1146:AQ1146" si="4752">SUM(J1146+M1146+P1146+S1146+W1146+Z1146+AC1146+AF1146+AI1146)</f>
        <v>267.39</v>
      </c>
      <c r="AP1146" s="22">
        <f t="shared" si="4752"/>
        <v>191.26</v>
      </c>
      <c r="AQ1146" s="22">
        <f t="shared" si="4752"/>
        <v>76.13</v>
      </c>
      <c r="AR1146" s="22">
        <v>0.0</v>
      </c>
      <c r="AS1146" s="22">
        <f t="shared" si="27"/>
        <v>76.13</v>
      </c>
      <c r="AT1146" s="22">
        <f t="shared" si="28"/>
        <v>76.13</v>
      </c>
      <c r="AU1146" s="22">
        <f t="shared" si="29"/>
        <v>0</v>
      </c>
      <c r="AV1146" s="22">
        <f t="shared" ref="AV1146:AV1148" si="4757">37.95*120</f>
        <v>4554</v>
      </c>
      <c r="AW1146" s="22">
        <f t="shared" si="31"/>
        <v>4554</v>
      </c>
      <c r="AX1146" s="22">
        <f t="shared" si="32"/>
        <v>0</v>
      </c>
      <c r="AY1146" s="22">
        <v>70.73</v>
      </c>
      <c r="AZ1146" s="22">
        <f t="shared" si="33"/>
        <v>70.73</v>
      </c>
      <c r="BA1146" s="22">
        <f t="shared" si="34"/>
        <v>0</v>
      </c>
      <c r="BB1146" s="22">
        <f t="shared" si="35"/>
        <v>4624.73</v>
      </c>
      <c r="BC1146" s="22">
        <f t="shared" ref="BC1146:BD1146" si="4753">SUM(AW1146+AZ1146)</f>
        <v>4624.73</v>
      </c>
      <c r="BD1146" s="22">
        <f t="shared" si="4753"/>
        <v>0</v>
      </c>
      <c r="BE1146" s="22">
        <f t="shared" si="37"/>
        <v>0</v>
      </c>
      <c r="BF1146" s="27">
        <v>0.0</v>
      </c>
      <c r="BG1146" s="22">
        <f t="shared" si="38"/>
        <v>0</v>
      </c>
      <c r="BH1146" s="22">
        <f t="shared" si="39"/>
        <v>0</v>
      </c>
      <c r="BI1146" s="22">
        <v>563.4399999999999</v>
      </c>
      <c r="BJ1146" s="22">
        <f t="shared" si="40"/>
        <v>563.44</v>
      </c>
      <c r="BK1146" s="22">
        <f t="shared" si="41"/>
        <v>0</v>
      </c>
      <c r="BL1146" s="22"/>
      <c r="BM1146" s="22">
        <f t="shared" si="42"/>
        <v>0</v>
      </c>
      <c r="BN1146" s="22" t="str">
        <f t="shared" si="43"/>
        <v/>
      </c>
      <c r="BO1146" s="22">
        <f t="shared" ref="BO1146:BQ1146" si="4754">BF1146+BI1146+BL1146</f>
        <v>563.44</v>
      </c>
      <c r="BP1146" s="22">
        <f t="shared" si="4754"/>
        <v>563.44</v>
      </c>
      <c r="BQ1146" s="22">
        <f t="shared" si="4754"/>
        <v>0</v>
      </c>
      <c r="BR1146" s="22">
        <f t="shared" si="45"/>
        <v>0</v>
      </c>
      <c r="BS1146" s="22">
        <v>0.0</v>
      </c>
      <c r="BT1146" s="22">
        <f t="shared" si="46"/>
        <v>0</v>
      </c>
      <c r="BU1146" s="22">
        <f t="shared" si="47"/>
        <v>0</v>
      </c>
      <c r="BV1146" s="22">
        <f t="shared" si="48"/>
        <v>0</v>
      </c>
      <c r="BW1146" s="27">
        <v>361.8</v>
      </c>
      <c r="BX1146" s="22">
        <f t="shared" si="49"/>
        <v>361.8</v>
      </c>
      <c r="BY1146" s="22">
        <f t="shared" si="50"/>
        <v>0</v>
      </c>
      <c r="BZ1146" s="22">
        <f t="shared" si="51"/>
        <v>0</v>
      </c>
      <c r="CA1146" s="22">
        <f t="shared" si="52"/>
        <v>0</v>
      </c>
    </row>
    <row r="1147" ht="14.25" customHeight="1">
      <c r="A1147" s="14" t="s">
        <v>5090</v>
      </c>
      <c r="B1147" s="30" t="s">
        <v>4807</v>
      </c>
      <c r="C1147" s="14"/>
      <c r="D1147" s="14" t="s">
        <v>5091</v>
      </c>
      <c r="E1147" s="14" t="s">
        <v>145</v>
      </c>
      <c r="F1147" s="14" t="s">
        <v>113</v>
      </c>
      <c r="G1147" s="14" t="s">
        <v>5092</v>
      </c>
      <c r="H1147" s="25" t="s">
        <v>4810</v>
      </c>
      <c r="I1147" s="26">
        <v>76.13</v>
      </c>
      <c r="J1147" s="22">
        <v>0.0</v>
      </c>
      <c r="K1147" s="22">
        <f t="shared" si="6"/>
        <v>0</v>
      </c>
      <c r="L1147" s="22">
        <f t="shared" si="7"/>
        <v>0</v>
      </c>
      <c r="M1147" s="22">
        <v>0.0</v>
      </c>
      <c r="N1147" s="22">
        <f t="shared" si="8"/>
        <v>0</v>
      </c>
      <c r="O1147" s="22">
        <f t="shared" si="9"/>
        <v>0</v>
      </c>
      <c r="P1147" s="22">
        <v>10.0</v>
      </c>
      <c r="Q1147" s="22">
        <f t="shared" si="10"/>
        <v>0</v>
      </c>
      <c r="R1147" s="22">
        <f t="shared" si="11"/>
        <v>10</v>
      </c>
      <c r="S1147" s="22">
        <v>100.0</v>
      </c>
      <c r="T1147" s="22">
        <f t="shared" si="12"/>
        <v>33.87</v>
      </c>
      <c r="U1147" s="22">
        <f t="shared" si="13"/>
        <v>66.13</v>
      </c>
      <c r="V1147" s="22">
        <f t="shared" si="14"/>
        <v>0</v>
      </c>
      <c r="W1147" s="22">
        <v>13.9</v>
      </c>
      <c r="X1147" s="22">
        <f t="shared" si="15"/>
        <v>13.9</v>
      </c>
      <c r="Y1147" s="22">
        <f t="shared" si="16"/>
        <v>0</v>
      </c>
      <c r="Z1147" s="22">
        <v>0.39</v>
      </c>
      <c r="AA1147" s="22">
        <f t="shared" si="17"/>
        <v>0.39</v>
      </c>
      <c r="AB1147" s="22">
        <f t="shared" si="18"/>
        <v>0</v>
      </c>
      <c r="AC1147" s="22">
        <v>68.87</v>
      </c>
      <c r="AD1147" s="22">
        <f t="shared" si="19"/>
        <v>68.87</v>
      </c>
      <c r="AE1147" s="22">
        <f t="shared" si="20"/>
        <v>0</v>
      </c>
      <c r="AF1147" s="22">
        <v>1.37</v>
      </c>
      <c r="AG1147" s="22">
        <f t="shared" si="21"/>
        <v>1.37</v>
      </c>
      <c r="AH1147" s="22">
        <f t="shared" si="22"/>
        <v>0</v>
      </c>
      <c r="AI1147" s="22">
        <v>60.86</v>
      </c>
      <c r="AJ1147" s="22">
        <f t="shared" si="23"/>
        <v>60.86</v>
      </c>
      <c r="AK1147" s="22">
        <f t="shared" si="24"/>
        <v>0</v>
      </c>
      <c r="AL1147" s="22">
        <f t="shared" ref="AL1147:AN1147" si="4755">AF1147+AI1147</f>
        <v>62.23</v>
      </c>
      <c r="AM1147" s="22">
        <f t="shared" si="4755"/>
        <v>62.23</v>
      </c>
      <c r="AN1147" s="22">
        <f t="shared" si="4755"/>
        <v>0</v>
      </c>
      <c r="AO1147" s="22">
        <f t="shared" ref="AO1147:AQ1147" si="4756">SUM(J1147+M1147+P1147+S1147+W1147+Z1147+AC1147+AF1147+AI1147)</f>
        <v>255.39</v>
      </c>
      <c r="AP1147" s="22">
        <f t="shared" si="4756"/>
        <v>179.26</v>
      </c>
      <c r="AQ1147" s="22">
        <f t="shared" si="4756"/>
        <v>76.13</v>
      </c>
      <c r="AR1147" s="22">
        <v>0.0</v>
      </c>
      <c r="AS1147" s="22">
        <f t="shared" si="27"/>
        <v>76.13</v>
      </c>
      <c r="AT1147" s="22">
        <f t="shared" si="28"/>
        <v>76.13</v>
      </c>
      <c r="AU1147" s="22">
        <f t="shared" si="29"/>
        <v>0</v>
      </c>
      <c r="AV1147" s="22">
        <f t="shared" si="4757"/>
        <v>4554</v>
      </c>
      <c r="AW1147" s="22">
        <f t="shared" si="31"/>
        <v>4554</v>
      </c>
      <c r="AX1147" s="22">
        <f t="shared" si="32"/>
        <v>0</v>
      </c>
      <c r="AY1147" s="22">
        <v>70.73</v>
      </c>
      <c r="AZ1147" s="22">
        <f t="shared" si="33"/>
        <v>70.73</v>
      </c>
      <c r="BA1147" s="22">
        <f t="shared" si="34"/>
        <v>0</v>
      </c>
      <c r="BB1147" s="22">
        <f t="shared" si="35"/>
        <v>4624.73</v>
      </c>
      <c r="BC1147" s="22">
        <f t="shared" ref="BC1147:BD1147" si="4758">SUM(AW1147+AZ1147)</f>
        <v>4624.73</v>
      </c>
      <c r="BD1147" s="22">
        <f t="shared" si="4758"/>
        <v>0</v>
      </c>
      <c r="BE1147" s="22">
        <f t="shared" si="37"/>
        <v>0</v>
      </c>
      <c r="BF1147" s="27">
        <v>0.0</v>
      </c>
      <c r="BG1147" s="22">
        <f t="shared" si="38"/>
        <v>0</v>
      </c>
      <c r="BH1147" s="22">
        <f t="shared" si="39"/>
        <v>0</v>
      </c>
      <c r="BI1147" s="22">
        <v>0.0</v>
      </c>
      <c r="BJ1147" s="22">
        <f t="shared" si="40"/>
        <v>0</v>
      </c>
      <c r="BK1147" s="22">
        <f t="shared" si="41"/>
        <v>0</v>
      </c>
      <c r="BL1147" s="22"/>
      <c r="BM1147" s="22">
        <f t="shared" si="42"/>
        <v>0</v>
      </c>
      <c r="BN1147" s="22" t="str">
        <f t="shared" si="43"/>
        <v/>
      </c>
      <c r="BO1147" s="22">
        <f t="shared" ref="BO1147:BQ1147" si="4759">BF1147+BI1147+BL1147</f>
        <v>0</v>
      </c>
      <c r="BP1147" s="22">
        <f t="shared" si="4759"/>
        <v>0</v>
      </c>
      <c r="BQ1147" s="22">
        <f t="shared" si="4759"/>
        <v>0</v>
      </c>
      <c r="BR1147" s="22">
        <f t="shared" si="45"/>
        <v>0</v>
      </c>
      <c r="BS1147" s="22">
        <v>0.0</v>
      </c>
      <c r="BT1147" s="22">
        <f t="shared" si="46"/>
        <v>0</v>
      </c>
      <c r="BU1147" s="22">
        <f t="shared" si="47"/>
        <v>0</v>
      </c>
      <c r="BV1147" s="22">
        <f t="shared" si="48"/>
        <v>0</v>
      </c>
      <c r="BW1147" s="27">
        <v>0.0</v>
      </c>
      <c r="BX1147" s="22">
        <f t="shared" si="49"/>
        <v>0</v>
      </c>
      <c r="BY1147" s="22">
        <f t="shared" si="50"/>
        <v>0</v>
      </c>
      <c r="BZ1147" s="22">
        <f t="shared" si="51"/>
        <v>0</v>
      </c>
      <c r="CA1147" s="22">
        <f t="shared" si="52"/>
        <v>0</v>
      </c>
    </row>
    <row r="1148" ht="14.25" customHeight="1">
      <c r="A1148" s="14" t="s">
        <v>5093</v>
      </c>
      <c r="B1148" s="30" t="s">
        <v>4807</v>
      </c>
      <c r="C1148" s="14"/>
      <c r="D1148" s="14" t="s">
        <v>5094</v>
      </c>
      <c r="E1148" s="14" t="s">
        <v>327</v>
      </c>
      <c r="F1148" s="14" t="s">
        <v>209</v>
      </c>
      <c r="G1148" s="14" t="s">
        <v>5095</v>
      </c>
      <c r="H1148" s="25" t="s">
        <v>4810</v>
      </c>
      <c r="I1148" s="26">
        <v>76.13</v>
      </c>
      <c r="J1148" s="22">
        <v>0.0</v>
      </c>
      <c r="K1148" s="22">
        <f t="shared" si="6"/>
        <v>0</v>
      </c>
      <c r="L1148" s="22">
        <f t="shared" si="7"/>
        <v>0</v>
      </c>
      <c r="M1148" s="22">
        <v>0.0</v>
      </c>
      <c r="N1148" s="22">
        <f t="shared" si="8"/>
        <v>0</v>
      </c>
      <c r="O1148" s="22">
        <f t="shared" si="9"/>
        <v>0</v>
      </c>
      <c r="P1148" s="22">
        <v>10.0</v>
      </c>
      <c r="Q1148" s="22">
        <f t="shared" si="10"/>
        <v>0</v>
      </c>
      <c r="R1148" s="22">
        <f t="shared" si="11"/>
        <v>10</v>
      </c>
      <c r="S1148" s="22">
        <v>100.0</v>
      </c>
      <c r="T1148" s="22">
        <f t="shared" si="12"/>
        <v>33.87</v>
      </c>
      <c r="U1148" s="22">
        <f t="shared" si="13"/>
        <v>66.13</v>
      </c>
      <c r="V1148" s="22">
        <f t="shared" si="14"/>
        <v>0</v>
      </c>
      <c r="W1148" s="22">
        <v>13.9</v>
      </c>
      <c r="X1148" s="22">
        <f t="shared" si="15"/>
        <v>13.9</v>
      </c>
      <c r="Y1148" s="22">
        <f t="shared" si="16"/>
        <v>0</v>
      </c>
      <c r="Z1148" s="22">
        <v>0.39</v>
      </c>
      <c r="AA1148" s="22">
        <f t="shared" si="17"/>
        <v>0.39</v>
      </c>
      <c r="AB1148" s="22">
        <f t="shared" si="18"/>
        <v>0</v>
      </c>
      <c r="AC1148" s="22">
        <v>68.87</v>
      </c>
      <c r="AD1148" s="22">
        <f t="shared" si="19"/>
        <v>68.87</v>
      </c>
      <c r="AE1148" s="22">
        <f t="shared" si="20"/>
        <v>0</v>
      </c>
      <c r="AF1148" s="22">
        <v>1.37</v>
      </c>
      <c r="AG1148" s="22">
        <f t="shared" si="21"/>
        <v>1.37</v>
      </c>
      <c r="AH1148" s="22">
        <f t="shared" si="22"/>
        <v>0</v>
      </c>
      <c r="AI1148" s="22">
        <v>60.86</v>
      </c>
      <c r="AJ1148" s="22">
        <f t="shared" si="23"/>
        <v>60.86</v>
      </c>
      <c r="AK1148" s="22">
        <f t="shared" si="24"/>
        <v>0</v>
      </c>
      <c r="AL1148" s="22">
        <f t="shared" ref="AL1148:AN1148" si="4760">AF1148+AI1148</f>
        <v>62.23</v>
      </c>
      <c r="AM1148" s="22">
        <f t="shared" si="4760"/>
        <v>62.23</v>
      </c>
      <c r="AN1148" s="22">
        <f t="shared" si="4760"/>
        <v>0</v>
      </c>
      <c r="AO1148" s="22">
        <f t="shared" ref="AO1148:AQ1148" si="4761">SUM(J1148+M1148+P1148+S1148+W1148+Z1148+AC1148+AF1148+AI1148)</f>
        <v>255.39</v>
      </c>
      <c r="AP1148" s="22">
        <f t="shared" si="4761"/>
        <v>179.26</v>
      </c>
      <c r="AQ1148" s="22">
        <f t="shared" si="4761"/>
        <v>76.13</v>
      </c>
      <c r="AR1148" s="22">
        <v>0.0</v>
      </c>
      <c r="AS1148" s="22">
        <f t="shared" si="27"/>
        <v>76.13</v>
      </c>
      <c r="AT1148" s="22">
        <f t="shared" si="28"/>
        <v>76.13</v>
      </c>
      <c r="AU1148" s="22">
        <f t="shared" si="29"/>
        <v>0</v>
      </c>
      <c r="AV1148" s="22">
        <f t="shared" si="4757"/>
        <v>4554</v>
      </c>
      <c r="AW1148" s="22">
        <f t="shared" si="31"/>
        <v>4554</v>
      </c>
      <c r="AX1148" s="22">
        <f t="shared" si="32"/>
        <v>0</v>
      </c>
      <c r="AY1148" s="22">
        <v>70.73</v>
      </c>
      <c r="AZ1148" s="22">
        <f t="shared" si="33"/>
        <v>70.73</v>
      </c>
      <c r="BA1148" s="22">
        <f t="shared" si="34"/>
        <v>0</v>
      </c>
      <c r="BB1148" s="22">
        <f t="shared" si="35"/>
        <v>4624.73</v>
      </c>
      <c r="BC1148" s="22">
        <f t="shared" ref="BC1148:BD1148" si="4762">SUM(AW1148+AZ1148)</f>
        <v>4624.73</v>
      </c>
      <c r="BD1148" s="22">
        <f t="shared" si="4762"/>
        <v>0</v>
      </c>
      <c r="BE1148" s="22">
        <f t="shared" si="37"/>
        <v>0</v>
      </c>
      <c r="BF1148" s="27">
        <v>0.0</v>
      </c>
      <c r="BG1148" s="22">
        <f t="shared" si="38"/>
        <v>0</v>
      </c>
      <c r="BH1148" s="22">
        <f t="shared" si="39"/>
        <v>0</v>
      </c>
      <c r="BI1148" s="22">
        <v>558.5500000000001</v>
      </c>
      <c r="BJ1148" s="22">
        <f t="shared" si="40"/>
        <v>558.55</v>
      </c>
      <c r="BK1148" s="22">
        <f t="shared" si="41"/>
        <v>0</v>
      </c>
      <c r="BL1148" s="22"/>
      <c r="BM1148" s="22">
        <f t="shared" si="42"/>
        <v>0</v>
      </c>
      <c r="BN1148" s="22" t="str">
        <f t="shared" si="43"/>
        <v/>
      </c>
      <c r="BO1148" s="22">
        <f t="shared" ref="BO1148:BQ1148" si="4763">BF1148+BI1148+BL1148</f>
        <v>558.55</v>
      </c>
      <c r="BP1148" s="22">
        <f t="shared" si="4763"/>
        <v>558.55</v>
      </c>
      <c r="BQ1148" s="22">
        <f t="shared" si="4763"/>
        <v>0</v>
      </c>
      <c r="BR1148" s="22">
        <f t="shared" si="45"/>
        <v>0</v>
      </c>
      <c r="BS1148" s="22">
        <v>0.0</v>
      </c>
      <c r="BT1148" s="22">
        <f t="shared" si="46"/>
        <v>0</v>
      </c>
      <c r="BU1148" s="22">
        <f t="shared" si="47"/>
        <v>0</v>
      </c>
      <c r="BV1148" s="22">
        <f t="shared" si="48"/>
        <v>0</v>
      </c>
      <c r="BW1148" s="27">
        <v>766.16</v>
      </c>
      <c r="BX1148" s="22">
        <f t="shared" si="49"/>
        <v>766.16</v>
      </c>
      <c r="BY1148" s="22">
        <f t="shared" si="50"/>
        <v>0</v>
      </c>
      <c r="BZ1148" s="22">
        <f t="shared" si="51"/>
        <v>0</v>
      </c>
      <c r="CA1148" s="22">
        <f t="shared" si="52"/>
        <v>0</v>
      </c>
    </row>
    <row r="1149" ht="14.25" customHeight="1">
      <c r="A1149" s="14" t="s">
        <v>5096</v>
      </c>
      <c r="B1149" s="30" t="s">
        <v>4807</v>
      </c>
      <c r="C1149" s="14"/>
      <c r="D1149" s="14" t="s">
        <v>5097</v>
      </c>
      <c r="E1149" s="14" t="s">
        <v>5098</v>
      </c>
      <c r="F1149" s="14" t="s">
        <v>3881</v>
      </c>
      <c r="G1149" s="14" t="s">
        <v>5099</v>
      </c>
      <c r="H1149" s="25" t="s">
        <v>4810</v>
      </c>
      <c r="I1149" s="26">
        <v>76.13</v>
      </c>
      <c r="J1149" s="22">
        <v>0.0</v>
      </c>
      <c r="K1149" s="22">
        <f t="shared" si="6"/>
        <v>0</v>
      </c>
      <c r="L1149" s="22">
        <f t="shared" si="7"/>
        <v>0</v>
      </c>
      <c r="M1149" s="22">
        <v>0.0</v>
      </c>
      <c r="N1149" s="22">
        <f t="shared" si="8"/>
        <v>0</v>
      </c>
      <c r="O1149" s="22">
        <f t="shared" si="9"/>
        <v>0</v>
      </c>
      <c r="P1149" s="22">
        <v>10.0</v>
      </c>
      <c r="Q1149" s="22">
        <f t="shared" si="10"/>
        <v>0</v>
      </c>
      <c r="R1149" s="22">
        <f t="shared" si="11"/>
        <v>10</v>
      </c>
      <c r="S1149" s="22">
        <v>100.0</v>
      </c>
      <c r="T1149" s="22">
        <f t="shared" si="12"/>
        <v>33.87</v>
      </c>
      <c r="U1149" s="22">
        <f t="shared" si="13"/>
        <v>66.13</v>
      </c>
      <c r="V1149" s="22">
        <f t="shared" si="14"/>
        <v>0</v>
      </c>
      <c r="W1149" s="22">
        <v>27.8</v>
      </c>
      <c r="X1149" s="22">
        <f t="shared" si="15"/>
        <v>27.8</v>
      </c>
      <c r="Y1149" s="22">
        <f t="shared" si="16"/>
        <v>0</v>
      </c>
      <c r="Z1149" s="22">
        <v>0.39</v>
      </c>
      <c r="AA1149" s="22">
        <f t="shared" si="17"/>
        <v>0.39</v>
      </c>
      <c r="AB1149" s="22">
        <f t="shared" si="18"/>
        <v>0</v>
      </c>
      <c r="AC1149" s="22">
        <v>68.87</v>
      </c>
      <c r="AD1149" s="22">
        <f t="shared" si="19"/>
        <v>68.87</v>
      </c>
      <c r="AE1149" s="22">
        <f t="shared" si="20"/>
        <v>0</v>
      </c>
      <c r="AF1149" s="22">
        <v>1.37</v>
      </c>
      <c r="AG1149" s="22">
        <f t="shared" si="21"/>
        <v>1.37</v>
      </c>
      <c r="AH1149" s="22">
        <f t="shared" si="22"/>
        <v>0</v>
      </c>
      <c r="AI1149" s="22">
        <v>60.86</v>
      </c>
      <c r="AJ1149" s="22">
        <f t="shared" si="23"/>
        <v>60.86</v>
      </c>
      <c r="AK1149" s="22">
        <f t="shared" si="24"/>
        <v>0</v>
      </c>
      <c r="AL1149" s="22">
        <f t="shared" ref="AL1149:AN1149" si="4764">AF1149+AI1149</f>
        <v>62.23</v>
      </c>
      <c r="AM1149" s="22">
        <f t="shared" si="4764"/>
        <v>62.23</v>
      </c>
      <c r="AN1149" s="22">
        <f t="shared" si="4764"/>
        <v>0</v>
      </c>
      <c r="AO1149" s="22">
        <f t="shared" ref="AO1149:AQ1149" si="4765">SUM(J1149+M1149+P1149+S1149+W1149+Z1149+AC1149+AF1149+AI1149)</f>
        <v>269.29</v>
      </c>
      <c r="AP1149" s="22">
        <f t="shared" si="4765"/>
        <v>193.16</v>
      </c>
      <c r="AQ1149" s="22">
        <f t="shared" si="4765"/>
        <v>76.13</v>
      </c>
      <c r="AR1149" s="22">
        <v>0.0</v>
      </c>
      <c r="AS1149" s="22">
        <f t="shared" si="27"/>
        <v>76.13</v>
      </c>
      <c r="AT1149" s="22">
        <f t="shared" si="28"/>
        <v>76.13</v>
      </c>
      <c r="AU1149" s="22">
        <f t="shared" si="29"/>
        <v>0</v>
      </c>
      <c r="AV1149" s="22">
        <f>82.93*120</f>
        <v>9951.6</v>
      </c>
      <c r="AW1149" s="22">
        <f t="shared" si="31"/>
        <v>9951.6</v>
      </c>
      <c r="AX1149" s="22">
        <f t="shared" si="32"/>
        <v>0</v>
      </c>
      <c r="AY1149" s="22">
        <v>175.06</v>
      </c>
      <c r="AZ1149" s="22">
        <f t="shared" si="33"/>
        <v>175.06</v>
      </c>
      <c r="BA1149" s="22">
        <f t="shared" si="34"/>
        <v>0</v>
      </c>
      <c r="BB1149" s="22">
        <f t="shared" si="35"/>
        <v>10126.66</v>
      </c>
      <c r="BC1149" s="22">
        <f t="shared" ref="BC1149:BD1149" si="4766">SUM(AW1149+AZ1149)</f>
        <v>10126.66</v>
      </c>
      <c r="BD1149" s="22">
        <f t="shared" si="4766"/>
        <v>0</v>
      </c>
      <c r="BE1149" s="22">
        <f t="shared" si="37"/>
        <v>0</v>
      </c>
      <c r="BF1149" s="27">
        <v>0.0</v>
      </c>
      <c r="BG1149" s="22">
        <f t="shared" si="38"/>
        <v>0</v>
      </c>
      <c r="BH1149" s="22">
        <f t="shared" si="39"/>
        <v>0</v>
      </c>
      <c r="BI1149" s="22">
        <v>436.77000000000004</v>
      </c>
      <c r="BJ1149" s="22">
        <f t="shared" si="40"/>
        <v>436.77</v>
      </c>
      <c r="BK1149" s="22">
        <f t="shared" si="41"/>
        <v>0</v>
      </c>
      <c r="BL1149" s="22"/>
      <c r="BM1149" s="22">
        <f t="shared" si="42"/>
        <v>0</v>
      </c>
      <c r="BN1149" s="22" t="str">
        <f t="shared" si="43"/>
        <v/>
      </c>
      <c r="BO1149" s="22">
        <f t="shared" ref="BO1149:BQ1149" si="4767">BF1149+BI1149+BL1149</f>
        <v>436.77</v>
      </c>
      <c r="BP1149" s="22">
        <f t="shared" si="4767"/>
        <v>436.77</v>
      </c>
      <c r="BQ1149" s="22">
        <f t="shared" si="4767"/>
        <v>0</v>
      </c>
      <c r="BR1149" s="22">
        <f t="shared" si="45"/>
        <v>0</v>
      </c>
      <c r="BS1149" s="22">
        <v>0.0</v>
      </c>
      <c r="BT1149" s="22">
        <f t="shared" si="46"/>
        <v>0</v>
      </c>
      <c r="BU1149" s="22">
        <f t="shared" si="47"/>
        <v>0</v>
      </c>
      <c r="BV1149" s="22">
        <f t="shared" si="48"/>
        <v>0</v>
      </c>
      <c r="BW1149" s="27">
        <v>723.59</v>
      </c>
      <c r="BX1149" s="22">
        <f t="shared" si="49"/>
        <v>723.59</v>
      </c>
      <c r="BY1149" s="22">
        <f t="shared" si="50"/>
        <v>0</v>
      </c>
      <c r="BZ1149" s="22">
        <f t="shared" si="51"/>
        <v>0</v>
      </c>
      <c r="CA1149" s="22">
        <f t="shared" si="52"/>
        <v>0</v>
      </c>
    </row>
    <row r="1150" ht="14.25" customHeight="1">
      <c r="A1150" s="14" t="s">
        <v>5100</v>
      </c>
      <c r="B1150" s="30" t="s">
        <v>4807</v>
      </c>
      <c r="C1150" s="14"/>
      <c r="D1150" s="14" t="s">
        <v>5101</v>
      </c>
      <c r="E1150" s="14" t="s">
        <v>312</v>
      </c>
      <c r="F1150" s="14" t="s">
        <v>209</v>
      </c>
      <c r="G1150" s="14" t="s">
        <v>5102</v>
      </c>
      <c r="H1150" s="25" t="s">
        <v>4810</v>
      </c>
      <c r="I1150" s="26">
        <v>76.13</v>
      </c>
      <c r="J1150" s="22">
        <v>0.0</v>
      </c>
      <c r="K1150" s="22">
        <f t="shared" si="6"/>
        <v>0</v>
      </c>
      <c r="L1150" s="22">
        <f t="shared" si="7"/>
        <v>0</v>
      </c>
      <c r="M1150" s="22">
        <v>0.0</v>
      </c>
      <c r="N1150" s="22">
        <f t="shared" si="8"/>
        <v>0</v>
      </c>
      <c r="O1150" s="22">
        <f t="shared" si="9"/>
        <v>0</v>
      </c>
      <c r="P1150" s="22">
        <v>10.0</v>
      </c>
      <c r="Q1150" s="22">
        <f t="shared" si="10"/>
        <v>0</v>
      </c>
      <c r="R1150" s="22">
        <f t="shared" si="11"/>
        <v>10</v>
      </c>
      <c r="S1150" s="22">
        <v>100.0</v>
      </c>
      <c r="T1150" s="22">
        <f t="shared" si="12"/>
        <v>33.87</v>
      </c>
      <c r="U1150" s="22">
        <f t="shared" si="13"/>
        <v>66.13</v>
      </c>
      <c r="V1150" s="22">
        <f t="shared" si="14"/>
        <v>0</v>
      </c>
      <c r="W1150" s="22">
        <v>13.9</v>
      </c>
      <c r="X1150" s="22">
        <f t="shared" si="15"/>
        <v>13.9</v>
      </c>
      <c r="Y1150" s="22">
        <f t="shared" si="16"/>
        <v>0</v>
      </c>
      <c r="Z1150" s="22">
        <v>0.39</v>
      </c>
      <c r="AA1150" s="22">
        <f t="shared" si="17"/>
        <v>0.39</v>
      </c>
      <c r="AB1150" s="22">
        <f t="shared" si="18"/>
        <v>0</v>
      </c>
      <c r="AC1150" s="22">
        <v>68.87</v>
      </c>
      <c r="AD1150" s="22">
        <f t="shared" si="19"/>
        <v>68.87</v>
      </c>
      <c r="AE1150" s="22">
        <f t="shared" si="20"/>
        <v>0</v>
      </c>
      <c r="AF1150" s="22">
        <v>1.37</v>
      </c>
      <c r="AG1150" s="22">
        <f t="shared" si="21"/>
        <v>1.37</v>
      </c>
      <c r="AH1150" s="22">
        <f t="shared" si="22"/>
        <v>0</v>
      </c>
      <c r="AI1150" s="22">
        <v>60.86</v>
      </c>
      <c r="AJ1150" s="22">
        <f t="shared" si="23"/>
        <v>60.86</v>
      </c>
      <c r="AK1150" s="22">
        <f t="shared" si="24"/>
        <v>0</v>
      </c>
      <c r="AL1150" s="22">
        <f t="shared" ref="AL1150:AN1150" si="4768">AF1150+AI1150</f>
        <v>62.23</v>
      </c>
      <c r="AM1150" s="22">
        <f t="shared" si="4768"/>
        <v>62.23</v>
      </c>
      <c r="AN1150" s="22">
        <f t="shared" si="4768"/>
        <v>0</v>
      </c>
      <c r="AO1150" s="22">
        <f t="shared" ref="AO1150:AQ1150" si="4769">SUM(J1150+M1150+P1150+S1150+W1150+Z1150+AC1150+AF1150+AI1150)</f>
        <v>255.39</v>
      </c>
      <c r="AP1150" s="22">
        <f t="shared" si="4769"/>
        <v>179.26</v>
      </c>
      <c r="AQ1150" s="22">
        <f t="shared" si="4769"/>
        <v>76.13</v>
      </c>
      <c r="AR1150" s="22">
        <v>0.0</v>
      </c>
      <c r="AS1150" s="22">
        <f t="shared" si="27"/>
        <v>76.13</v>
      </c>
      <c r="AT1150" s="22">
        <f t="shared" si="28"/>
        <v>76.13</v>
      </c>
      <c r="AU1150" s="22">
        <f t="shared" si="29"/>
        <v>0</v>
      </c>
      <c r="AV1150" s="22">
        <f>37.95*120</f>
        <v>4554</v>
      </c>
      <c r="AW1150" s="22">
        <f t="shared" si="31"/>
        <v>4554</v>
      </c>
      <c r="AX1150" s="22">
        <f t="shared" si="32"/>
        <v>0</v>
      </c>
      <c r="AY1150" s="22">
        <v>70.73</v>
      </c>
      <c r="AZ1150" s="22">
        <f t="shared" si="33"/>
        <v>70.73</v>
      </c>
      <c r="BA1150" s="22">
        <f t="shared" si="34"/>
        <v>0</v>
      </c>
      <c r="BB1150" s="22">
        <f t="shared" si="35"/>
        <v>4624.73</v>
      </c>
      <c r="BC1150" s="22">
        <f t="shared" ref="BC1150:BD1150" si="4770">SUM(AW1150+AZ1150)</f>
        <v>4624.73</v>
      </c>
      <c r="BD1150" s="22">
        <f t="shared" si="4770"/>
        <v>0</v>
      </c>
      <c r="BE1150" s="22">
        <f t="shared" si="37"/>
        <v>0</v>
      </c>
      <c r="BF1150" s="27">
        <v>0.0</v>
      </c>
      <c r="BG1150" s="22">
        <f t="shared" si="38"/>
        <v>0</v>
      </c>
      <c r="BH1150" s="22">
        <f t="shared" si="39"/>
        <v>0</v>
      </c>
      <c r="BI1150" s="22">
        <v>351.62</v>
      </c>
      <c r="BJ1150" s="22">
        <f t="shared" si="40"/>
        <v>351.62</v>
      </c>
      <c r="BK1150" s="22">
        <f t="shared" si="41"/>
        <v>0</v>
      </c>
      <c r="BL1150" s="22"/>
      <c r="BM1150" s="22">
        <f t="shared" si="42"/>
        <v>0</v>
      </c>
      <c r="BN1150" s="22" t="str">
        <f t="shared" si="43"/>
        <v/>
      </c>
      <c r="BO1150" s="22">
        <f t="shared" ref="BO1150:BQ1150" si="4771">BF1150+BI1150+BL1150</f>
        <v>351.62</v>
      </c>
      <c r="BP1150" s="22">
        <f t="shared" si="4771"/>
        <v>351.62</v>
      </c>
      <c r="BQ1150" s="22">
        <f t="shared" si="4771"/>
        <v>0</v>
      </c>
      <c r="BR1150" s="22">
        <f t="shared" si="45"/>
        <v>0</v>
      </c>
      <c r="BS1150" s="22">
        <v>0.0</v>
      </c>
      <c r="BT1150" s="22">
        <f t="shared" si="46"/>
        <v>0</v>
      </c>
      <c r="BU1150" s="22">
        <f t="shared" si="47"/>
        <v>0</v>
      </c>
      <c r="BV1150" s="22">
        <f t="shared" si="48"/>
        <v>0</v>
      </c>
      <c r="BW1150" s="27">
        <v>191.54</v>
      </c>
      <c r="BX1150" s="22">
        <f t="shared" si="49"/>
        <v>191.54</v>
      </c>
      <c r="BY1150" s="22">
        <f t="shared" si="50"/>
        <v>0</v>
      </c>
      <c r="BZ1150" s="22">
        <f t="shared" si="51"/>
        <v>0</v>
      </c>
      <c r="CA1150" s="22">
        <f t="shared" si="52"/>
        <v>0</v>
      </c>
    </row>
    <row r="1151" ht="14.25" customHeight="1">
      <c r="A1151" s="14" t="s">
        <v>5103</v>
      </c>
      <c r="B1151" s="30" t="s">
        <v>4807</v>
      </c>
      <c r="C1151" s="14"/>
      <c r="D1151" s="14" t="s">
        <v>5104</v>
      </c>
      <c r="E1151" s="14" t="s">
        <v>1010</v>
      </c>
      <c r="F1151" s="14" t="s">
        <v>3915</v>
      </c>
      <c r="G1151" s="14" t="s">
        <v>5105</v>
      </c>
      <c r="H1151" s="25" t="s">
        <v>4810</v>
      </c>
      <c r="I1151" s="26">
        <v>76.13</v>
      </c>
      <c r="J1151" s="22">
        <v>0.0</v>
      </c>
      <c r="K1151" s="22">
        <f t="shared" si="6"/>
        <v>0</v>
      </c>
      <c r="L1151" s="22">
        <f t="shared" si="7"/>
        <v>0</v>
      </c>
      <c r="M1151" s="22">
        <v>0.0</v>
      </c>
      <c r="N1151" s="22">
        <f t="shared" si="8"/>
        <v>0</v>
      </c>
      <c r="O1151" s="22">
        <f t="shared" si="9"/>
        <v>0</v>
      </c>
      <c r="P1151" s="22">
        <v>10.0</v>
      </c>
      <c r="Q1151" s="22">
        <f t="shared" si="10"/>
        <v>0</v>
      </c>
      <c r="R1151" s="22">
        <f t="shared" si="11"/>
        <v>10</v>
      </c>
      <c r="S1151" s="22">
        <v>100.0</v>
      </c>
      <c r="T1151" s="22">
        <f t="shared" si="12"/>
        <v>33.87</v>
      </c>
      <c r="U1151" s="22">
        <f t="shared" si="13"/>
        <v>66.13</v>
      </c>
      <c r="V1151" s="22">
        <f t="shared" si="14"/>
        <v>0</v>
      </c>
      <c r="W1151" s="22">
        <v>13.9</v>
      </c>
      <c r="X1151" s="22">
        <f t="shared" si="15"/>
        <v>13.9</v>
      </c>
      <c r="Y1151" s="22">
        <f t="shared" si="16"/>
        <v>0</v>
      </c>
      <c r="Z1151" s="22">
        <v>0.39</v>
      </c>
      <c r="AA1151" s="22">
        <f t="shared" si="17"/>
        <v>0.39</v>
      </c>
      <c r="AB1151" s="22">
        <f t="shared" si="18"/>
        <v>0</v>
      </c>
      <c r="AC1151" s="22">
        <v>68.87</v>
      </c>
      <c r="AD1151" s="22">
        <f t="shared" si="19"/>
        <v>68.87</v>
      </c>
      <c r="AE1151" s="22">
        <f t="shared" si="20"/>
        <v>0</v>
      </c>
      <c r="AF1151" s="22">
        <v>1.37</v>
      </c>
      <c r="AG1151" s="22">
        <f t="shared" si="21"/>
        <v>1.37</v>
      </c>
      <c r="AH1151" s="22">
        <f t="shared" si="22"/>
        <v>0</v>
      </c>
      <c r="AI1151" s="22">
        <v>60.86</v>
      </c>
      <c r="AJ1151" s="22">
        <f t="shared" si="23"/>
        <v>60.86</v>
      </c>
      <c r="AK1151" s="22">
        <f t="shared" si="24"/>
        <v>0</v>
      </c>
      <c r="AL1151" s="22">
        <f t="shared" ref="AL1151:AN1151" si="4772">AF1151+AI1151</f>
        <v>62.23</v>
      </c>
      <c r="AM1151" s="22">
        <f t="shared" si="4772"/>
        <v>62.23</v>
      </c>
      <c r="AN1151" s="22">
        <f t="shared" si="4772"/>
        <v>0</v>
      </c>
      <c r="AO1151" s="22">
        <f t="shared" ref="AO1151:AQ1151" si="4773">SUM(J1151+M1151+P1151+S1151+W1151+Z1151+AC1151+AF1151+AI1151)</f>
        <v>255.39</v>
      </c>
      <c r="AP1151" s="22">
        <f t="shared" si="4773"/>
        <v>179.26</v>
      </c>
      <c r="AQ1151" s="22">
        <f t="shared" si="4773"/>
        <v>76.13</v>
      </c>
      <c r="AR1151" s="22">
        <v>0.0</v>
      </c>
      <c r="AS1151" s="22">
        <f t="shared" si="27"/>
        <v>76.13</v>
      </c>
      <c r="AT1151" s="22">
        <f t="shared" si="28"/>
        <v>76.13</v>
      </c>
      <c r="AU1151" s="22">
        <f t="shared" si="29"/>
        <v>0</v>
      </c>
      <c r="AV1151" s="22">
        <f t="shared" ref="AV1151:AV1152" si="4778">82.93*120</f>
        <v>9951.6</v>
      </c>
      <c r="AW1151" s="22">
        <f t="shared" si="31"/>
        <v>9951.6</v>
      </c>
      <c r="AX1151" s="22">
        <f t="shared" si="32"/>
        <v>0</v>
      </c>
      <c r="AY1151" s="22">
        <v>175.06</v>
      </c>
      <c r="AZ1151" s="22">
        <f t="shared" si="33"/>
        <v>175.06</v>
      </c>
      <c r="BA1151" s="22">
        <f t="shared" si="34"/>
        <v>0</v>
      </c>
      <c r="BB1151" s="22">
        <f t="shared" si="35"/>
        <v>10126.66</v>
      </c>
      <c r="BC1151" s="22">
        <f t="shared" ref="BC1151:BD1151" si="4774">SUM(AW1151+AZ1151)</f>
        <v>10126.66</v>
      </c>
      <c r="BD1151" s="22">
        <f t="shared" si="4774"/>
        <v>0</v>
      </c>
      <c r="BE1151" s="22">
        <f t="shared" si="37"/>
        <v>0</v>
      </c>
      <c r="BF1151" s="27">
        <v>0.0</v>
      </c>
      <c r="BG1151" s="22">
        <f t="shared" si="38"/>
        <v>0</v>
      </c>
      <c r="BH1151" s="22">
        <f t="shared" si="39"/>
        <v>0</v>
      </c>
      <c r="BI1151" s="22">
        <v>724.81</v>
      </c>
      <c r="BJ1151" s="22">
        <f t="shared" si="40"/>
        <v>724.81</v>
      </c>
      <c r="BK1151" s="22">
        <f t="shared" si="41"/>
        <v>0</v>
      </c>
      <c r="BL1151" s="22"/>
      <c r="BM1151" s="22">
        <f t="shared" si="42"/>
        <v>0</v>
      </c>
      <c r="BN1151" s="22" t="str">
        <f t="shared" si="43"/>
        <v/>
      </c>
      <c r="BO1151" s="22">
        <f t="shared" ref="BO1151:BQ1151" si="4775">BF1151+BI1151+BL1151</f>
        <v>724.81</v>
      </c>
      <c r="BP1151" s="22">
        <f t="shared" si="4775"/>
        <v>724.81</v>
      </c>
      <c r="BQ1151" s="22">
        <f t="shared" si="4775"/>
        <v>0</v>
      </c>
      <c r="BR1151" s="22">
        <f t="shared" si="45"/>
        <v>0</v>
      </c>
      <c r="BS1151" s="22">
        <v>0.0</v>
      </c>
      <c r="BT1151" s="22">
        <f t="shared" si="46"/>
        <v>0</v>
      </c>
      <c r="BU1151" s="22">
        <f t="shared" si="47"/>
        <v>0</v>
      </c>
      <c r="BV1151" s="22">
        <f t="shared" si="48"/>
        <v>0</v>
      </c>
      <c r="BW1151" s="27">
        <v>3830.75</v>
      </c>
      <c r="BX1151" s="22">
        <f t="shared" si="49"/>
        <v>3830.75</v>
      </c>
      <c r="BY1151" s="22">
        <f t="shared" si="50"/>
        <v>0</v>
      </c>
      <c r="BZ1151" s="22">
        <f t="shared" si="51"/>
        <v>0</v>
      </c>
      <c r="CA1151" s="22">
        <f t="shared" si="52"/>
        <v>0</v>
      </c>
    </row>
    <row r="1152" ht="14.25" customHeight="1">
      <c r="A1152" s="14" t="s">
        <v>5106</v>
      </c>
      <c r="B1152" s="30" t="s">
        <v>4807</v>
      </c>
      <c r="C1152" s="14"/>
      <c r="D1152" s="14" t="s">
        <v>5107</v>
      </c>
      <c r="E1152" s="14" t="s">
        <v>3158</v>
      </c>
      <c r="F1152" s="14" t="s">
        <v>3760</v>
      </c>
      <c r="G1152" s="14" t="s">
        <v>5108</v>
      </c>
      <c r="H1152" s="25" t="s">
        <v>4810</v>
      </c>
      <c r="I1152" s="26">
        <v>76.13</v>
      </c>
      <c r="J1152" s="22">
        <v>0.0</v>
      </c>
      <c r="K1152" s="22">
        <f t="shared" si="6"/>
        <v>0</v>
      </c>
      <c r="L1152" s="22">
        <f t="shared" si="7"/>
        <v>0</v>
      </c>
      <c r="M1152" s="22">
        <v>0.0</v>
      </c>
      <c r="N1152" s="22">
        <f t="shared" si="8"/>
        <v>0</v>
      </c>
      <c r="O1152" s="22">
        <f t="shared" si="9"/>
        <v>0</v>
      </c>
      <c r="P1152" s="22">
        <v>10.0</v>
      </c>
      <c r="Q1152" s="22">
        <f t="shared" si="10"/>
        <v>0</v>
      </c>
      <c r="R1152" s="22">
        <f t="shared" si="11"/>
        <v>10</v>
      </c>
      <c r="S1152" s="22">
        <v>100.0</v>
      </c>
      <c r="T1152" s="22">
        <f t="shared" si="12"/>
        <v>33.87</v>
      </c>
      <c r="U1152" s="22">
        <f t="shared" si="13"/>
        <v>66.13</v>
      </c>
      <c r="V1152" s="22">
        <f t="shared" si="14"/>
        <v>0</v>
      </c>
      <c r="W1152" s="22">
        <v>27.8</v>
      </c>
      <c r="X1152" s="22">
        <f t="shared" si="15"/>
        <v>27.8</v>
      </c>
      <c r="Y1152" s="22">
        <f t="shared" si="16"/>
        <v>0</v>
      </c>
      <c r="Z1152" s="22">
        <v>0.39</v>
      </c>
      <c r="AA1152" s="22">
        <f t="shared" si="17"/>
        <v>0.39</v>
      </c>
      <c r="AB1152" s="22">
        <f t="shared" si="18"/>
        <v>0</v>
      </c>
      <c r="AC1152" s="22">
        <v>68.87</v>
      </c>
      <c r="AD1152" s="22">
        <f t="shared" si="19"/>
        <v>68.87</v>
      </c>
      <c r="AE1152" s="22">
        <f t="shared" si="20"/>
        <v>0</v>
      </c>
      <c r="AF1152" s="22">
        <v>1.37</v>
      </c>
      <c r="AG1152" s="22">
        <f t="shared" si="21"/>
        <v>1.37</v>
      </c>
      <c r="AH1152" s="22">
        <f t="shared" si="22"/>
        <v>0</v>
      </c>
      <c r="AI1152" s="22">
        <v>60.86</v>
      </c>
      <c r="AJ1152" s="22">
        <f t="shared" si="23"/>
        <v>60.86</v>
      </c>
      <c r="AK1152" s="22">
        <f t="shared" si="24"/>
        <v>0</v>
      </c>
      <c r="AL1152" s="22">
        <f t="shared" ref="AL1152:AN1152" si="4776">AF1152+AI1152</f>
        <v>62.23</v>
      </c>
      <c r="AM1152" s="22">
        <f t="shared" si="4776"/>
        <v>62.23</v>
      </c>
      <c r="AN1152" s="22">
        <f t="shared" si="4776"/>
        <v>0</v>
      </c>
      <c r="AO1152" s="22">
        <f t="shared" ref="AO1152:AQ1152" si="4777">SUM(J1152+M1152+P1152+S1152+W1152+Z1152+AC1152+AF1152+AI1152)</f>
        <v>269.29</v>
      </c>
      <c r="AP1152" s="22">
        <f t="shared" si="4777"/>
        <v>193.16</v>
      </c>
      <c r="AQ1152" s="22">
        <f t="shared" si="4777"/>
        <v>76.13</v>
      </c>
      <c r="AR1152" s="22">
        <v>0.0</v>
      </c>
      <c r="AS1152" s="22">
        <f t="shared" si="27"/>
        <v>76.13</v>
      </c>
      <c r="AT1152" s="22">
        <f t="shared" si="28"/>
        <v>76.13</v>
      </c>
      <c r="AU1152" s="22">
        <f t="shared" si="29"/>
        <v>0</v>
      </c>
      <c r="AV1152" s="22">
        <f t="shared" si="4778"/>
        <v>9951.6</v>
      </c>
      <c r="AW1152" s="22">
        <f t="shared" si="31"/>
        <v>9951.6</v>
      </c>
      <c r="AX1152" s="22">
        <f t="shared" si="32"/>
        <v>0</v>
      </c>
      <c r="AY1152" s="22">
        <v>175.06</v>
      </c>
      <c r="AZ1152" s="22">
        <f t="shared" si="33"/>
        <v>175.06</v>
      </c>
      <c r="BA1152" s="22">
        <f t="shared" si="34"/>
        <v>0</v>
      </c>
      <c r="BB1152" s="22">
        <f t="shared" si="35"/>
        <v>10126.66</v>
      </c>
      <c r="BC1152" s="22">
        <f t="shared" ref="BC1152:BD1152" si="4779">SUM(AW1152+AZ1152)</f>
        <v>10126.66</v>
      </c>
      <c r="BD1152" s="22">
        <f t="shared" si="4779"/>
        <v>0</v>
      </c>
      <c r="BE1152" s="22">
        <f t="shared" si="37"/>
        <v>0</v>
      </c>
      <c r="BF1152" s="27">
        <v>0.0</v>
      </c>
      <c r="BG1152" s="22">
        <f t="shared" si="38"/>
        <v>0</v>
      </c>
      <c r="BH1152" s="22">
        <f t="shared" si="39"/>
        <v>0</v>
      </c>
      <c r="BI1152" s="22">
        <v>0.0</v>
      </c>
      <c r="BJ1152" s="22">
        <f t="shared" si="40"/>
        <v>0</v>
      </c>
      <c r="BK1152" s="22">
        <f t="shared" si="41"/>
        <v>0</v>
      </c>
      <c r="BL1152" s="22"/>
      <c r="BM1152" s="22">
        <f t="shared" si="42"/>
        <v>0</v>
      </c>
      <c r="BN1152" s="22" t="str">
        <f t="shared" si="43"/>
        <v/>
      </c>
      <c r="BO1152" s="22">
        <f t="shared" ref="BO1152:BQ1152" si="4780">BF1152+BI1152+BL1152</f>
        <v>0</v>
      </c>
      <c r="BP1152" s="22">
        <f t="shared" si="4780"/>
        <v>0</v>
      </c>
      <c r="BQ1152" s="22">
        <f t="shared" si="4780"/>
        <v>0</v>
      </c>
      <c r="BR1152" s="22">
        <f t="shared" si="45"/>
        <v>0</v>
      </c>
      <c r="BS1152" s="22">
        <v>0.0</v>
      </c>
      <c r="BT1152" s="22">
        <f t="shared" si="46"/>
        <v>0</v>
      </c>
      <c r="BU1152" s="22">
        <f t="shared" si="47"/>
        <v>0</v>
      </c>
      <c r="BV1152" s="22">
        <f t="shared" si="48"/>
        <v>0</v>
      </c>
      <c r="BW1152" s="27">
        <v>191.54</v>
      </c>
      <c r="BX1152" s="22">
        <f t="shared" si="49"/>
        <v>191.54</v>
      </c>
      <c r="BY1152" s="22">
        <f t="shared" si="50"/>
        <v>0</v>
      </c>
      <c r="BZ1152" s="22">
        <f t="shared" si="51"/>
        <v>0</v>
      </c>
      <c r="CA1152" s="22">
        <f t="shared" si="52"/>
        <v>0</v>
      </c>
    </row>
    <row r="1153" ht="14.25" customHeight="1">
      <c r="A1153" s="14" t="s">
        <v>5109</v>
      </c>
      <c r="B1153" s="30" t="s">
        <v>4807</v>
      </c>
      <c r="C1153" s="14"/>
      <c r="D1153" s="14" t="s">
        <v>5110</v>
      </c>
      <c r="E1153" s="14" t="s">
        <v>1105</v>
      </c>
      <c r="F1153" s="14" t="s">
        <v>293</v>
      </c>
      <c r="G1153" s="14" t="s">
        <v>5111</v>
      </c>
      <c r="H1153" s="25" t="s">
        <v>4810</v>
      </c>
      <c r="I1153" s="26">
        <v>76.13</v>
      </c>
      <c r="J1153" s="22">
        <v>0.0</v>
      </c>
      <c r="K1153" s="22">
        <f t="shared" si="6"/>
        <v>0</v>
      </c>
      <c r="L1153" s="22">
        <f t="shared" si="7"/>
        <v>0</v>
      </c>
      <c r="M1153" s="22">
        <v>0.0</v>
      </c>
      <c r="N1153" s="22">
        <f t="shared" si="8"/>
        <v>0</v>
      </c>
      <c r="O1153" s="22">
        <f t="shared" si="9"/>
        <v>0</v>
      </c>
      <c r="P1153" s="22">
        <v>10.0</v>
      </c>
      <c r="Q1153" s="22">
        <f t="shared" si="10"/>
        <v>0</v>
      </c>
      <c r="R1153" s="22">
        <f t="shared" si="11"/>
        <v>10</v>
      </c>
      <c r="S1153" s="22">
        <v>100.0</v>
      </c>
      <c r="T1153" s="22">
        <f t="shared" si="12"/>
        <v>33.87</v>
      </c>
      <c r="U1153" s="22">
        <f t="shared" si="13"/>
        <v>66.13</v>
      </c>
      <c r="V1153" s="22">
        <f t="shared" si="14"/>
        <v>0</v>
      </c>
      <c r="W1153" s="22">
        <v>13.9</v>
      </c>
      <c r="X1153" s="22">
        <f t="shared" si="15"/>
        <v>13.9</v>
      </c>
      <c r="Y1153" s="22">
        <f t="shared" si="16"/>
        <v>0</v>
      </c>
      <c r="Z1153" s="22">
        <v>0.39</v>
      </c>
      <c r="AA1153" s="22">
        <f t="shared" si="17"/>
        <v>0.39</v>
      </c>
      <c r="AB1153" s="22">
        <f t="shared" si="18"/>
        <v>0</v>
      </c>
      <c r="AC1153" s="22">
        <v>68.87</v>
      </c>
      <c r="AD1153" s="22">
        <f t="shared" si="19"/>
        <v>68.87</v>
      </c>
      <c r="AE1153" s="22">
        <f t="shared" si="20"/>
        <v>0</v>
      </c>
      <c r="AF1153" s="22">
        <v>1.37</v>
      </c>
      <c r="AG1153" s="22">
        <f t="shared" si="21"/>
        <v>1.37</v>
      </c>
      <c r="AH1153" s="22">
        <f t="shared" si="22"/>
        <v>0</v>
      </c>
      <c r="AI1153" s="22">
        <v>60.86</v>
      </c>
      <c r="AJ1153" s="22">
        <f t="shared" si="23"/>
        <v>60.86</v>
      </c>
      <c r="AK1153" s="22">
        <f t="shared" si="24"/>
        <v>0</v>
      </c>
      <c r="AL1153" s="22">
        <f t="shared" ref="AL1153:AN1153" si="4781">AF1153+AI1153</f>
        <v>62.23</v>
      </c>
      <c r="AM1153" s="22">
        <f t="shared" si="4781"/>
        <v>62.23</v>
      </c>
      <c r="AN1153" s="22">
        <f t="shared" si="4781"/>
        <v>0</v>
      </c>
      <c r="AO1153" s="22">
        <f t="shared" ref="AO1153:AQ1153" si="4782">SUM(J1153+M1153+P1153+S1153+W1153+Z1153+AC1153+AF1153+AI1153)</f>
        <v>255.39</v>
      </c>
      <c r="AP1153" s="22">
        <f t="shared" si="4782"/>
        <v>179.26</v>
      </c>
      <c r="AQ1153" s="22">
        <f t="shared" si="4782"/>
        <v>76.13</v>
      </c>
      <c r="AR1153" s="22">
        <v>0.0</v>
      </c>
      <c r="AS1153" s="22">
        <f t="shared" si="27"/>
        <v>76.13</v>
      </c>
      <c r="AT1153" s="22">
        <f t="shared" si="28"/>
        <v>76.13</v>
      </c>
      <c r="AU1153" s="22">
        <f t="shared" si="29"/>
        <v>0</v>
      </c>
      <c r="AV1153" s="22">
        <f t="shared" ref="AV1153:AV1154" si="4787">37.95*120</f>
        <v>4554</v>
      </c>
      <c r="AW1153" s="22">
        <f t="shared" si="31"/>
        <v>4554</v>
      </c>
      <c r="AX1153" s="22">
        <f t="shared" si="32"/>
        <v>0</v>
      </c>
      <c r="AY1153" s="22">
        <v>70.73</v>
      </c>
      <c r="AZ1153" s="22">
        <f t="shared" si="33"/>
        <v>70.73</v>
      </c>
      <c r="BA1153" s="22">
        <f t="shared" si="34"/>
        <v>0</v>
      </c>
      <c r="BB1153" s="22">
        <f t="shared" si="35"/>
        <v>4624.73</v>
      </c>
      <c r="BC1153" s="22">
        <f t="shared" ref="BC1153:BD1153" si="4783">SUM(AW1153+AZ1153)</f>
        <v>4624.73</v>
      </c>
      <c r="BD1153" s="22">
        <f t="shared" si="4783"/>
        <v>0</v>
      </c>
      <c r="BE1153" s="22">
        <f t="shared" si="37"/>
        <v>0</v>
      </c>
      <c r="BF1153" s="27">
        <v>0.0</v>
      </c>
      <c r="BG1153" s="22">
        <f t="shared" si="38"/>
        <v>0</v>
      </c>
      <c r="BH1153" s="22">
        <f t="shared" si="39"/>
        <v>0</v>
      </c>
      <c r="BI1153" s="22">
        <v>478.44</v>
      </c>
      <c r="BJ1153" s="22">
        <f t="shared" si="40"/>
        <v>478.44</v>
      </c>
      <c r="BK1153" s="22">
        <f t="shared" si="41"/>
        <v>0</v>
      </c>
      <c r="BL1153" s="22"/>
      <c r="BM1153" s="22">
        <f t="shared" si="42"/>
        <v>0</v>
      </c>
      <c r="BN1153" s="22" t="str">
        <f t="shared" si="43"/>
        <v/>
      </c>
      <c r="BO1153" s="22">
        <f t="shared" ref="BO1153:BQ1153" si="4784">BF1153+BI1153+BL1153</f>
        <v>478.44</v>
      </c>
      <c r="BP1153" s="22">
        <f t="shared" si="4784"/>
        <v>478.44</v>
      </c>
      <c r="BQ1153" s="22">
        <f t="shared" si="4784"/>
        <v>0</v>
      </c>
      <c r="BR1153" s="22">
        <f t="shared" si="45"/>
        <v>0</v>
      </c>
      <c r="BS1153" s="22">
        <v>0.0</v>
      </c>
      <c r="BT1153" s="22">
        <f t="shared" si="46"/>
        <v>0</v>
      </c>
      <c r="BU1153" s="22">
        <f t="shared" si="47"/>
        <v>0</v>
      </c>
      <c r="BV1153" s="22">
        <f t="shared" si="48"/>
        <v>0</v>
      </c>
      <c r="BW1153" s="27">
        <v>127.69</v>
      </c>
      <c r="BX1153" s="22">
        <f t="shared" si="49"/>
        <v>127.69</v>
      </c>
      <c r="BY1153" s="22">
        <f t="shared" si="50"/>
        <v>0</v>
      </c>
      <c r="BZ1153" s="22">
        <f t="shared" si="51"/>
        <v>0</v>
      </c>
      <c r="CA1153" s="22">
        <f t="shared" si="52"/>
        <v>0</v>
      </c>
    </row>
    <row r="1154" ht="14.25" customHeight="1">
      <c r="A1154" s="14" t="s">
        <v>5112</v>
      </c>
      <c r="B1154" s="30" t="s">
        <v>4807</v>
      </c>
      <c r="C1154" s="14"/>
      <c r="D1154" s="14" t="s">
        <v>5113</v>
      </c>
      <c r="E1154" s="14" t="s">
        <v>298</v>
      </c>
      <c r="F1154" s="14" t="s">
        <v>508</v>
      </c>
      <c r="G1154" s="14" t="s">
        <v>5114</v>
      </c>
      <c r="H1154" s="25" t="s">
        <v>4810</v>
      </c>
      <c r="I1154" s="26">
        <v>76.13</v>
      </c>
      <c r="J1154" s="22">
        <v>0.0</v>
      </c>
      <c r="K1154" s="22">
        <f t="shared" si="6"/>
        <v>0</v>
      </c>
      <c r="L1154" s="22">
        <f t="shared" si="7"/>
        <v>0</v>
      </c>
      <c r="M1154" s="22">
        <v>0.0</v>
      </c>
      <c r="N1154" s="22">
        <f t="shared" si="8"/>
        <v>0</v>
      </c>
      <c r="O1154" s="22">
        <f t="shared" si="9"/>
        <v>0</v>
      </c>
      <c r="P1154" s="22">
        <v>10.0</v>
      </c>
      <c r="Q1154" s="22">
        <f t="shared" si="10"/>
        <v>0</v>
      </c>
      <c r="R1154" s="22">
        <f t="shared" si="11"/>
        <v>10</v>
      </c>
      <c r="S1154" s="22">
        <v>100.0</v>
      </c>
      <c r="T1154" s="22">
        <f t="shared" si="12"/>
        <v>33.87</v>
      </c>
      <c r="U1154" s="22">
        <f t="shared" si="13"/>
        <v>66.13</v>
      </c>
      <c r="V1154" s="22">
        <f t="shared" si="14"/>
        <v>0</v>
      </c>
      <c r="W1154" s="22">
        <v>13.9</v>
      </c>
      <c r="X1154" s="22">
        <f t="shared" si="15"/>
        <v>13.9</v>
      </c>
      <c r="Y1154" s="22">
        <f t="shared" si="16"/>
        <v>0</v>
      </c>
      <c r="Z1154" s="22">
        <v>0.39</v>
      </c>
      <c r="AA1154" s="22">
        <f t="shared" si="17"/>
        <v>0.39</v>
      </c>
      <c r="AB1154" s="22">
        <f t="shared" si="18"/>
        <v>0</v>
      </c>
      <c r="AC1154" s="22">
        <v>68.87</v>
      </c>
      <c r="AD1154" s="22">
        <f t="shared" si="19"/>
        <v>68.87</v>
      </c>
      <c r="AE1154" s="22">
        <f t="shared" si="20"/>
        <v>0</v>
      </c>
      <c r="AF1154" s="22">
        <v>1.37</v>
      </c>
      <c r="AG1154" s="22">
        <f t="shared" si="21"/>
        <v>1.37</v>
      </c>
      <c r="AH1154" s="22">
        <f t="shared" si="22"/>
        <v>0</v>
      </c>
      <c r="AI1154" s="22">
        <v>60.86</v>
      </c>
      <c r="AJ1154" s="22">
        <f t="shared" si="23"/>
        <v>60.86</v>
      </c>
      <c r="AK1154" s="22">
        <f t="shared" si="24"/>
        <v>0</v>
      </c>
      <c r="AL1154" s="22">
        <f t="shared" ref="AL1154:AN1154" si="4785">AF1154+AI1154</f>
        <v>62.23</v>
      </c>
      <c r="AM1154" s="22">
        <f t="shared" si="4785"/>
        <v>62.23</v>
      </c>
      <c r="AN1154" s="22">
        <f t="shared" si="4785"/>
        <v>0</v>
      </c>
      <c r="AO1154" s="22">
        <f t="shared" ref="AO1154:AQ1154" si="4786">SUM(J1154+M1154+P1154+S1154+W1154+Z1154+AC1154+AF1154+AI1154)</f>
        <v>255.39</v>
      </c>
      <c r="AP1154" s="22">
        <f t="shared" si="4786"/>
        <v>179.26</v>
      </c>
      <c r="AQ1154" s="22">
        <f t="shared" si="4786"/>
        <v>76.13</v>
      </c>
      <c r="AR1154" s="22">
        <v>0.0</v>
      </c>
      <c r="AS1154" s="22">
        <f t="shared" si="27"/>
        <v>76.13</v>
      </c>
      <c r="AT1154" s="22">
        <f t="shared" si="28"/>
        <v>76.13</v>
      </c>
      <c r="AU1154" s="22">
        <f t="shared" si="29"/>
        <v>0</v>
      </c>
      <c r="AV1154" s="22">
        <f t="shared" si="4787"/>
        <v>4554</v>
      </c>
      <c r="AW1154" s="22">
        <f t="shared" si="31"/>
        <v>4554</v>
      </c>
      <c r="AX1154" s="22">
        <f t="shared" si="32"/>
        <v>0</v>
      </c>
      <c r="AY1154" s="22">
        <v>70.73</v>
      </c>
      <c r="AZ1154" s="22">
        <f t="shared" si="33"/>
        <v>70.73</v>
      </c>
      <c r="BA1154" s="22">
        <f t="shared" si="34"/>
        <v>0</v>
      </c>
      <c r="BB1154" s="22">
        <f t="shared" si="35"/>
        <v>4624.73</v>
      </c>
      <c r="BC1154" s="22">
        <f t="shared" ref="BC1154:BD1154" si="4788">SUM(AW1154+AZ1154)</f>
        <v>4624.73</v>
      </c>
      <c r="BD1154" s="22">
        <f t="shared" si="4788"/>
        <v>0</v>
      </c>
      <c r="BE1154" s="22">
        <f t="shared" si="37"/>
        <v>0</v>
      </c>
      <c r="BF1154" s="27">
        <v>0.0</v>
      </c>
      <c r="BG1154" s="22">
        <f t="shared" si="38"/>
        <v>0</v>
      </c>
      <c r="BH1154" s="22">
        <f t="shared" si="39"/>
        <v>0</v>
      </c>
      <c r="BI1154" s="22">
        <v>495.81999999999994</v>
      </c>
      <c r="BJ1154" s="22">
        <f t="shared" si="40"/>
        <v>495.82</v>
      </c>
      <c r="BK1154" s="22">
        <f t="shared" si="41"/>
        <v>0</v>
      </c>
      <c r="BL1154" s="22"/>
      <c r="BM1154" s="22">
        <f t="shared" si="42"/>
        <v>0</v>
      </c>
      <c r="BN1154" s="22" t="str">
        <f t="shared" si="43"/>
        <v/>
      </c>
      <c r="BO1154" s="22">
        <f t="shared" ref="BO1154:BQ1154" si="4789">BF1154+BI1154+BL1154</f>
        <v>495.82</v>
      </c>
      <c r="BP1154" s="22">
        <f t="shared" si="4789"/>
        <v>495.82</v>
      </c>
      <c r="BQ1154" s="22">
        <f t="shared" si="4789"/>
        <v>0</v>
      </c>
      <c r="BR1154" s="22">
        <f t="shared" si="45"/>
        <v>0</v>
      </c>
      <c r="BS1154" s="22">
        <v>0.0</v>
      </c>
      <c r="BT1154" s="22">
        <f t="shared" si="46"/>
        <v>0</v>
      </c>
      <c r="BU1154" s="22">
        <f t="shared" si="47"/>
        <v>0</v>
      </c>
      <c r="BV1154" s="22">
        <f t="shared" si="48"/>
        <v>0</v>
      </c>
      <c r="BW1154" s="27">
        <v>1042.82</v>
      </c>
      <c r="BX1154" s="22">
        <f t="shared" si="49"/>
        <v>1042.82</v>
      </c>
      <c r="BY1154" s="22">
        <f t="shared" si="50"/>
        <v>0</v>
      </c>
      <c r="BZ1154" s="22">
        <f t="shared" si="51"/>
        <v>0</v>
      </c>
      <c r="CA1154" s="22">
        <f t="shared" si="52"/>
        <v>0</v>
      </c>
    </row>
    <row r="1155" ht="14.25" customHeight="1">
      <c r="A1155" s="14" t="s">
        <v>5115</v>
      </c>
      <c r="B1155" s="30" t="s">
        <v>4807</v>
      </c>
      <c r="C1155" s="14"/>
      <c r="D1155" s="14" t="s">
        <v>5116</v>
      </c>
      <c r="E1155" s="14" t="s">
        <v>5117</v>
      </c>
      <c r="F1155" s="14" t="s">
        <v>3742</v>
      </c>
      <c r="G1155" s="14" t="s">
        <v>5118</v>
      </c>
      <c r="H1155" s="25" t="s">
        <v>4810</v>
      </c>
      <c r="I1155" s="26">
        <v>76.13</v>
      </c>
      <c r="J1155" s="22">
        <v>0.0</v>
      </c>
      <c r="K1155" s="22">
        <f t="shared" si="6"/>
        <v>0</v>
      </c>
      <c r="L1155" s="22">
        <f t="shared" si="7"/>
        <v>0</v>
      </c>
      <c r="M1155" s="22">
        <v>0.0</v>
      </c>
      <c r="N1155" s="22">
        <f t="shared" si="8"/>
        <v>0</v>
      </c>
      <c r="O1155" s="22">
        <f t="shared" si="9"/>
        <v>0</v>
      </c>
      <c r="P1155" s="22">
        <v>10.0</v>
      </c>
      <c r="Q1155" s="22">
        <f t="shared" si="10"/>
        <v>0</v>
      </c>
      <c r="R1155" s="22">
        <f t="shared" si="11"/>
        <v>10</v>
      </c>
      <c r="S1155" s="22">
        <v>100.0</v>
      </c>
      <c r="T1155" s="22">
        <f t="shared" si="12"/>
        <v>33.87</v>
      </c>
      <c r="U1155" s="22">
        <f t="shared" si="13"/>
        <v>66.13</v>
      </c>
      <c r="V1155" s="22">
        <f t="shared" si="14"/>
        <v>0</v>
      </c>
      <c r="W1155" s="22">
        <v>13.9</v>
      </c>
      <c r="X1155" s="22">
        <f t="shared" si="15"/>
        <v>13.9</v>
      </c>
      <c r="Y1155" s="22">
        <f t="shared" si="16"/>
        <v>0</v>
      </c>
      <c r="Z1155" s="22">
        <v>0.39</v>
      </c>
      <c r="AA1155" s="22">
        <f t="shared" si="17"/>
        <v>0.39</v>
      </c>
      <c r="AB1155" s="22">
        <f t="shared" si="18"/>
        <v>0</v>
      </c>
      <c r="AC1155" s="22">
        <v>68.87</v>
      </c>
      <c r="AD1155" s="22">
        <f t="shared" si="19"/>
        <v>68.87</v>
      </c>
      <c r="AE1155" s="22">
        <f t="shared" si="20"/>
        <v>0</v>
      </c>
      <c r="AF1155" s="22">
        <v>1.37</v>
      </c>
      <c r="AG1155" s="22">
        <f t="shared" si="21"/>
        <v>1.37</v>
      </c>
      <c r="AH1155" s="22">
        <f t="shared" si="22"/>
        <v>0</v>
      </c>
      <c r="AI1155" s="22">
        <v>60.86</v>
      </c>
      <c r="AJ1155" s="22">
        <f t="shared" si="23"/>
        <v>60.86</v>
      </c>
      <c r="AK1155" s="22">
        <f t="shared" si="24"/>
        <v>0</v>
      </c>
      <c r="AL1155" s="22">
        <f t="shared" ref="AL1155:AN1155" si="4790">AF1155+AI1155</f>
        <v>62.23</v>
      </c>
      <c r="AM1155" s="22">
        <f t="shared" si="4790"/>
        <v>62.23</v>
      </c>
      <c r="AN1155" s="22">
        <f t="shared" si="4790"/>
        <v>0</v>
      </c>
      <c r="AO1155" s="22">
        <f t="shared" ref="AO1155:AQ1155" si="4791">SUM(J1155+M1155+P1155+S1155+W1155+Z1155+AC1155+AF1155+AI1155)</f>
        <v>255.39</v>
      </c>
      <c r="AP1155" s="22">
        <f t="shared" si="4791"/>
        <v>179.26</v>
      </c>
      <c r="AQ1155" s="22">
        <f t="shared" si="4791"/>
        <v>76.13</v>
      </c>
      <c r="AR1155" s="22">
        <v>0.0</v>
      </c>
      <c r="AS1155" s="22">
        <f t="shared" si="27"/>
        <v>76.13</v>
      </c>
      <c r="AT1155" s="22">
        <f t="shared" si="28"/>
        <v>76.13</v>
      </c>
      <c r="AU1155" s="22">
        <f t="shared" si="29"/>
        <v>0</v>
      </c>
      <c r="AV1155" s="22">
        <f t="shared" ref="AV1155:AV1159" si="4796">82.93*120</f>
        <v>9951.6</v>
      </c>
      <c r="AW1155" s="22">
        <f t="shared" si="31"/>
        <v>9951.6</v>
      </c>
      <c r="AX1155" s="22">
        <f t="shared" si="32"/>
        <v>0</v>
      </c>
      <c r="AY1155" s="22">
        <v>175.06</v>
      </c>
      <c r="AZ1155" s="22">
        <f t="shared" si="33"/>
        <v>175.06</v>
      </c>
      <c r="BA1155" s="22">
        <f t="shared" si="34"/>
        <v>0</v>
      </c>
      <c r="BB1155" s="22">
        <f t="shared" si="35"/>
        <v>10126.66</v>
      </c>
      <c r="BC1155" s="22">
        <f t="shared" ref="BC1155:BD1155" si="4792">SUM(AW1155+AZ1155)</f>
        <v>10126.66</v>
      </c>
      <c r="BD1155" s="22">
        <f t="shared" si="4792"/>
        <v>0</v>
      </c>
      <c r="BE1155" s="22">
        <f t="shared" si="37"/>
        <v>0</v>
      </c>
      <c r="BF1155" s="27">
        <v>0.0</v>
      </c>
      <c r="BG1155" s="22">
        <f t="shared" si="38"/>
        <v>0</v>
      </c>
      <c r="BH1155" s="22">
        <f t="shared" si="39"/>
        <v>0</v>
      </c>
      <c r="BI1155" s="22">
        <v>288.14</v>
      </c>
      <c r="BJ1155" s="22">
        <f t="shared" si="40"/>
        <v>288.14</v>
      </c>
      <c r="BK1155" s="22">
        <f t="shared" si="41"/>
        <v>0</v>
      </c>
      <c r="BL1155" s="22"/>
      <c r="BM1155" s="22">
        <f t="shared" si="42"/>
        <v>0</v>
      </c>
      <c r="BN1155" s="22" t="str">
        <f t="shared" si="43"/>
        <v/>
      </c>
      <c r="BO1155" s="22">
        <f t="shared" ref="BO1155:BQ1155" si="4793">BF1155+BI1155+BL1155</f>
        <v>288.14</v>
      </c>
      <c r="BP1155" s="22">
        <f t="shared" si="4793"/>
        <v>288.14</v>
      </c>
      <c r="BQ1155" s="22">
        <f t="shared" si="4793"/>
        <v>0</v>
      </c>
      <c r="BR1155" s="22">
        <f t="shared" si="45"/>
        <v>0</v>
      </c>
      <c r="BS1155" s="22">
        <v>0.0</v>
      </c>
      <c r="BT1155" s="22">
        <f t="shared" si="46"/>
        <v>0</v>
      </c>
      <c r="BU1155" s="22">
        <f t="shared" si="47"/>
        <v>0</v>
      </c>
      <c r="BV1155" s="22">
        <f t="shared" si="48"/>
        <v>0</v>
      </c>
      <c r="BW1155" s="27">
        <v>383.08</v>
      </c>
      <c r="BX1155" s="22">
        <f t="shared" si="49"/>
        <v>383.08</v>
      </c>
      <c r="BY1155" s="22">
        <f t="shared" si="50"/>
        <v>0</v>
      </c>
      <c r="BZ1155" s="22">
        <f t="shared" si="51"/>
        <v>0</v>
      </c>
      <c r="CA1155" s="22">
        <f t="shared" si="52"/>
        <v>0</v>
      </c>
    </row>
    <row r="1156" ht="14.25" customHeight="1">
      <c r="A1156" s="14" t="s">
        <v>5119</v>
      </c>
      <c r="B1156" s="30" t="s">
        <v>4807</v>
      </c>
      <c r="C1156" s="14"/>
      <c r="D1156" s="14" t="s">
        <v>5120</v>
      </c>
      <c r="E1156" s="14" t="s">
        <v>1010</v>
      </c>
      <c r="F1156" s="14" t="s">
        <v>3865</v>
      </c>
      <c r="G1156" s="14" t="s">
        <v>5121</v>
      </c>
      <c r="H1156" s="25" t="s">
        <v>4810</v>
      </c>
      <c r="I1156" s="26">
        <v>76.13</v>
      </c>
      <c r="J1156" s="22">
        <v>0.0</v>
      </c>
      <c r="K1156" s="22">
        <f t="shared" si="6"/>
        <v>0</v>
      </c>
      <c r="L1156" s="22">
        <f t="shared" si="7"/>
        <v>0</v>
      </c>
      <c r="M1156" s="22">
        <v>0.0</v>
      </c>
      <c r="N1156" s="22">
        <f t="shared" si="8"/>
        <v>0</v>
      </c>
      <c r="O1156" s="22">
        <f t="shared" si="9"/>
        <v>0</v>
      </c>
      <c r="P1156" s="22">
        <v>10.0</v>
      </c>
      <c r="Q1156" s="22">
        <f t="shared" si="10"/>
        <v>0</v>
      </c>
      <c r="R1156" s="22">
        <f t="shared" si="11"/>
        <v>10</v>
      </c>
      <c r="S1156" s="22">
        <v>100.0</v>
      </c>
      <c r="T1156" s="22">
        <f t="shared" si="12"/>
        <v>33.87</v>
      </c>
      <c r="U1156" s="22">
        <f t="shared" si="13"/>
        <v>66.13</v>
      </c>
      <c r="V1156" s="22">
        <f t="shared" si="14"/>
        <v>0</v>
      </c>
      <c r="W1156" s="22">
        <v>13.9</v>
      </c>
      <c r="X1156" s="22">
        <f t="shared" si="15"/>
        <v>13.9</v>
      </c>
      <c r="Y1156" s="22">
        <f t="shared" si="16"/>
        <v>0</v>
      </c>
      <c r="Z1156" s="22">
        <v>0.39</v>
      </c>
      <c r="AA1156" s="22">
        <f t="shared" si="17"/>
        <v>0.39</v>
      </c>
      <c r="AB1156" s="22">
        <f t="shared" si="18"/>
        <v>0</v>
      </c>
      <c r="AC1156" s="22">
        <v>68.87</v>
      </c>
      <c r="AD1156" s="22">
        <f t="shared" si="19"/>
        <v>68.87</v>
      </c>
      <c r="AE1156" s="22">
        <f t="shared" si="20"/>
        <v>0</v>
      </c>
      <c r="AF1156" s="22">
        <v>1.37</v>
      </c>
      <c r="AG1156" s="22">
        <f t="shared" si="21"/>
        <v>1.37</v>
      </c>
      <c r="AH1156" s="22">
        <f t="shared" si="22"/>
        <v>0</v>
      </c>
      <c r="AI1156" s="22">
        <v>60.86</v>
      </c>
      <c r="AJ1156" s="22">
        <f t="shared" si="23"/>
        <v>60.86</v>
      </c>
      <c r="AK1156" s="22">
        <f t="shared" si="24"/>
        <v>0</v>
      </c>
      <c r="AL1156" s="22">
        <f t="shared" ref="AL1156:AN1156" si="4794">AF1156+AI1156</f>
        <v>62.23</v>
      </c>
      <c r="AM1156" s="22">
        <f t="shared" si="4794"/>
        <v>62.23</v>
      </c>
      <c r="AN1156" s="22">
        <f t="shared" si="4794"/>
        <v>0</v>
      </c>
      <c r="AO1156" s="22">
        <f t="shared" ref="AO1156:AQ1156" si="4795">SUM(J1156+M1156+P1156+S1156+W1156+Z1156+AC1156+AF1156+AI1156)</f>
        <v>255.39</v>
      </c>
      <c r="AP1156" s="22">
        <f t="shared" si="4795"/>
        <v>179.26</v>
      </c>
      <c r="AQ1156" s="22">
        <f t="shared" si="4795"/>
        <v>76.13</v>
      </c>
      <c r="AR1156" s="22">
        <v>0.0</v>
      </c>
      <c r="AS1156" s="22">
        <f t="shared" si="27"/>
        <v>76.13</v>
      </c>
      <c r="AT1156" s="22">
        <f t="shared" si="28"/>
        <v>76.13</v>
      </c>
      <c r="AU1156" s="22">
        <f t="shared" si="29"/>
        <v>0</v>
      </c>
      <c r="AV1156" s="22">
        <f t="shared" si="4796"/>
        <v>9951.6</v>
      </c>
      <c r="AW1156" s="22">
        <f t="shared" si="31"/>
        <v>9951.6</v>
      </c>
      <c r="AX1156" s="22">
        <f t="shared" si="32"/>
        <v>0</v>
      </c>
      <c r="AY1156" s="22">
        <v>175.06</v>
      </c>
      <c r="AZ1156" s="22">
        <f t="shared" si="33"/>
        <v>175.06</v>
      </c>
      <c r="BA1156" s="22">
        <f t="shared" si="34"/>
        <v>0</v>
      </c>
      <c r="BB1156" s="22">
        <f t="shared" si="35"/>
        <v>10126.66</v>
      </c>
      <c r="BC1156" s="22">
        <f t="shared" ref="BC1156:BD1156" si="4797">SUM(AW1156+AZ1156)</f>
        <v>10126.66</v>
      </c>
      <c r="BD1156" s="22">
        <f t="shared" si="4797"/>
        <v>0</v>
      </c>
      <c r="BE1156" s="22">
        <f t="shared" si="37"/>
        <v>0</v>
      </c>
      <c r="BF1156" s="27">
        <v>0.0</v>
      </c>
      <c r="BG1156" s="22">
        <f t="shared" si="38"/>
        <v>0</v>
      </c>
      <c r="BH1156" s="22">
        <f t="shared" si="39"/>
        <v>0</v>
      </c>
      <c r="BI1156" s="22">
        <v>283.41</v>
      </c>
      <c r="BJ1156" s="22">
        <f t="shared" si="40"/>
        <v>283.41</v>
      </c>
      <c r="BK1156" s="22">
        <f t="shared" si="41"/>
        <v>0</v>
      </c>
      <c r="BL1156" s="22"/>
      <c r="BM1156" s="22">
        <f t="shared" si="42"/>
        <v>0</v>
      </c>
      <c r="BN1156" s="22" t="str">
        <f t="shared" si="43"/>
        <v/>
      </c>
      <c r="BO1156" s="22">
        <f t="shared" ref="BO1156:BQ1156" si="4798">BF1156+BI1156+BL1156</f>
        <v>283.41</v>
      </c>
      <c r="BP1156" s="22">
        <f t="shared" si="4798"/>
        <v>283.41</v>
      </c>
      <c r="BQ1156" s="22">
        <f t="shared" si="4798"/>
        <v>0</v>
      </c>
      <c r="BR1156" s="22">
        <f t="shared" si="45"/>
        <v>0</v>
      </c>
      <c r="BS1156" s="22">
        <v>0.0</v>
      </c>
      <c r="BT1156" s="22">
        <f t="shared" si="46"/>
        <v>0</v>
      </c>
      <c r="BU1156" s="22">
        <f t="shared" si="47"/>
        <v>0</v>
      </c>
      <c r="BV1156" s="22">
        <f t="shared" si="48"/>
        <v>0</v>
      </c>
      <c r="BW1156" s="27">
        <v>2553.88</v>
      </c>
      <c r="BX1156" s="22">
        <f t="shared" si="49"/>
        <v>2553.88</v>
      </c>
      <c r="BY1156" s="22">
        <f t="shared" si="50"/>
        <v>0</v>
      </c>
      <c r="BZ1156" s="22">
        <f t="shared" si="51"/>
        <v>0</v>
      </c>
      <c r="CA1156" s="22">
        <f t="shared" si="52"/>
        <v>0</v>
      </c>
    </row>
    <row r="1157" ht="14.25" customHeight="1">
      <c r="A1157" s="14" t="s">
        <v>5122</v>
      </c>
      <c r="B1157" s="30" t="s">
        <v>4807</v>
      </c>
      <c r="C1157" s="14"/>
      <c r="D1157" s="14" t="s">
        <v>5123</v>
      </c>
      <c r="E1157" s="14" t="s">
        <v>1010</v>
      </c>
      <c r="F1157" s="14" t="s">
        <v>4137</v>
      </c>
      <c r="G1157" s="14" t="s">
        <v>5124</v>
      </c>
      <c r="H1157" s="25" t="s">
        <v>4810</v>
      </c>
      <c r="I1157" s="26">
        <v>76.13</v>
      </c>
      <c r="J1157" s="22">
        <v>0.0</v>
      </c>
      <c r="K1157" s="22">
        <f t="shared" si="6"/>
        <v>0</v>
      </c>
      <c r="L1157" s="22">
        <f t="shared" si="7"/>
        <v>0</v>
      </c>
      <c r="M1157" s="22">
        <v>0.0</v>
      </c>
      <c r="N1157" s="22">
        <f t="shared" si="8"/>
        <v>0</v>
      </c>
      <c r="O1157" s="22">
        <f t="shared" si="9"/>
        <v>0</v>
      </c>
      <c r="P1157" s="22">
        <v>10.0</v>
      </c>
      <c r="Q1157" s="22">
        <f t="shared" si="10"/>
        <v>0</v>
      </c>
      <c r="R1157" s="22">
        <f t="shared" si="11"/>
        <v>10</v>
      </c>
      <c r="S1157" s="22">
        <v>100.0</v>
      </c>
      <c r="T1157" s="22">
        <f t="shared" si="12"/>
        <v>33.87</v>
      </c>
      <c r="U1157" s="22">
        <f t="shared" si="13"/>
        <v>66.13</v>
      </c>
      <c r="V1157" s="22">
        <f t="shared" si="14"/>
        <v>0</v>
      </c>
      <c r="W1157" s="22">
        <v>13.9</v>
      </c>
      <c r="X1157" s="22">
        <f t="shared" si="15"/>
        <v>13.9</v>
      </c>
      <c r="Y1157" s="22">
        <f t="shared" si="16"/>
        <v>0</v>
      </c>
      <c r="Z1157" s="22">
        <v>0.39</v>
      </c>
      <c r="AA1157" s="22">
        <f t="shared" si="17"/>
        <v>0.39</v>
      </c>
      <c r="AB1157" s="22">
        <f t="shared" si="18"/>
        <v>0</v>
      </c>
      <c r="AC1157" s="22">
        <v>68.87</v>
      </c>
      <c r="AD1157" s="22">
        <f t="shared" si="19"/>
        <v>68.87</v>
      </c>
      <c r="AE1157" s="22">
        <f t="shared" si="20"/>
        <v>0</v>
      </c>
      <c r="AF1157" s="22">
        <v>1.37</v>
      </c>
      <c r="AG1157" s="22">
        <f t="shared" si="21"/>
        <v>1.37</v>
      </c>
      <c r="AH1157" s="22">
        <f t="shared" si="22"/>
        <v>0</v>
      </c>
      <c r="AI1157" s="22">
        <v>60.86</v>
      </c>
      <c r="AJ1157" s="22">
        <f t="shared" si="23"/>
        <v>60.86</v>
      </c>
      <c r="AK1157" s="22">
        <f t="shared" si="24"/>
        <v>0</v>
      </c>
      <c r="AL1157" s="22">
        <f t="shared" ref="AL1157:AN1157" si="4799">AF1157+AI1157</f>
        <v>62.23</v>
      </c>
      <c r="AM1157" s="22">
        <f t="shared" si="4799"/>
        <v>62.23</v>
      </c>
      <c r="AN1157" s="22">
        <f t="shared" si="4799"/>
        <v>0</v>
      </c>
      <c r="AO1157" s="22">
        <f t="shared" ref="AO1157:AQ1157" si="4800">SUM(J1157+M1157+P1157+S1157+W1157+Z1157+AC1157+AF1157+AI1157)</f>
        <v>255.39</v>
      </c>
      <c r="AP1157" s="22">
        <f t="shared" si="4800"/>
        <v>179.26</v>
      </c>
      <c r="AQ1157" s="22">
        <f t="shared" si="4800"/>
        <v>76.13</v>
      </c>
      <c r="AR1157" s="22">
        <v>0.0</v>
      </c>
      <c r="AS1157" s="22">
        <f t="shared" si="27"/>
        <v>76.13</v>
      </c>
      <c r="AT1157" s="22">
        <f t="shared" si="28"/>
        <v>76.13</v>
      </c>
      <c r="AU1157" s="22">
        <f t="shared" si="29"/>
        <v>0</v>
      </c>
      <c r="AV1157" s="22">
        <f t="shared" si="4796"/>
        <v>9951.6</v>
      </c>
      <c r="AW1157" s="22">
        <f t="shared" si="31"/>
        <v>9951.6</v>
      </c>
      <c r="AX1157" s="22">
        <f t="shared" si="32"/>
        <v>0</v>
      </c>
      <c r="AY1157" s="22">
        <v>175.06</v>
      </c>
      <c r="AZ1157" s="22">
        <f t="shared" si="33"/>
        <v>175.06</v>
      </c>
      <c r="BA1157" s="22">
        <f t="shared" si="34"/>
        <v>0</v>
      </c>
      <c r="BB1157" s="22">
        <f t="shared" si="35"/>
        <v>10126.66</v>
      </c>
      <c r="BC1157" s="22">
        <f t="shared" ref="BC1157:BD1157" si="4801">SUM(AW1157+AZ1157)</f>
        <v>10126.66</v>
      </c>
      <c r="BD1157" s="22">
        <f t="shared" si="4801"/>
        <v>0</v>
      </c>
      <c r="BE1157" s="22">
        <f t="shared" si="37"/>
        <v>0</v>
      </c>
      <c r="BF1157" s="27">
        <v>0.0</v>
      </c>
      <c r="BG1157" s="22">
        <f t="shared" si="38"/>
        <v>0</v>
      </c>
      <c r="BH1157" s="22">
        <f t="shared" si="39"/>
        <v>0</v>
      </c>
      <c r="BI1157" s="22">
        <v>283.41</v>
      </c>
      <c r="BJ1157" s="22">
        <f t="shared" si="40"/>
        <v>283.41</v>
      </c>
      <c r="BK1157" s="22">
        <f t="shared" si="41"/>
        <v>0</v>
      </c>
      <c r="BL1157" s="22"/>
      <c r="BM1157" s="22">
        <f t="shared" si="42"/>
        <v>0</v>
      </c>
      <c r="BN1157" s="22" t="str">
        <f t="shared" si="43"/>
        <v/>
      </c>
      <c r="BO1157" s="22">
        <f t="shared" ref="BO1157:BQ1157" si="4802">BF1157+BI1157+BL1157</f>
        <v>283.41</v>
      </c>
      <c r="BP1157" s="22">
        <f t="shared" si="4802"/>
        <v>283.41</v>
      </c>
      <c r="BQ1157" s="22">
        <f t="shared" si="4802"/>
        <v>0</v>
      </c>
      <c r="BR1157" s="22">
        <f t="shared" si="45"/>
        <v>0</v>
      </c>
      <c r="BS1157" s="22">
        <v>2711.9</v>
      </c>
      <c r="BT1157" s="22">
        <f t="shared" si="46"/>
        <v>2711.9</v>
      </c>
      <c r="BU1157" s="22">
        <f t="shared" si="47"/>
        <v>0</v>
      </c>
      <c r="BV1157" s="22">
        <f t="shared" si="48"/>
        <v>0</v>
      </c>
      <c r="BW1157" s="27">
        <v>319.23</v>
      </c>
      <c r="BX1157" s="22">
        <f t="shared" si="49"/>
        <v>319.23</v>
      </c>
      <c r="BY1157" s="22">
        <f t="shared" si="50"/>
        <v>0</v>
      </c>
      <c r="BZ1157" s="22">
        <f t="shared" si="51"/>
        <v>0</v>
      </c>
      <c r="CA1157" s="22">
        <f t="shared" si="52"/>
        <v>0</v>
      </c>
    </row>
    <row r="1158" ht="14.25" customHeight="1">
      <c r="A1158" s="14" t="s">
        <v>5125</v>
      </c>
      <c r="B1158" s="30" t="s">
        <v>4807</v>
      </c>
      <c r="C1158" s="14"/>
      <c r="D1158" s="14" t="s">
        <v>5126</v>
      </c>
      <c r="E1158" s="14" t="s">
        <v>4349</v>
      </c>
      <c r="F1158" s="14" t="s">
        <v>3709</v>
      </c>
      <c r="G1158" s="14" t="s">
        <v>5127</v>
      </c>
      <c r="H1158" s="25" t="s">
        <v>4810</v>
      </c>
      <c r="I1158" s="26">
        <v>76.13</v>
      </c>
      <c r="J1158" s="22">
        <v>0.0</v>
      </c>
      <c r="K1158" s="22">
        <f t="shared" si="6"/>
        <v>0</v>
      </c>
      <c r="L1158" s="22">
        <f t="shared" si="7"/>
        <v>0</v>
      </c>
      <c r="M1158" s="22">
        <v>0.0</v>
      </c>
      <c r="N1158" s="22">
        <f t="shared" si="8"/>
        <v>0</v>
      </c>
      <c r="O1158" s="22">
        <f t="shared" si="9"/>
        <v>0</v>
      </c>
      <c r="P1158" s="22">
        <v>10.0</v>
      </c>
      <c r="Q1158" s="22">
        <f t="shared" si="10"/>
        <v>0</v>
      </c>
      <c r="R1158" s="22">
        <f t="shared" si="11"/>
        <v>10</v>
      </c>
      <c r="S1158" s="22">
        <v>100.0</v>
      </c>
      <c r="T1158" s="22">
        <f t="shared" si="12"/>
        <v>33.87</v>
      </c>
      <c r="U1158" s="22">
        <f t="shared" si="13"/>
        <v>66.13</v>
      </c>
      <c r="V1158" s="22">
        <f t="shared" si="14"/>
        <v>0</v>
      </c>
      <c r="W1158" s="22">
        <v>13.9</v>
      </c>
      <c r="X1158" s="22">
        <f t="shared" si="15"/>
        <v>13.9</v>
      </c>
      <c r="Y1158" s="22">
        <f t="shared" si="16"/>
        <v>0</v>
      </c>
      <c r="Z1158" s="22">
        <v>0.39</v>
      </c>
      <c r="AA1158" s="22">
        <f t="shared" si="17"/>
        <v>0.39</v>
      </c>
      <c r="AB1158" s="22">
        <f t="shared" si="18"/>
        <v>0</v>
      </c>
      <c r="AC1158" s="22">
        <v>68.87</v>
      </c>
      <c r="AD1158" s="22">
        <f t="shared" si="19"/>
        <v>68.87</v>
      </c>
      <c r="AE1158" s="22">
        <f t="shared" si="20"/>
        <v>0</v>
      </c>
      <c r="AF1158" s="22">
        <v>1.37</v>
      </c>
      <c r="AG1158" s="22">
        <f t="shared" si="21"/>
        <v>1.37</v>
      </c>
      <c r="AH1158" s="22">
        <f t="shared" si="22"/>
        <v>0</v>
      </c>
      <c r="AI1158" s="22">
        <v>60.86</v>
      </c>
      <c r="AJ1158" s="22">
        <f t="shared" si="23"/>
        <v>60.86</v>
      </c>
      <c r="AK1158" s="22">
        <f t="shared" si="24"/>
        <v>0</v>
      </c>
      <c r="AL1158" s="22">
        <f t="shared" ref="AL1158:AN1158" si="4803">AF1158+AI1158</f>
        <v>62.23</v>
      </c>
      <c r="AM1158" s="22">
        <f t="shared" si="4803"/>
        <v>62.23</v>
      </c>
      <c r="AN1158" s="22">
        <f t="shared" si="4803"/>
        <v>0</v>
      </c>
      <c r="AO1158" s="22">
        <f t="shared" ref="AO1158:AQ1158" si="4804">SUM(J1158+M1158+P1158+S1158+W1158+Z1158+AC1158+AF1158+AI1158)</f>
        <v>255.39</v>
      </c>
      <c r="AP1158" s="22">
        <f t="shared" si="4804"/>
        <v>179.26</v>
      </c>
      <c r="AQ1158" s="22">
        <f t="shared" si="4804"/>
        <v>76.13</v>
      </c>
      <c r="AR1158" s="22">
        <v>0.0</v>
      </c>
      <c r="AS1158" s="22">
        <f t="shared" si="27"/>
        <v>76.13</v>
      </c>
      <c r="AT1158" s="22">
        <f t="shared" si="28"/>
        <v>76.13</v>
      </c>
      <c r="AU1158" s="22">
        <f t="shared" si="29"/>
        <v>0</v>
      </c>
      <c r="AV1158" s="22">
        <f t="shared" si="4796"/>
        <v>9951.6</v>
      </c>
      <c r="AW1158" s="22">
        <f t="shared" si="31"/>
        <v>9951.6</v>
      </c>
      <c r="AX1158" s="22">
        <f t="shared" si="32"/>
        <v>0</v>
      </c>
      <c r="AY1158" s="22">
        <v>175.06</v>
      </c>
      <c r="AZ1158" s="22">
        <f t="shared" si="33"/>
        <v>175.06</v>
      </c>
      <c r="BA1158" s="22">
        <f t="shared" si="34"/>
        <v>0</v>
      </c>
      <c r="BB1158" s="22">
        <f t="shared" si="35"/>
        <v>10126.66</v>
      </c>
      <c r="BC1158" s="22">
        <f t="shared" ref="BC1158:BD1158" si="4805">SUM(AW1158+AZ1158)</f>
        <v>10126.66</v>
      </c>
      <c r="BD1158" s="22">
        <f t="shared" si="4805"/>
        <v>0</v>
      </c>
      <c r="BE1158" s="22">
        <f t="shared" si="37"/>
        <v>0</v>
      </c>
      <c r="BF1158" s="27">
        <v>0.0</v>
      </c>
      <c r="BG1158" s="22">
        <f t="shared" si="38"/>
        <v>0</v>
      </c>
      <c r="BH1158" s="22">
        <f t="shared" si="39"/>
        <v>0</v>
      </c>
      <c r="BI1158" s="22">
        <v>283.41</v>
      </c>
      <c r="BJ1158" s="22">
        <f t="shared" si="40"/>
        <v>283.41</v>
      </c>
      <c r="BK1158" s="22">
        <f t="shared" si="41"/>
        <v>0</v>
      </c>
      <c r="BL1158" s="22"/>
      <c r="BM1158" s="22">
        <f t="shared" si="42"/>
        <v>0</v>
      </c>
      <c r="BN1158" s="22" t="str">
        <f t="shared" si="43"/>
        <v/>
      </c>
      <c r="BO1158" s="22">
        <f t="shared" ref="BO1158:BQ1158" si="4806">BF1158+BI1158+BL1158</f>
        <v>283.41</v>
      </c>
      <c r="BP1158" s="22">
        <f t="shared" si="4806"/>
        <v>283.41</v>
      </c>
      <c r="BQ1158" s="22">
        <f t="shared" si="4806"/>
        <v>0</v>
      </c>
      <c r="BR1158" s="22">
        <f t="shared" si="45"/>
        <v>0</v>
      </c>
      <c r="BS1158" s="22">
        <v>0.0</v>
      </c>
      <c r="BT1158" s="22">
        <f t="shared" si="46"/>
        <v>0</v>
      </c>
      <c r="BU1158" s="22">
        <f t="shared" si="47"/>
        <v>0</v>
      </c>
      <c r="BV1158" s="22">
        <f t="shared" si="48"/>
        <v>0</v>
      </c>
      <c r="BW1158" s="27">
        <v>883.2</v>
      </c>
      <c r="BX1158" s="22">
        <f t="shared" si="49"/>
        <v>883.2</v>
      </c>
      <c r="BY1158" s="22">
        <f t="shared" si="50"/>
        <v>0</v>
      </c>
      <c r="BZ1158" s="22">
        <f t="shared" si="51"/>
        <v>0</v>
      </c>
      <c r="CA1158" s="22">
        <f t="shared" si="52"/>
        <v>0</v>
      </c>
    </row>
    <row r="1159" ht="14.25" customHeight="1">
      <c r="A1159" s="14" t="s">
        <v>5128</v>
      </c>
      <c r="B1159" s="30" t="s">
        <v>4807</v>
      </c>
      <c r="C1159" s="14"/>
      <c r="D1159" s="14" t="s">
        <v>5129</v>
      </c>
      <c r="E1159" s="14" t="s">
        <v>5130</v>
      </c>
      <c r="F1159" s="14" t="s">
        <v>3729</v>
      </c>
      <c r="G1159" s="14" t="s">
        <v>5131</v>
      </c>
      <c r="H1159" s="25" t="s">
        <v>4810</v>
      </c>
      <c r="I1159" s="26">
        <v>76.13</v>
      </c>
      <c r="J1159" s="22">
        <v>0.0</v>
      </c>
      <c r="K1159" s="22">
        <f t="shared" si="6"/>
        <v>0</v>
      </c>
      <c r="L1159" s="22">
        <f t="shared" si="7"/>
        <v>0</v>
      </c>
      <c r="M1159" s="22">
        <v>0.0</v>
      </c>
      <c r="N1159" s="22">
        <f t="shared" si="8"/>
        <v>0</v>
      </c>
      <c r="O1159" s="22">
        <f t="shared" si="9"/>
        <v>0</v>
      </c>
      <c r="P1159" s="22">
        <v>10.0</v>
      </c>
      <c r="Q1159" s="22">
        <f t="shared" si="10"/>
        <v>0</v>
      </c>
      <c r="R1159" s="22">
        <f t="shared" si="11"/>
        <v>10</v>
      </c>
      <c r="S1159" s="22">
        <v>100.0</v>
      </c>
      <c r="T1159" s="22">
        <f t="shared" si="12"/>
        <v>33.87</v>
      </c>
      <c r="U1159" s="22">
        <f t="shared" si="13"/>
        <v>66.13</v>
      </c>
      <c r="V1159" s="22">
        <f t="shared" si="14"/>
        <v>0</v>
      </c>
      <c r="W1159" s="22">
        <v>27.8</v>
      </c>
      <c r="X1159" s="22">
        <f t="shared" si="15"/>
        <v>27.8</v>
      </c>
      <c r="Y1159" s="22">
        <f t="shared" si="16"/>
        <v>0</v>
      </c>
      <c r="Z1159" s="22">
        <v>0.39</v>
      </c>
      <c r="AA1159" s="22">
        <f t="shared" si="17"/>
        <v>0.39</v>
      </c>
      <c r="AB1159" s="22">
        <f t="shared" si="18"/>
        <v>0</v>
      </c>
      <c r="AC1159" s="22">
        <v>68.87</v>
      </c>
      <c r="AD1159" s="22">
        <f t="shared" si="19"/>
        <v>68.87</v>
      </c>
      <c r="AE1159" s="22">
        <f t="shared" si="20"/>
        <v>0</v>
      </c>
      <c r="AF1159" s="22">
        <v>1.37</v>
      </c>
      <c r="AG1159" s="22">
        <f t="shared" si="21"/>
        <v>1.37</v>
      </c>
      <c r="AH1159" s="22">
        <f t="shared" si="22"/>
        <v>0</v>
      </c>
      <c r="AI1159" s="22">
        <v>60.86</v>
      </c>
      <c r="AJ1159" s="22">
        <f t="shared" si="23"/>
        <v>60.86</v>
      </c>
      <c r="AK1159" s="22">
        <f t="shared" si="24"/>
        <v>0</v>
      </c>
      <c r="AL1159" s="22">
        <f t="shared" ref="AL1159:AN1159" si="4807">AF1159+AI1159</f>
        <v>62.23</v>
      </c>
      <c r="AM1159" s="22">
        <f t="shared" si="4807"/>
        <v>62.23</v>
      </c>
      <c r="AN1159" s="22">
        <f t="shared" si="4807"/>
        <v>0</v>
      </c>
      <c r="AO1159" s="22">
        <f t="shared" ref="AO1159:AQ1159" si="4808">SUM(J1159+M1159+P1159+S1159+W1159+Z1159+AC1159+AF1159+AI1159)</f>
        <v>269.29</v>
      </c>
      <c r="AP1159" s="22">
        <f t="shared" si="4808"/>
        <v>193.16</v>
      </c>
      <c r="AQ1159" s="22">
        <f t="shared" si="4808"/>
        <v>76.13</v>
      </c>
      <c r="AR1159" s="22">
        <v>0.0</v>
      </c>
      <c r="AS1159" s="22">
        <f t="shared" si="27"/>
        <v>76.13</v>
      </c>
      <c r="AT1159" s="22">
        <f t="shared" si="28"/>
        <v>76.13</v>
      </c>
      <c r="AU1159" s="22">
        <f t="shared" si="29"/>
        <v>0</v>
      </c>
      <c r="AV1159" s="22">
        <f t="shared" si="4796"/>
        <v>9951.6</v>
      </c>
      <c r="AW1159" s="22">
        <f t="shared" si="31"/>
        <v>9951.6</v>
      </c>
      <c r="AX1159" s="22">
        <f t="shared" si="32"/>
        <v>0</v>
      </c>
      <c r="AY1159" s="22">
        <v>175.06</v>
      </c>
      <c r="AZ1159" s="22">
        <f t="shared" si="33"/>
        <v>175.06</v>
      </c>
      <c r="BA1159" s="22">
        <f t="shared" si="34"/>
        <v>0</v>
      </c>
      <c r="BB1159" s="22">
        <f t="shared" si="35"/>
        <v>10126.66</v>
      </c>
      <c r="BC1159" s="22">
        <f t="shared" ref="BC1159:BD1159" si="4809">SUM(AW1159+AZ1159)</f>
        <v>10126.66</v>
      </c>
      <c r="BD1159" s="22">
        <f t="shared" si="4809"/>
        <v>0</v>
      </c>
      <c r="BE1159" s="22">
        <f t="shared" si="37"/>
        <v>0</v>
      </c>
      <c r="BF1159" s="27">
        <v>0.0</v>
      </c>
      <c r="BG1159" s="22">
        <f t="shared" si="38"/>
        <v>0</v>
      </c>
      <c r="BH1159" s="22">
        <f t="shared" si="39"/>
        <v>0</v>
      </c>
      <c r="BI1159" s="22">
        <v>0.0</v>
      </c>
      <c r="BJ1159" s="22">
        <f t="shared" si="40"/>
        <v>0</v>
      </c>
      <c r="BK1159" s="22">
        <f t="shared" si="41"/>
        <v>0</v>
      </c>
      <c r="BL1159" s="22"/>
      <c r="BM1159" s="22">
        <f t="shared" si="42"/>
        <v>0</v>
      </c>
      <c r="BN1159" s="22" t="str">
        <f t="shared" si="43"/>
        <v/>
      </c>
      <c r="BO1159" s="22">
        <f t="shared" ref="BO1159:BQ1159" si="4810">BF1159+BI1159+BL1159</f>
        <v>0</v>
      </c>
      <c r="BP1159" s="22">
        <f t="shared" si="4810"/>
        <v>0</v>
      </c>
      <c r="BQ1159" s="22">
        <f t="shared" si="4810"/>
        <v>0</v>
      </c>
      <c r="BR1159" s="22">
        <f t="shared" si="45"/>
        <v>0</v>
      </c>
      <c r="BS1159" s="22">
        <v>0.0</v>
      </c>
      <c r="BT1159" s="22">
        <f t="shared" si="46"/>
        <v>0</v>
      </c>
      <c r="BU1159" s="22">
        <f t="shared" si="47"/>
        <v>0</v>
      </c>
      <c r="BV1159" s="22">
        <f t="shared" si="48"/>
        <v>0</v>
      </c>
      <c r="BW1159" s="27">
        <v>0.0</v>
      </c>
      <c r="BX1159" s="22">
        <f t="shared" si="49"/>
        <v>0</v>
      </c>
      <c r="BY1159" s="22">
        <f t="shared" si="50"/>
        <v>0</v>
      </c>
      <c r="BZ1159" s="22">
        <f t="shared" si="51"/>
        <v>0</v>
      </c>
      <c r="CA1159" s="22">
        <f t="shared" si="52"/>
        <v>0</v>
      </c>
    </row>
    <row r="1160" ht="14.25" customHeight="1">
      <c r="A1160" s="14" t="s">
        <v>5132</v>
      </c>
      <c r="B1160" s="30" t="s">
        <v>4807</v>
      </c>
      <c r="C1160" s="14"/>
      <c r="D1160" s="14" t="s">
        <v>5133</v>
      </c>
      <c r="E1160" s="14" t="s">
        <v>287</v>
      </c>
      <c r="F1160" s="14" t="s">
        <v>198</v>
      </c>
      <c r="G1160" s="14" t="s">
        <v>5134</v>
      </c>
      <c r="H1160" s="25" t="s">
        <v>4810</v>
      </c>
      <c r="I1160" s="26">
        <v>76.13</v>
      </c>
      <c r="J1160" s="22">
        <v>0.0</v>
      </c>
      <c r="K1160" s="22">
        <f t="shared" si="6"/>
        <v>0</v>
      </c>
      <c r="L1160" s="22">
        <f t="shared" si="7"/>
        <v>0</v>
      </c>
      <c r="M1160" s="22">
        <v>0.0</v>
      </c>
      <c r="N1160" s="22">
        <f t="shared" si="8"/>
        <v>0</v>
      </c>
      <c r="O1160" s="22">
        <f t="shared" si="9"/>
        <v>0</v>
      </c>
      <c r="P1160" s="22">
        <v>10.0</v>
      </c>
      <c r="Q1160" s="22">
        <f t="shared" si="10"/>
        <v>0</v>
      </c>
      <c r="R1160" s="22">
        <f t="shared" si="11"/>
        <v>10</v>
      </c>
      <c r="S1160" s="22">
        <v>100.0</v>
      </c>
      <c r="T1160" s="22">
        <f t="shared" si="12"/>
        <v>33.87</v>
      </c>
      <c r="U1160" s="22">
        <f t="shared" si="13"/>
        <v>66.13</v>
      </c>
      <c r="V1160" s="22">
        <f t="shared" si="14"/>
        <v>0</v>
      </c>
      <c r="W1160" s="22">
        <v>13.9</v>
      </c>
      <c r="X1160" s="22">
        <f t="shared" si="15"/>
        <v>13.9</v>
      </c>
      <c r="Y1160" s="22">
        <f t="shared" si="16"/>
        <v>0</v>
      </c>
      <c r="Z1160" s="22">
        <v>0.39</v>
      </c>
      <c r="AA1160" s="22">
        <f t="shared" si="17"/>
        <v>0.39</v>
      </c>
      <c r="AB1160" s="22">
        <f t="shared" si="18"/>
        <v>0</v>
      </c>
      <c r="AC1160" s="22">
        <v>68.87</v>
      </c>
      <c r="AD1160" s="22">
        <f t="shared" si="19"/>
        <v>68.87</v>
      </c>
      <c r="AE1160" s="22">
        <f t="shared" si="20"/>
        <v>0</v>
      </c>
      <c r="AF1160" s="22">
        <v>1.37</v>
      </c>
      <c r="AG1160" s="22">
        <f t="shared" si="21"/>
        <v>1.37</v>
      </c>
      <c r="AH1160" s="22">
        <f t="shared" si="22"/>
        <v>0</v>
      </c>
      <c r="AI1160" s="22">
        <v>60.86</v>
      </c>
      <c r="AJ1160" s="22">
        <f t="shared" si="23"/>
        <v>60.86</v>
      </c>
      <c r="AK1160" s="22">
        <f t="shared" si="24"/>
        <v>0</v>
      </c>
      <c r="AL1160" s="22">
        <f t="shared" ref="AL1160:AN1160" si="4811">AF1160+AI1160</f>
        <v>62.23</v>
      </c>
      <c r="AM1160" s="22">
        <f t="shared" si="4811"/>
        <v>62.23</v>
      </c>
      <c r="AN1160" s="22">
        <f t="shared" si="4811"/>
        <v>0</v>
      </c>
      <c r="AO1160" s="22">
        <f t="shared" ref="AO1160:AQ1160" si="4812">SUM(J1160+M1160+P1160+S1160+W1160+Z1160+AC1160+AF1160+AI1160)</f>
        <v>255.39</v>
      </c>
      <c r="AP1160" s="22">
        <f t="shared" si="4812"/>
        <v>179.26</v>
      </c>
      <c r="AQ1160" s="22">
        <f t="shared" si="4812"/>
        <v>76.13</v>
      </c>
      <c r="AR1160" s="22">
        <v>0.0</v>
      </c>
      <c r="AS1160" s="22">
        <f t="shared" si="27"/>
        <v>76.13</v>
      </c>
      <c r="AT1160" s="22">
        <f t="shared" si="28"/>
        <v>76.13</v>
      </c>
      <c r="AU1160" s="22">
        <f t="shared" si="29"/>
        <v>0</v>
      </c>
      <c r="AV1160" s="22">
        <f>37.95*120</f>
        <v>4554</v>
      </c>
      <c r="AW1160" s="22">
        <f t="shared" si="31"/>
        <v>4554</v>
      </c>
      <c r="AX1160" s="22">
        <f t="shared" si="32"/>
        <v>0</v>
      </c>
      <c r="AY1160" s="22">
        <v>70.73</v>
      </c>
      <c r="AZ1160" s="22">
        <f t="shared" si="33"/>
        <v>70.73</v>
      </c>
      <c r="BA1160" s="22">
        <f t="shared" si="34"/>
        <v>0</v>
      </c>
      <c r="BB1160" s="22">
        <f t="shared" si="35"/>
        <v>4624.73</v>
      </c>
      <c r="BC1160" s="22">
        <f t="shared" ref="BC1160:BD1160" si="4813">SUM(AW1160+AZ1160)</f>
        <v>4624.73</v>
      </c>
      <c r="BD1160" s="22">
        <f t="shared" si="4813"/>
        <v>0</v>
      </c>
      <c r="BE1160" s="22">
        <f t="shared" si="37"/>
        <v>0</v>
      </c>
      <c r="BF1160" s="27">
        <v>0.0</v>
      </c>
      <c r="BG1160" s="22">
        <f t="shared" si="38"/>
        <v>0</v>
      </c>
      <c r="BH1160" s="22">
        <f t="shared" si="39"/>
        <v>0</v>
      </c>
      <c r="BI1160" s="22">
        <v>579.08</v>
      </c>
      <c r="BJ1160" s="22">
        <f t="shared" si="40"/>
        <v>579.08</v>
      </c>
      <c r="BK1160" s="22">
        <f t="shared" si="41"/>
        <v>0</v>
      </c>
      <c r="BL1160" s="22"/>
      <c r="BM1160" s="22">
        <f t="shared" si="42"/>
        <v>0</v>
      </c>
      <c r="BN1160" s="22" t="str">
        <f t="shared" si="43"/>
        <v/>
      </c>
      <c r="BO1160" s="22">
        <f t="shared" ref="BO1160:BQ1160" si="4814">BF1160+BI1160+BL1160</f>
        <v>579.08</v>
      </c>
      <c r="BP1160" s="22">
        <f t="shared" si="4814"/>
        <v>579.08</v>
      </c>
      <c r="BQ1160" s="22">
        <f t="shared" si="4814"/>
        <v>0</v>
      </c>
      <c r="BR1160" s="22">
        <f t="shared" si="45"/>
        <v>0</v>
      </c>
      <c r="BS1160" s="22">
        <v>0.0</v>
      </c>
      <c r="BT1160" s="22">
        <f t="shared" si="46"/>
        <v>0</v>
      </c>
      <c r="BU1160" s="22">
        <f t="shared" si="47"/>
        <v>0</v>
      </c>
      <c r="BV1160" s="22">
        <f t="shared" si="48"/>
        <v>0</v>
      </c>
      <c r="BW1160" s="27">
        <v>500.12</v>
      </c>
      <c r="BX1160" s="22">
        <f t="shared" si="49"/>
        <v>500.12</v>
      </c>
      <c r="BY1160" s="22">
        <f t="shared" si="50"/>
        <v>0</v>
      </c>
      <c r="BZ1160" s="22">
        <f t="shared" si="51"/>
        <v>0</v>
      </c>
      <c r="CA1160" s="22">
        <f t="shared" si="52"/>
        <v>0</v>
      </c>
    </row>
    <row r="1161" ht="14.25" customHeight="1">
      <c r="A1161" s="14" t="s">
        <v>5135</v>
      </c>
      <c r="B1161" s="30" t="s">
        <v>4807</v>
      </c>
      <c r="C1161" s="14"/>
      <c r="D1161" s="14" t="s">
        <v>5136</v>
      </c>
      <c r="E1161" s="14" t="s">
        <v>5137</v>
      </c>
      <c r="F1161" s="14" t="s">
        <v>3915</v>
      </c>
      <c r="G1161" s="14" t="s">
        <v>5138</v>
      </c>
      <c r="H1161" s="25" t="s">
        <v>4810</v>
      </c>
      <c r="I1161" s="26">
        <v>76.13</v>
      </c>
      <c r="J1161" s="22">
        <v>0.0</v>
      </c>
      <c r="K1161" s="22">
        <f t="shared" si="6"/>
        <v>0</v>
      </c>
      <c r="L1161" s="22">
        <f t="shared" si="7"/>
        <v>0</v>
      </c>
      <c r="M1161" s="22">
        <v>0.0</v>
      </c>
      <c r="N1161" s="22">
        <f t="shared" si="8"/>
        <v>0</v>
      </c>
      <c r="O1161" s="22">
        <f t="shared" si="9"/>
        <v>0</v>
      </c>
      <c r="P1161" s="22">
        <v>10.0</v>
      </c>
      <c r="Q1161" s="22">
        <f t="shared" si="10"/>
        <v>0</v>
      </c>
      <c r="R1161" s="22">
        <f t="shared" si="11"/>
        <v>10</v>
      </c>
      <c r="S1161" s="22">
        <v>100.0</v>
      </c>
      <c r="T1161" s="22">
        <f t="shared" si="12"/>
        <v>33.87</v>
      </c>
      <c r="U1161" s="22">
        <f t="shared" si="13"/>
        <v>66.13</v>
      </c>
      <c r="V1161" s="22">
        <f t="shared" si="14"/>
        <v>0</v>
      </c>
      <c r="W1161" s="22">
        <v>13.9</v>
      </c>
      <c r="X1161" s="22">
        <f t="shared" si="15"/>
        <v>13.9</v>
      </c>
      <c r="Y1161" s="22">
        <f t="shared" si="16"/>
        <v>0</v>
      </c>
      <c r="Z1161" s="22">
        <v>0.39</v>
      </c>
      <c r="AA1161" s="22">
        <f t="shared" si="17"/>
        <v>0.39</v>
      </c>
      <c r="AB1161" s="22">
        <f t="shared" si="18"/>
        <v>0</v>
      </c>
      <c r="AC1161" s="22">
        <v>68.87</v>
      </c>
      <c r="AD1161" s="22">
        <f t="shared" si="19"/>
        <v>68.87</v>
      </c>
      <c r="AE1161" s="22">
        <f t="shared" si="20"/>
        <v>0</v>
      </c>
      <c r="AF1161" s="22">
        <v>1.37</v>
      </c>
      <c r="AG1161" s="22">
        <f t="shared" si="21"/>
        <v>1.37</v>
      </c>
      <c r="AH1161" s="22">
        <f t="shared" si="22"/>
        <v>0</v>
      </c>
      <c r="AI1161" s="22">
        <v>60.86</v>
      </c>
      <c r="AJ1161" s="22">
        <f t="shared" si="23"/>
        <v>60.86</v>
      </c>
      <c r="AK1161" s="22">
        <f t="shared" si="24"/>
        <v>0</v>
      </c>
      <c r="AL1161" s="22">
        <f t="shared" ref="AL1161:AN1161" si="4815">AF1161+AI1161</f>
        <v>62.23</v>
      </c>
      <c r="AM1161" s="22">
        <f t="shared" si="4815"/>
        <v>62.23</v>
      </c>
      <c r="AN1161" s="22">
        <f t="shared" si="4815"/>
        <v>0</v>
      </c>
      <c r="AO1161" s="22">
        <f t="shared" ref="AO1161:AQ1161" si="4816">SUM(J1161+M1161+P1161+S1161+W1161+Z1161+AC1161+AF1161+AI1161)</f>
        <v>255.39</v>
      </c>
      <c r="AP1161" s="22">
        <f t="shared" si="4816"/>
        <v>179.26</v>
      </c>
      <c r="AQ1161" s="22">
        <f t="shared" si="4816"/>
        <v>76.13</v>
      </c>
      <c r="AR1161" s="22">
        <v>0.0</v>
      </c>
      <c r="AS1161" s="22">
        <f t="shared" si="27"/>
        <v>76.13</v>
      </c>
      <c r="AT1161" s="22">
        <f t="shared" si="28"/>
        <v>76.13</v>
      </c>
      <c r="AU1161" s="22">
        <f t="shared" si="29"/>
        <v>0</v>
      </c>
      <c r="AV1161" s="22">
        <f t="shared" ref="AV1161:AV1166" si="4821">82.93*120</f>
        <v>9951.6</v>
      </c>
      <c r="AW1161" s="22">
        <f t="shared" si="31"/>
        <v>9951.6</v>
      </c>
      <c r="AX1161" s="22">
        <f t="shared" si="32"/>
        <v>0</v>
      </c>
      <c r="AY1161" s="22">
        <v>175.06</v>
      </c>
      <c r="AZ1161" s="22">
        <f t="shared" si="33"/>
        <v>175.06</v>
      </c>
      <c r="BA1161" s="22">
        <f t="shared" si="34"/>
        <v>0</v>
      </c>
      <c r="BB1161" s="22">
        <f t="shared" si="35"/>
        <v>10126.66</v>
      </c>
      <c r="BC1161" s="22">
        <f t="shared" ref="BC1161:BD1161" si="4817">SUM(AW1161+AZ1161)</f>
        <v>10126.66</v>
      </c>
      <c r="BD1161" s="22">
        <f t="shared" si="4817"/>
        <v>0</v>
      </c>
      <c r="BE1161" s="22">
        <f t="shared" si="37"/>
        <v>0</v>
      </c>
      <c r="BF1161" s="27">
        <v>0.0</v>
      </c>
      <c r="BG1161" s="22">
        <f t="shared" si="38"/>
        <v>0</v>
      </c>
      <c r="BH1161" s="22">
        <f t="shared" si="39"/>
        <v>0</v>
      </c>
      <c r="BI1161" s="22">
        <v>807.79</v>
      </c>
      <c r="BJ1161" s="22">
        <f t="shared" si="40"/>
        <v>807.79</v>
      </c>
      <c r="BK1161" s="22">
        <f t="shared" si="41"/>
        <v>0</v>
      </c>
      <c r="BL1161" s="22"/>
      <c r="BM1161" s="22">
        <f t="shared" si="42"/>
        <v>0</v>
      </c>
      <c r="BN1161" s="22" t="str">
        <f t="shared" si="43"/>
        <v/>
      </c>
      <c r="BO1161" s="22">
        <f t="shared" ref="BO1161:BQ1161" si="4818">BF1161+BI1161+BL1161</f>
        <v>807.79</v>
      </c>
      <c r="BP1161" s="22">
        <f t="shared" si="4818"/>
        <v>807.79</v>
      </c>
      <c r="BQ1161" s="22">
        <f t="shared" si="4818"/>
        <v>0</v>
      </c>
      <c r="BR1161" s="22">
        <f t="shared" si="45"/>
        <v>0</v>
      </c>
      <c r="BS1161" s="22">
        <v>0.0</v>
      </c>
      <c r="BT1161" s="22">
        <f t="shared" si="46"/>
        <v>0</v>
      </c>
      <c r="BU1161" s="22">
        <f t="shared" si="47"/>
        <v>0</v>
      </c>
      <c r="BV1161" s="22">
        <f t="shared" si="48"/>
        <v>0</v>
      </c>
      <c r="BW1161" s="27">
        <v>532.06</v>
      </c>
      <c r="BX1161" s="22">
        <f t="shared" si="49"/>
        <v>532.06</v>
      </c>
      <c r="BY1161" s="22">
        <f t="shared" si="50"/>
        <v>0</v>
      </c>
      <c r="BZ1161" s="22">
        <f t="shared" si="51"/>
        <v>0</v>
      </c>
      <c r="CA1161" s="22">
        <f t="shared" si="52"/>
        <v>0</v>
      </c>
    </row>
    <row r="1162" ht="14.25" customHeight="1">
      <c r="A1162" s="14" t="s">
        <v>5139</v>
      </c>
      <c r="B1162" s="30" t="s">
        <v>4807</v>
      </c>
      <c r="C1162" s="14"/>
      <c r="D1162" s="14" t="s">
        <v>5140</v>
      </c>
      <c r="E1162" s="14" t="s">
        <v>1010</v>
      </c>
      <c r="F1162" s="14" t="s">
        <v>4036</v>
      </c>
      <c r="G1162" s="14" t="s">
        <v>5141</v>
      </c>
      <c r="H1162" s="25" t="s">
        <v>4810</v>
      </c>
      <c r="I1162" s="26">
        <v>76.13</v>
      </c>
      <c r="J1162" s="22">
        <v>0.0</v>
      </c>
      <c r="K1162" s="22">
        <f t="shared" si="6"/>
        <v>0</v>
      </c>
      <c r="L1162" s="22">
        <f t="shared" si="7"/>
        <v>0</v>
      </c>
      <c r="M1162" s="22">
        <v>0.0</v>
      </c>
      <c r="N1162" s="22">
        <f t="shared" si="8"/>
        <v>0</v>
      </c>
      <c r="O1162" s="22">
        <f t="shared" si="9"/>
        <v>0</v>
      </c>
      <c r="P1162" s="22">
        <v>10.0</v>
      </c>
      <c r="Q1162" s="22">
        <f t="shared" si="10"/>
        <v>0</v>
      </c>
      <c r="R1162" s="22">
        <f t="shared" si="11"/>
        <v>10</v>
      </c>
      <c r="S1162" s="22">
        <v>100.0</v>
      </c>
      <c r="T1162" s="22">
        <f t="shared" si="12"/>
        <v>33.87</v>
      </c>
      <c r="U1162" s="22">
        <f t="shared" si="13"/>
        <v>66.13</v>
      </c>
      <c r="V1162" s="22">
        <f t="shared" si="14"/>
        <v>0</v>
      </c>
      <c r="W1162" s="22">
        <v>13.9</v>
      </c>
      <c r="X1162" s="22">
        <f t="shared" si="15"/>
        <v>13.9</v>
      </c>
      <c r="Y1162" s="22">
        <f t="shared" si="16"/>
        <v>0</v>
      </c>
      <c r="Z1162" s="22">
        <v>0.39</v>
      </c>
      <c r="AA1162" s="22">
        <f t="shared" si="17"/>
        <v>0.39</v>
      </c>
      <c r="AB1162" s="22">
        <f t="shared" si="18"/>
        <v>0</v>
      </c>
      <c r="AC1162" s="22">
        <v>68.87</v>
      </c>
      <c r="AD1162" s="22">
        <f t="shared" si="19"/>
        <v>68.87</v>
      </c>
      <c r="AE1162" s="22">
        <f t="shared" si="20"/>
        <v>0</v>
      </c>
      <c r="AF1162" s="22">
        <v>1.37</v>
      </c>
      <c r="AG1162" s="22">
        <f t="shared" si="21"/>
        <v>1.37</v>
      </c>
      <c r="AH1162" s="22">
        <f t="shared" si="22"/>
        <v>0</v>
      </c>
      <c r="AI1162" s="22">
        <v>60.86</v>
      </c>
      <c r="AJ1162" s="22">
        <f t="shared" si="23"/>
        <v>60.86</v>
      </c>
      <c r="AK1162" s="22">
        <f t="shared" si="24"/>
        <v>0</v>
      </c>
      <c r="AL1162" s="22">
        <f t="shared" ref="AL1162:AN1162" si="4819">AF1162+AI1162</f>
        <v>62.23</v>
      </c>
      <c r="AM1162" s="22">
        <f t="shared" si="4819"/>
        <v>62.23</v>
      </c>
      <c r="AN1162" s="22">
        <f t="shared" si="4819"/>
        <v>0</v>
      </c>
      <c r="AO1162" s="22">
        <f t="shared" ref="AO1162:AQ1162" si="4820">SUM(J1162+M1162+P1162+S1162+W1162+Z1162+AC1162+AF1162+AI1162)</f>
        <v>255.39</v>
      </c>
      <c r="AP1162" s="22">
        <f t="shared" si="4820"/>
        <v>179.26</v>
      </c>
      <c r="AQ1162" s="22">
        <f t="shared" si="4820"/>
        <v>76.13</v>
      </c>
      <c r="AR1162" s="22">
        <v>0.0</v>
      </c>
      <c r="AS1162" s="22">
        <f t="shared" si="27"/>
        <v>76.13</v>
      </c>
      <c r="AT1162" s="22">
        <f t="shared" si="28"/>
        <v>76.13</v>
      </c>
      <c r="AU1162" s="22">
        <f t="shared" si="29"/>
        <v>0</v>
      </c>
      <c r="AV1162" s="22">
        <f t="shared" si="4821"/>
        <v>9951.6</v>
      </c>
      <c r="AW1162" s="22">
        <f t="shared" si="31"/>
        <v>9951.6</v>
      </c>
      <c r="AX1162" s="22">
        <f t="shared" si="32"/>
        <v>0</v>
      </c>
      <c r="AY1162" s="22">
        <v>175.06</v>
      </c>
      <c r="AZ1162" s="22">
        <f t="shared" si="33"/>
        <v>175.06</v>
      </c>
      <c r="BA1162" s="22">
        <f t="shared" si="34"/>
        <v>0</v>
      </c>
      <c r="BB1162" s="22">
        <f t="shared" si="35"/>
        <v>10126.66</v>
      </c>
      <c r="BC1162" s="22">
        <f t="shared" ref="BC1162:BD1162" si="4822">SUM(AW1162+AZ1162)</f>
        <v>10126.66</v>
      </c>
      <c r="BD1162" s="22">
        <f t="shared" si="4822"/>
        <v>0</v>
      </c>
      <c r="BE1162" s="22">
        <f t="shared" si="37"/>
        <v>0</v>
      </c>
      <c r="BF1162" s="27">
        <v>0.0</v>
      </c>
      <c r="BG1162" s="22">
        <f t="shared" si="38"/>
        <v>0</v>
      </c>
      <c r="BH1162" s="22">
        <f t="shared" si="39"/>
        <v>0</v>
      </c>
      <c r="BI1162" s="22">
        <v>283.41</v>
      </c>
      <c r="BJ1162" s="22">
        <f t="shared" si="40"/>
        <v>283.41</v>
      </c>
      <c r="BK1162" s="22">
        <f t="shared" si="41"/>
        <v>0</v>
      </c>
      <c r="BL1162" s="22"/>
      <c r="BM1162" s="22">
        <f t="shared" si="42"/>
        <v>0</v>
      </c>
      <c r="BN1162" s="22" t="str">
        <f t="shared" si="43"/>
        <v/>
      </c>
      <c r="BO1162" s="22">
        <f t="shared" ref="BO1162:BQ1162" si="4823">BF1162+BI1162+BL1162</f>
        <v>283.41</v>
      </c>
      <c r="BP1162" s="22">
        <f t="shared" si="4823"/>
        <v>283.41</v>
      </c>
      <c r="BQ1162" s="22">
        <f t="shared" si="4823"/>
        <v>0</v>
      </c>
      <c r="BR1162" s="22">
        <f t="shared" si="45"/>
        <v>0</v>
      </c>
      <c r="BS1162" s="22">
        <v>2711.9</v>
      </c>
      <c r="BT1162" s="22">
        <f t="shared" si="46"/>
        <v>2711.9</v>
      </c>
      <c r="BU1162" s="22">
        <f t="shared" si="47"/>
        <v>0</v>
      </c>
      <c r="BV1162" s="22">
        <f t="shared" si="48"/>
        <v>0</v>
      </c>
      <c r="BW1162" s="27">
        <v>106.4</v>
      </c>
      <c r="BX1162" s="22">
        <f t="shared" si="49"/>
        <v>106.4</v>
      </c>
      <c r="BY1162" s="22">
        <f t="shared" si="50"/>
        <v>0</v>
      </c>
      <c r="BZ1162" s="22">
        <f t="shared" si="51"/>
        <v>0</v>
      </c>
      <c r="CA1162" s="22">
        <f t="shared" si="52"/>
        <v>0</v>
      </c>
    </row>
    <row r="1163" ht="14.25" customHeight="1">
      <c r="A1163" s="14" t="s">
        <v>5142</v>
      </c>
      <c r="B1163" s="30" t="s">
        <v>4807</v>
      </c>
      <c r="C1163" s="14"/>
      <c r="D1163" s="14" t="s">
        <v>5143</v>
      </c>
      <c r="E1163" s="14" t="s">
        <v>1010</v>
      </c>
      <c r="F1163" s="14" t="s">
        <v>3716</v>
      </c>
      <c r="G1163" s="14" t="s">
        <v>5144</v>
      </c>
      <c r="H1163" s="25" t="s">
        <v>4810</v>
      </c>
      <c r="I1163" s="26">
        <v>76.13</v>
      </c>
      <c r="J1163" s="22">
        <v>0.0</v>
      </c>
      <c r="K1163" s="22">
        <f t="shared" si="6"/>
        <v>0</v>
      </c>
      <c r="L1163" s="22">
        <f t="shared" si="7"/>
        <v>0</v>
      </c>
      <c r="M1163" s="22">
        <v>0.0</v>
      </c>
      <c r="N1163" s="22">
        <f t="shared" si="8"/>
        <v>0</v>
      </c>
      <c r="O1163" s="22">
        <f t="shared" si="9"/>
        <v>0</v>
      </c>
      <c r="P1163" s="22">
        <v>10.0</v>
      </c>
      <c r="Q1163" s="22">
        <f t="shared" si="10"/>
        <v>0</v>
      </c>
      <c r="R1163" s="22">
        <f t="shared" si="11"/>
        <v>10</v>
      </c>
      <c r="S1163" s="22">
        <v>100.0</v>
      </c>
      <c r="T1163" s="22">
        <f t="shared" si="12"/>
        <v>33.87</v>
      </c>
      <c r="U1163" s="22">
        <f t="shared" si="13"/>
        <v>66.13</v>
      </c>
      <c r="V1163" s="22">
        <f t="shared" si="14"/>
        <v>0</v>
      </c>
      <c r="W1163" s="22">
        <v>13.9</v>
      </c>
      <c r="X1163" s="22">
        <f t="shared" si="15"/>
        <v>13.9</v>
      </c>
      <c r="Y1163" s="22">
        <f t="shared" si="16"/>
        <v>0</v>
      </c>
      <c r="Z1163" s="22">
        <v>0.39</v>
      </c>
      <c r="AA1163" s="22">
        <f t="shared" si="17"/>
        <v>0.39</v>
      </c>
      <c r="AB1163" s="22">
        <f t="shared" si="18"/>
        <v>0</v>
      </c>
      <c r="AC1163" s="22">
        <v>68.87</v>
      </c>
      <c r="AD1163" s="22">
        <f t="shared" si="19"/>
        <v>68.87</v>
      </c>
      <c r="AE1163" s="22">
        <f t="shared" si="20"/>
        <v>0</v>
      </c>
      <c r="AF1163" s="22">
        <v>1.37</v>
      </c>
      <c r="AG1163" s="22">
        <f t="shared" si="21"/>
        <v>1.37</v>
      </c>
      <c r="AH1163" s="22">
        <f t="shared" si="22"/>
        <v>0</v>
      </c>
      <c r="AI1163" s="22">
        <v>60.86</v>
      </c>
      <c r="AJ1163" s="22">
        <f t="shared" si="23"/>
        <v>60.86</v>
      </c>
      <c r="AK1163" s="22">
        <f t="shared" si="24"/>
        <v>0</v>
      </c>
      <c r="AL1163" s="22">
        <f t="shared" ref="AL1163:AN1163" si="4824">AF1163+AI1163</f>
        <v>62.23</v>
      </c>
      <c r="AM1163" s="22">
        <f t="shared" si="4824"/>
        <v>62.23</v>
      </c>
      <c r="AN1163" s="22">
        <f t="shared" si="4824"/>
        <v>0</v>
      </c>
      <c r="AO1163" s="22">
        <f t="shared" ref="AO1163:AQ1163" si="4825">SUM(J1163+M1163+P1163+S1163+W1163+Z1163+AC1163+AF1163+AI1163)</f>
        <v>255.39</v>
      </c>
      <c r="AP1163" s="22">
        <f t="shared" si="4825"/>
        <v>179.26</v>
      </c>
      <c r="AQ1163" s="22">
        <f t="shared" si="4825"/>
        <v>76.13</v>
      </c>
      <c r="AR1163" s="22">
        <v>0.0</v>
      </c>
      <c r="AS1163" s="22">
        <f t="shared" si="27"/>
        <v>76.13</v>
      </c>
      <c r="AT1163" s="22">
        <f t="shared" si="28"/>
        <v>76.13</v>
      </c>
      <c r="AU1163" s="22">
        <f t="shared" si="29"/>
        <v>0</v>
      </c>
      <c r="AV1163" s="22">
        <f t="shared" si="4821"/>
        <v>9951.6</v>
      </c>
      <c r="AW1163" s="22">
        <f t="shared" si="31"/>
        <v>9951.6</v>
      </c>
      <c r="AX1163" s="22">
        <f t="shared" si="32"/>
        <v>0</v>
      </c>
      <c r="AY1163" s="22">
        <v>175.06</v>
      </c>
      <c r="AZ1163" s="22">
        <f t="shared" si="33"/>
        <v>175.06</v>
      </c>
      <c r="BA1163" s="22">
        <f t="shared" si="34"/>
        <v>0</v>
      </c>
      <c r="BB1163" s="22">
        <f t="shared" si="35"/>
        <v>10126.66</v>
      </c>
      <c r="BC1163" s="22">
        <f t="shared" ref="BC1163:BD1163" si="4826">SUM(AW1163+AZ1163)</f>
        <v>10126.66</v>
      </c>
      <c r="BD1163" s="22">
        <f t="shared" si="4826"/>
        <v>0</v>
      </c>
      <c r="BE1163" s="22">
        <f t="shared" si="37"/>
        <v>0</v>
      </c>
      <c r="BF1163" s="27">
        <v>0.0</v>
      </c>
      <c r="BG1163" s="22">
        <f t="shared" si="38"/>
        <v>0</v>
      </c>
      <c r="BH1163" s="22">
        <f t="shared" si="39"/>
        <v>0</v>
      </c>
      <c r="BI1163" s="22">
        <v>283.41</v>
      </c>
      <c r="BJ1163" s="22">
        <f t="shared" si="40"/>
        <v>283.41</v>
      </c>
      <c r="BK1163" s="22">
        <f t="shared" si="41"/>
        <v>0</v>
      </c>
      <c r="BL1163" s="22"/>
      <c r="BM1163" s="22">
        <f t="shared" si="42"/>
        <v>0</v>
      </c>
      <c r="BN1163" s="22" t="str">
        <f t="shared" si="43"/>
        <v/>
      </c>
      <c r="BO1163" s="22">
        <f t="shared" ref="BO1163:BQ1163" si="4827">BF1163+BI1163+BL1163</f>
        <v>283.41</v>
      </c>
      <c r="BP1163" s="22">
        <f t="shared" si="4827"/>
        <v>283.41</v>
      </c>
      <c r="BQ1163" s="22">
        <f t="shared" si="4827"/>
        <v>0</v>
      </c>
      <c r="BR1163" s="22">
        <f t="shared" si="45"/>
        <v>0</v>
      </c>
      <c r="BS1163" s="22">
        <v>5423.8</v>
      </c>
      <c r="BT1163" s="22">
        <f t="shared" si="46"/>
        <v>5423.8</v>
      </c>
      <c r="BU1163" s="22">
        <f t="shared" si="47"/>
        <v>0</v>
      </c>
      <c r="BV1163" s="22">
        <f t="shared" si="48"/>
        <v>0</v>
      </c>
      <c r="BW1163" s="27">
        <v>106.4</v>
      </c>
      <c r="BX1163" s="22">
        <f t="shared" si="49"/>
        <v>106.4</v>
      </c>
      <c r="BY1163" s="22">
        <f t="shared" si="50"/>
        <v>0</v>
      </c>
      <c r="BZ1163" s="22">
        <f t="shared" si="51"/>
        <v>0</v>
      </c>
      <c r="CA1163" s="22">
        <f t="shared" si="52"/>
        <v>0</v>
      </c>
    </row>
    <row r="1164" ht="14.25" customHeight="1">
      <c r="A1164" s="14" t="s">
        <v>5145</v>
      </c>
      <c r="B1164" s="30" t="s">
        <v>4807</v>
      </c>
      <c r="C1164" s="14"/>
      <c r="D1164" s="14" t="s">
        <v>5146</v>
      </c>
      <c r="E1164" s="14" t="s">
        <v>3171</v>
      </c>
      <c r="F1164" s="14" t="s">
        <v>3881</v>
      </c>
      <c r="G1164" s="14" t="s">
        <v>5147</v>
      </c>
      <c r="H1164" s="25" t="s">
        <v>4810</v>
      </c>
      <c r="I1164" s="26">
        <v>76.13</v>
      </c>
      <c r="J1164" s="22">
        <v>0.0</v>
      </c>
      <c r="K1164" s="22">
        <f t="shared" si="6"/>
        <v>0</v>
      </c>
      <c r="L1164" s="22">
        <f t="shared" si="7"/>
        <v>0</v>
      </c>
      <c r="M1164" s="22">
        <v>0.0</v>
      </c>
      <c r="N1164" s="22">
        <f t="shared" si="8"/>
        <v>0</v>
      </c>
      <c r="O1164" s="22">
        <f t="shared" si="9"/>
        <v>0</v>
      </c>
      <c r="P1164" s="22">
        <v>22.0</v>
      </c>
      <c r="Q1164" s="22">
        <f t="shared" si="10"/>
        <v>0</v>
      </c>
      <c r="R1164" s="22">
        <f t="shared" si="11"/>
        <v>22</v>
      </c>
      <c r="S1164" s="22">
        <v>100.0</v>
      </c>
      <c r="T1164" s="22">
        <f t="shared" si="12"/>
        <v>45.87</v>
      </c>
      <c r="U1164" s="22">
        <f t="shared" si="13"/>
        <v>54.13</v>
      </c>
      <c r="V1164" s="22">
        <f t="shared" si="14"/>
        <v>0</v>
      </c>
      <c r="W1164" s="22">
        <v>13.9</v>
      </c>
      <c r="X1164" s="22">
        <f t="shared" si="15"/>
        <v>13.9</v>
      </c>
      <c r="Y1164" s="22">
        <f t="shared" si="16"/>
        <v>0</v>
      </c>
      <c r="Z1164" s="22">
        <v>0.39</v>
      </c>
      <c r="AA1164" s="22">
        <f t="shared" si="17"/>
        <v>0.39</v>
      </c>
      <c r="AB1164" s="22">
        <f t="shared" si="18"/>
        <v>0</v>
      </c>
      <c r="AC1164" s="22">
        <v>68.87</v>
      </c>
      <c r="AD1164" s="22">
        <f t="shared" si="19"/>
        <v>68.87</v>
      </c>
      <c r="AE1164" s="22">
        <f t="shared" si="20"/>
        <v>0</v>
      </c>
      <c r="AF1164" s="22">
        <v>1.37</v>
      </c>
      <c r="AG1164" s="22">
        <f t="shared" si="21"/>
        <v>1.37</v>
      </c>
      <c r="AH1164" s="22">
        <f t="shared" si="22"/>
        <v>0</v>
      </c>
      <c r="AI1164" s="22">
        <v>60.86</v>
      </c>
      <c r="AJ1164" s="22">
        <f t="shared" si="23"/>
        <v>60.86</v>
      </c>
      <c r="AK1164" s="22">
        <f t="shared" si="24"/>
        <v>0</v>
      </c>
      <c r="AL1164" s="22">
        <f t="shared" ref="AL1164:AN1164" si="4828">AF1164+AI1164</f>
        <v>62.23</v>
      </c>
      <c r="AM1164" s="22">
        <f t="shared" si="4828"/>
        <v>62.23</v>
      </c>
      <c r="AN1164" s="22">
        <f t="shared" si="4828"/>
        <v>0</v>
      </c>
      <c r="AO1164" s="22">
        <f t="shared" ref="AO1164:AQ1164" si="4829">SUM(J1164+M1164+P1164+S1164+W1164+Z1164+AC1164+AF1164+AI1164)</f>
        <v>267.39</v>
      </c>
      <c r="AP1164" s="22">
        <f t="shared" si="4829"/>
        <v>191.26</v>
      </c>
      <c r="AQ1164" s="22">
        <f t="shared" si="4829"/>
        <v>76.13</v>
      </c>
      <c r="AR1164" s="22">
        <v>0.0</v>
      </c>
      <c r="AS1164" s="22">
        <f t="shared" si="27"/>
        <v>76.13</v>
      </c>
      <c r="AT1164" s="22">
        <f t="shared" si="28"/>
        <v>76.13</v>
      </c>
      <c r="AU1164" s="22">
        <f t="shared" si="29"/>
        <v>0</v>
      </c>
      <c r="AV1164" s="22">
        <f t="shared" si="4821"/>
        <v>9951.6</v>
      </c>
      <c r="AW1164" s="22">
        <f t="shared" si="31"/>
        <v>9951.6</v>
      </c>
      <c r="AX1164" s="22">
        <f t="shared" si="32"/>
        <v>0</v>
      </c>
      <c r="AY1164" s="22">
        <v>175.06</v>
      </c>
      <c r="AZ1164" s="22">
        <f t="shared" si="33"/>
        <v>175.06</v>
      </c>
      <c r="BA1164" s="22">
        <f t="shared" si="34"/>
        <v>0</v>
      </c>
      <c r="BB1164" s="22">
        <f t="shared" si="35"/>
        <v>10126.66</v>
      </c>
      <c r="BC1164" s="22">
        <f t="shared" ref="BC1164:BD1164" si="4830">SUM(AW1164+AZ1164)</f>
        <v>10126.66</v>
      </c>
      <c r="BD1164" s="22">
        <f t="shared" si="4830"/>
        <v>0</v>
      </c>
      <c r="BE1164" s="22">
        <f t="shared" si="37"/>
        <v>0</v>
      </c>
      <c r="BF1164" s="27">
        <v>0.0</v>
      </c>
      <c r="BG1164" s="22">
        <f t="shared" si="38"/>
        <v>0</v>
      </c>
      <c r="BH1164" s="22">
        <f t="shared" si="39"/>
        <v>0</v>
      </c>
      <c r="BI1164" s="22">
        <v>288.14</v>
      </c>
      <c r="BJ1164" s="22">
        <f t="shared" si="40"/>
        <v>288.14</v>
      </c>
      <c r="BK1164" s="22">
        <f t="shared" si="41"/>
        <v>0</v>
      </c>
      <c r="BL1164" s="22"/>
      <c r="BM1164" s="22">
        <f t="shared" si="42"/>
        <v>0</v>
      </c>
      <c r="BN1164" s="22" t="str">
        <f t="shared" si="43"/>
        <v/>
      </c>
      <c r="BO1164" s="22">
        <f t="shared" ref="BO1164:BQ1164" si="4831">BF1164+BI1164+BL1164</f>
        <v>288.14</v>
      </c>
      <c r="BP1164" s="22">
        <f t="shared" si="4831"/>
        <v>288.14</v>
      </c>
      <c r="BQ1164" s="22">
        <f t="shared" si="4831"/>
        <v>0</v>
      </c>
      <c r="BR1164" s="22">
        <f t="shared" si="45"/>
        <v>0</v>
      </c>
      <c r="BS1164" s="22">
        <v>0.0</v>
      </c>
      <c r="BT1164" s="22">
        <f t="shared" si="46"/>
        <v>0</v>
      </c>
      <c r="BU1164" s="22">
        <f t="shared" si="47"/>
        <v>0</v>
      </c>
      <c r="BV1164" s="22">
        <f t="shared" si="48"/>
        <v>0</v>
      </c>
      <c r="BW1164" s="27">
        <v>1596.16</v>
      </c>
      <c r="BX1164" s="22">
        <f t="shared" si="49"/>
        <v>1596.16</v>
      </c>
      <c r="BY1164" s="22">
        <f t="shared" si="50"/>
        <v>0</v>
      </c>
      <c r="BZ1164" s="22">
        <f t="shared" si="51"/>
        <v>0</v>
      </c>
      <c r="CA1164" s="22">
        <f t="shared" si="52"/>
        <v>0</v>
      </c>
    </row>
    <row r="1165" ht="14.25" customHeight="1">
      <c r="A1165" s="14" t="s">
        <v>5148</v>
      </c>
      <c r="B1165" s="30" t="s">
        <v>4807</v>
      </c>
      <c r="C1165" s="14"/>
      <c r="D1165" s="14" t="s">
        <v>5149</v>
      </c>
      <c r="E1165" s="14" t="s">
        <v>1010</v>
      </c>
      <c r="F1165" s="14" t="s">
        <v>4610</v>
      </c>
      <c r="G1165" s="14" t="s">
        <v>5150</v>
      </c>
      <c r="H1165" s="25" t="s">
        <v>4810</v>
      </c>
      <c r="I1165" s="26">
        <v>76.13</v>
      </c>
      <c r="J1165" s="22">
        <v>0.0</v>
      </c>
      <c r="K1165" s="22">
        <f t="shared" si="6"/>
        <v>0</v>
      </c>
      <c r="L1165" s="22">
        <f t="shared" si="7"/>
        <v>0</v>
      </c>
      <c r="M1165" s="22">
        <v>0.0</v>
      </c>
      <c r="N1165" s="22">
        <f t="shared" si="8"/>
        <v>0</v>
      </c>
      <c r="O1165" s="22">
        <f t="shared" si="9"/>
        <v>0</v>
      </c>
      <c r="P1165" s="22">
        <v>10.0</v>
      </c>
      <c r="Q1165" s="22">
        <f t="shared" si="10"/>
        <v>0</v>
      </c>
      <c r="R1165" s="22">
        <f t="shared" si="11"/>
        <v>10</v>
      </c>
      <c r="S1165" s="22">
        <v>100.0</v>
      </c>
      <c r="T1165" s="22">
        <f t="shared" si="12"/>
        <v>33.87</v>
      </c>
      <c r="U1165" s="22">
        <f t="shared" si="13"/>
        <v>66.13</v>
      </c>
      <c r="V1165" s="22">
        <f t="shared" si="14"/>
        <v>0</v>
      </c>
      <c r="W1165" s="22">
        <v>13.9</v>
      </c>
      <c r="X1165" s="22">
        <f t="shared" si="15"/>
        <v>13.9</v>
      </c>
      <c r="Y1165" s="22">
        <f t="shared" si="16"/>
        <v>0</v>
      </c>
      <c r="Z1165" s="22">
        <v>0.39</v>
      </c>
      <c r="AA1165" s="22">
        <f t="shared" si="17"/>
        <v>0.39</v>
      </c>
      <c r="AB1165" s="22">
        <f t="shared" si="18"/>
        <v>0</v>
      </c>
      <c r="AC1165" s="22">
        <v>68.87</v>
      </c>
      <c r="AD1165" s="22">
        <f t="shared" si="19"/>
        <v>68.87</v>
      </c>
      <c r="AE1165" s="22">
        <f t="shared" si="20"/>
        <v>0</v>
      </c>
      <c r="AF1165" s="22">
        <v>1.37</v>
      </c>
      <c r="AG1165" s="22">
        <f t="shared" si="21"/>
        <v>1.37</v>
      </c>
      <c r="AH1165" s="22">
        <f t="shared" si="22"/>
        <v>0</v>
      </c>
      <c r="AI1165" s="22">
        <v>60.86</v>
      </c>
      <c r="AJ1165" s="22">
        <f t="shared" si="23"/>
        <v>60.86</v>
      </c>
      <c r="AK1165" s="22">
        <f t="shared" si="24"/>
        <v>0</v>
      </c>
      <c r="AL1165" s="22">
        <f t="shared" ref="AL1165:AN1165" si="4832">AF1165+AI1165</f>
        <v>62.23</v>
      </c>
      <c r="AM1165" s="22">
        <f t="shared" si="4832"/>
        <v>62.23</v>
      </c>
      <c r="AN1165" s="22">
        <f t="shared" si="4832"/>
        <v>0</v>
      </c>
      <c r="AO1165" s="22">
        <f t="shared" ref="AO1165:AQ1165" si="4833">SUM(J1165+M1165+P1165+S1165+W1165+Z1165+AC1165+AF1165+AI1165)</f>
        <v>255.39</v>
      </c>
      <c r="AP1165" s="22">
        <f t="shared" si="4833"/>
        <v>179.26</v>
      </c>
      <c r="AQ1165" s="22">
        <f t="shared" si="4833"/>
        <v>76.13</v>
      </c>
      <c r="AR1165" s="22">
        <v>0.0</v>
      </c>
      <c r="AS1165" s="22">
        <f t="shared" si="27"/>
        <v>76.13</v>
      </c>
      <c r="AT1165" s="22">
        <f t="shared" si="28"/>
        <v>76.13</v>
      </c>
      <c r="AU1165" s="22">
        <f t="shared" si="29"/>
        <v>0</v>
      </c>
      <c r="AV1165" s="22">
        <f t="shared" si="4821"/>
        <v>9951.6</v>
      </c>
      <c r="AW1165" s="22">
        <f t="shared" si="31"/>
        <v>9951.6</v>
      </c>
      <c r="AX1165" s="22">
        <f t="shared" si="32"/>
        <v>0</v>
      </c>
      <c r="AY1165" s="22">
        <v>175.06</v>
      </c>
      <c r="AZ1165" s="22">
        <f t="shared" si="33"/>
        <v>175.06</v>
      </c>
      <c r="BA1165" s="22">
        <f t="shared" si="34"/>
        <v>0</v>
      </c>
      <c r="BB1165" s="22">
        <f t="shared" si="35"/>
        <v>10126.66</v>
      </c>
      <c r="BC1165" s="22">
        <f t="shared" ref="BC1165:BD1165" si="4834">SUM(AW1165+AZ1165)</f>
        <v>10126.66</v>
      </c>
      <c r="BD1165" s="22">
        <f t="shared" si="4834"/>
        <v>0</v>
      </c>
      <c r="BE1165" s="22">
        <f t="shared" si="37"/>
        <v>0</v>
      </c>
      <c r="BF1165" s="27">
        <v>0.0</v>
      </c>
      <c r="BG1165" s="22">
        <f t="shared" si="38"/>
        <v>0</v>
      </c>
      <c r="BH1165" s="22">
        <f t="shared" si="39"/>
        <v>0</v>
      </c>
      <c r="BI1165" s="22">
        <v>283.41</v>
      </c>
      <c r="BJ1165" s="22">
        <f t="shared" si="40"/>
        <v>283.41</v>
      </c>
      <c r="BK1165" s="22">
        <f t="shared" si="41"/>
        <v>0</v>
      </c>
      <c r="BL1165" s="22"/>
      <c r="BM1165" s="22">
        <f t="shared" si="42"/>
        <v>0</v>
      </c>
      <c r="BN1165" s="22" t="str">
        <f t="shared" si="43"/>
        <v/>
      </c>
      <c r="BO1165" s="22">
        <f t="shared" ref="BO1165:BQ1165" si="4835">BF1165+BI1165+BL1165</f>
        <v>283.41</v>
      </c>
      <c r="BP1165" s="22">
        <f t="shared" si="4835"/>
        <v>283.41</v>
      </c>
      <c r="BQ1165" s="22">
        <f t="shared" si="4835"/>
        <v>0</v>
      </c>
      <c r="BR1165" s="22">
        <f t="shared" si="45"/>
        <v>0</v>
      </c>
      <c r="BS1165" s="22">
        <v>2711.9</v>
      </c>
      <c r="BT1165" s="22">
        <f t="shared" si="46"/>
        <v>2711.9</v>
      </c>
      <c r="BU1165" s="22">
        <f t="shared" si="47"/>
        <v>0</v>
      </c>
      <c r="BV1165" s="22">
        <f t="shared" si="48"/>
        <v>0</v>
      </c>
      <c r="BW1165" s="27">
        <v>259.64</v>
      </c>
      <c r="BX1165" s="22">
        <f t="shared" si="49"/>
        <v>259.64</v>
      </c>
      <c r="BY1165" s="22">
        <f t="shared" si="50"/>
        <v>0</v>
      </c>
      <c r="BZ1165" s="22">
        <f t="shared" si="51"/>
        <v>0</v>
      </c>
      <c r="CA1165" s="22">
        <f t="shared" si="52"/>
        <v>0</v>
      </c>
    </row>
    <row r="1166" ht="14.25" customHeight="1">
      <c r="A1166" s="14" t="s">
        <v>5151</v>
      </c>
      <c r="B1166" s="30" t="s">
        <v>4807</v>
      </c>
      <c r="C1166" s="14"/>
      <c r="D1166" s="14" t="s">
        <v>5152</v>
      </c>
      <c r="E1166" s="14" t="s">
        <v>3158</v>
      </c>
      <c r="F1166" s="14" t="s">
        <v>369</v>
      </c>
      <c r="G1166" s="14" t="s">
        <v>5153</v>
      </c>
      <c r="H1166" s="25" t="s">
        <v>4810</v>
      </c>
      <c r="I1166" s="26">
        <v>76.13</v>
      </c>
      <c r="J1166" s="22">
        <v>0.0</v>
      </c>
      <c r="K1166" s="22">
        <f t="shared" si="6"/>
        <v>0</v>
      </c>
      <c r="L1166" s="22">
        <f t="shared" si="7"/>
        <v>0</v>
      </c>
      <c r="M1166" s="22">
        <v>0.0</v>
      </c>
      <c r="N1166" s="22">
        <f t="shared" si="8"/>
        <v>0</v>
      </c>
      <c r="O1166" s="22">
        <f t="shared" si="9"/>
        <v>0</v>
      </c>
      <c r="P1166" s="22">
        <v>10.0</v>
      </c>
      <c r="Q1166" s="22">
        <f t="shared" si="10"/>
        <v>0</v>
      </c>
      <c r="R1166" s="22">
        <f t="shared" si="11"/>
        <v>10</v>
      </c>
      <c r="S1166" s="22">
        <v>100.0</v>
      </c>
      <c r="T1166" s="22">
        <f t="shared" si="12"/>
        <v>33.87</v>
      </c>
      <c r="U1166" s="22">
        <f t="shared" si="13"/>
        <v>66.13</v>
      </c>
      <c r="V1166" s="22">
        <f t="shared" si="14"/>
        <v>0</v>
      </c>
      <c r="W1166" s="22">
        <v>27.8</v>
      </c>
      <c r="X1166" s="22">
        <f t="shared" si="15"/>
        <v>27.8</v>
      </c>
      <c r="Y1166" s="22">
        <f t="shared" si="16"/>
        <v>0</v>
      </c>
      <c r="Z1166" s="22">
        <v>0.39</v>
      </c>
      <c r="AA1166" s="22">
        <f t="shared" si="17"/>
        <v>0.39</v>
      </c>
      <c r="AB1166" s="22">
        <f t="shared" si="18"/>
        <v>0</v>
      </c>
      <c r="AC1166" s="22">
        <v>68.87</v>
      </c>
      <c r="AD1166" s="22">
        <f t="shared" si="19"/>
        <v>68.87</v>
      </c>
      <c r="AE1166" s="22">
        <f t="shared" si="20"/>
        <v>0</v>
      </c>
      <c r="AF1166" s="22">
        <v>1.37</v>
      </c>
      <c r="AG1166" s="22">
        <f t="shared" si="21"/>
        <v>1.37</v>
      </c>
      <c r="AH1166" s="22">
        <f t="shared" si="22"/>
        <v>0</v>
      </c>
      <c r="AI1166" s="22">
        <v>60.86</v>
      </c>
      <c r="AJ1166" s="22">
        <f t="shared" si="23"/>
        <v>60.86</v>
      </c>
      <c r="AK1166" s="22">
        <f t="shared" si="24"/>
        <v>0</v>
      </c>
      <c r="AL1166" s="22">
        <f t="shared" ref="AL1166:AN1166" si="4836">AF1166+AI1166</f>
        <v>62.23</v>
      </c>
      <c r="AM1166" s="22">
        <f t="shared" si="4836"/>
        <v>62.23</v>
      </c>
      <c r="AN1166" s="22">
        <f t="shared" si="4836"/>
        <v>0</v>
      </c>
      <c r="AO1166" s="22">
        <f t="shared" ref="AO1166:AQ1166" si="4837">SUM(J1166+M1166+P1166+S1166+W1166+Z1166+AC1166+AF1166+AI1166)</f>
        <v>269.29</v>
      </c>
      <c r="AP1166" s="22">
        <f t="shared" si="4837"/>
        <v>193.16</v>
      </c>
      <c r="AQ1166" s="22">
        <f t="shared" si="4837"/>
        <v>76.13</v>
      </c>
      <c r="AR1166" s="22">
        <v>0.0</v>
      </c>
      <c r="AS1166" s="22">
        <f t="shared" si="27"/>
        <v>76.13</v>
      </c>
      <c r="AT1166" s="22">
        <f t="shared" si="28"/>
        <v>76.13</v>
      </c>
      <c r="AU1166" s="22">
        <f t="shared" si="29"/>
        <v>0</v>
      </c>
      <c r="AV1166" s="22">
        <f t="shared" si="4821"/>
        <v>9951.6</v>
      </c>
      <c r="AW1166" s="22">
        <f t="shared" si="31"/>
        <v>9951.6</v>
      </c>
      <c r="AX1166" s="22">
        <f t="shared" si="32"/>
        <v>0</v>
      </c>
      <c r="AY1166" s="22">
        <v>175.06</v>
      </c>
      <c r="AZ1166" s="22">
        <f t="shared" si="33"/>
        <v>175.06</v>
      </c>
      <c r="BA1166" s="22">
        <f t="shared" si="34"/>
        <v>0</v>
      </c>
      <c r="BB1166" s="22">
        <f t="shared" si="35"/>
        <v>10126.66</v>
      </c>
      <c r="BC1166" s="22">
        <f t="shared" ref="BC1166:BD1166" si="4838">SUM(AW1166+AZ1166)</f>
        <v>10126.66</v>
      </c>
      <c r="BD1166" s="22">
        <f t="shared" si="4838"/>
        <v>0</v>
      </c>
      <c r="BE1166" s="22">
        <f t="shared" si="37"/>
        <v>0</v>
      </c>
      <c r="BF1166" s="27">
        <v>0.0</v>
      </c>
      <c r="BG1166" s="22">
        <f t="shared" si="38"/>
        <v>0</v>
      </c>
      <c r="BH1166" s="22">
        <f t="shared" si="39"/>
        <v>0</v>
      </c>
      <c r="BI1166" s="22">
        <v>0.0</v>
      </c>
      <c r="BJ1166" s="22">
        <f t="shared" si="40"/>
        <v>0</v>
      </c>
      <c r="BK1166" s="22">
        <f t="shared" si="41"/>
        <v>0</v>
      </c>
      <c r="BL1166" s="22"/>
      <c r="BM1166" s="22">
        <f t="shared" si="42"/>
        <v>0</v>
      </c>
      <c r="BN1166" s="22" t="str">
        <f t="shared" si="43"/>
        <v/>
      </c>
      <c r="BO1166" s="22">
        <f t="shared" ref="BO1166:BQ1166" si="4839">BF1166+BI1166+BL1166</f>
        <v>0</v>
      </c>
      <c r="BP1166" s="22">
        <f t="shared" si="4839"/>
        <v>0</v>
      </c>
      <c r="BQ1166" s="22">
        <f t="shared" si="4839"/>
        <v>0</v>
      </c>
      <c r="BR1166" s="22">
        <f t="shared" si="45"/>
        <v>0</v>
      </c>
      <c r="BS1166" s="22">
        <v>0.0</v>
      </c>
      <c r="BT1166" s="22">
        <f t="shared" si="46"/>
        <v>0</v>
      </c>
      <c r="BU1166" s="22">
        <f t="shared" si="47"/>
        <v>0</v>
      </c>
      <c r="BV1166" s="22">
        <f t="shared" si="48"/>
        <v>0</v>
      </c>
      <c r="BW1166" s="27">
        <v>191.54</v>
      </c>
      <c r="BX1166" s="22">
        <f t="shared" si="49"/>
        <v>191.54</v>
      </c>
      <c r="BY1166" s="22">
        <f t="shared" si="50"/>
        <v>0</v>
      </c>
      <c r="BZ1166" s="22">
        <f t="shared" si="51"/>
        <v>0</v>
      </c>
      <c r="CA1166" s="22">
        <f t="shared" si="52"/>
        <v>0</v>
      </c>
    </row>
    <row r="1167" ht="14.25" customHeight="1">
      <c r="A1167" s="14" t="s">
        <v>5154</v>
      </c>
      <c r="B1167" s="30" t="s">
        <v>4807</v>
      </c>
      <c r="C1167" s="14"/>
      <c r="D1167" s="14" t="s">
        <v>5155</v>
      </c>
      <c r="E1167" s="14" t="s">
        <v>312</v>
      </c>
      <c r="F1167" s="14" t="s">
        <v>209</v>
      </c>
      <c r="G1167" s="14" t="s">
        <v>5156</v>
      </c>
      <c r="H1167" s="25" t="s">
        <v>4810</v>
      </c>
      <c r="I1167" s="26">
        <v>76.13</v>
      </c>
      <c r="J1167" s="22">
        <v>0.0</v>
      </c>
      <c r="K1167" s="22">
        <f t="shared" si="6"/>
        <v>0</v>
      </c>
      <c r="L1167" s="22">
        <f t="shared" si="7"/>
        <v>0</v>
      </c>
      <c r="M1167" s="22">
        <v>0.0</v>
      </c>
      <c r="N1167" s="22">
        <f t="shared" si="8"/>
        <v>0</v>
      </c>
      <c r="O1167" s="22">
        <f t="shared" si="9"/>
        <v>0</v>
      </c>
      <c r="P1167" s="22">
        <v>10.0</v>
      </c>
      <c r="Q1167" s="22">
        <f t="shared" si="10"/>
        <v>0</v>
      </c>
      <c r="R1167" s="22">
        <f t="shared" si="11"/>
        <v>10</v>
      </c>
      <c r="S1167" s="22">
        <v>100.0</v>
      </c>
      <c r="T1167" s="22">
        <f t="shared" si="12"/>
        <v>33.87</v>
      </c>
      <c r="U1167" s="22">
        <f t="shared" si="13"/>
        <v>66.13</v>
      </c>
      <c r="V1167" s="22">
        <f t="shared" si="14"/>
        <v>0</v>
      </c>
      <c r="W1167" s="22">
        <v>13.9</v>
      </c>
      <c r="X1167" s="22">
        <f t="shared" si="15"/>
        <v>13.9</v>
      </c>
      <c r="Y1167" s="22">
        <f t="shared" si="16"/>
        <v>0</v>
      </c>
      <c r="Z1167" s="22">
        <v>0.39</v>
      </c>
      <c r="AA1167" s="22">
        <f t="shared" si="17"/>
        <v>0.39</v>
      </c>
      <c r="AB1167" s="22">
        <f t="shared" si="18"/>
        <v>0</v>
      </c>
      <c r="AC1167" s="22">
        <v>68.87</v>
      </c>
      <c r="AD1167" s="22">
        <f t="shared" si="19"/>
        <v>68.87</v>
      </c>
      <c r="AE1167" s="22">
        <f t="shared" si="20"/>
        <v>0</v>
      </c>
      <c r="AF1167" s="22">
        <v>1.37</v>
      </c>
      <c r="AG1167" s="22">
        <f t="shared" si="21"/>
        <v>1.37</v>
      </c>
      <c r="AH1167" s="22">
        <f t="shared" si="22"/>
        <v>0</v>
      </c>
      <c r="AI1167" s="22">
        <v>60.86</v>
      </c>
      <c r="AJ1167" s="22">
        <f t="shared" si="23"/>
        <v>60.86</v>
      </c>
      <c r="AK1167" s="22">
        <f t="shared" si="24"/>
        <v>0</v>
      </c>
      <c r="AL1167" s="22">
        <f t="shared" ref="AL1167:AN1167" si="4840">AF1167+AI1167</f>
        <v>62.23</v>
      </c>
      <c r="AM1167" s="22">
        <f t="shared" si="4840"/>
        <v>62.23</v>
      </c>
      <c r="AN1167" s="22">
        <f t="shared" si="4840"/>
        <v>0</v>
      </c>
      <c r="AO1167" s="22">
        <f t="shared" ref="AO1167:AQ1167" si="4841">SUM(J1167+M1167+P1167+S1167+W1167+Z1167+AC1167+AF1167+AI1167)</f>
        <v>255.39</v>
      </c>
      <c r="AP1167" s="22">
        <f t="shared" si="4841"/>
        <v>179.26</v>
      </c>
      <c r="AQ1167" s="22">
        <f t="shared" si="4841"/>
        <v>76.13</v>
      </c>
      <c r="AR1167" s="22">
        <v>0.0</v>
      </c>
      <c r="AS1167" s="22">
        <f t="shared" si="27"/>
        <v>76.13</v>
      </c>
      <c r="AT1167" s="22">
        <f t="shared" si="28"/>
        <v>76.13</v>
      </c>
      <c r="AU1167" s="22">
        <f t="shared" si="29"/>
        <v>0</v>
      </c>
      <c r="AV1167" s="22">
        <f>37.95*120</f>
        <v>4554</v>
      </c>
      <c r="AW1167" s="22">
        <f t="shared" si="31"/>
        <v>4554</v>
      </c>
      <c r="AX1167" s="22">
        <f t="shared" si="32"/>
        <v>0</v>
      </c>
      <c r="AY1167" s="22">
        <v>70.73</v>
      </c>
      <c r="AZ1167" s="22">
        <f t="shared" si="33"/>
        <v>70.73</v>
      </c>
      <c r="BA1167" s="22">
        <f t="shared" si="34"/>
        <v>0</v>
      </c>
      <c r="BB1167" s="22">
        <f t="shared" si="35"/>
        <v>4624.73</v>
      </c>
      <c r="BC1167" s="22">
        <f t="shared" ref="BC1167:BD1167" si="4842">SUM(AW1167+AZ1167)</f>
        <v>4624.73</v>
      </c>
      <c r="BD1167" s="22">
        <f t="shared" si="4842"/>
        <v>0</v>
      </c>
      <c r="BE1167" s="22">
        <f t="shared" si="37"/>
        <v>0</v>
      </c>
      <c r="BF1167" s="27">
        <v>0.0</v>
      </c>
      <c r="BG1167" s="22">
        <f t="shared" si="38"/>
        <v>0</v>
      </c>
      <c r="BH1167" s="22">
        <f t="shared" si="39"/>
        <v>0</v>
      </c>
      <c r="BI1167" s="22">
        <v>90.91</v>
      </c>
      <c r="BJ1167" s="22">
        <f t="shared" si="40"/>
        <v>90.91</v>
      </c>
      <c r="BK1167" s="22">
        <f t="shared" si="41"/>
        <v>0</v>
      </c>
      <c r="BL1167" s="22"/>
      <c r="BM1167" s="22">
        <f t="shared" si="42"/>
        <v>0</v>
      </c>
      <c r="BN1167" s="22" t="str">
        <f t="shared" si="43"/>
        <v/>
      </c>
      <c r="BO1167" s="22">
        <f t="shared" ref="BO1167:BQ1167" si="4843">BF1167+BI1167+BL1167</f>
        <v>90.91</v>
      </c>
      <c r="BP1167" s="22">
        <f t="shared" si="4843"/>
        <v>90.91</v>
      </c>
      <c r="BQ1167" s="22">
        <f t="shared" si="4843"/>
        <v>0</v>
      </c>
      <c r="BR1167" s="22">
        <f t="shared" si="45"/>
        <v>0</v>
      </c>
      <c r="BS1167" s="22">
        <v>0.0</v>
      </c>
      <c r="BT1167" s="22">
        <f t="shared" si="46"/>
        <v>0</v>
      </c>
      <c r="BU1167" s="22">
        <f t="shared" si="47"/>
        <v>0</v>
      </c>
      <c r="BV1167" s="22">
        <f t="shared" si="48"/>
        <v>0</v>
      </c>
      <c r="BW1167" s="27">
        <v>819.36</v>
      </c>
      <c r="BX1167" s="22">
        <f t="shared" si="49"/>
        <v>819.36</v>
      </c>
      <c r="BY1167" s="22">
        <f t="shared" si="50"/>
        <v>0</v>
      </c>
      <c r="BZ1167" s="22">
        <f t="shared" si="51"/>
        <v>0</v>
      </c>
      <c r="CA1167" s="22">
        <f t="shared" si="52"/>
        <v>0</v>
      </c>
    </row>
    <row r="1168" ht="14.25" customHeight="1">
      <c r="A1168" s="14" t="s">
        <v>5157</v>
      </c>
      <c r="B1168" s="30" t="s">
        <v>4807</v>
      </c>
      <c r="C1168" s="14"/>
      <c r="D1168" s="14" t="s">
        <v>5158</v>
      </c>
      <c r="E1168" s="14" t="s">
        <v>5159</v>
      </c>
      <c r="F1168" s="14" t="s">
        <v>3716</v>
      </c>
      <c r="G1168" s="14" t="s">
        <v>5160</v>
      </c>
      <c r="H1168" s="25" t="s">
        <v>4810</v>
      </c>
      <c r="I1168" s="26">
        <v>76.13</v>
      </c>
      <c r="J1168" s="22">
        <v>0.0</v>
      </c>
      <c r="K1168" s="22">
        <f t="shared" si="6"/>
        <v>0</v>
      </c>
      <c r="L1168" s="22">
        <f t="shared" si="7"/>
        <v>0</v>
      </c>
      <c r="M1168" s="22">
        <v>0.0</v>
      </c>
      <c r="N1168" s="22">
        <f t="shared" si="8"/>
        <v>0</v>
      </c>
      <c r="O1168" s="22">
        <f t="shared" si="9"/>
        <v>0</v>
      </c>
      <c r="P1168" s="22">
        <v>22.0</v>
      </c>
      <c r="Q1168" s="22">
        <f t="shared" si="10"/>
        <v>0</v>
      </c>
      <c r="R1168" s="22">
        <f t="shared" si="11"/>
        <v>22</v>
      </c>
      <c r="S1168" s="22">
        <v>100.0</v>
      </c>
      <c r="T1168" s="22">
        <f t="shared" si="12"/>
        <v>45.87</v>
      </c>
      <c r="U1168" s="22">
        <f t="shared" si="13"/>
        <v>54.13</v>
      </c>
      <c r="V1168" s="22">
        <f t="shared" si="14"/>
        <v>0</v>
      </c>
      <c r="W1168" s="22">
        <v>27.8</v>
      </c>
      <c r="X1168" s="22">
        <f t="shared" si="15"/>
        <v>27.8</v>
      </c>
      <c r="Y1168" s="22">
        <f t="shared" si="16"/>
        <v>0</v>
      </c>
      <c r="Z1168" s="22">
        <v>0.39</v>
      </c>
      <c r="AA1168" s="22">
        <f t="shared" si="17"/>
        <v>0.39</v>
      </c>
      <c r="AB1168" s="22">
        <f t="shared" si="18"/>
        <v>0</v>
      </c>
      <c r="AC1168" s="22">
        <v>68.87</v>
      </c>
      <c r="AD1168" s="22">
        <f t="shared" si="19"/>
        <v>68.87</v>
      </c>
      <c r="AE1168" s="22">
        <f t="shared" si="20"/>
        <v>0</v>
      </c>
      <c r="AF1168" s="22">
        <v>1.37</v>
      </c>
      <c r="AG1168" s="22">
        <f t="shared" si="21"/>
        <v>1.37</v>
      </c>
      <c r="AH1168" s="22">
        <f t="shared" si="22"/>
        <v>0</v>
      </c>
      <c r="AI1168" s="22">
        <v>60.86</v>
      </c>
      <c r="AJ1168" s="22">
        <f t="shared" si="23"/>
        <v>60.86</v>
      </c>
      <c r="AK1168" s="22">
        <f t="shared" si="24"/>
        <v>0</v>
      </c>
      <c r="AL1168" s="22">
        <f t="shared" ref="AL1168:AN1168" si="4844">AF1168+AI1168</f>
        <v>62.23</v>
      </c>
      <c r="AM1168" s="22">
        <f t="shared" si="4844"/>
        <v>62.23</v>
      </c>
      <c r="AN1168" s="22">
        <f t="shared" si="4844"/>
        <v>0</v>
      </c>
      <c r="AO1168" s="22">
        <f t="shared" ref="AO1168:AQ1168" si="4845">SUM(J1168+M1168+P1168+S1168+W1168+Z1168+AC1168+AF1168+AI1168)</f>
        <v>281.29</v>
      </c>
      <c r="AP1168" s="22">
        <f t="shared" si="4845"/>
        <v>205.16</v>
      </c>
      <c r="AQ1168" s="22">
        <f t="shared" si="4845"/>
        <v>76.13</v>
      </c>
      <c r="AR1168" s="22">
        <v>0.0</v>
      </c>
      <c r="AS1168" s="22">
        <f t="shared" si="27"/>
        <v>76.13</v>
      </c>
      <c r="AT1168" s="22">
        <f t="shared" si="28"/>
        <v>76.13</v>
      </c>
      <c r="AU1168" s="22">
        <f t="shared" si="29"/>
        <v>0</v>
      </c>
      <c r="AV1168" s="22">
        <f>161.04*120</f>
        <v>19324.8</v>
      </c>
      <c r="AW1168" s="22">
        <f t="shared" si="31"/>
        <v>19324.8</v>
      </c>
      <c r="AX1168" s="22">
        <f t="shared" si="32"/>
        <v>0</v>
      </c>
      <c r="AY1168" s="22">
        <v>357.63</v>
      </c>
      <c r="AZ1168" s="22">
        <f t="shared" si="33"/>
        <v>357.63</v>
      </c>
      <c r="BA1168" s="22">
        <f t="shared" si="34"/>
        <v>0</v>
      </c>
      <c r="BB1168" s="22">
        <f t="shared" si="35"/>
        <v>19682.43</v>
      </c>
      <c r="BC1168" s="22">
        <f t="shared" ref="BC1168:BD1168" si="4846">SUM(AW1168+AZ1168)</f>
        <v>19682.43</v>
      </c>
      <c r="BD1168" s="22">
        <f t="shared" si="4846"/>
        <v>0</v>
      </c>
      <c r="BE1168" s="22">
        <f t="shared" si="37"/>
        <v>0</v>
      </c>
      <c r="BF1168" s="27">
        <v>0.0</v>
      </c>
      <c r="BG1168" s="22">
        <f t="shared" si="38"/>
        <v>0</v>
      </c>
      <c r="BH1168" s="22">
        <f t="shared" si="39"/>
        <v>0</v>
      </c>
      <c r="BI1168" s="22">
        <v>2884.11</v>
      </c>
      <c r="BJ1168" s="22">
        <f t="shared" si="40"/>
        <v>2884.11</v>
      </c>
      <c r="BK1168" s="22">
        <f t="shared" si="41"/>
        <v>0</v>
      </c>
      <c r="BL1168" s="22"/>
      <c r="BM1168" s="22">
        <f t="shared" si="42"/>
        <v>0</v>
      </c>
      <c r="BN1168" s="22" t="str">
        <f t="shared" si="43"/>
        <v/>
      </c>
      <c r="BO1168" s="22">
        <f t="shared" ref="BO1168:BQ1168" si="4847">BF1168+BI1168+BL1168</f>
        <v>2884.11</v>
      </c>
      <c r="BP1168" s="22">
        <f t="shared" si="4847"/>
        <v>2884.11</v>
      </c>
      <c r="BQ1168" s="22">
        <f t="shared" si="4847"/>
        <v>0</v>
      </c>
      <c r="BR1168" s="22">
        <f t="shared" si="45"/>
        <v>0</v>
      </c>
      <c r="BS1168" s="22">
        <v>2711.9</v>
      </c>
      <c r="BT1168" s="22">
        <f t="shared" si="46"/>
        <v>2711.9</v>
      </c>
      <c r="BU1168" s="22">
        <f t="shared" si="47"/>
        <v>0</v>
      </c>
      <c r="BV1168" s="22">
        <f t="shared" si="48"/>
        <v>0</v>
      </c>
      <c r="BW1168" s="27">
        <v>1489.76</v>
      </c>
      <c r="BX1168" s="22">
        <f t="shared" si="49"/>
        <v>1489.76</v>
      </c>
      <c r="BY1168" s="22">
        <f t="shared" si="50"/>
        <v>0</v>
      </c>
      <c r="BZ1168" s="22">
        <f t="shared" si="51"/>
        <v>0</v>
      </c>
      <c r="CA1168" s="22">
        <f t="shared" si="52"/>
        <v>0</v>
      </c>
    </row>
    <row r="1169" ht="14.25" customHeight="1">
      <c r="A1169" s="14" t="s">
        <v>5161</v>
      </c>
      <c r="B1169" s="30" t="s">
        <v>4807</v>
      </c>
      <c r="C1169" s="14"/>
      <c r="D1169" s="14" t="s">
        <v>5162</v>
      </c>
      <c r="E1169" s="14" t="s">
        <v>5163</v>
      </c>
      <c r="F1169" s="14" t="s">
        <v>209</v>
      </c>
      <c r="G1169" s="14" t="s">
        <v>5164</v>
      </c>
      <c r="H1169" s="25" t="s">
        <v>4810</v>
      </c>
      <c r="I1169" s="26">
        <v>76.13</v>
      </c>
      <c r="J1169" s="22">
        <v>0.0</v>
      </c>
      <c r="K1169" s="22">
        <f t="shared" si="6"/>
        <v>0</v>
      </c>
      <c r="L1169" s="22">
        <f t="shared" si="7"/>
        <v>0</v>
      </c>
      <c r="M1169" s="22">
        <v>0.0</v>
      </c>
      <c r="N1169" s="22">
        <f t="shared" si="8"/>
        <v>0</v>
      </c>
      <c r="O1169" s="22">
        <f t="shared" si="9"/>
        <v>0</v>
      </c>
      <c r="P1169" s="22">
        <v>10.0</v>
      </c>
      <c r="Q1169" s="22">
        <f t="shared" si="10"/>
        <v>0</v>
      </c>
      <c r="R1169" s="22">
        <f t="shared" si="11"/>
        <v>10</v>
      </c>
      <c r="S1169" s="22">
        <v>100.0</v>
      </c>
      <c r="T1169" s="22">
        <f t="shared" si="12"/>
        <v>33.87</v>
      </c>
      <c r="U1169" s="22">
        <f t="shared" si="13"/>
        <v>66.13</v>
      </c>
      <c r="V1169" s="22">
        <f t="shared" si="14"/>
        <v>0</v>
      </c>
      <c r="W1169" s="22">
        <v>27.8</v>
      </c>
      <c r="X1169" s="22">
        <f t="shared" si="15"/>
        <v>27.8</v>
      </c>
      <c r="Y1169" s="22">
        <f t="shared" si="16"/>
        <v>0</v>
      </c>
      <c r="Z1169" s="22">
        <v>0.39</v>
      </c>
      <c r="AA1169" s="22">
        <f t="shared" si="17"/>
        <v>0.39</v>
      </c>
      <c r="AB1169" s="22">
        <f t="shared" si="18"/>
        <v>0</v>
      </c>
      <c r="AC1169" s="22">
        <v>68.87</v>
      </c>
      <c r="AD1169" s="22">
        <f t="shared" si="19"/>
        <v>68.87</v>
      </c>
      <c r="AE1169" s="22">
        <f t="shared" si="20"/>
        <v>0</v>
      </c>
      <c r="AF1169" s="22">
        <v>1.37</v>
      </c>
      <c r="AG1169" s="22">
        <f t="shared" si="21"/>
        <v>1.37</v>
      </c>
      <c r="AH1169" s="22">
        <f t="shared" si="22"/>
        <v>0</v>
      </c>
      <c r="AI1169" s="22">
        <v>60.86</v>
      </c>
      <c r="AJ1169" s="22">
        <f t="shared" si="23"/>
        <v>60.86</v>
      </c>
      <c r="AK1169" s="22">
        <f t="shared" si="24"/>
        <v>0</v>
      </c>
      <c r="AL1169" s="22">
        <f t="shared" ref="AL1169:AN1169" si="4848">AF1169+AI1169</f>
        <v>62.23</v>
      </c>
      <c r="AM1169" s="22">
        <f t="shared" si="4848"/>
        <v>62.23</v>
      </c>
      <c r="AN1169" s="22">
        <f t="shared" si="4848"/>
        <v>0</v>
      </c>
      <c r="AO1169" s="22">
        <f t="shared" ref="AO1169:AQ1169" si="4849">SUM(J1169+M1169+P1169+S1169+W1169+Z1169+AC1169+AF1169+AI1169)</f>
        <v>269.29</v>
      </c>
      <c r="AP1169" s="22">
        <f t="shared" si="4849"/>
        <v>193.16</v>
      </c>
      <c r="AQ1169" s="22">
        <f t="shared" si="4849"/>
        <v>76.13</v>
      </c>
      <c r="AR1169" s="22">
        <v>0.0</v>
      </c>
      <c r="AS1169" s="22">
        <f t="shared" si="27"/>
        <v>76.13</v>
      </c>
      <c r="AT1169" s="22">
        <f t="shared" si="28"/>
        <v>76.13</v>
      </c>
      <c r="AU1169" s="22">
        <f t="shared" si="29"/>
        <v>0</v>
      </c>
      <c r="AV1169" s="22">
        <f t="shared" ref="AV1169:AV1189" si="4854">82.93*120</f>
        <v>9951.6</v>
      </c>
      <c r="AW1169" s="22">
        <f t="shared" si="31"/>
        <v>9951.6</v>
      </c>
      <c r="AX1169" s="22">
        <f t="shared" si="32"/>
        <v>0</v>
      </c>
      <c r="AY1169" s="22">
        <v>175.06</v>
      </c>
      <c r="AZ1169" s="22">
        <f t="shared" si="33"/>
        <v>175.06</v>
      </c>
      <c r="BA1169" s="22">
        <f t="shared" si="34"/>
        <v>0</v>
      </c>
      <c r="BB1169" s="22">
        <f t="shared" si="35"/>
        <v>10126.66</v>
      </c>
      <c r="BC1169" s="22">
        <f t="shared" ref="BC1169:BD1169" si="4850">SUM(AW1169+AZ1169)</f>
        <v>10126.66</v>
      </c>
      <c r="BD1169" s="22">
        <f t="shared" si="4850"/>
        <v>0</v>
      </c>
      <c r="BE1169" s="22">
        <f t="shared" si="37"/>
        <v>0</v>
      </c>
      <c r="BF1169" s="27">
        <v>0.0</v>
      </c>
      <c r="BG1169" s="22">
        <f t="shared" si="38"/>
        <v>0</v>
      </c>
      <c r="BH1169" s="22">
        <f t="shared" si="39"/>
        <v>0</v>
      </c>
      <c r="BI1169" s="22">
        <v>1212.67</v>
      </c>
      <c r="BJ1169" s="22">
        <f t="shared" si="40"/>
        <v>1212.67</v>
      </c>
      <c r="BK1169" s="22">
        <f t="shared" si="41"/>
        <v>0</v>
      </c>
      <c r="BL1169" s="22"/>
      <c r="BM1169" s="22">
        <f t="shared" si="42"/>
        <v>0</v>
      </c>
      <c r="BN1169" s="22" t="str">
        <f t="shared" si="43"/>
        <v/>
      </c>
      <c r="BO1169" s="22">
        <f t="shared" ref="BO1169:BQ1169" si="4851">BF1169+BI1169+BL1169</f>
        <v>1212.67</v>
      </c>
      <c r="BP1169" s="22">
        <f t="shared" si="4851"/>
        <v>1212.67</v>
      </c>
      <c r="BQ1169" s="22">
        <f t="shared" si="4851"/>
        <v>0</v>
      </c>
      <c r="BR1169" s="22">
        <f t="shared" si="45"/>
        <v>0</v>
      </c>
      <c r="BS1169" s="22">
        <v>0.0</v>
      </c>
      <c r="BT1169" s="22">
        <f t="shared" si="46"/>
        <v>0</v>
      </c>
      <c r="BU1169" s="22">
        <f t="shared" si="47"/>
        <v>0</v>
      </c>
      <c r="BV1169" s="22">
        <f t="shared" si="48"/>
        <v>0</v>
      </c>
      <c r="BW1169" s="27">
        <v>1404.62</v>
      </c>
      <c r="BX1169" s="22">
        <f t="shared" si="49"/>
        <v>1404.62</v>
      </c>
      <c r="BY1169" s="22">
        <f t="shared" si="50"/>
        <v>0</v>
      </c>
      <c r="BZ1169" s="22">
        <f t="shared" si="51"/>
        <v>0</v>
      </c>
      <c r="CA1169" s="22">
        <f t="shared" si="52"/>
        <v>0</v>
      </c>
    </row>
    <row r="1170" ht="14.25" customHeight="1">
      <c r="A1170" s="14" t="s">
        <v>5165</v>
      </c>
      <c r="B1170" s="30" t="s">
        <v>4807</v>
      </c>
      <c r="C1170" s="14"/>
      <c r="D1170" s="14" t="s">
        <v>5166</v>
      </c>
      <c r="E1170" s="14" t="s">
        <v>5167</v>
      </c>
      <c r="F1170" s="14" t="s">
        <v>3977</v>
      </c>
      <c r="G1170" s="14" t="s">
        <v>5168</v>
      </c>
      <c r="H1170" s="25" t="s">
        <v>4810</v>
      </c>
      <c r="I1170" s="26">
        <v>76.13</v>
      </c>
      <c r="J1170" s="22">
        <v>0.0</v>
      </c>
      <c r="K1170" s="22">
        <f t="shared" si="6"/>
        <v>0</v>
      </c>
      <c r="L1170" s="22">
        <f t="shared" si="7"/>
        <v>0</v>
      </c>
      <c r="M1170" s="22">
        <v>0.0</v>
      </c>
      <c r="N1170" s="22">
        <f t="shared" si="8"/>
        <v>0</v>
      </c>
      <c r="O1170" s="22">
        <f t="shared" si="9"/>
        <v>0</v>
      </c>
      <c r="P1170" s="22">
        <v>22.0</v>
      </c>
      <c r="Q1170" s="22">
        <f t="shared" si="10"/>
        <v>0</v>
      </c>
      <c r="R1170" s="22">
        <f t="shared" si="11"/>
        <v>22</v>
      </c>
      <c r="S1170" s="22">
        <v>100.0</v>
      </c>
      <c r="T1170" s="22">
        <f t="shared" si="12"/>
        <v>45.87</v>
      </c>
      <c r="U1170" s="22">
        <f t="shared" si="13"/>
        <v>54.13</v>
      </c>
      <c r="V1170" s="22">
        <f t="shared" si="14"/>
        <v>0</v>
      </c>
      <c r="W1170" s="22">
        <v>13.9</v>
      </c>
      <c r="X1170" s="22">
        <f t="shared" si="15"/>
        <v>13.9</v>
      </c>
      <c r="Y1170" s="22">
        <f t="shared" si="16"/>
        <v>0</v>
      </c>
      <c r="Z1170" s="22">
        <v>0.39</v>
      </c>
      <c r="AA1170" s="22">
        <f t="shared" si="17"/>
        <v>0.39</v>
      </c>
      <c r="AB1170" s="22">
        <f t="shared" si="18"/>
        <v>0</v>
      </c>
      <c r="AC1170" s="22">
        <v>68.87</v>
      </c>
      <c r="AD1170" s="22">
        <f t="shared" si="19"/>
        <v>68.87</v>
      </c>
      <c r="AE1170" s="22">
        <f t="shared" si="20"/>
        <v>0</v>
      </c>
      <c r="AF1170" s="22">
        <v>1.37</v>
      </c>
      <c r="AG1170" s="22">
        <f t="shared" si="21"/>
        <v>1.37</v>
      </c>
      <c r="AH1170" s="22">
        <f t="shared" si="22"/>
        <v>0</v>
      </c>
      <c r="AI1170" s="22">
        <v>60.86</v>
      </c>
      <c r="AJ1170" s="22">
        <f t="shared" si="23"/>
        <v>60.86</v>
      </c>
      <c r="AK1170" s="22">
        <f t="shared" si="24"/>
        <v>0</v>
      </c>
      <c r="AL1170" s="22">
        <f t="shared" ref="AL1170:AN1170" si="4852">AF1170+AI1170</f>
        <v>62.23</v>
      </c>
      <c r="AM1170" s="22">
        <f t="shared" si="4852"/>
        <v>62.23</v>
      </c>
      <c r="AN1170" s="22">
        <f t="shared" si="4852"/>
        <v>0</v>
      </c>
      <c r="AO1170" s="22">
        <f t="shared" ref="AO1170:AQ1170" si="4853">SUM(J1170+M1170+P1170+S1170+W1170+Z1170+AC1170+AF1170+AI1170)</f>
        <v>267.39</v>
      </c>
      <c r="AP1170" s="22">
        <f t="shared" si="4853"/>
        <v>191.26</v>
      </c>
      <c r="AQ1170" s="22">
        <f t="shared" si="4853"/>
        <v>76.13</v>
      </c>
      <c r="AR1170" s="22">
        <v>0.0</v>
      </c>
      <c r="AS1170" s="22">
        <f t="shared" si="27"/>
        <v>76.13</v>
      </c>
      <c r="AT1170" s="22">
        <f t="shared" si="28"/>
        <v>76.13</v>
      </c>
      <c r="AU1170" s="22">
        <f t="shared" si="29"/>
        <v>0</v>
      </c>
      <c r="AV1170" s="22">
        <f t="shared" si="4854"/>
        <v>9951.6</v>
      </c>
      <c r="AW1170" s="22">
        <f t="shared" si="31"/>
        <v>9951.6</v>
      </c>
      <c r="AX1170" s="22">
        <f t="shared" si="32"/>
        <v>0</v>
      </c>
      <c r="AY1170" s="22">
        <v>175.06</v>
      </c>
      <c r="AZ1170" s="22">
        <f t="shared" si="33"/>
        <v>175.06</v>
      </c>
      <c r="BA1170" s="22">
        <f t="shared" si="34"/>
        <v>0</v>
      </c>
      <c r="BB1170" s="22">
        <f t="shared" si="35"/>
        <v>10126.66</v>
      </c>
      <c r="BC1170" s="22">
        <f t="shared" ref="BC1170:BD1170" si="4855">SUM(AW1170+AZ1170)</f>
        <v>10126.66</v>
      </c>
      <c r="BD1170" s="22">
        <f t="shared" si="4855"/>
        <v>0</v>
      </c>
      <c r="BE1170" s="22">
        <f t="shared" si="37"/>
        <v>0</v>
      </c>
      <c r="BF1170" s="27">
        <v>0.0</v>
      </c>
      <c r="BG1170" s="22">
        <f t="shared" si="38"/>
        <v>0</v>
      </c>
      <c r="BH1170" s="22">
        <f t="shared" si="39"/>
        <v>0</v>
      </c>
      <c r="BI1170" s="22">
        <v>283.41</v>
      </c>
      <c r="BJ1170" s="22">
        <f t="shared" si="40"/>
        <v>283.41</v>
      </c>
      <c r="BK1170" s="22">
        <f t="shared" si="41"/>
        <v>0</v>
      </c>
      <c r="BL1170" s="22"/>
      <c r="BM1170" s="22">
        <f t="shared" si="42"/>
        <v>0</v>
      </c>
      <c r="BN1170" s="22" t="str">
        <f t="shared" si="43"/>
        <v/>
      </c>
      <c r="BO1170" s="22">
        <f t="shared" ref="BO1170:BQ1170" si="4856">BF1170+BI1170+BL1170</f>
        <v>283.41</v>
      </c>
      <c r="BP1170" s="22">
        <f t="shared" si="4856"/>
        <v>283.41</v>
      </c>
      <c r="BQ1170" s="22">
        <f t="shared" si="4856"/>
        <v>0</v>
      </c>
      <c r="BR1170" s="22">
        <f t="shared" si="45"/>
        <v>0</v>
      </c>
      <c r="BS1170" s="22">
        <v>0.0</v>
      </c>
      <c r="BT1170" s="22">
        <f t="shared" si="46"/>
        <v>0</v>
      </c>
      <c r="BU1170" s="22">
        <f t="shared" si="47"/>
        <v>0</v>
      </c>
      <c r="BV1170" s="22">
        <f t="shared" si="48"/>
        <v>0</v>
      </c>
      <c r="BW1170" s="27">
        <v>404.36</v>
      </c>
      <c r="BX1170" s="22">
        <f t="shared" si="49"/>
        <v>404.36</v>
      </c>
      <c r="BY1170" s="22">
        <f t="shared" si="50"/>
        <v>0</v>
      </c>
      <c r="BZ1170" s="22">
        <f t="shared" si="51"/>
        <v>0</v>
      </c>
      <c r="CA1170" s="22">
        <f t="shared" si="52"/>
        <v>0</v>
      </c>
    </row>
    <row r="1171" ht="14.25" customHeight="1">
      <c r="A1171" s="14" t="s">
        <v>5169</v>
      </c>
      <c r="B1171" s="30" t="s">
        <v>4807</v>
      </c>
      <c r="C1171" s="14"/>
      <c r="D1171" s="14" t="s">
        <v>5170</v>
      </c>
      <c r="E1171" s="14" t="s">
        <v>1010</v>
      </c>
      <c r="F1171" s="14" t="s">
        <v>3881</v>
      </c>
      <c r="G1171" s="14" t="s">
        <v>5171</v>
      </c>
      <c r="H1171" s="25" t="s">
        <v>4810</v>
      </c>
      <c r="I1171" s="26">
        <v>76.13</v>
      </c>
      <c r="J1171" s="22">
        <v>0.0</v>
      </c>
      <c r="K1171" s="22">
        <f t="shared" si="6"/>
        <v>0</v>
      </c>
      <c r="L1171" s="22">
        <f t="shared" si="7"/>
        <v>0</v>
      </c>
      <c r="M1171" s="22">
        <v>0.0</v>
      </c>
      <c r="N1171" s="22">
        <f t="shared" si="8"/>
        <v>0</v>
      </c>
      <c r="O1171" s="22">
        <f t="shared" si="9"/>
        <v>0</v>
      </c>
      <c r="P1171" s="22">
        <v>10.0</v>
      </c>
      <c r="Q1171" s="22">
        <f t="shared" si="10"/>
        <v>0</v>
      </c>
      <c r="R1171" s="22">
        <f t="shared" si="11"/>
        <v>10</v>
      </c>
      <c r="S1171" s="22">
        <v>100.0</v>
      </c>
      <c r="T1171" s="22">
        <f t="shared" si="12"/>
        <v>33.87</v>
      </c>
      <c r="U1171" s="22">
        <f t="shared" si="13"/>
        <v>66.13</v>
      </c>
      <c r="V1171" s="22">
        <f t="shared" si="14"/>
        <v>0</v>
      </c>
      <c r="W1171" s="22">
        <v>13.9</v>
      </c>
      <c r="X1171" s="22">
        <f t="shared" si="15"/>
        <v>13.9</v>
      </c>
      <c r="Y1171" s="22">
        <f t="shared" si="16"/>
        <v>0</v>
      </c>
      <c r="Z1171" s="22">
        <v>0.39</v>
      </c>
      <c r="AA1171" s="22">
        <f t="shared" si="17"/>
        <v>0.39</v>
      </c>
      <c r="AB1171" s="22">
        <f t="shared" si="18"/>
        <v>0</v>
      </c>
      <c r="AC1171" s="22">
        <v>68.87</v>
      </c>
      <c r="AD1171" s="22">
        <f t="shared" si="19"/>
        <v>68.87</v>
      </c>
      <c r="AE1171" s="22">
        <f t="shared" si="20"/>
        <v>0</v>
      </c>
      <c r="AF1171" s="22">
        <v>1.37</v>
      </c>
      <c r="AG1171" s="22">
        <f t="shared" si="21"/>
        <v>1.37</v>
      </c>
      <c r="AH1171" s="22">
        <f t="shared" si="22"/>
        <v>0</v>
      </c>
      <c r="AI1171" s="22">
        <v>60.86</v>
      </c>
      <c r="AJ1171" s="22">
        <f t="shared" si="23"/>
        <v>60.86</v>
      </c>
      <c r="AK1171" s="22">
        <f t="shared" si="24"/>
        <v>0</v>
      </c>
      <c r="AL1171" s="22">
        <f t="shared" ref="AL1171:AN1171" si="4857">AF1171+AI1171</f>
        <v>62.23</v>
      </c>
      <c r="AM1171" s="22">
        <f t="shared" si="4857"/>
        <v>62.23</v>
      </c>
      <c r="AN1171" s="22">
        <f t="shared" si="4857"/>
        <v>0</v>
      </c>
      <c r="AO1171" s="22">
        <f t="shared" ref="AO1171:AQ1171" si="4858">SUM(J1171+M1171+P1171+S1171+W1171+Z1171+AC1171+AF1171+AI1171)</f>
        <v>255.39</v>
      </c>
      <c r="AP1171" s="22">
        <f t="shared" si="4858"/>
        <v>179.26</v>
      </c>
      <c r="AQ1171" s="22">
        <f t="shared" si="4858"/>
        <v>76.13</v>
      </c>
      <c r="AR1171" s="22">
        <v>0.0</v>
      </c>
      <c r="AS1171" s="22">
        <f t="shared" si="27"/>
        <v>76.13</v>
      </c>
      <c r="AT1171" s="22">
        <f t="shared" si="28"/>
        <v>76.13</v>
      </c>
      <c r="AU1171" s="22">
        <f t="shared" si="29"/>
        <v>0</v>
      </c>
      <c r="AV1171" s="22">
        <f t="shared" si="4854"/>
        <v>9951.6</v>
      </c>
      <c r="AW1171" s="22">
        <f t="shared" si="31"/>
        <v>9951.6</v>
      </c>
      <c r="AX1171" s="22">
        <f t="shared" si="32"/>
        <v>0</v>
      </c>
      <c r="AY1171" s="22">
        <v>175.06</v>
      </c>
      <c r="AZ1171" s="22">
        <f t="shared" si="33"/>
        <v>175.06</v>
      </c>
      <c r="BA1171" s="22">
        <f t="shared" si="34"/>
        <v>0</v>
      </c>
      <c r="BB1171" s="22">
        <f t="shared" si="35"/>
        <v>10126.66</v>
      </c>
      <c r="BC1171" s="22">
        <f t="shared" ref="BC1171:BD1171" si="4859">SUM(AW1171+AZ1171)</f>
        <v>10126.66</v>
      </c>
      <c r="BD1171" s="22">
        <f t="shared" si="4859"/>
        <v>0</v>
      </c>
      <c r="BE1171" s="22">
        <f t="shared" si="37"/>
        <v>0</v>
      </c>
      <c r="BF1171" s="27">
        <v>0.0</v>
      </c>
      <c r="BG1171" s="22">
        <f t="shared" si="38"/>
        <v>0</v>
      </c>
      <c r="BH1171" s="22">
        <f t="shared" si="39"/>
        <v>0</v>
      </c>
      <c r="BI1171" s="22">
        <v>659.96</v>
      </c>
      <c r="BJ1171" s="22">
        <f t="shared" si="40"/>
        <v>659.96</v>
      </c>
      <c r="BK1171" s="22">
        <f t="shared" si="41"/>
        <v>0</v>
      </c>
      <c r="BL1171" s="22"/>
      <c r="BM1171" s="22">
        <f t="shared" si="42"/>
        <v>0</v>
      </c>
      <c r="BN1171" s="22" t="str">
        <f t="shared" si="43"/>
        <v/>
      </c>
      <c r="BO1171" s="22">
        <f t="shared" ref="BO1171:BQ1171" si="4860">BF1171+BI1171+BL1171</f>
        <v>659.96</v>
      </c>
      <c r="BP1171" s="22">
        <f t="shared" si="4860"/>
        <v>659.96</v>
      </c>
      <c r="BQ1171" s="22">
        <f t="shared" si="4860"/>
        <v>0</v>
      </c>
      <c r="BR1171" s="22">
        <f t="shared" si="45"/>
        <v>0</v>
      </c>
      <c r="BS1171" s="22">
        <v>0.0</v>
      </c>
      <c r="BT1171" s="22">
        <f t="shared" si="46"/>
        <v>0</v>
      </c>
      <c r="BU1171" s="22">
        <f t="shared" si="47"/>
        <v>0</v>
      </c>
      <c r="BV1171" s="22">
        <f t="shared" si="48"/>
        <v>0</v>
      </c>
      <c r="BW1171" s="27">
        <v>0.0</v>
      </c>
      <c r="BX1171" s="22">
        <f t="shared" si="49"/>
        <v>0</v>
      </c>
      <c r="BY1171" s="22">
        <f t="shared" si="50"/>
        <v>0</v>
      </c>
      <c r="BZ1171" s="22">
        <f t="shared" si="51"/>
        <v>0</v>
      </c>
      <c r="CA1171" s="22">
        <f t="shared" si="52"/>
        <v>0</v>
      </c>
    </row>
    <row r="1172" ht="14.25" customHeight="1">
      <c r="A1172" s="14" t="s">
        <v>5172</v>
      </c>
      <c r="B1172" s="30" t="s">
        <v>4807</v>
      </c>
      <c r="C1172" s="14"/>
      <c r="D1172" s="14" t="s">
        <v>5173</v>
      </c>
      <c r="E1172" s="14" t="s">
        <v>1010</v>
      </c>
      <c r="F1172" s="14" t="s">
        <v>466</v>
      </c>
      <c r="G1172" s="14" t="s">
        <v>5174</v>
      </c>
      <c r="H1172" s="25" t="s">
        <v>4810</v>
      </c>
      <c r="I1172" s="26">
        <v>76.13</v>
      </c>
      <c r="J1172" s="22">
        <v>0.0</v>
      </c>
      <c r="K1172" s="22">
        <f t="shared" si="6"/>
        <v>0</v>
      </c>
      <c r="L1172" s="22">
        <f t="shared" si="7"/>
        <v>0</v>
      </c>
      <c r="M1172" s="22">
        <v>0.0</v>
      </c>
      <c r="N1172" s="22">
        <f t="shared" si="8"/>
        <v>0</v>
      </c>
      <c r="O1172" s="22">
        <f t="shared" si="9"/>
        <v>0</v>
      </c>
      <c r="P1172" s="22">
        <v>10.0</v>
      </c>
      <c r="Q1172" s="22">
        <f t="shared" si="10"/>
        <v>0</v>
      </c>
      <c r="R1172" s="22">
        <f t="shared" si="11"/>
        <v>10</v>
      </c>
      <c r="S1172" s="22">
        <v>100.0</v>
      </c>
      <c r="T1172" s="22">
        <f t="shared" si="12"/>
        <v>33.87</v>
      </c>
      <c r="U1172" s="22">
        <f t="shared" si="13"/>
        <v>66.13</v>
      </c>
      <c r="V1172" s="22">
        <f t="shared" si="14"/>
        <v>0</v>
      </c>
      <c r="W1172" s="22">
        <v>13.9</v>
      </c>
      <c r="X1172" s="22">
        <f t="shared" si="15"/>
        <v>13.9</v>
      </c>
      <c r="Y1172" s="22">
        <f t="shared" si="16"/>
        <v>0</v>
      </c>
      <c r="Z1172" s="22">
        <v>0.39</v>
      </c>
      <c r="AA1172" s="22">
        <f t="shared" si="17"/>
        <v>0.39</v>
      </c>
      <c r="AB1172" s="22">
        <f t="shared" si="18"/>
        <v>0</v>
      </c>
      <c r="AC1172" s="22">
        <v>68.87</v>
      </c>
      <c r="AD1172" s="22">
        <f t="shared" si="19"/>
        <v>68.87</v>
      </c>
      <c r="AE1172" s="22">
        <f t="shared" si="20"/>
        <v>0</v>
      </c>
      <c r="AF1172" s="22">
        <v>1.37</v>
      </c>
      <c r="AG1172" s="22">
        <f t="shared" si="21"/>
        <v>1.37</v>
      </c>
      <c r="AH1172" s="22">
        <f t="shared" si="22"/>
        <v>0</v>
      </c>
      <c r="AI1172" s="22">
        <v>60.86</v>
      </c>
      <c r="AJ1172" s="22">
        <f t="shared" si="23"/>
        <v>60.86</v>
      </c>
      <c r="AK1172" s="22">
        <f t="shared" si="24"/>
        <v>0</v>
      </c>
      <c r="AL1172" s="22">
        <f t="shared" ref="AL1172:AN1172" si="4861">AF1172+AI1172</f>
        <v>62.23</v>
      </c>
      <c r="AM1172" s="22">
        <f t="shared" si="4861"/>
        <v>62.23</v>
      </c>
      <c r="AN1172" s="22">
        <f t="shared" si="4861"/>
        <v>0</v>
      </c>
      <c r="AO1172" s="22">
        <f t="shared" ref="AO1172:AQ1172" si="4862">SUM(J1172+M1172+P1172+S1172+W1172+Z1172+AC1172+AF1172+AI1172)</f>
        <v>255.39</v>
      </c>
      <c r="AP1172" s="22">
        <f t="shared" si="4862"/>
        <v>179.26</v>
      </c>
      <c r="AQ1172" s="22">
        <f t="shared" si="4862"/>
        <v>76.13</v>
      </c>
      <c r="AR1172" s="22">
        <v>0.0</v>
      </c>
      <c r="AS1172" s="22">
        <f t="shared" si="27"/>
        <v>76.13</v>
      </c>
      <c r="AT1172" s="22">
        <f t="shared" si="28"/>
        <v>76.13</v>
      </c>
      <c r="AU1172" s="22">
        <f t="shared" si="29"/>
        <v>0</v>
      </c>
      <c r="AV1172" s="22">
        <f t="shared" si="4854"/>
        <v>9951.6</v>
      </c>
      <c r="AW1172" s="22">
        <f t="shared" si="31"/>
        <v>9951.6</v>
      </c>
      <c r="AX1172" s="22">
        <f t="shared" si="32"/>
        <v>0</v>
      </c>
      <c r="AY1172" s="22">
        <v>175.06</v>
      </c>
      <c r="AZ1172" s="22">
        <f t="shared" si="33"/>
        <v>175.06</v>
      </c>
      <c r="BA1172" s="22">
        <f t="shared" si="34"/>
        <v>0</v>
      </c>
      <c r="BB1172" s="22">
        <f t="shared" si="35"/>
        <v>10126.66</v>
      </c>
      <c r="BC1172" s="22">
        <f t="shared" ref="BC1172:BD1172" si="4863">SUM(AW1172+AZ1172)</f>
        <v>10126.66</v>
      </c>
      <c r="BD1172" s="22">
        <f t="shared" si="4863"/>
        <v>0</v>
      </c>
      <c r="BE1172" s="22">
        <f t="shared" si="37"/>
        <v>0</v>
      </c>
      <c r="BF1172" s="27">
        <v>0.0</v>
      </c>
      <c r="BG1172" s="22">
        <f t="shared" si="38"/>
        <v>0</v>
      </c>
      <c r="BH1172" s="22">
        <f t="shared" si="39"/>
        <v>0</v>
      </c>
      <c r="BI1172" s="22">
        <v>0.0</v>
      </c>
      <c r="BJ1172" s="22">
        <f t="shared" si="40"/>
        <v>0</v>
      </c>
      <c r="BK1172" s="22">
        <f t="shared" si="41"/>
        <v>0</v>
      </c>
      <c r="BL1172" s="22"/>
      <c r="BM1172" s="22">
        <f t="shared" si="42"/>
        <v>0</v>
      </c>
      <c r="BN1172" s="22" t="str">
        <f t="shared" si="43"/>
        <v/>
      </c>
      <c r="BO1172" s="22">
        <f t="shared" ref="BO1172:BQ1172" si="4864">BF1172+BI1172+BL1172</f>
        <v>0</v>
      </c>
      <c r="BP1172" s="22">
        <f t="shared" si="4864"/>
        <v>0</v>
      </c>
      <c r="BQ1172" s="22">
        <f t="shared" si="4864"/>
        <v>0</v>
      </c>
      <c r="BR1172" s="22">
        <f t="shared" si="45"/>
        <v>0</v>
      </c>
      <c r="BS1172" s="22">
        <v>2711.9</v>
      </c>
      <c r="BT1172" s="22">
        <f t="shared" si="46"/>
        <v>2711.9</v>
      </c>
      <c r="BU1172" s="22">
        <f t="shared" si="47"/>
        <v>0</v>
      </c>
      <c r="BV1172" s="22">
        <f t="shared" si="48"/>
        <v>0</v>
      </c>
      <c r="BW1172" s="27">
        <v>276.67</v>
      </c>
      <c r="BX1172" s="22">
        <f t="shared" si="49"/>
        <v>276.67</v>
      </c>
      <c r="BY1172" s="22">
        <f t="shared" si="50"/>
        <v>0</v>
      </c>
      <c r="BZ1172" s="22">
        <f t="shared" si="51"/>
        <v>0</v>
      </c>
      <c r="CA1172" s="22">
        <f t="shared" si="52"/>
        <v>0</v>
      </c>
    </row>
    <row r="1173" ht="14.25" customHeight="1">
      <c r="A1173" s="14" t="s">
        <v>5175</v>
      </c>
      <c r="B1173" s="30" t="s">
        <v>4807</v>
      </c>
      <c r="C1173" s="14"/>
      <c r="D1173" s="14" t="s">
        <v>5176</v>
      </c>
      <c r="E1173" s="14" t="s">
        <v>3708</v>
      </c>
      <c r="F1173" s="14" t="s">
        <v>4137</v>
      </c>
      <c r="G1173" s="14" t="s">
        <v>5177</v>
      </c>
      <c r="H1173" s="25" t="s">
        <v>4810</v>
      </c>
      <c r="I1173" s="26">
        <v>76.13</v>
      </c>
      <c r="J1173" s="22">
        <v>0.0</v>
      </c>
      <c r="K1173" s="22">
        <f t="shared" si="6"/>
        <v>0</v>
      </c>
      <c r="L1173" s="22">
        <f t="shared" si="7"/>
        <v>0</v>
      </c>
      <c r="M1173" s="22">
        <v>0.0</v>
      </c>
      <c r="N1173" s="22">
        <f t="shared" si="8"/>
        <v>0</v>
      </c>
      <c r="O1173" s="22">
        <f t="shared" si="9"/>
        <v>0</v>
      </c>
      <c r="P1173" s="22">
        <v>10.0</v>
      </c>
      <c r="Q1173" s="22">
        <f t="shared" si="10"/>
        <v>0</v>
      </c>
      <c r="R1173" s="22">
        <f t="shared" si="11"/>
        <v>10</v>
      </c>
      <c r="S1173" s="22">
        <v>100.0</v>
      </c>
      <c r="T1173" s="22">
        <f t="shared" si="12"/>
        <v>33.87</v>
      </c>
      <c r="U1173" s="22">
        <f t="shared" si="13"/>
        <v>66.13</v>
      </c>
      <c r="V1173" s="22">
        <f t="shared" si="14"/>
        <v>0</v>
      </c>
      <c r="W1173" s="22">
        <v>27.8</v>
      </c>
      <c r="X1173" s="22">
        <f t="shared" si="15"/>
        <v>27.8</v>
      </c>
      <c r="Y1173" s="22">
        <f t="shared" si="16"/>
        <v>0</v>
      </c>
      <c r="Z1173" s="22">
        <v>0.39</v>
      </c>
      <c r="AA1173" s="22">
        <f t="shared" si="17"/>
        <v>0.39</v>
      </c>
      <c r="AB1173" s="22">
        <f t="shared" si="18"/>
        <v>0</v>
      </c>
      <c r="AC1173" s="22">
        <v>68.87</v>
      </c>
      <c r="AD1173" s="22">
        <f t="shared" si="19"/>
        <v>68.87</v>
      </c>
      <c r="AE1173" s="22">
        <f t="shared" si="20"/>
        <v>0</v>
      </c>
      <c r="AF1173" s="22">
        <v>1.37</v>
      </c>
      <c r="AG1173" s="22">
        <f t="shared" si="21"/>
        <v>1.37</v>
      </c>
      <c r="AH1173" s="22">
        <f t="shared" si="22"/>
        <v>0</v>
      </c>
      <c r="AI1173" s="22">
        <v>60.86</v>
      </c>
      <c r="AJ1173" s="22">
        <f t="shared" si="23"/>
        <v>60.86</v>
      </c>
      <c r="AK1173" s="22">
        <f t="shared" si="24"/>
        <v>0</v>
      </c>
      <c r="AL1173" s="22">
        <f t="shared" ref="AL1173:AN1173" si="4865">AF1173+AI1173</f>
        <v>62.23</v>
      </c>
      <c r="AM1173" s="22">
        <f t="shared" si="4865"/>
        <v>62.23</v>
      </c>
      <c r="AN1173" s="22">
        <f t="shared" si="4865"/>
        <v>0</v>
      </c>
      <c r="AO1173" s="22">
        <f t="shared" ref="AO1173:AQ1173" si="4866">SUM(J1173+M1173+P1173+S1173+W1173+Z1173+AC1173+AF1173+AI1173)</f>
        <v>269.29</v>
      </c>
      <c r="AP1173" s="22">
        <f t="shared" si="4866"/>
        <v>193.16</v>
      </c>
      <c r="AQ1173" s="22">
        <f t="shared" si="4866"/>
        <v>76.13</v>
      </c>
      <c r="AR1173" s="22">
        <v>0.0</v>
      </c>
      <c r="AS1173" s="22">
        <f t="shared" si="27"/>
        <v>76.13</v>
      </c>
      <c r="AT1173" s="22">
        <f t="shared" si="28"/>
        <v>76.13</v>
      </c>
      <c r="AU1173" s="22">
        <f t="shared" si="29"/>
        <v>0</v>
      </c>
      <c r="AV1173" s="22">
        <f t="shared" si="4854"/>
        <v>9951.6</v>
      </c>
      <c r="AW1173" s="22">
        <f t="shared" si="31"/>
        <v>9951.6</v>
      </c>
      <c r="AX1173" s="22">
        <f t="shared" si="32"/>
        <v>0</v>
      </c>
      <c r="AY1173" s="22">
        <v>0.0</v>
      </c>
      <c r="AZ1173" s="22">
        <f t="shared" si="33"/>
        <v>0</v>
      </c>
      <c r="BA1173" s="22">
        <f t="shared" si="34"/>
        <v>0</v>
      </c>
      <c r="BB1173" s="22">
        <f t="shared" si="35"/>
        <v>9951.6</v>
      </c>
      <c r="BC1173" s="22">
        <f t="shared" ref="BC1173:BD1173" si="4867">SUM(AW1173+AZ1173)</f>
        <v>9951.6</v>
      </c>
      <c r="BD1173" s="22">
        <f t="shared" si="4867"/>
        <v>0</v>
      </c>
      <c r="BE1173" s="22">
        <f t="shared" si="37"/>
        <v>0</v>
      </c>
      <c r="BF1173" s="27">
        <v>0.0</v>
      </c>
      <c r="BG1173" s="22">
        <f t="shared" si="38"/>
        <v>0</v>
      </c>
      <c r="BH1173" s="22">
        <f t="shared" si="39"/>
        <v>0</v>
      </c>
      <c r="BI1173" s="22">
        <v>283.41</v>
      </c>
      <c r="BJ1173" s="22">
        <f t="shared" si="40"/>
        <v>283.41</v>
      </c>
      <c r="BK1173" s="22">
        <f t="shared" si="41"/>
        <v>0</v>
      </c>
      <c r="BL1173" s="22"/>
      <c r="BM1173" s="22">
        <f t="shared" si="42"/>
        <v>0</v>
      </c>
      <c r="BN1173" s="22" t="str">
        <f t="shared" si="43"/>
        <v/>
      </c>
      <c r="BO1173" s="22">
        <f t="shared" ref="BO1173:BQ1173" si="4868">BF1173+BI1173+BL1173</f>
        <v>283.41</v>
      </c>
      <c r="BP1173" s="22">
        <f t="shared" si="4868"/>
        <v>283.41</v>
      </c>
      <c r="BQ1173" s="22">
        <f t="shared" si="4868"/>
        <v>0</v>
      </c>
      <c r="BR1173" s="22">
        <f t="shared" si="45"/>
        <v>0</v>
      </c>
      <c r="BS1173" s="22">
        <v>0.0</v>
      </c>
      <c r="BT1173" s="22">
        <f t="shared" si="46"/>
        <v>0</v>
      </c>
      <c r="BU1173" s="22">
        <f t="shared" si="47"/>
        <v>0</v>
      </c>
      <c r="BV1173" s="22">
        <f t="shared" si="48"/>
        <v>0</v>
      </c>
      <c r="BW1173" s="27">
        <v>85.13</v>
      </c>
      <c r="BX1173" s="22">
        <f t="shared" si="49"/>
        <v>85.13</v>
      </c>
      <c r="BY1173" s="22">
        <f t="shared" si="50"/>
        <v>0</v>
      </c>
      <c r="BZ1173" s="22">
        <f t="shared" si="51"/>
        <v>0</v>
      </c>
      <c r="CA1173" s="22">
        <f t="shared" si="52"/>
        <v>0</v>
      </c>
    </row>
    <row r="1174" ht="14.25" customHeight="1">
      <c r="A1174" s="14" t="s">
        <v>5178</v>
      </c>
      <c r="B1174" s="30" t="s">
        <v>4807</v>
      </c>
      <c r="C1174" s="14"/>
      <c r="D1174" s="14" t="s">
        <v>5179</v>
      </c>
      <c r="E1174" s="14" t="s">
        <v>1010</v>
      </c>
      <c r="F1174" s="14" t="s">
        <v>577</v>
      </c>
      <c r="G1174" s="14" t="s">
        <v>5180</v>
      </c>
      <c r="H1174" s="25" t="s">
        <v>4810</v>
      </c>
      <c r="I1174" s="26">
        <v>76.13</v>
      </c>
      <c r="J1174" s="22">
        <v>0.0</v>
      </c>
      <c r="K1174" s="22">
        <f t="shared" si="6"/>
        <v>0</v>
      </c>
      <c r="L1174" s="22">
        <f t="shared" si="7"/>
        <v>0</v>
      </c>
      <c r="M1174" s="22">
        <v>0.0</v>
      </c>
      <c r="N1174" s="22">
        <f t="shared" si="8"/>
        <v>0</v>
      </c>
      <c r="O1174" s="22">
        <f t="shared" si="9"/>
        <v>0</v>
      </c>
      <c r="P1174" s="22">
        <v>10.0</v>
      </c>
      <c r="Q1174" s="22">
        <f t="shared" si="10"/>
        <v>0</v>
      </c>
      <c r="R1174" s="22">
        <f t="shared" si="11"/>
        <v>10</v>
      </c>
      <c r="S1174" s="22">
        <v>100.0</v>
      </c>
      <c r="T1174" s="22">
        <f t="shared" si="12"/>
        <v>33.87</v>
      </c>
      <c r="U1174" s="22">
        <f t="shared" si="13"/>
        <v>66.13</v>
      </c>
      <c r="V1174" s="22">
        <f t="shared" si="14"/>
        <v>0</v>
      </c>
      <c r="W1174" s="22">
        <v>13.9</v>
      </c>
      <c r="X1174" s="22">
        <f t="shared" si="15"/>
        <v>13.9</v>
      </c>
      <c r="Y1174" s="22">
        <f t="shared" si="16"/>
        <v>0</v>
      </c>
      <c r="Z1174" s="22">
        <v>0.39</v>
      </c>
      <c r="AA1174" s="22">
        <f t="shared" si="17"/>
        <v>0.39</v>
      </c>
      <c r="AB1174" s="22">
        <f t="shared" si="18"/>
        <v>0</v>
      </c>
      <c r="AC1174" s="22">
        <v>68.87</v>
      </c>
      <c r="AD1174" s="22">
        <f t="shared" si="19"/>
        <v>68.87</v>
      </c>
      <c r="AE1174" s="22">
        <f t="shared" si="20"/>
        <v>0</v>
      </c>
      <c r="AF1174" s="22">
        <v>1.37</v>
      </c>
      <c r="AG1174" s="22">
        <f t="shared" si="21"/>
        <v>1.37</v>
      </c>
      <c r="AH1174" s="22">
        <f t="shared" si="22"/>
        <v>0</v>
      </c>
      <c r="AI1174" s="22">
        <v>60.86</v>
      </c>
      <c r="AJ1174" s="22">
        <f t="shared" si="23"/>
        <v>60.86</v>
      </c>
      <c r="AK1174" s="22">
        <f t="shared" si="24"/>
        <v>0</v>
      </c>
      <c r="AL1174" s="22">
        <f t="shared" ref="AL1174:AN1174" si="4869">AF1174+AI1174</f>
        <v>62.23</v>
      </c>
      <c r="AM1174" s="22">
        <f t="shared" si="4869"/>
        <v>62.23</v>
      </c>
      <c r="AN1174" s="22">
        <f t="shared" si="4869"/>
        <v>0</v>
      </c>
      <c r="AO1174" s="22">
        <f t="shared" ref="AO1174:AQ1174" si="4870">SUM(J1174+M1174+P1174+S1174+W1174+Z1174+AC1174+AF1174+AI1174)</f>
        <v>255.39</v>
      </c>
      <c r="AP1174" s="22">
        <f t="shared" si="4870"/>
        <v>179.26</v>
      </c>
      <c r="AQ1174" s="22">
        <f t="shared" si="4870"/>
        <v>76.13</v>
      </c>
      <c r="AR1174" s="22">
        <v>0.0</v>
      </c>
      <c r="AS1174" s="22">
        <f t="shared" si="27"/>
        <v>76.13</v>
      </c>
      <c r="AT1174" s="22">
        <f t="shared" si="28"/>
        <v>76.13</v>
      </c>
      <c r="AU1174" s="22">
        <f t="shared" si="29"/>
        <v>0</v>
      </c>
      <c r="AV1174" s="22">
        <f t="shared" si="4854"/>
        <v>9951.6</v>
      </c>
      <c r="AW1174" s="22">
        <f t="shared" si="31"/>
        <v>9951.6</v>
      </c>
      <c r="AX1174" s="22">
        <f t="shared" si="32"/>
        <v>0</v>
      </c>
      <c r="AY1174" s="22">
        <v>175.06</v>
      </c>
      <c r="AZ1174" s="22">
        <f t="shared" si="33"/>
        <v>175.06</v>
      </c>
      <c r="BA1174" s="22">
        <f t="shared" si="34"/>
        <v>0</v>
      </c>
      <c r="BB1174" s="22">
        <f t="shared" si="35"/>
        <v>10126.66</v>
      </c>
      <c r="BC1174" s="22">
        <f t="shared" ref="BC1174:BD1174" si="4871">SUM(AW1174+AZ1174)</f>
        <v>10126.66</v>
      </c>
      <c r="BD1174" s="22">
        <f t="shared" si="4871"/>
        <v>0</v>
      </c>
      <c r="BE1174" s="22">
        <f t="shared" si="37"/>
        <v>0</v>
      </c>
      <c r="BF1174" s="27">
        <v>0.0</v>
      </c>
      <c r="BG1174" s="22">
        <f t="shared" si="38"/>
        <v>0</v>
      </c>
      <c r="BH1174" s="22">
        <f t="shared" si="39"/>
        <v>0</v>
      </c>
      <c r="BI1174" s="22">
        <v>444.01</v>
      </c>
      <c r="BJ1174" s="22">
        <f t="shared" si="40"/>
        <v>444.01</v>
      </c>
      <c r="BK1174" s="22">
        <f t="shared" si="41"/>
        <v>0</v>
      </c>
      <c r="BL1174" s="22"/>
      <c r="BM1174" s="22">
        <f t="shared" si="42"/>
        <v>0</v>
      </c>
      <c r="BN1174" s="22" t="str">
        <f t="shared" si="43"/>
        <v/>
      </c>
      <c r="BO1174" s="22">
        <f t="shared" ref="BO1174:BQ1174" si="4872">BF1174+BI1174+BL1174</f>
        <v>444.01</v>
      </c>
      <c r="BP1174" s="22">
        <f t="shared" si="4872"/>
        <v>444.01</v>
      </c>
      <c r="BQ1174" s="22">
        <f t="shared" si="4872"/>
        <v>0</v>
      </c>
      <c r="BR1174" s="22">
        <f t="shared" si="45"/>
        <v>0</v>
      </c>
      <c r="BS1174" s="22">
        <v>2711.9</v>
      </c>
      <c r="BT1174" s="22">
        <f t="shared" si="46"/>
        <v>2711.9</v>
      </c>
      <c r="BU1174" s="22">
        <f t="shared" si="47"/>
        <v>0</v>
      </c>
      <c r="BV1174" s="22">
        <f t="shared" si="48"/>
        <v>0</v>
      </c>
      <c r="BW1174" s="27">
        <v>191.54</v>
      </c>
      <c r="BX1174" s="22">
        <f t="shared" si="49"/>
        <v>191.54</v>
      </c>
      <c r="BY1174" s="22">
        <f t="shared" si="50"/>
        <v>0</v>
      </c>
      <c r="BZ1174" s="22">
        <f t="shared" si="51"/>
        <v>0</v>
      </c>
      <c r="CA1174" s="22">
        <f t="shared" si="52"/>
        <v>0</v>
      </c>
    </row>
    <row r="1175" ht="14.25" customHeight="1">
      <c r="A1175" s="14" t="s">
        <v>5181</v>
      </c>
      <c r="B1175" s="30" t="s">
        <v>4807</v>
      </c>
      <c r="C1175" s="14"/>
      <c r="D1175" s="14" t="s">
        <v>5182</v>
      </c>
      <c r="E1175" s="14" t="s">
        <v>5183</v>
      </c>
      <c r="F1175" s="14" t="s">
        <v>627</v>
      </c>
      <c r="G1175" s="14" t="s">
        <v>5184</v>
      </c>
      <c r="H1175" s="25" t="s">
        <v>4810</v>
      </c>
      <c r="I1175" s="26">
        <v>76.13</v>
      </c>
      <c r="J1175" s="22">
        <v>0.0</v>
      </c>
      <c r="K1175" s="22">
        <f t="shared" si="6"/>
        <v>0</v>
      </c>
      <c r="L1175" s="22">
        <f t="shared" si="7"/>
        <v>0</v>
      </c>
      <c r="M1175" s="22">
        <v>0.0</v>
      </c>
      <c r="N1175" s="22">
        <f t="shared" si="8"/>
        <v>0</v>
      </c>
      <c r="O1175" s="22">
        <f t="shared" si="9"/>
        <v>0</v>
      </c>
      <c r="P1175" s="22">
        <v>10.0</v>
      </c>
      <c r="Q1175" s="22">
        <f t="shared" si="10"/>
        <v>0</v>
      </c>
      <c r="R1175" s="22">
        <f t="shared" si="11"/>
        <v>10</v>
      </c>
      <c r="S1175" s="22">
        <v>100.0</v>
      </c>
      <c r="T1175" s="22">
        <f t="shared" si="12"/>
        <v>33.87</v>
      </c>
      <c r="U1175" s="22">
        <f t="shared" si="13"/>
        <v>66.13</v>
      </c>
      <c r="V1175" s="22">
        <f t="shared" si="14"/>
        <v>0</v>
      </c>
      <c r="W1175" s="22">
        <v>13.9</v>
      </c>
      <c r="X1175" s="22">
        <f t="shared" si="15"/>
        <v>13.9</v>
      </c>
      <c r="Y1175" s="22">
        <f t="shared" si="16"/>
        <v>0</v>
      </c>
      <c r="Z1175" s="22">
        <v>0.39</v>
      </c>
      <c r="AA1175" s="22">
        <f t="shared" si="17"/>
        <v>0.39</v>
      </c>
      <c r="AB1175" s="22">
        <f t="shared" si="18"/>
        <v>0</v>
      </c>
      <c r="AC1175" s="22">
        <v>68.87</v>
      </c>
      <c r="AD1175" s="22">
        <f t="shared" si="19"/>
        <v>68.87</v>
      </c>
      <c r="AE1175" s="22">
        <f t="shared" si="20"/>
        <v>0</v>
      </c>
      <c r="AF1175" s="22">
        <v>1.37</v>
      </c>
      <c r="AG1175" s="22">
        <f t="shared" si="21"/>
        <v>1.37</v>
      </c>
      <c r="AH1175" s="22">
        <f t="shared" si="22"/>
        <v>0</v>
      </c>
      <c r="AI1175" s="22">
        <v>60.86</v>
      </c>
      <c r="AJ1175" s="22">
        <f t="shared" si="23"/>
        <v>60.86</v>
      </c>
      <c r="AK1175" s="22">
        <f t="shared" si="24"/>
        <v>0</v>
      </c>
      <c r="AL1175" s="22">
        <f t="shared" ref="AL1175:AN1175" si="4873">AF1175+AI1175</f>
        <v>62.23</v>
      </c>
      <c r="AM1175" s="22">
        <f t="shared" si="4873"/>
        <v>62.23</v>
      </c>
      <c r="AN1175" s="22">
        <f t="shared" si="4873"/>
        <v>0</v>
      </c>
      <c r="AO1175" s="22">
        <f t="shared" ref="AO1175:AQ1175" si="4874">SUM(J1175+M1175+P1175+S1175+W1175+Z1175+AC1175+AF1175+AI1175)</f>
        <v>255.39</v>
      </c>
      <c r="AP1175" s="22">
        <f t="shared" si="4874"/>
        <v>179.26</v>
      </c>
      <c r="AQ1175" s="22">
        <f t="shared" si="4874"/>
        <v>76.13</v>
      </c>
      <c r="AR1175" s="22">
        <v>0.0</v>
      </c>
      <c r="AS1175" s="22">
        <f t="shared" si="27"/>
        <v>76.13</v>
      </c>
      <c r="AT1175" s="22">
        <f t="shared" si="28"/>
        <v>76.13</v>
      </c>
      <c r="AU1175" s="22">
        <f t="shared" si="29"/>
        <v>0</v>
      </c>
      <c r="AV1175" s="22">
        <f t="shared" si="4854"/>
        <v>9951.6</v>
      </c>
      <c r="AW1175" s="22">
        <f t="shared" si="31"/>
        <v>9951.6</v>
      </c>
      <c r="AX1175" s="22">
        <f t="shared" si="32"/>
        <v>0</v>
      </c>
      <c r="AY1175" s="22">
        <v>175.06</v>
      </c>
      <c r="AZ1175" s="22">
        <f t="shared" si="33"/>
        <v>175.06</v>
      </c>
      <c r="BA1175" s="22">
        <f t="shared" si="34"/>
        <v>0</v>
      </c>
      <c r="BB1175" s="22">
        <f t="shared" si="35"/>
        <v>10126.66</v>
      </c>
      <c r="BC1175" s="22">
        <f t="shared" ref="BC1175:BD1175" si="4875">SUM(AW1175+AZ1175)</f>
        <v>10126.66</v>
      </c>
      <c r="BD1175" s="22">
        <f t="shared" si="4875"/>
        <v>0</v>
      </c>
      <c r="BE1175" s="22">
        <f t="shared" si="37"/>
        <v>0</v>
      </c>
      <c r="BF1175" s="27">
        <v>0.0</v>
      </c>
      <c r="BG1175" s="22">
        <f t="shared" si="38"/>
        <v>0</v>
      </c>
      <c r="BH1175" s="22">
        <f t="shared" si="39"/>
        <v>0</v>
      </c>
      <c r="BI1175" s="22">
        <v>668.53</v>
      </c>
      <c r="BJ1175" s="22">
        <f t="shared" si="40"/>
        <v>668.53</v>
      </c>
      <c r="BK1175" s="22">
        <f t="shared" si="41"/>
        <v>0</v>
      </c>
      <c r="BL1175" s="22"/>
      <c r="BM1175" s="22">
        <f t="shared" si="42"/>
        <v>0</v>
      </c>
      <c r="BN1175" s="22" t="str">
        <f t="shared" si="43"/>
        <v/>
      </c>
      <c r="BO1175" s="22">
        <f t="shared" ref="BO1175:BQ1175" si="4876">BF1175+BI1175+BL1175</f>
        <v>668.53</v>
      </c>
      <c r="BP1175" s="22">
        <f t="shared" si="4876"/>
        <v>668.53</v>
      </c>
      <c r="BQ1175" s="22">
        <f t="shared" si="4876"/>
        <v>0</v>
      </c>
      <c r="BR1175" s="22">
        <f t="shared" si="45"/>
        <v>0</v>
      </c>
      <c r="BS1175" s="22">
        <v>0.0</v>
      </c>
      <c r="BT1175" s="22">
        <f t="shared" si="46"/>
        <v>0</v>
      </c>
      <c r="BU1175" s="22">
        <f t="shared" si="47"/>
        <v>0</v>
      </c>
      <c r="BV1175" s="22">
        <f t="shared" si="48"/>
        <v>0</v>
      </c>
      <c r="BW1175" s="27">
        <v>574.62</v>
      </c>
      <c r="BX1175" s="22">
        <f t="shared" si="49"/>
        <v>574.62</v>
      </c>
      <c r="BY1175" s="22">
        <f t="shared" si="50"/>
        <v>0</v>
      </c>
      <c r="BZ1175" s="22">
        <f t="shared" si="51"/>
        <v>0</v>
      </c>
      <c r="CA1175" s="22">
        <f t="shared" si="52"/>
        <v>0</v>
      </c>
    </row>
    <row r="1176" ht="14.25" customHeight="1">
      <c r="A1176" s="14" t="s">
        <v>5185</v>
      </c>
      <c r="B1176" s="30" t="s">
        <v>4807</v>
      </c>
      <c r="C1176" s="14"/>
      <c r="D1176" s="14" t="s">
        <v>5186</v>
      </c>
      <c r="E1176" s="14" t="s">
        <v>1010</v>
      </c>
      <c r="F1176" s="14" t="s">
        <v>3760</v>
      </c>
      <c r="G1176" s="14" t="s">
        <v>5187</v>
      </c>
      <c r="H1176" s="25" t="s">
        <v>4810</v>
      </c>
      <c r="I1176" s="26">
        <v>76.13</v>
      </c>
      <c r="J1176" s="22">
        <v>0.0</v>
      </c>
      <c r="K1176" s="22">
        <f t="shared" si="6"/>
        <v>0</v>
      </c>
      <c r="L1176" s="22">
        <f t="shared" si="7"/>
        <v>0</v>
      </c>
      <c r="M1176" s="22">
        <v>0.0</v>
      </c>
      <c r="N1176" s="22">
        <f t="shared" si="8"/>
        <v>0</v>
      </c>
      <c r="O1176" s="22">
        <f t="shared" si="9"/>
        <v>0</v>
      </c>
      <c r="P1176" s="22">
        <v>10.0</v>
      </c>
      <c r="Q1176" s="22">
        <f t="shared" si="10"/>
        <v>0</v>
      </c>
      <c r="R1176" s="22">
        <f t="shared" si="11"/>
        <v>10</v>
      </c>
      <c r="S1176" s="22">
        <v>100.0</v>
      </c>
      <c r="T1176" s="22">
        <f t="shared" si="12"/>
        <v>33.87</v>
      </c>
      <c r="U1176" s="22">
        <f t="shared" si="13"/>
        <v>66.13</v>
      </c>
      <c r="V1176" s="22">
        <f t="shared" si="14"/>
        <v>0</v>
      </c>
      <c r="W1176" s="22">
        <v>27.8</v>
      </c>
      <c r="X1176" s="22">
        <f t="shared" si="15"/>
        <v>27.8</v>
      </c>
      <c r="Y1176" s="22">
        <f t="shared" si="16"/>
        <v>0</v>
      </c>
      <c r="Z1176" s="22">
        <v>0.39</v>
      </c>
      <c r="AA1176" s="22">
        <f t="shared" si="17"/>
        <v>0.39</v>
      </c>
      <c r="AB1176" s="22">
        <f t="shared" si="18"/>
        <v>0</v>
      </c>
      <c r="AC1176" s="22">
        <v>68.87</v>
      </c>
      <c r="AD1176" s="22">
        <f t="shared" si="19"/>
        <v>68.87</v>
      </c>
      <c r="AE1176" s="22">
        <f t="shared" si="20"/>
        <v>0</v>
      </c>
      <c r="AF1176" s="22">
        <v>1.37</v>
      </c>
      <c r="AG1176" s="22">
        <f t="shared" si="21"/>
        <v>1.37</v>
      </c>
      <c r="AH1176" s="22">
        <f t="shared" si="22"/>
        <v>0</v>
      </c>
      <c r="AI1176" s="22">
        <v>60.86</v>
      </c>
      <c r="AJ1176" s="22">
        <f t="shared" si="23"/>
        <v>60.86</v>
      </c>
      <c r="AK1176" s="22">
        <f t="shared" si="24"/>
        <v>0</v>
      </c>
      <c r="AL1176" s="22">
        <f t="shared" ref="AL1176:AN1176" si="4877">AF1176+AI1176</f>
        <v>62.23</v>
      </c>
      <c r="AM1176" s="22">
        <f t="shared" si="4877"/>
        <v>62.23</v>
      </c>
      <c r="AN1176" s="22">
        <f t="shared" si="4877"/>
        <v>0</v>
      </c>
      <c r="AO1176" s="22">
        <f t="shared" ref="AO1176:AQ1176" si="4878">SUM(J1176+M1176+P1176+S1176+W1176+Z1176+AC1176+AF1176+AI1176)</f>
        <v>269.29</v>
      </c>
      <c r="AP1176" s="22">
        <f t="shared" si="4878"/>
        <v>193.16</v>
      </c>
      <c r="AQ1176" s="22">
        <f t="shared" si="4878"/>
        <v>76.13</v>
      </c>
      <c r="AR1176" s="22">
        <v>0.0</v>
      </c>
      <c r="AS1176" s="22">
        <f t="shared" si="27"/>
        <v>76.13</v>
      </c>
      <c r="AT1176" s="22">
        <f t="shared" si="28"/>
        <v>76.13</v>
      </c>
      <c r="AU1176" s="22">
        <f t="shared" si="29"/>
        <v>0</v>
      </c>
      <c r="AV1176" s="22">
        <f t="shared" si="4854"/>
        <v>9951.6</v>
      </c>
      <c r="AW1176" s="22">
        <f t="shared" si="31"/>
        <v>9951.6</v>
      </c>
      <c r="AX1176" s="22">
        <f t="shared" si="32"/>
        <v>0</v>
      </c>
      <c r="AY1176" s="22">
        <v>175.06</v>
      </c>
      <c r="AZ1176" s="22">
        <f t="shared" si="33"/>
        <v>175.06</v>
      </c>
      <c r="BA1176" s="22">
        <f t="shared" si="34"/>
        <v>0</v>
      </c>
      <c r="BB1176" s="22">
        <f t="shared" si="35"/>
        <v>10126.66</v>
      </c>
      <c r="BC1176" s="22">
        <f t="shared" ref="BC1176:BD1176" si="4879">SUM(AW1176+AZ1176)</f>
        <v>10126.66</v>
      </c>
      <c r="BD1176" s="22">
        <f t="shared" si="4879"/>
        <v>0</v>
      </c>
      <c r="BE1176" s="22">
        <f t="shared" si="37"/>
        <v>0</v>
      </c>
      <c r="BF1176" s="27">
        <v>0.0</v>
      </c>
      <c r="BG1176" s="22">
        <f t="shared" si="38"/>
        <v>0</v>
      </c>
      <c r="BH1176" s="22">
        <f t="shared" si="39"/>
        <v>0</v>
      </c>
      <c r="BI1176" s="22">
        <v>283.41</v>
      </c>
      <c r="BJ1176" s="22">
        <f t="shared" si="40"/>
        <v>283.41</v>
      </c>
      <c r="BK1176" s="22">
        <f t="shared" si="41"/>
        <v>0</v>
      </c>
      <c r="BL1176" s="22"/>
      <c r="BM1176" s="22">
        <f t="shared" si="42"/>
        <v>0</v>
      </c>
      <c r="BN1176" s="22" t="str">
        <f t="shared" si="43"/>
        <v/>
      </c>
      <c r="BO1176" s="22">
        <f t="shared" ref="BO1176:BQ1176" si="4880">BF1176+BI1176+BL1176</f>
        <v>283.41</v>
      </c>
      <c r="BP1176" s="22">
        <f t="shared" si="4880"/>
        <v>283.41</v>
      </c>
      <c r="BQ1176" s="22">
        <f t="shared" si="4880"/>
        <v>0</v>
      </c>
      <c r="BR1176" s="22">
        <f t="shared" si="45"/>
        <v>0</v>
      </c>
      <c r="BS1176" s="22">
        <v>2711.9</v>
      </c>
      <c r="BT1176" s="22">
        <f t="shared" si="46"/>
        <v>2711.9</v>
      </c>
      <c r="BU1176" s="22">
        <f t="shared" si="47"/>
        <v>0</v>
      </c>
      <c r="BV1176" s="22">
        <f t="shared" si="48"/>
        <v>0</v>
      </c>
      <c r="BW1176" s="27">
        <v>0.0</v>
      </c>
      <c r="BX1176" s="22">
        <f t="shared" si="49"/>
        <v>0</v>
      </c>
      <c r="BY1176" s="22">
        <f t="shared" si="50"/>
        <v>0</v>
      </c>
      <c r="BZ1176" s="22">
        <f t="shared" si="51"/>
        <v>0</v>
      </c>
      <c r="CA1176" s="22">
        <f t="shared" si="52"/>
        <v>0</v>
      </c>
    </row>
    <row r="1177" ht="14.25" customHeight="1">
      <c r="A1177" s="14" t="s">
        <v>5188</v>
      </c>
      <c r="B1177" s="30" t="s">
        <v>4807</v>
      </c>
      <c r="C1177" s="14"/>
      <c r="D1177" s="14" t="s">
        <v>5189</v>
      </c>
      <c r="E1177" s="14" t="s">
        <v>5190</v>
      </c>
      <c r="F1177" s="14" t="s">
        <v>3853</v>
      </c>
      <c r="G1177" s="14" t="s">
        <v>5191</v>
      </c>
      <c r="H1177" s="25" t="s">
        <v>4810</v>
      </c>
      <c r="I1177" s="26">
        <v>76.13</v>
      </c>
      <c r="J1177" s="22">
        <v>0.0</v>
      </c>
      <c r="K1177" s="22">
        <f t="shared" si="6"/>
        <v>0</v>
      </c>
      <c r="L1177" s="22">
        <f t="shared" si="7"/>
        <v>0</v>
      </c>
      <c r="M1177" s="22">
        <v>0.0</v>
      </c>
      <c r="N1177" s="22">
        <f t="shared" si="8"/>
        <v>0</v>
      </c>
      <c r="O1177" s="22">
        <f t="shared" si="9"/>
        <v>0</v>
      </c>
      <c r="P1177" s="22">
        <v>10.0</v>
      </c>
      <c r="Q1177" s="22">
        <f t="shared" si="10"/>
        <v>0</v>
      </c>
      <c r="R1177" s="22">
        <f t="shared" si="11"/>
        <v>10</v>
      </c>
      <c r="S1177" s="22">
        <v>100.0</v>
      </c>
      <c r="T1177" s="22">
        <f t="shared" si="12"/>
        <v>33.87</v>
      </c>
      <c r="U1177" s="22">
        <f t="shared" si="13"/>
        <v>66.13</v>
      </c>
      <c r="V1177" s="22">
        <f t="shared" si="14"/>
        <v>0</v>
      </c>
      <c r="W1177" s="22">
        <v>27.8</v>
      </c>
      <c r="X1177" s="22">
        <f t="shared" si="15"/>
        <v>27.8</v>
      </c>
      <c r="Y1177" s="22">
        <f t="shared" si="16"/>
        <v>0</v>
      </c>
      <c r="Z1177" s="22">
        <v>0.39</v>
      </c>
      <c r="AA1177" s="22">
        <f t="shared" si="17"/>
        <v>0.39</v>
      </c>
      <c r="AB1177" s="22">
        <f t="shared" si="18"/>
        <v>0</v>
      </c>
      <c r="AC1177" s="22">
        <v>68.87</v>
      </c>
      <c r="AD1177" s="22">
        <f t="shared" si="19"/>
        <v>68.87</v>
      </c>
      <c r="AE1177" s="22">
        <f t="shared" si="20"/>
        <v>0</v>
      </c>
      <c r="AF1177" s="22">
        <v>1.37</v>
      </c>
      <c r="AG1177" s="22">
        <f t="shared" si="21"/>
        <v>1.37</v>
      </c>
      <c r="AH1177" s="22">
        <f t="shared" si="22"/>
        <v>0</v>
      </c>
      <c r="AI1177" s="22">
        <v>60.86</v>
      </c>
      <c r="AJ1177" s="22">
        <f t="shared" si="23"/>
        <v>60.86</v>
      </c>
      <c r="AK1177" s="22">
        <f t="shared" si="24"/>
        <v>0</v>
      </c>
      <c r="AL1177" s="22">
        <f t="shared" ref="AL1177:AN1177" si="4881">AF1177+AI1177</f>
        <v>62.23</v>
      </c>
      <c r="AM1177" s="22">
        <f t="shared" si="4881"/>
        <v>62.23</v>
      </c>
      <c r="AN1177" s="22">
        <f t="shared" si="4881"/>
        <v>0</v>
      </c>
      <c r="AO1177" s="22">
        <f t="shared" ref="AO1177:AQ1177" si="4882">SUM(J1177+M1177+P1177+S1177+W1177+Z1177+AC1177+AF1177+AI1177)</f>
        <v>269.29</v>
      </c>
      <c r="AP1177" s="22">
        <f t="shared" si="4882"/>
        <v>193.16</v>
      </c>
      <c r="AQ1177" s="22">
        <f t="shared" si="4882"/>
        <v>76.13</v>
      </c>
      <c r="AR1177" s="22">
        <v>0.0</v>
      </c>
      <c r="AS1177" s="22">
        <f t="shared" si="27"/>
        <v>76.13</v>
      </c>
      <c r="AT1177" s="22">
        <f t="shared" si="28"/>
        <v>76.13</v>
      </c>
      <c r="AU1177" s="22">
        <f t="shared" si="29"/>
        <v>0</v>
      </c>
      <c r="AV1177" s="22">
        <f t="shared" si="4854"/>
        <v>9951.6</v>
      </c>
      <c r="AW1177" s="22">
        <f t="shared" si="31"/>
        <v>9951.6</v>
      </c>
      <c r="AX1177" s="22">
        <f t="shared" si="32"/>
        <v>0</v>
      </c>
      <c r="AY1177" s="22">
        <v>175.06</v>
      </c>
      <c r="AZ1177" s="22">
        <f t="shared" si="33"/>
        <v>175.06</v>
      </c>
      <c r="BA1177" s="22">
        <f t="shared" si="34"/>
        <v>0</v>
      </c>
      <c r="BB1177" s="22">
        <f t="shared" si="35"/>
        <v>10126.66</v>
      </c>
      <c r="BC1177" s="22">
        <f t="shared" ref="BC1177:BD1177" si="4883">SUM(AW1177+AZ1177)</f>
        <v>10126.66</v>
      </c>
      <c r="BD1177" s="22">
        <f t="shared" si="4883"/>
        <v>0</v>
      </c>
      <c r="BE1177" s="22">
        <f t="shared" si="37"/>
        <v>0</v>
      </c>
      <c r="BF1177" s="27">
        <v>0.0</v>
      </c>
      <c r="BG1177" s="22">
        <f t="shared" si="38"/>
        <v>0</v>
      </c>
      <c r="BH1177" s="22">
        <f t="shared" si="39"/>
        <v>0</v>
      </c>
      <c r="BI1177" s="22">
        <v>283.41</v>
      </c>
      <c r="BJ1177" s="22">
        <f t="shared" si="40"/>
        <v>283.41</v>
      </c>
      <c r="BK1177" s="22">
        <f t="shared" si="41"/>
        <v>0</v>
      </c>
      <c r="BL1177" s="22"/>
      <c r="BM1177" s="22">
        <f t="shared" si="42"/>
        <v>0</v>
      </c>
      <c r="BN1177" s="22" t="str">
        <f t="shared" si="43"/>
        <v/>
      </c>
      <c r="BO1177" s="22">
        <f t="shared" ref="BO1177:BQ1177" si="4884">BF1177+BI1177+BL1177</f>
        <v>283.41</v>
      </c>
      <c r="BP1177" s="22">
        <f t="shared" si="4884"/>
        <v>283.41</v>
      </c>
      <c r="BQ1177" s="22">
        <f t="shared" si="4884"/>
        <v>0</v>
      </c>
      <c r="BR1177" s="22">
        <f t="shared" si="45"/>
        <v>0</v>
      </c>
      <c r="BS1177" s="22">
        <v>0.0</v>
      </c>
      <c r="BT1177" s="22">
        <f t="shared" si="46"/>
        <v>0</v>
      </c>
      <c r="BU1177" s="22">
        <f t="shared" si="47"/>
        <v>0</v>
      </c>
      <c r="BV1177" s="22">
        <f t="shared" si="48"/>
        <v>0</v>
      </c>
      <c r="BW1177" s="27">
        <v>361.8</v>
      </c>
      <c r="BX1177" s="22">
        <f t="shared" si="49"/>
        <v>361.8</v>
      </c>
      <c r="BY1177" s="22">
        <f t="shared" si="50"/>
        <v>0</v>
      </c>
      <c r="BZ1177" s="22">
        <f t="shared" si="51"/>
        <v>0</v>
      </c>
      <c r="CA1177" s="22">
        <f t="shared" si="52"/>
        <v>0</v>
      </c>
    </row>
    <row r="1178" ht="14.25" customHeight="1">
      <c r="A1178" s="14" t="s">
        <v>5192</v>
      </c>
      <c r="B1178" s="30" t="s">
        <v>4807</v>
      </c>
      <c r="C1178" s="14"/>
      <c r="D1178" s="14" t="s">
        <v>5193</v>
      </c>
      <c r="E1178" s="14" t="s">
        <v>1010</v>
      </c>
      <c r="F1178" s="14" t="s">
        <v>191</v>
      </c>
      <c r="G1178" s="14" t="s">
        <v>5194</v>
      </c>
      <c r="H1178" s="25" t="s">
        <v>4810</v>
      </c>
      <c r="I1178" s="26">
        <v>76.13</v>
      </c>
      <c r="J1178" s="22">
        <v>0.0</v>
      </c>
      <c r="K1178" s="22">
        <f t="shared" si="6"/>
        <v>0</v>
      </c>
      <c r="L1178" s="22">
        <f t="shared" si="7"/>
        <v>0</v>
      </c>
      <c r="M1178" s="22">
        <v>0.0</v>
      </c>
      <c r="N1178" s="22">
        <f t="shared" si="8"/>
        <v>0</v>
      </c>
      <c r="O1178" s="22">
        <f t="shared" si="9"/>
        <v>0</v>
      </c>
      <c r="P1178" s="22">
        <v>10.0</v>
      </c>
      <c r="Q1178" s="22">
        <f t="shared" si="10"/>
        <v>0</v>
      </c>
      <c r="R1178" s="22">
        <f t="shared" si="11"/>
        <v>10</v>
      </c>
      <c r="S1178" s="22">
        <v>100.0</v>
      </c>
      <c r="T1178" s="22">
        <f t="shared" si="12"/>
        <v>33.87</v>
      </c>
      <c r="U1178" s="22">
        <f t="shared" si="13"/>
        <v>66.13</v>
      </c>
      <c r="V1178" s="22">
        <f t="shared" si="14"/>
        <v>0</v>
      </c>
      <c r="W1178" s="22">
        <v>13.9</v>
      </c>
      <c r="X1178" s="22">
        <f t="shared" si="15"/>
        <v>13.9</v>
      </c>
      <c r="Y1178" s="22">
        <f t="shared" si="16"/>
        <v>0</v>
      </c>
      <c r="Z1178" s="22">
        <v>0.39</v>
      </c>
      <c r="AA1178" s="22">
        <f t="shared" si="17"/>
        <v>0.39</v>
      </c>
      <c r="AB1178" s="22">
        <f t="shared" si="18"/>
        <v>0</v>
      </c>
      <c r="AC1178" s="22">
        <v>68.87</v>
      </c>
      <c r="AD1178" s="22">
        <f t="shared" si="19"/>
        <v>68.87</v>
      </c>
      <c r="AE1178" s="22">
        <f t="shared" si="20"/>
        <v>0</v>
      </c>
      <c r="AF1178" s="22">
        <v>1.37</v>
      </c>
      <c r="AG1178" s="22">
        <f t="shared" si="21"/>
        <v>1.37</v>
      </c>
      <c r="AH1178" s="22">
        <f t="shared" si="22"/>
        <v>0</v>
      </c>
      <c r="AI1178" s="22">
        <v>60.86</v>
      </c>
      <c r="AJ1178" s="22">
        <f t="shared" si="23"/>
        <v>60.86</v>
      </c>
      <c r="AK1178" s="22">
        <f t="shared" si="24"/>
        <v>0</v>
      </c>
      <c r="AL1178" s="22">
        <f t="shared" ref="AL1178:AN1178" si="4885">AF1178+AI1178</f>
        <v>62.23</v>
      </c>
      <c r="AM1178" s="22">
        <f t="shared" si="4885"/>
        <v>62.23</v>
      </c>
      <c r="AN1178" s="22">
        <f t="shared" si="4885"/>
        <v>0</v>
      </c>
      <c r="AO1178" s="22">
        <f t="shared" ref="AO1178:AQ1178" si="4886">SUM(J1178+M1178+P1178+S1178+W1178+Z1178+AC1178+AF1178+AI1178)</f>
        <v>255.39</v>
      </c>
      <c r="AP1178" s="22">
        <f t="shared" si="4886"/>
        <v>179.26</v>
      </c>
      <c r="AQ1178" s="22">
        <f t="shared" si="4886"/>
        <v>76.13</v>
      </c>
      <c r="AR1178" s="22">
        <v>0.0</v>
      </c>
      <c r="AS1178" s="22">
        <f t="shared" si="27"/>
        <v>76.13</v>
      </c>
      <c r="AT1178" s="22">
        <f t="shared" si="28"/>
        <v>76.13</v>
      </c>
      <c r="AU1178" s="22">
        <f t="shared" si="29"/>
        <v>0</v>
      </c>
      <c r="AV1178" s="22">
        <f t="shared" si="4854"/>
        <v>9951.6</v>
      </c>
      <c r="AW1178" s="22">
        <f t="shared" si="31"/>
        <v>9951.6</v>
      </c>
      <c r="AX1178" s="22">
        <f t="shared" si="32"/>
        <v>0</v>
      </c>
      <c r="AY1178" s="22">
        <v>175.06</v>
      </c>
      <c r="AZ1178" s="22">
        <f t="shared" si="33"/>
        <v>175.06</v>
      </c>
      <c r="BA1178" s="22">
        <f t="shared" si="34"/>
        <v>0</v>
      </c>
      <c r="BB1178" s="22">
        <f t="shared" si="35"/>
        <v>10126.66</v>
      </c>
      <c r="BC1178" s="22">
        <f t="shared" ref="BC1178:BD1178" si="4887">SUM(AW1178+AZ1178)</f>
        <v>10126.66</v>
      </c>
      <c r="BD1178" s="22">
        <f t="shared" si="4887"/>
        <v>0</v>
      </c>
      <c r="BE1178" s="22">
        <f t="shared" si="37"/>
        <v>0</v>
      </c>
      <c r="BF1178" s="27">
        <v>0.0</v>
      </c>
      <c r="BG1178" s="22">
        <f t="shared" si="38"/>
        <v>0</v>
      </c>
      <c r="BH1178" s="22">
        <f t="shared" si="39"/>
        <v>0</v>
      </c>
      <c r="BI1178" s="22">
        <v>646.62</v>
      </c>
      <c r="BJ1178" s="22">
        <f t="shared" si="40"/>
        <v>646.62</v>
      </c>
      <c r="BK1178" s="22">
        <f t="shared" si="41"/>
        <v>0</v>
      </c>
      <c r="BL1178" s="22"/>
      <c r="BM1178" s="22">
        <f t="shared" si="42"/>
        <v>0</v>
      </c>
      <c r="BN1178" s="22" t="str">
        <f t="shared" si="43"/>
        <v/>
      </c>
      <c r="BO1178" s="22">
        <f t="shared" ref="BO1178:BQ1178" si="4888">BF1178+BI1178+BL1178</f>
        <v>646.62</v>
      </c>
      <c r="BP1178" s="22">
        <f t="shared" si="4888"/>
        <v>646.62</v>
      </c>
      <c r="BQ1178" s="22">
        <f t="shared" si="4888"/>
        <v>0</v>
      </c>
      <c r="BR1178" s="22">
        <f t="shared" si="45"/>
        <v>0</v>
      </c>
      <c r="BS1178" s="22">
        <v>2711.9</v>
      </c>
      <c r="BT1178" s="22">
        <f t="shared" si="46"/>
        <v>2711.9</v>
      </c>
      <c r="BU1178" s="22">
        <f t="shared" si="47"/>
        <v>0</v>
      </c>
      <c r="BV1178" s="22">
        <f t="shared" si="48"/>
        <v>0</v>
      </c>
      <c r="BW1178" s="27">
        <v>170.26</v>
      </c>
      <c r="BX1178" s="22">
        <f t="shared" si="49"/>
        <v>170.26</v>
      </c>
      <c r="BY1178" s="22">
        <f t="shared" si="50"/>
        <v>0</v>
      </c>
      <c r="BZ1178" s="22">
        <f t="shared" si="51"/>
        <v>0</v>
      </c>
      <c r="CA1178" s="22">
        <f t="shared" si="52"/>
        <v>0</v>
      </c>
    </row>
    <row r="1179" ht="14.25" customHeight="1">
      <c r="A1179" s="14" t="s">
        <v>5195</v>
      </c>
      <c r="B1179" s="30" t="s">
        <v>4807</v>
      </c>
      <c r="C1179" s="14"/>
      <c r="D1179" s="14" t="s">
        <v>5196</v>
      </c>
      <c r="E1179" s="14" t="s">
        <v>5197</v>
      </c>
      <c r="F1179" s="14" t="s">
        <v>3723</v>
      </c>
      <c r="G1179" s="14" t="s">
        <v>5198</v>
      </c>
      <c r="H1179" s="25" t="s">
        <v>4810</v>
      </c>
      <c r="I1179" s="26">
        <v>76.13</v>
      </c>
      <c r="J1179" s="22">
        <v>0.0</v>
      </c>
      <c r="K1179" s="22">
        <f t="shared" si="6"/>
        <v>0</v>
      </c>
      <c r="L1179" s="22">
        <f t="shared" si="7"/>
        <v>0</v>
      </c>
      <c r="M1179" s="22">
        <v>0.0</v>
      </c>
      <c r="N1179" s="22">
        <f t="shared" si="8"/>
        <v>0</v>
      </c>
      <c r="O1179" s="22">
        <f t="shared" si="9"/>
        <v>0</v>
      </c>
      <c r="P1179" s="22">
        <v>10.0</v>
      </c>
      <c r="Q1179" s="22">
        <f t="shared" si="10"/>
        <v>0</v>
      </c>
      <c r="R1179" s="22">
        <f t="shared" si="11"/>
        <v>10</v>
      </c>
      <c r="S1179" s="22">
        <v>100.0</v>
      </c>
      <c r="T1179" s="22">
        <f t="shared" si="12"/>
        <v>33.87</v>
      </c>
      <c r="U1179" s="22">
        <f t="shared" si="13"/>
        <v>66.13</v>
      </c>
      <c r="V1179" s="22">
        <f t="shared" si="14"/>
        <v>0</v>
      </c>
      <c r="W1179" s="22">
        <v>27.8</v>
      </c>
      <c r="X1179" s="22">
        <f t="shared" si="15"/>
        <v>27.8</v>
      </c>
      <c r="Y1179" s="22">
        <f t="shared" si="16"/>
        <v>0</v>
      </c>
      <c r="Z1179" s="22">
        <v>0.39</v>
      </c>
      <c r="AA1179" s="22">
        <f t="shared" si="17"/>
        <v>0.39</v>
      </c>
      <c r="AB1179" s="22">
        <f t="shared" si="18"/>
        <v>0</v>
      </c>
      <c r="AC1179" s="22">
        <v>68.87</v>
      </c>
      <c r="AD1179" s="22">
        <f t="shared" si="19"/>
        <v>68.87</v>
      </c>
      <c r="AE1179" s="22">
        <f t="shared" si="20"/>
        <v>0</v>
      </c>
      <c r="AF1179" s="22">
        <v>1.37</v>
      </c>
      <c r="AG1179" s="22">
        <f t="shared" si="21"/>
        <v>1.37</v>
      </c>
      <c r="AH1179" s="22">
        <f t="shared" si="22"/>
        <v>0</v>
      </c>
      <c r="AI1179" s="22">
        <v>60.86</v>
      </c>
      <c r="AJ1179" s="22">
        <f t="shared" si="23"/>
        <v>60.86</v>
      </c>
      <c r="AK1179" s="22">
        <f t="shared" si="24"/>
        <v>0</v>
      </c>
      <c r="AL1179" s="22">
        <f t="shared" ref="AL1179:AN1179" si="4889">AF1179+AI1179</f>
        <v>62.23</v>
      </c>
      <c r="AM1179" s="22">
        <f t="shared" si="4889"/>
        <v>62.23</v>
      </c>
      <c r="AN1179" s="22">
        <f t="shared" si="4889"/>
        <v>0</v>
      </c>
      <c r="AO1179" s="22">
        <f t="shared" ref="AO1179:AQ1179" si="4890">SUM(J1179+M1179+P1179+S1179+W1179+Z1179+AC1179+AF1179+AI1179)</f>
        <v>269.29</v>
      </c>
      <c r="AP1179" s="22">
        <f t="shared" si="4890"/>
        <v>193.16</v>
      </c>
      <c r="AQ1179" s="22">
        <f t="shared" si="4890"/>
        <v>76.13</v>
      </c>
      <c r="AR1179" s="22">
        <v>0.0</v>
      </c>
      <c r="AS1179" s="22">
        <f t="shared" si="27"/>
        <v>76.13</v>
      </c>
      <c r="AT1179" s="22">
        <f t="shared" si="28"/>
        <v>76.13</v>
      </c>
      <c r="AU1179" s="22">
        <f t="shared" si="29"/>
        <v>0</v>
      </c>
      <c r="AV1179" s="22">
        <f t="shared" si="4854"/>
        <v>9951.6</v>
      </c>
      <c r="AW1179" s="22">
        <f t="shared" si="31"/>
        <v>9951.6</v>
      </c>
      <c r="AX1179" s="22">
        <f t="shared" si="32"/>
        <v>0</v>
      </c>
      <c r="AY1179" s="22">
        <v>175.06</v>
      </c>
      <c r="AZ1179" s="22">
        <f t="shared" si="33"/>
        <v>175.06</v>
      </c>
      <c r="BA1179" s="22">
        <f t="shared" si="34"/>
        <v>0</v>
      </c>
      <c r="BB1179" s="22">
        <f t="shared" si="35"/>
        <v>10126.66</v>
      </c>
      <c r="BC1179" s="22">
        <f t="shared" ref="BC1179:BD1179" si="4891">SUM(AW1179+AZ1179)</f>
        <v>10126.66</v>
      </c>
      <c r="BD1179" s="22">
        <f t="shared" si="4891"/>
        <v>0</v>
      </c>
      <c r="BE1179" s="22">
        <f t="shared" si="37"/>
        <v>0</v>
      </c>
      <c r="BF1179" s="27">
        <v>0.0</v>
      </c>
      <c r="BG1179" s="22">
        <f t="shared" si="38"/>
        <v>0</v>
      </c>
      <c r="BH1179" s="22">
        <f t="shared" si="39"/>
        <v>0</v>
      </c>
      <c r="BI1179" s="22">
        <v>283.41</v>
      </c>
      <c r="BJ1179" s="22">
        <f t="shared" si="40"/>
        <v>283.41</v>
      </c>
      <c r="BK1179" s="22">
        <f t="shared" si="41"/>
        <v>0</v>
      </c>
      <c r="BL1179" s="22"/>
      <c r="BM1179" s="22">
        <f t="shared" si="42"/>
        <v>0</v>
      </c>
      <c r="BN1179" s="22" t="str">
        <f t="shared" si="43"/>
        <v/>
      </c>
      <c r="BO1179" s="22">
        <f t="shared" ref="BO1179:BQ1179" si="4892">BF1179+BI1179+BL1179</f>
        <v>283.41</v>
      </c>
      <c r="BP1179" s="22">
        <f t="shared" si="4892"/>
        <v>283.41</v>
      </c>
      <c r="BQ1179" s="22">
        <f t="shared" si="4892"/>
        <v>0</v>
      </c>
      <c r="BR1179" s="22">
        <f t="shared" si="45"/>
        <v>0</v>
      </c>
      <c r="BS1179" s="22">
        <v>0.0</v>
      </c>
      <c r="BT1179" s="22">
        <f t="shared" si="46"/>
        <v>0</v>
      </c>
      <c r="BU1179" s="22">
        <f t="shared" si="47"/>
        <v>0</v>
      </c>
      <c r="BV1179" s="22">
        <f t="shared" si="48"/>
        <v>0</v>
      </c>
      <c r="BW1179" s="27">
        <v>6243.08</v>
      </c>
      <c r="BX1179" s="22">
        <f t="shared" si="49"/>
        <v>6243.08</v>
      </c>
      <c r="BY1179" s="22">
        <f t="shared" si="50"/>
        <v>0</v>
      </c>
      <c r="BZ1179" s="22">
        <f t="shared" si="51"/>
        <v>0</v>
      </c>
      <c r="CA1179" s="22">
        <f t="shared" si="52"/>
        <v>0</v>
      </c>
    </row>
    <row r="1180" ht="14.25" customHeight="1">
      <c r="A1180" s="14" t="s">
        <v>5199</v>
      </c>
      <c r="B1180" s="30" t="s">
        <v>4807</v>
      </c>
      <c r="C1180" s="14"/>
      <c r="D1180" s="14" t="s">
        <v>5200</v>
      </c>
      <c r="E1180" s="14" t="s">
        <v>1010</v>
      </c>
      <c r="F1180" s="14" t="s">
        <v>3684</v>
      </c>
      <c r="G1180" s="14" t="s">
        <v>5201</v>
      </c>
      <c r="H1180" s="25" t="s">
        <v>4810</v>
      </c>
      <c r="I1180" s="26">
        <v>76.13</v>
      </c>
      <c r="J1180" s="22">
        <v>0.0</v>
      </c>
      <c r="K1180" s="22">
        <f t="shared" si="6"/>
        <v>0</v>
      </c>
      <c r="L1180" s="22">
        <f t="shared" si="7"/>
        <v>0</v>
      </c>
      <c r="M1180" s="22">
        <v>0.0</v>
      </c>
      <c r="N1180" s="22">
        <f t="shared" si="8"/>
        <v>0</v>
      </c>
      <c r="O1180" s="22">
        <f t="shared" si="9"/>
        <v>0</v>
      </c>
      <c r="P1180" s="22">
        <v>10.0</v>
      </c>
      <c r="Q1180" s="22">
        <f t="shared" si="10"/>
        <v>0</v>
      </c>
      <c r="R1180" s="22">
        <f t="shared" si="11"/>
        <v>10</v>
      </c>
      <c r="S1180" s="22">
        <v>100.0</v>
      </c>
      <c r="T1180" s="22">
        <f t="shared" si="12"/>
        <v>33.87</v>
      </c>
      <c r="U1180" s="22">
        <f t="shared" si="13"/>
        <v>66.13</v>
      </c>
      <c r="V1180" s="22">
        <f t="shared" si="14"/>
        <v>0</v>
      </c>
      <c r="W1180" s="22">
        <v>13.9</v>
      </c>
      <c r="X1180" s="22">
        <f t="shared" si="15"/>
        <v>13.9</v>
      </c>
      <c r="Y1180" s="22">
        <f t="shared" si="16"/>
        <v>0</v>
      </c>
      <c r="Z1180" s="22">
        <v>0.39</v>
      </c>
      <c r="AA1180" s="22">
        <f t="shared" si="17"/>
        <v>0.39</v>
      </c>
      <c r="AB1180" s="22">
        <f t="shared" si="18"/>
        <v>0</v>
      </c>
      <c r="AC1180" s="22">
        <v>68.87</v>
      </c>
      <c r="AD1180" s="22">
        <f t="shared" si="19"/>
        <v>68.87</v>
      </c>
      <c r="AE1180" s="22">
        <f t="shared" si="20"/>
        <v>0</v>
      </c>
      <c r="AF1180" s="22">
        <v>1.37</v>
      </c>
      <c r="AG1180" s="22">
        <f t="shared" si="21"/>
        <v>1.37</v>
      </c>
      <c r="AH1180" s="22">
        <f t="shared" si="22"/>
        <v>0</v>
      </c>
      <c r="AI1180" s="22">
        <v>60.86</v>
      </c>
      <c r="AJ1180" s="22">
        <f t="shared" si="23"/>
        <v>60.86</v>
      </c>
      <c r="AK1180" s="22">
        <f t="shared" si="24"/>
        <v>0</v>
      </c>
      <c r="AL1180" s="22">
        <f t="shared" ref="AL1180:AN1180" si="4893">AF1180+AI1180</f>
        <v>62.23</v>
      </c>
      <c r="AM1180" s="22">
        <f t="shared" si="4893"/>
        <v>62.23</v>
      </c>
      <c r="AN1180" s="22">
        <f t="shared" si="4893"/>
        <v>0</v>
      </c>
      <c r="AO1180" s="22">
        <f t="shared" ref="AO1180:AQ1180" si="4894">SUM(J1180+M1180+P1180+S1180+W1180+Z1180+AC1180+AF1180+AI1180)</f>
        <v>255.39</v>
      </c>
      <c r="AP1180" s="22">
        <f t="shared" si="4894"/>
        <v>179.26</v>
      </c>
      <c r="AQ1180" s="22">
        <f t="shared" si="4894"/>
        <v>76.13</v>
      </c>
      <c r="AR1180" s="22">
        <v>0.0</v>
      </c>
      <c r="AS1180" s="22">
        <f t="shared" si="27"/>
        <v>76.13</v>
      </c>
      <c r="AT1180" s="22">
        <f t="shared" si="28"/>
        <v>76.13</v>
      </c>
      <c r="AU1180" s="22">
        <f t="shared" si="29"/>
        <v>0</v>
      </c>
      <c r="AV1180" s="22">
        <f t="shared" si="4854"/>
        <v>9951.6</v>
      </c>
      <c r="AW1180" s="22">
        <f t="shared" si="31"/>
        <v>9951.6</v>
      </c>
      <c r="AX1180" s="22">
        <f t="shared" si="32"/>
        <v>0</v>
      </c>
      <c r="AY1180" s="22">
        <v>175.06</v>
      </c>
      <c r="AZ1180" s="22">
        <f t="shared" si="33"/>
        <v>175.06</v>
      </c>
      <c r="BA1180" s="22">
        <f t="shared" si="34"/>
        <v>0</v>
      </c>
      <c r="BB1180" s="22">
        <f t="shared" si="35"/>
        <v>10126.66</v>
      </c>
      <c r="BC1180" s="22">
        <f t="shared" ref="BC1180:BD1180" si="4895">SUM(AW1180+AZ1180)</f>
        <v>10126.66</v>
      </c>
      <c r="BD1180" s="22">
        <f t="shared" si="4895"/>
        <v>0</v>
      </c>
      <c r="BE1180" s="22">
        <f t="shared" si="37"/>
        <v>0</v>
      </c>
      <c r="BF1180" s="27">
        <v>0.0</v>
      </c>
      <c r="BG1180" s="22">
        <f t="shared" si="38"/>
        <v>0</v>
      </c>
      <c r="BH1180" s="22">
        <f t="shared" si="39"/>
        <v>0</v>
      </c>
      <c r="BI1180" s="22">
        <v>776.1600000000001</v>
      </c>
      <c r="BJ1180" s="22">
        <f t="shared" si="40"/>
        <v>776.16</v>
      </c>
      <c r="BK1180" s="22">
        <f t="shared" si="41"/>
        <v>0</v>
      </c>
      <c r="BL1180" s="22"/>
      <c r="BM1180" s="22">
        <f t="shared" si="42"/>
        <v>0</v>
      </c>
      <c r="BN1180" s="22" t="str">
        <f t="shared" si="43"/>
        <v/>
      </c>
      <c r="BO1180" s="22">
        <f t="shared" ref="BO1180:BQ1180" si="4896">BF1180+BI1180+BL1180</f>
        <v>776.16</v>
      </c>
      <c r="BP1180" s="22">
        <f t="shared" si="4896"/>
        <v>776.16</v>
      </c>
      <c r="BQ1180" s="22">
        <f t="shared" si="4896"/>
        <v>0</v>
      </c>
      <c r="BR1180" s="22">
        <f t="shared" si="45"/>
        <v>0</v>
      </c>
      <c r="BS1180" s="22">
        <v>7526.58</v>
      </c>
      <c r="BT1180" s="22">
        <f t="shared" si="46"/>
        <v>7526.58</v>
      </c>
      <c r="BU1180" s="22">
        <f t="shared" si="47"/>
        <v>0</v>
      </c>
      <c r="BV1180" s="22">
        <f t="shared" si="48"/>
        <v>0</v>
      </c>
      <c r="BW1180" s="27">
        <v>2138.86</v>
      </c>
      <c r="BX1180" s="22">
        <f t="shared" si="49"/>
        <v>2138.86</v>
      </c>
      <c r="BY1180" s="22">
        <f t="shared" si="50"/>
        <v>0</v>
      </c>
      <c r="BZ1180" s="22">
        <f t="shared" si="51"/>
        <v>0</v>
      </c>
      <c r="CA1180" s="22">
        <f t="shared" si="52"/>
        <v>0</v>
      </c>
    </row>
    <row r="1181" ht="14.25" customHeight="1">
      <c r="A1181" s="14" t="s">
        <v>5202</v>
      </c>
      <c r="B1181" s="30" t="s">
        <v>4807</v>
      </c>
      <c r="C1181" s="14"/>
      <c r="D1181" s="14" t="s">
        <v>5203</v>
      </c>
      <c r="E1181" s="14" t="s">
        <v>5204</v>
      </c>
      <c r="F1181" s="14" t="s">
        <v>3760</v>
      </c>
      <c r="G1181" s="14" t="s">
        <v>5205</v>
      </c>
      <c r="H1181" s="25" t="s">
        <v>4810</v>
      </c>
      <c r="I1181" s="26">
        <v>76.13</v>
      </c>
      <c r="J1181" s="22">
        <v>0.0</v>
      </c>
      <c r="K1181" s="22">
        <f t="shared" si="6"/>
        <v>0</v>
      </c>
      <c r="L1181" s="22">
        <f t="shared" si="7"/>
        <v>0</v>
      </c>
      <c r="M1181" s="22">
        <v>0.0</v>
      </c>
      <c r="N1181" s="22">
        <f t="shared" si="8"/>
        <v>0</v>
      </c>
      <c r="O1181" s="22">
        <f t="shared" si="9"/>
        <v>0</v>
      </c>
      <c r="P1181" s="22">
        <v>10.0</v>
      </c>
      <c r="Q1181" s="22">
        <f t="shared" si="10"/>
        <v>0</v>
      </c>
      <c r="R1181" s="22">
        <f t="shared" si="11"/>
        <v>10</v>
      </c>
      <c r="S1181" s="22">
        <v>100.0</v>
      </c>
      <c r="T1181" s="22">
        <f t="shared" si="12"/>
        <v>33.87</v>
      </c>
      <c r="U1181" s="22">
        <f t="shared" si="13"/>
        <v>66.13</v>
      </c>
      <c r="V1181" s="22">
        <f t="shared" si="14"/>
        <v>0</v>
      </c>
      <c r="W1181" s="22">
        <v>13.9</v>
      </c>
      <c r="X1181" s="22">
        <f t="shared" si="15"/>
        <v>13.9</v>
      </c>
      <c r="Y1181" s="22">
        <f t="shared" si="16"/>
        <v>0</v>
      </c>
      <c r="Z1181" s="22">
        <v>0.39</v>
      </c>
      <c r="AA1181" s="22">
        <f t="shared" si="17"/>
        <v>0.39</v>
      </c>
      <c r="AB1181" s="22">
        <f t="shared" si="18"/>
        <v>0</v>
      </c>
      <c r="AC1181" s="22">
        <v>68.87</v>
      </c>
      <c r="AD1181" s="22">
        <f t="shared" si="19"/>
        <v>68.87</v>
      </c>
      <c r="AE1181" s="22">
        <f t="shared" si="20"/>
        <v>0</v>
      </c>
      <c r="AF1181" s="22">
        <v>1.37</v>
      </c>
      <c r="AG1181" s="22">
        <f t="shared" si="21"/>
        <v>1.37</v>
      </c>
      <c r="AH1181" s="22">
        <f t="shared" si="22"/>
        <v>0</v>
      </c>
      <c r="AI1181" s="22">
        <v>60.86</v>
      </c>
      <c r="AJ1181" s="22">
        <f t="shared" si="23"/>
        <v>60.86</v>
      </c>
      <c r="AK1181" s="22">
        <f t="shared" si="24"/>
        <v>0</v>
      </c>
      <c r="AL1181" s="22">
        <f t="shared" ref="AL1181:AN1181" si="4897">AF1181+AI1181</f>
        <v>62.23</v>
      </c>
      <c r="AM1181" s="22">
        <f t="shared" si="4897"/>
        <v>62.23</v>
      </c>
      <c r="AN1181" s="22">
        <f t="shared" si="4897"/>
        <v>0</v>
      </c>
      <c r="AO1181" s="22">
        <f t="shared" ref="AO1181:AQ1181" si="4898">SUM(J1181+M1181+P1181+S1181+W1181+Z1181+AC1181+AF1181+AI1181)</f>
        <v>255.39</v>
      </c>
      <c r="AP1181" s="22">
        <f t="shared" si="4898"/>
        <v>179.26</v>
      </c>
      <c r="AQ1181" s="22">
        <f t="shared" si="4898"/>
        <v>76.13</v>
      </c>
      <c r="AR1181" s="22">
        <v>0.0</v>
      </c>
      <c r="AS1181" s="22">
        <f t="shared" si="27"/>
        <v>76.13</v>
      </c>
      <c r="AT1181" s="22">
        <f t="shared" si="28"/>
        <v>76.13</v>
      </c>
      <c r="AU1181" s="22">
        <f t="shared" si="29"/>
        <v>0</v>
      </c>
      <c r="AV1181" s="22">
        <f t="shared" si="4854"/>
        <v>9951.6</v>
      </c>
      <c r="AW1181" s="22">
        <f t="shared" si="31"/>
        <v>9951.6</v>
      </c>
      <c r="AX1181" s="22">
        <f t="shared" si="32"/>
        <v>0</v>
      </c>
      <c r="AY1181" s="22">
        <v>175.06</v>
      </c>
      <c r="AZ1181" s="22">
        <f t="shared" si="33"/>
        <v>175.06</v>
      </c>
      <c r="BA1181" s="22">
        <f t="shared" si="34"/>
        <v>0</v>
      </c>
      <c r="BB1181" s="22">
        <f t="shared" si="35"/>
        <v>10126.66</v>
      </c>
      <c r="BC1181" s="22">
        <f t="shared" ref="BC1181:BD1181" si="4899">SUM(AW1181+AZ1181)</f>
        <v>10126.66</v>
      </c>
      <c r="BD1181" s="22">
        <f t="shared" si="4899"/>
        <v>0</v>
      </c>
      <c r="BE1181" s="22">
        <f t="shared" si="37"/>
        <v>0</v>
      </c>
      <c r="BF1181" s="27">
        <v>0.0</v>
      </c>
      <c r="BG1181" s="22">
        <f t="shared" si="38"/>
        <v>0</v>
      </c>
      <c r="BH1181" s="22">
        <f t="shared" si="39"/>
        <v>0</v>
      </c>
      <c r="BI1181" s="22">
        <v>288.14</v>
      </c>
      <c r="BJ1181" s="22">
        <f t="shared" si="40"/>
        <v>288.14</v>
      </c>
      <c r="BK1181" s="22">
        <f t="shared" si="41"/>
        <v>0</v>
      </c>
      <c r="BL1181" s="22"/>
      <c r="BM1181" s="22">
        <f t="shared" si="42"/>
        <v>0</v>
      </c>
      <c r="BN1181" s="22" t="str">
        <f t="shared" si="43"/>
        <v/>
      </c>
      <c r="BO1181" s="22">
        <f t="shared" ref="BO1181:BQ1181" si="4900">BF1181+BI1181+BL1181</f>
        <v>288.14</v>
      </c>
      <c r="BP1181" s="22">
        <f t="shared" si="4900"/>
        <v>288.14</v>
      </c>
      <c r="BQ1181" s="22">
        <f t="shared" si="4900"/>
        <v>0</v>
      </c>
      <c r="BR1181" s="22">
        <f t="shared" si="45"/>
        <v>0</v>
      </c>
      <c r="BS1181" s="22">
        <v>0.0</v>
      </c>
      <c r="BT1181" s="22">
        <f t="shared" si="46"/>
        <v>0</v>
      </c>
      <c r="BU1181" s="22">
        <f t="shared" si="47"/>
        <v>0</v>
      </c>
      <c r="BV1181" s="22">
        <f t="shared" si="48"/>
        <v>0</v>
      </c>
      <c r="BW1181" s="27">
        <v>851.29</v>
      </c>
      <c r="BX1181" s="22">
        <f t="shared" si="49"/>
        <v>851.29</v>
      </c>
      <c r="BY1181" s="22">
        <f t="shared" si="50"/>
        <v>0</v>
      </c>
      <c r="BZ1181" s="22">
        <f t="shared" si="51"/>
        <v>0</v>
      </c>
      <c r="CA1181" s="22">
        <f t="shared" si="52"/>
        <v>0</v>
      </c>
    </row>
    <row r="1182" ht="14.25" customHeight="1">
      <c r="A1182" s="14" t="s">
        <v>5206</v>
      </c>
      <c r="B1182" s="30" t="s">
        <v>4807</v>
      </c>
      <c r="C1182" s="14"/>
      <c r="D1182" s="14" t="s">
        <v>5207</v>
      </c>
      <c r="E1182" s="14" t="s">
        <v>4728</v>
      </c>
      <c r="F1182" s="14" t="s">
        <v>3716</v>
      </c>
      <c r="G1182" s="14" t="s">
        <v>5208</v>
      </c>
      <c r="H1182" s="25" t="s">
        <v>4810</v>
      </c>
      <c r="I1182" s="26">
        <v>76.13</v>
      </c>
      <c r="J1182" s="22">
        <v>0.0</v>
      </c>
      <c r="K1182" s="22">
        <f t="shared" si="6"/>
        <v>0</v>
      </c>
      <c r="L1182" s="22">
        <f t="shared" si="7"/>
        <v>0</v>
      </c>
      <c r="M1182" s="22">
        <v>0.0</v>
      </c>
      <c r="N1182" s="22">
        <f t="shared" si="8"/>
        <v>0</v>
      </c>
      <c r="O1182" s="22">
        <f t="shared" si="9"/>
        <v>0</v>
      </c>
      <c r="P1182" s="22">
        <v>10.0</v>
      </c>
      <c r="Q1182" s="22">
        <f t="shared" si="10"/>
        <v>0</v>
      </c>
      <c r="R1182" s="22">
        <f t="shared" si="11"/>
        <v>10</v>
      </c>
      <c r="S1182" s="22">
        <v>100.0</v>
      </c>
      <c r="T1182" s="22">
        <f t="shared" si="12"/>
        <v>33.87</v>
      </c>
      <c r="U1182" s="22">
        <f t="shared" si="13"/>
        <v>66.13</v>
      </c>
      <c r="V1182" s="22">
        <f t="shared" si="14"/>
        <v>0</v>
      </c>
      <c r="W1182" s="22">
        <v>27.8</v>
      </c>
      <c r="X1182" s="22">
        <f t="shared" si="15"/>
        <v>27.8</v>
      </c>
      <c r="Y1182" s="22">
        <f t="shared" si="16"/>
        <v>0</v>
      </c>
      <c r="Z1182" s="22">
        <v>0.39</v>
      </c>
      <c r="AA1182" s="22">
        <f t="shared" si="17"/>
        <v>0.39</v>
      </c>
      <c r="AB1182" s="22">
        <f t="shared" si="18"/>
        <v>0</v>
      </c>
      <c r="AC1182" s="22">
        <v>68.87</v>
      </c>
      <c r="AD1182" s="22">
        <f t="shared" si="19"/>
        <v>68.87</v>
      </c>
      <c r="AE1182" s="22">
        <f t="shared" si="20"/>
        <v>0</v>
      </c>
      <c r="AF1182" s="22">
        <v>1.37</v>
      </c>
      <c r="AG1182" s="22">
        <f t="shared" si="21"/>
        <v>1.37</v>
      </c>
      <c r="AH1182" s="22">
        <f t="shared" si="22"/>
        <v>0</v>
      </c>
      <c r="AI1182" s="22">
        <v>60.86</v>
      </c>
      <c r="AJ1182" s="22">
        <f t="shared" si="23"/>
        <v>60.86</v>
      </c>
      <c r="AK1182" s="22">
        <f t="shared" si="24"/>
        <v>0</v>
      </c>
      <c r="AL1182" s="22">
        <f t="shared" ref="AL1182:AN1182" si="4901">AF1182+AI1182</f>
        <v>62.23</v>
      </c>
      <c r="AM1182" s="22">
        <f t="shared" si="4901"/>
        <v>62.23</v>
      </c>
      <c r="AN1182" s="22">
        <f t="shared" si="4901"/>
        <v>0</v>
      </c>
      <c r="AO1182" s="22">
        <f t="shared" ref="AO1182:AQ1182" si="4902">SUM(J1182+M1182+P1182+S1182+W1182+Z1182+AC1182+AF1182+AI1182)</f>
        <v>269.29</v>
      </c>
      <c r="AP1182" s="22">
        <f t="shared" si="4902"/>
        <v>193.16</v>
      </c>
      <c r="AQ1182" s="22">
        <f t="shared" si="4902"/>
        <v>76.13</v>
      </c>
      <c r="AR1182" s="22">
        <v>0.0</v>
      </c>
      <c r="AS1182" s="22">
        <f t="shared" si="27"/>
        <v>76.13</v>
      </c>
      <c r="AT1182" s="22">
        <f t="shared" si="28"/>
        <v>76.13</v>
      </c>
      <c r="AU1182" s="22">
        <f t="shared" si="29"/>
        <v>0</v>
      </c>
      <c r="AV1182" s="22">
        <f t="shared" si="4854"/>
        <v>9951.6</v>
      </c>
      <c r="AW1182" s="22">
        <f t="shared" si="31"/>
        <v>9951.6</v>
      </c>
      <c r="AX1182" s="22">
        <f t="shared" si="32"/>
        <v>0</v>
      </c>
      <c r="AY1182" s="22">
        <v>175.06</v>
      </c>
      <c r="AZ1182" s="22">
        <f t="shared" si="33"/>
        <v>175.06</v>
      </c>
      <c r="BA1182" s="22">
        <f t="shared" si="34"/>
        <v>0</v>
      </c>
      <c r="BB1182" s="22">
        <f t="shared" si="35"/>
        <v>10126.66</v>
      </c>
      <c r="BC1182" s="22">
        <f t="shared" ref="BC1182:BD1182" si="4903">SUM(AW1182+AZ1182)</f>
        <v>10126.66</v>
      </c>
      <c r="BD1182" s="22">
        <f t="shared" si="4903"/>
        <v>0</v>
      </c>
      <c r="BE1182" s="22">
        <f t="shared" si="37"/>
        <v>0</v>
      </c>
      <c r="BF1182" s="27">
        <v>0.0</v>
      </c>
      <c r="BG1182" s="22">
        <f t="shared" si="38"/>
        <v>0</v>
      </c>
      <c r="BH1182" s="22">
        <f t="shared" si="39"/>
        <v>0</v>
      </c>
      <c r="BI1182" s="22">
        <v>283.41</v>
      </c>
      <c r="BJ1182" s="22">
        <f t="shared" si="40"/>
        <v>283.41</v>
      </c>
      <c r="BK1182" s="22">
        <f t="shared" si="41"/>
        <v>0</v>
      </c>
      <c r="BL1182" s="22"/>
      <c r="BM1182" s="22">
        <f t="shared" si="42"/>
        <v>0</v>
      </c>
      <c r="BN1182" s="22" t="str">
        <f t="shared" si="43"/>
        <v/>
      </c>
      <c r="BO1182" s="22">
        <f t="shared" ref="BO1182:BQ1182" si="4904">BF1182+BI1182+BL1182</f>
        <v>283.41</v>
      </c>
      <c r="BP1182" s="22">
        <f t="shared" si="4904"/>
        <v>283.41</v>
      </c>
      <c r="BQ1182" s="22">
        <f t="shared" si="4904"/>
        <v>0</v>
      </c>
      <c r="BR1182" s="22">
        <f t="shared" si="45"/>
        <v>0</v>
      </c>
      <c r="BS1182" s="22">
        <v>0.0</v>
      </c>
      <c r="BT1182" s="22">
        <f t="shared" si="46"/>
        <v>0</v>
      </c>
      <c r="BU1182" s="22">
        <f t="shared" si="47"/>
        <v>0</v>
      </c>
      <c r="BV1182" s="22">
        <f t="shared" si="48"/>
        <v>0</v>
      </c>
      <c r="BW1182" s="27">
        <v>191.54</v>
      </c>
      <c r="BX1182" s="22">
        <f t="shared" si="49"/>
        <v>191.54</v>
      </c>
      <c r="BY1182" s="22">
        <f t="shared" si="50"/>
        <v>0</v>
      </c>
      <c r="BZ1182" s="22">
        <f t="shared" si="51"/>
        <v>0</v>
      </c>
      <c r="CA1182" s="22">
        <f t="shared" si="52"/>
        <v>0</v>
      </c>
    </row>
    <row r="1183" ht="14.25" customHeight="1">
      <c r="A1183" s="14" t="s">
        <v>5209</v>
      </c>
      <c r="B1183" s="30" t="s">
        <v>4807</v>
      </c>
      <c r="C1183" s="14"/>
      <c r="D1183" s="14" t="s">
        <v>5210</v>
      </c>
      <c r="E1183" s="14" t="s">
        <v>1010</v>
      </c>
      <c r="F1183" s="14" t="s">
        <v>3729</v>
      </c>
      <c r="G1183" s="14" t="s">
        <v>5211</v>
      </c>
      <c r="H1183" s="25" t="s">
        <v>4810</v>
      </c>
      <c r="I1183" s="26">
        <v>76.13</v>
      </c>
      <c r="J1183" s="22">
        <v>0.0</v>
      </c>
      <c r="K1183" s="22">
        <f t="shared" si="6"/>
        <v>0</v>
      </c>
      <c r="L1183" s="22">
        <f t="shared" si="7"/>
        <v>0</v>
      </c>
      <c r="M1183" s="22">
        <v>0.0</v>
      </c>
      <c r="N1183" s="22">
        <f t="shared" si="8"/>
        <v>0</v>
      </c>
      <c r="O1183" s="22">
        <f t="shared" si="9"/>
        <v>0</v>
      </c>
      <c r="P1183" s="22">
        <v>10.0</v>
      </c>
      <c r="Q1183" s="22">
        <f t="shared" si="10"/>
        <v>0</v>
      </c>
      <c r="R1183" s="22">
        <f t="shared" si="11"/>
        <v>10</v>
      </c>
      <c r="S1183" s="22">
        <v>100.0</v>
      </c>
      <c r="T1183" s="22">
        <f t="shared" si="12"/>
        <v>33.87</v>
      </c>
      <c r="U1183" s="22">
        <f t="shared" si="13"/>
        <v>66.13</v>
      </c>
      <c r="V1183" s="22">
        <f t="shared" si="14"/>
        <v>0</v>
      </c>
      <c r="W1183" s="22">
        <v>13.9</v>
      </c>
      <c r="X1183" s="22">
        <f t="shared" si="15"/>
        <v>13.9</v>
      </c>
      <c r="Y1183" s="22">
        <f t="shared" si="16"/>
        <v>0</v>
      </c>
      <c r="Z1183" s="22">
        <v>0.39</v>
      </c>
      <c r="AA1183" s="22">
        <f t="shared" si="17"/>
        <v>0.39</v>
      </c>
      <c r="AB1183" s="22">
        <f t="shared" si="18"/>
        <v>0</v>
      </c>
      <c r="AC1183" s="22">
        <v>68.87</v>
      </c>
      <c r="AD1183" s="22">
        <f t="shared" si="19"/>
        <v>68.87</v>
      </c>
      <c r="AE1183" s="22">
        <f t="shared" si="20"/>
        <v>0</v>
      </c>
      <c r="AF1183" s="22">
        <v>1.37</v>
      </c>
      <c r="AG1183" s="22">
        <f t="shared" si="21"/>
        <v>1.37</v>
      </c>
      <c r="AH1183" s="22">
        <f t="shared" si="22"/>
        <v>0</v>
      </c>
      <c r="AI1183" s="22">
        <v>60.86</v>
      </c>
      <c r="AJ1183" s="22">
        <f t="shared" si="23"/>
        <v>60.86</v>
      </c>
      <c r="AK1183" s="22">
        <f t="shared" si="24"/>
        <v>0</v>
      </c>
      <c r="AL1183" s="22">
        <f t="shared" ref="AL1183:AN1183" si="4905">AF1183+AI1183</f>
        <v>62.23</v>
      </c>
      <c r="AM1183" s="22">
        <f t="shared" si="4905"/>
        <v>62.23</v>
      </c>
      <c r="AN1183" s="22">
        <f t="shared" si="4905"/>
        <v>0</v>
      </c>
      <c r="AO1183" s="22">
        <f t="shared" ref="AO1183:AQ1183" si="4906">SUM(J1183+M1183+P1183+S1183+W1183+Z1183+AC1183+AF1183+AI1183)</f>
        <v>255.39</v>
      </c>
      <c r="AP1183" s="22">
        <f t="shared" si="4906"/>
        <v>179.26</v>
      </c>
      <c r="AQ1183" s="22">
        <f t="shared" si="4906"/>
        <v>76.13</v>
      </c>
      <c r="AR1183" s="22">
        <v>0.0</v>
      </c>
      <c r="AS1183" s="22">
        <f t="shared" si="27"/>
        <v>76.13</v>
      </c>
      <c r="AT1183" s="22">
        <f t="shared" si="28"/>
        <v>76.13</v>
      </c>
      <c r="AU1183" s="22">
        <f t="shared" si="29"/>
        <v>0</v>
      </c>
      <c r="AV1183" s="22">
        <f t="shared" si="4854"/>
        <v>9951.6</v>
      </c>
      <c r="AW1183" s="22">
        <f t="shared" si="31"/>
        <v>9951.6</v>
      </c>
      <c r="AX1183" s="22">
        <f t="shared" si="32"/>
        <v>0</v>
      </c>
      <c r="AY1183" s="22">
        <v>175.06</v>
      </c>
      <c r="AZ1183" s="22">
        <f t="shared" si="33"/>
        <v>175.06</v>
      </c>
      <c r="BA1183" s="22">
        <f t="shared" si="34"/>
        <v>0</v>
      </c>
      <c r="BB1183" s="22">
        <f t="shared" si="35"/>
        <v>10126.66</v>
      </c>
      <c r="BC1183" s="22">
        <f t="shared" ref="BC1183:BD1183" si="4907">SUM(AW1183+AZ1183)</f>
        <v>10126.66</v>
      </c>
      <c r="BD1183" s="22">
        <f t="shared" si="4907"/>
        <v>0</v>
      </c>
      <c r="BE1183" s="22">
        <f t="shared" si="37"/>
        <v>0</v>
      </c>
      <c r="BF1183" s="27">
        <v>0.0</v>
      </c>
      <c r="BG1183" s="22">
        <f t="shared" si="38"/>
        <v>0</v>
      </c>
      <c r="BH1183" s="22">
        <f t="shared" si="39"/>
        <v>0</v>
      </c>
      <c r="BI1183" s="22">
        <v>0.0</v>
      </c>
      <c r="BJ1183" s="22">
        <f t="shared" si="40"/>
        <v>0</v>
      </c>
      <c r="BK1183" s="22">
        <f t="shared" si="41"/>
        <v>0</v>
      </c>
      <c r="BL1183" s="22"/>
      <c r="BM1183" s="22">
        <f t="shared" si="42"/>
        <v>0</v>
      </c>
      <c r="BN1183" s="22" t="str">
        <f t="shared" si="43"/>
        <v/>
      </c>
      <c r="BO1183" s="22">
        <f t="shared" ref="BO1183:BQ1183" si="4908">BF1183+BI1183+BL1183</f>
        <v>0</v>
      </c>
      <c r="BP1183" s="22">
        <f t="shared" si="4908"/>
        <v>0</v>
      </c>
      <c r="BQ1183" s="22">
        <f t="shared" si="4908"/>
        <v>0</v>
      </c>
      <c r="BR1183" s="22">
        <f t="shared" si="45"/>
        <v>0</v>
      </c>
      <c r="BS1183" s="22">
        <v>2711.9</v>
      </c>
      <c r="BT1183" s="22">
        <f t="shared" si="46"/>
        <v>2711.9</v>
      </c>
      <c r="BU1183" s="22">
        <f t="shared" si="47"/>
        <v>0</v>
      </c>
      <c r="BV1183" s="22">
        <f t="shared" si="48"/>
        <v>0</v>
      </c>
      <c r="BW1183" s="27">
        <v>1181.14</v>
      </c>
      <c r="BX1183" s="22">
        <f t="shared" si="49"/>
        <v>1181.14</v>
      </c>
      <c r="BY1183" s="22">
        <f t="shared" si="50"/>
        <v>0</v>
      </c>
      <c r="BZ1183" s="22">
        <f t="shared" si="51"/>
        <v>0</v>
      </c>
      <c r="CA1183" s="22">
        <f t="shared" si="52"/>
        <v>0</v>
      </c>
    </row>
    <row r="1184" ht="14.25" customHeight="1">
      <c r="A1184" s="14" t="s">
        <v>5212</v>
      </c>
      <c r="B1184" s="30" t="s">
        <v>4807</v>
      </c>
      <c r="C1184" s="14"/>
      <c r="D1184" s="14" t="s">
        <v>5213</v>
      </c>
      <c r="E1184" s="14" t="s">
        <v>5051</v>
      </c>
      <c r="F1184" s="14" t="s">
        <v>5214</v>
      </c>
      <c r="G1184" s="14" t="s">
        <v>5215</v>
      </c>
      <c r="H1184" s="25" t="s">
        <v>4810</v>
      </c>
      <c r="I1184" s="26">
        <v>76.13</v>
      </c>
      <c r="J1184" s="22">
        <v>0.0</v>
      </c>
      <c r="K1184" s="22">
        <f t="shared" si="6"/>
        <v>0</v>
      </c>
      <c r="L1184" s="22">
        <f t="shared" si="7"/>
        <v>0</v>
      </c>
      <c r="M1184" s="22">
        <v>0.0</v>
      </c>
      <c r="N1184" s="22">
        <f t="shared" si="8"/>
        <v>0</v>
      </c>
      <c r="O1184" s="22">
        <f t="shared" si="9"/>
        <v>0</v>
      </c>
      <c r="P1184" s="22">
        <v>22.0</v>
      </c>
      <c r="Q1184" s="22">
        <f t="shared" si="10"/>
        <v>0</v>
      </c>
      <c r="R1184" s="22">
        <f t="shared" si="11"/>
        <v>22</v>
      </c>
      <c r="S1184" s="22">
        <v>100.0</v>
      </c>
      <c r="T1184" s="22">
        <f t="shared" si="12"/>
        <v>45.87</v>
      </c>
      <c r="U1184" s="22">
        <f t="shared" si="13"/>
        <v>54.13</v>
      </c>
      <c r="V1184" s="22">
        <f t="shared" si="14"/>
        <v>0</v>
      </c>
      <c r="W1184" s="22">
        <v>13.9</v>
      </c>
      <c r="X1184" s="22">
        <f t="shared" si="15"/>
        <v>13.9</v>
      </c>
      <c r="Y1184" s="22">
        <f t="shared" si="16"/>
        <v>0</v>
      </c>
      <c r="Z1184" s="22">
        <v>0.39</v>
      </c>
      <c r="AA1184" s="22">
        <f t="shared" si="17"/>
        <v>0.39</v>
      </c>
      <c r="AB1184" s="22">
        <f t="shared" si="18"/>
        <v>0</v>
      </c>
      <c r="AC1184" s="22">
        <v>68.87</v>
      </c>
      <c r="AD1184" s="22">
        <f t="shared" si="19"/>
        <v>68.87</v>
      </c>
      <c r="AE1184" s="22">
        <f t="shared" si="20"/>
        <v>0</v>
      </c>
      <c r="AF1184" s="22">
        <v>1.37</v>
      </c>
      <c r="AG1184" s="22">
        <f t="shared" si="21"/>
        <v>1.37</v>
      </c>
      <c r="AH1184" s="22">
        <f t="shared" si="22"/>
        <v>0</v>
      </c>
      <c r="AI1184" s="22">
        <v>60.86</v>
      </c>
      <c r="AJ1184" s="22">
        <f t="shared" si="23"/>
        <v>60.86</v>
      </c>
      <c r="AK1184" s="22">
        <f t="shared" si="24"/>
        <v>0</v>
      </c>
      <c r="AL1184" s="22">
        <f t="shared" ref="AL1184:AN1184" si="4909">AF1184+AI1184</f>
        <v>62.23</v>
      </c>
      <c r="AM1184" s="22">
        <f t="shared" si="4909"/>
        <v>62.23</v>
      </c>
      <c r="AN1184" s="22">
        <f t="shared" si="4909"/>
        <v>0</v>
      </c>
      <c r="AO1184" s="22">
        <f t="shared" ref="AO1184:AQ1184" si="4910">SUM(J1184+M1184+P1184+S1184+W1184+Z1184+AC1184+AF1184+AI1184)</f>
        <v>267.39</v>
      </c>
      <c r="AP1184" s="22">
        <f t="shared" si="4910"/>
        <v>191.26</v>
      </c>
      <c r="AQ1184" s="22">
        <f t="shared" si="4910"/>
        <v>76.13</v>
      </c>
      <c r="AR1184" s="22">
        <v>0.0</v>
      </c>
      <c r="AS1184" s="22">
        <f t="shared" si="27"/>
        <v>76.13</v>
      </c>
      <c r="AT1184" s="22">
        <f t="shared" si="28"/>
        <v>76.13</v>
      </c>
      <c r="AU1184" s="22">
        <f t="shared" si="29"/>
        <v>0</v>
      </c>
      <c r="AV1184" s="22">
        <f t="shared" si="4854"/>
        <v>9951.6</v>
      </c>
      <c r="AW1184" s="22">
        <f t="shared" si="31"/>
        <v>9951.6</v>
      </c>
      <c r="AX1184" s="22">
        <f t="shared" si="32"/>
        <v>0</v>
      </c>
      <c r="AY1184" s="22">
        <v>175.06</v>
      </c>
      <c r="AZ1184" s="22">
        <f t="shared" si="33"/>
        <v>175.06</v>
      </c>
      <c r="BA1184" s="22">
        <f t="shared" si="34"/>
        <v>0</v>
      </c>
      <c r="BB1184" s="22">
        <f t="shared" si="35"/>
        <v>10126.66</v>
      </c>
      <c r="BC1184" s="22">
        <f t="shared" ref="BC1184:BD1184" si="4911">SUM(AW1184+AZ1184)</f>
        <v>10126.66</v>
      </c>
      <c r="BD1184" s="22">
        <f t="shared" si="4911"/>
        <v>0</v>
      </c>
      <c r="BE1184" s="22">
        <f t="shared" si="37"/>
        <v>0</v>
      </c>
      <c r="BF1184" s="27">
        <v>0.0</v>
      </c>
      <c r="BG1184" s="22">
        <f t="shared" si="38"/>
        <v>0</v>
      </c>
      <c r="BH1184" s="22">
        <f t="shared" si="39"/>
        <v>0</v>
      </c>
      <c r="BI1184" s="22">
        <v>283.41</v>
      </c>
      <c r="BJ1184" s="22">
        <f t="shared" si="40"/>
        <v>283.41</v>
      </c>
      <c r="BK1184" s="22">
        <f t="shared" si="41"/>
        <v>0</v>
      </c>
      <c r="BL1184" s="22"/>
      <c r="BM1184" s="22">
        <f t="shared" si="42"/>
        <v>0</v>
      </c>
      <c r="BN1184" s="22" t="str">
        <f t="shared" si="43"/>
        <v/>
      </c>
      <c r="BO1184" s="22">
        <f t="shared" ref="BO1184:BQ1184" si="4912">BF1184+BI1184+BL1184</f>
        <v>283.41</v>
      </c>
      <c r="BP1184" s="22">
        <f t="shared" si="4912"/>
        <v>283.41</v>
      </c>
      <c r="BQ1184" s="22">
        <f t="shared" si="4912"/>
        <v>0</v>
      </c>
      <c r="BR1184" s="22">
        <f t="shared" si="45"/>
        <v>0</v>
      </c>
      <c r="BS1184" s="22">
        <v>0.0</v>
      </c>
      <c r="BT1184" s="22">
        <f t="shared" si="46"/>
        <v>0</v>
      </c>
      <c r="BU1184" s="22">
        <f t="shared" si="47"/>
        <v>0</v>
      </c>
      <c r="BV1184" s="22">
        <f t="shared" si="48"/>
        <v>0</v>
      </c>
      <c r="BW1184" s="27">
        <v>319.23</v>
      </c>
      <c r="BX1184" s="22">
        <f t="shared" si="49"/>
        <v>319.23</v>
      </c>
      <c r="BY1184" s="22">
        <f t="shared" si="50"/>
        <v>0</v>
      </c>
      <c r="BZ1184" s="22">
        <f t="shared" si="51"/>
        <v>0</v>
      </c>
      <c r="CA1184" s="22">
        <f t="shared" si="52"/>
        <v>0</v>
      </c>
    </row>
    <row r="1185" ht="14.25" customHeight="1">
      <c r="A1185" s="14" t="s">
        <v>5216</v>
      </c>
      <c r="B1185" s="30" t="s">
        <v>4807</v>
      </c>
      <c r="C1185" s="14"/>
      <c r="D1185" s="14" t="s">
        <v>5217</v>
      </c>
      <c r="E1185" s="14" t="s">
        <v>1010</v>
      </c>
      <c r="F1185" s="14" t="s">
        <v>3767</v>
      </c>
      <c r="G1185" s="14" t="s">
        <v>5218</v>
      </c>
      <c r="H1185" s="25" t="s">
        <v>4810</v>
      </c>
      <c r="I1185" s="26">
        <v>76.13</v>
      </c>
      <c r="J1185" s="22">
        <v>0.0</v>
      </c>
      <c r="K1185" s="22">
        <f t="shared" si="6"/>
        <v>0</v>
      </c>
      <c r="L1185" s="22">
        <f t="shared" si="7"/>
        <v>0</v>
      </c>
      <c r="M1185" s="22">
        <v>0.0</v>
      </c>
      <c r="N1185" s="22">
        <f t="shared" si="8"/>
        <v>0</v>
      </c>
      <c r="O1185" s="22">
        <f t="shared" si="9"/>
        <v>0</v>
      </c>
      <c r="P1185" s="22">
        <v>10.0</v>
      </c>
      <c r="Q1185" s="22">
        <f t="shared" si="10"/>
        <v>0</v>
      </c>
      <c r="R1185" s="22">
        <f t="shared" si="11"/>
        <v>10</v>
      </c>
      <c r="S1185" s="22">
        <v>100.0</v>
      </c>
      <c r="T1185" s="22">
        <f t="shared" si="12"/>
        <v>33.87</v>
      </c>
      <c r="U1185" s="22">
        <f t="shared" si="13"/>
        <v>66.13</v>
      </c>
      <c r="V1185" s="22">
        <f t="shared" si="14"/>
        <v>0</v>
      </c>
      <c r="W1185" s="22">
        <v>13.9</v>
      </c>
      <c r="X1185" s="22">
        <f t="shared" si="15"/>
        <v>13.9</v>
      </c>
      <c r="Y1185" s="22">
        <f t="shared" si="16"/>
        <v>0</v>
      </c>
      <c r="Z1185" s="22">
        <v>0.39</v>
      </c>
      <c r="AA1185" s="22">
        <f t="shared" si="17"/>
        <v>0.39</v>
      </c>
      <c r="AB1185" s="22">
        <f t="shared" si="18"/>
        <v>0</v>
      </c>
      <c r="AC1185" s="22">
        <v>68.87</v>
      </c>
      <c r="AD1185" s="22">
        <f t="shared" si="19"/>
        <v>68.87</v>
      </c>
      <c r="AE1185" s="22">
        <f t="shared" si="20"/>
        <v>0</v>
      </c>
      <c r="AF1185" s="22">
        <v>1.37</v>
      </c>
      <c r="AG1185" s="22">
        <f t="shared" si="21"/>
        <v>1.37</v>
      </c>
      <c r="AH1185" s="22">
        <f t="shared" si="22"/>
        <v>0</v>
      </c>
      <c r="AI1185" s="22">
        <v>60.86</v>
      </c>
      <c r="AJ1185" s="22">
        <f t="shared" si="23"/>
        <v>60.86</v>
      </c>
      <c r="AK1185" s="22">
        <f t="shared" si="24"/>
        <v>0</v>
      </c>
      <c r="AL1185" s="22">
        <f t="shared" ref="AL1185:AN1185" si="4913">AF1185+AI1185</f>
        <v>62.23</v>
      </c>
      <c r="AM1185" s="22">
        <f t="shared" si="4913"/>
        <v>62.23</v>
      </c>
      <c r="AN1185" s="22">
        <f t="shared" si="4913"/>
        <v>0</v>
      </c>
      <c r="AO1185" s="22">
        <f t="shared" ref="AO1185:AQ1185" si="4914">SUM(J1185+M1185+P1185+S1185+W1185+Z1185+AC1185+AF1185+AI1185)</f>
        <v>255.39</v>
      </c>
      <c r="AP1185" s="22">
        <f t="shared" si="4914"/>
        <v>179.26</v>
      </c>
      <c r="AQ1185" s="22">
        <f t="shared" si="4914"/>
        <v>76.13</v>
      </c>
      <c r="AR1185" s="22">
        <v>0.0</v>
      </c>
      <c r="AS1185" s="22">
        <f t="shared" si="27"/>
        <v>76.13</v>
      </c>
      <c r="AT1185" s="22">
        <f t="shared" si="28"/>
        <v>76.13</v>
      </c>
      <c r="AU1185" s="22">
        <f t="shared" si="29"/>
        <v>0</v>
      </c>
      <c r="AV1185" s="22">
        <f t="shared" si="4854"/>
        <v>9951.6</v>
      </c>
      <c r="AW1185" s="22">
        <f t="shared" si="31"/>
        <v>9951.6</v>
      </c>
      <c r="AX1185" s="22">
        <f t="shared" si="32"/>
        <v>0</v>
      </c>
      <c r="AY1185" s="22">
        <v>175.06</v>
      </c>
      <c r="AZ1185" s="22">
        <f t="shared" si="33"/>
        <v>175.06</v>
      </c>
      <c r="BA1185" s="22">
        <f t="shared" si="34"/>
        <v>0</v>
      </c>
      <c r="BB1185" s="22">
        <f t="shared" si="35"/>
        <v>10126.66</v>
      </c>
      <c r="BC1185" s="22">
        <f t="shared" ref="BC1185:BD1185" si="4915">SUM(AW1185+AZ1185)</f>
        <v>10126.66</v>
      </c>
      <c r="BD1185" s="22">
        <f t="shared" si="4915"/>
        <v>0</v>
      </c>
      <c r="BE1185" s="22">
        <f t="shared" si="37"/>
        <v>0</v>
      </c>
      <c r="BF1185" s="27">
        <v>0.0</v>
      </c>
      <c r="BG1185" s="22">
        <f t="shared" si="38"/>
        <v>0</v>
      </c>
      <c r="BH1185" s="22">
        <f t="shared" si="39"/>
        <v>0</v>
      </c>
      <c r="BI1185" s="22">
        <v>105.65</v>
      </c>
      <c r="BJ1185" s="22">
        <f t="shared" si="40"/>
        <v>105.65</v>
      </c>
      <c r="BK1185" s="22">
        <f t="shared" si="41"/>
        <v>0</v>
      </c>
      <c r="BL1185" s="22"/>
      <c r="BM1185" s="22">
        <f t="shared" si="42"/>
        <v>0</v>
      </c>
      <c r="BN1185" s="22" t="str">
        <f t="shared" si="43"/>
        <v/>
      </c>
      <c r="BO1185" s="22">
        <f t="shared" ref="BO1185:BQ1185" si="4916">BF1185+BI1185+BL1185</f>
        <v>105.65</v>
      </c>
      <c r="BP1185" s="22">
        <f t="shared" si="4916"/>
        <v>105.65</v>
      </c>
      <c r="BQ1185" s="22">
        <f t="shared" si="4916"/>
        <v>0</v>
      </c>
      <c r="BR1185" s="22">
        <f t="shared" si="45"/>
        <v>0</v>
      </c>
      <c r="BS1185" s="22">
        <v>5423.8</v>
      </c>
      <c r="BT1185" s="22">
        <f t="shared" si="46"/>
        <v>5423.8</v>
      </c>
      <c r="BU1185" s="22">
        <f t="shared" si="47"/>
        <v>0</v>
      </c>
      <c r="BV1185" s="22">
        <f t="shared" si="48"/>
        <v>0</v>
      </c>
      <c r="BW1185" s="27">
        <v>0.0</v>
      </c>
      <c r="BX1185" s="22">
        <f t="shared" si="49"/>
        <v>0</v>
      </c>
      <c r="BY1185" s="22">
        <f t="shared" si="50"/>
        <v>0</v>
      </c>
      <c r="BZ1185" s="22">
        <f t="shared" si="51"/>
        <v>0</v>
      </c>
      <c r="CA1185" s="22">
        <f t="shared" si="52"/>
        <v>0</v>
      </c>
    </row>
    <row r="1186" ht="14.25" customHeight="1">
      <c r="A1186" s="14" t="s">
        <v>5219</v>
      </c>
      <c r="B1186" s="30" t="s">
        <v>4807</v>
      </c>
      <c r="C1186" s="14"/>
      <c r="D1186" s="14" t="s">
        <v>5220</v>
      </c>
      <c r="E1186" s="14" t="s">
        <v>1228</v>
      </c>
      <c r="F1186" s="14" t="s">
        <v>215</v>
      </c>
      <c r="G1186" s="14" t="s">
        <v>5221</v>
      </c>
      <c r="H1186" s="25" t="s">
        <v>4810</v>
      </c>
      <c r="I1186" s="26">
        <v>76.13</v>
      </c>
      <c r="J1186" s="22">
        <v>0.0</v>
      </c>
      <c r="K1186" s="22">
        <f t="shared" si="6"/>
        <v>0</v>
      </c>
      <c r="L1186" s="22">
        <f t="shared" si="7"/>
        <v>0</v>
      </c>
      <c r="M1186" s="22">
        <v>0.0</v>
      </c>
      <c r="N1186" s="22">
        <f t="shared" si="8"/>
        <v>0</v>
      </c>
      <c r="O1186" s="22">
        <f t="shared" si="9"/>
        <v>0</v>
      </c>
      <c r="P1186" s="22">
        <v>10.0</v>
      </c>
      <c r="Q1186" s="22">
        <f t="shared" si="10"/>
        <v>0</v>
      </c>
      <c r="R1186" s="22">
        <f t="shared" si="11"/>
        <v>10</v>
      </c>
      <c r="S1186" s="22">
        <v>100.0</v>
      </c>
      <c r="T1186" s="22">
        <f t="shared" si="12"/>
        <v>33.87</v>
      </c>
      <c r="U1186" s="22">
        <f t="shared" si="13"/>
        <v>66.13</v>
      </c>
      <c r="V1186" s="22">
        <f t="shared" si="14"/>
        <v>0</v>
      </c>
      <c r="W1186" s="22">
        <v>13.9</v>
      </c>
      <c r="X1186" s="22">
        <f t="shared" si="15"/>
        <v>13.9</v>
      </c>
      <c r="Y1186" s="22">
        <f t="shared" si="16"/>
        <v>0</v>
      </c>
      <c r="Z1186" s="22">
        <v>0.39</v>
      </c>
      <c r="AA1186" s="22">
        <f t="shared" si="17"/>
        <v>0.39</v>
      </c>
      <c r="AB1186" s="22">
        <f t="shared" si="18"/>
        <v>0</v>
      </c>
      <c r="AC1186" s="22">
        <v>68.87</v>
      </c>
      <c r="AD1186" s="22">
        <f t="shared" si="19"/>
        <v>68.87</v>
      </c>
      <c r="AE1186" s="22">
        <f t="shared" si="20"/>
        <v>0</v>
      </c>
      <c r="AF1186" s="22">
        <v>1.37</v>
      </c>
      <c r="AG1186" s="22">
        <f t="shared" si="21"/>
        <v>1.37</v>
      </c>
      <c r="AH1186" s="22">
        <f t="shared" si="22"/>
        <v>0</v>
      </c>
      <c r="AI1186" s="22">
        <v>60.86</v>
      </c>
      <c r="AJ1186" s="22">
        <f t="shared" si="23"/>
        <v>60.86</v>
      </c>
      <c r="AK1186" s="22">
        <f t="shared" si="24"/>
        <v>0</v>
      </c>
      <c r="AL1186" s="22">
        <f t="shared" ref="AL1186:AN1186" si="4917">AF1186+AI1186</f>
        <v>62.23</v>
      </c>
      <c r="AM1186" s="22">
        <f t="shared" si="4917"/>
        <v>62.23</v>
      </c>
      <c r="AN1186" s="22">
        <f t="shared" si="4917"/>
        <v>0</v>
      </c>
      <c r="AO1186" s="22">
        <f t="shared" ref="AO1186:AQ1186" si="4918">SUM(J1186+M1186+P1186+S1186+W1186+Z1186+AC1186+AF1186+AI1186)</f>
        <v>255.39</v>
      </c>
      <c r="AP1186" s="22">
        <f t="shared" si="4918"/>
        <v>179.26</v>
      </c>
      <c r="AQ1186" s="22">
        <f t="shared" si="4918"/>
        <v>76.13</v>
      </c>
      <c r="AR1186" s="22">
        <v>0.0</v>
      </c>
      <c r="AS1186" s="22">
        <f t="shared" si="27"/>
        <v>76.13</v>
      </c>
      <c r="AT1186" s="22">
        <f t="shared" si="28"/>
        <v>76.13</v>
      </c>
      <c r="AU1186" s="22">
        <f t="shared" si="29"/>
        <v>0</v>
      </c>
      <c r="AV1186" s="22">
        <f t="shared" si="4854"/>
        <v>9951.6</v>
      </c>
      <c r="AW1186" s="22">
        <f t="shared" si="31"/>
        <v>9951.6</v>
      </c>
      <c r="AX1186" s="22">
        <f t="shared" si="32"/>
        <v>0</v>
      </c>
      <c r="AY1186" s="22">
        <v>175.06</v>
      </c>
      <c r="AZ1186" s="22">
        <f t="shared" si="33"/>
        <v>175.06</v>
      </c>
      <c r="BA1186" s="22">
        <f t="shared" si="34"/>
        <v>0</v>
      </c>
      <c r="BB1186" s="22">
        <f t="shared" si="35"/>
        <v>10126.66</v>
      </c>
      <c r="BC1186" s="22">
        <f t="shared" ref="BC1186:BD1186" si="4919">SUM(AW1186+AZ1186)</f>
        <v>10126.66</v>
      </c>
      <c r="BD1186" s="22">
        <f t="shared" si="4919"/>
        <v>0</v>
      </c>
      <c r="BE1186" s="22">
        <f t="shared" si="37"/>
        <v>0</v>
      </c>
      <c r="BF1186" s="27">
        <v>0.0</v>
      </c>
      <c r="BG1186" s="22">
        <f t="shared" si="38"/>
        <v>0</v>
      </c>
      <c r="BH1186" s="22">
        <f t="shared" si="39"/>
        <v>0</v>
      </c>
      <c r="BI1186" s="22">
        <v>799.01</v>
      </c>
      <c r="BJ1186" s="22">
        <f t="shared" si="40"/>
        <v>799.01</v>
      </c>
      <c r="BK1186" s="22">
        <f t="shared" si="41"/>
        <v>0</v>
      </c>
      <c r="BL1186" s="22"/>
      <c r="BM1186" s="22">
        <f t="shared" si="42"/>
        <v>0</v>
      </c>
      <c r="BN1186" s="22" t="str">
        <f t="shared" si="43"/>
        <v/>
      </c>
      <c r="BO1186" s="22">
        <f t="shared" ref="BO1186:BQ1186" si="4920">BF1186+BI1186+BL1186</f>
        <v>799.01</v>
      </c>
      <c r="BP1186" s="22">
        <f t="shared" si="4920"/>
        <v>799.01</v>
      </c>
      <c r="BQ1186" s="22">
        <f t="shared" si="4920"/>
        <v>0</v>
      </c>
      <c r="BR1186" s="22">
        <f t="shared" si="45"/>
        <v>0</v>
      </c>
      <c r="BS1186" s="22">
        <v>0.0</v>
      </c>
      <c r="BT1186" s="22">
        <f t="shared" si="46"/>
        <v>0</v>
      </c>
      <c r="BU1186" s="22">
        <f t="shared" si="47"/>
        <v>0</v>
      </c>
      <c r="BV1186" s="22">
        <f t="shared" si="48"/>
        <v>0</v>
      </c>
      <c r="BW1186" s="27">
        <v>404.36</v>
      </c>
      <c r="BX1186" s="22">
        <f t="shared" si="49"/>
        <v>404.36</v>
      </c>
      <c r="BY1186" s="22">
        <f t="shared" si="50"/>
        <v>0</v>
      </c>
      <c r="BZ1186" s="22">
        <f t="shared" si="51"/>
        <v>0</v>
      </c>
      <c r="CA1186" s="22">
        <f t="shared" si="52"/>
        <v>0</v>
      </c>
    </row>
    <row r="1187" ht="14.25" customHeight="1">
      <c r="A1187" s="14" t="s">
        <v>5222</v>
      </c>
      <c r="B1187" s="30" t="s">
        <v>4807</v>
      </c>
      <c r="C1187" s="14"/>
      <c r="D1187" s="14" t="s">
        <v>5223</v>
      </c>
      <c r="E1187" s="14" t="s">
        <v>1010</v>
      </c>
      <c r="F1187" s="14" t="s">
        <v>198</v>
      </c>
      <c r="G1187" s="14" t="s">
        <v>5224</v>
      </c>
      <c r="H1187" s="25" t="s">
        <v>4810</v>
      </c>
      <c r="I1187" s="26">
        <v>76.13</v>
      </c>
      <c r="J1187" s="22">
        <v>0.0</v>
      </c>
      <c r="K1187" s="22">
        <f t="shared" si="6"/>
        <v>0</v>
      </c>
      <c r="L1187" s="22">
        <f t="shared" si="7"/>
        <v>0</v>
      </c>
      <c r="M1187" s="22">
        <v>0.0</v>
      </c>
      <c r="N1187" s="22">
        <f t="shared" si="8"/>
        <v>0</v>
      </c>
      <c r="O1187" s="22">
        <f t="shared" si="9"/>
        <v>0</v>
      </c>
      <c r="P1187" s="22">
        <v>10.0</v>
      </c>
      <c r="Q1187" s="22">
        <f t="shared" si="10"/>
        <v>0</v>
      </c>
      <c r="R1187" s="22">
        <f t="shared" si="11"/>
        <v>10</v>
      </c>
      <c r="S1187" s="22">
        <v>100.0</v>
      </c>
      <c r="T1187" s="22">
        <f t="shared" si="12"/>
        <v>33.87</v>
      </c>
      <c r="U1187" s="22">
        <f t="shared" si="13"/>
        <v>66.13</v>
      </c>
      <c r="V1187" s="22">
        <f t="shared" si="14"/>
        <v>0</v>
      </c>
      <c r="W1187" s="22">
        <v>13.9</v>
      </c>
      <c r="X1187" s="22">
        <f t="shared" si="15"/>
        <v>13.9</v>
      </c>
      <c r="Y1187" s="22">
        <f t="shared" si="16"/>
        <v>0</v>
      </c>
      <c r="Z1187" s="22">
        <v>0.39</v>
      </c>
      <c r="AA1187" s="22">
        <f t="shared" si="17"/>
        <v>0.39</v>
      </c>
      <c r="AB1187" s="22">
        <f t="shared" si="18"/>
        <v>0</v>
      </c>
      <c r="AC1187" s="22">
        <v>68.87</v>
      </c>
      <c r="AD1187" s="22">
        <f t="shared" si="19"/>
        <v>68.87</v>
      </c>
      <c r="AE1187" s="22">
        <f t="shared" si="20"/>
        <v>0</v>
      </c>
      <c r="AF1187" s="22">
        <v>1.37</v>
      </c>
      <c r="AG1187" s="22">
        <f t="shared" si="21"/>
        <v>1.37</v>
      </c>
      <c r="AH1187" s="22">
        <f t="shared" si="22"/>
        <v>0</v>
      </c>
      <c r="AI1187" s="22">
        <v>60.86</v>
      </c>
      <c r="AJ1187" s="22">
        <f t="shared" si="23"/>
        <v>60.86</v>
      </c>
      <c r="AK1187" s="22">
        <f t="shared" si="24"/>
        <v>0</v>
      </c>
      <c r="AL1187" s="22">
        <f t="shared" ref="AL1187:AN1187" si="4921">AF1187+AI1187</f>
        <v>62.23</v>
      </c>
      <c r="AM1187" s="22">
        <f t="shared" si="4921"/>
        <v>62.23</v>
      </c>
      <c r="AN1187" s="22">
        <f t="shared" si="4921"/>
        <v>0</v>
      </c>
      <c r="AO1187" s="22">
        <f t="shared" ref="AO1187:AQ1187" si="4922">SUM(J1187+M1187+P1187+S1187+W1187+Z1187+AC1187+AF1187+AI1187)</f>
        <v>255.39</v>
      </c>
      <c r="AP1187" s="22">
        <f t="shared" si="4922"/>
        <v>179.26</v>
      </c>
      <c r="AQ1187" s="22">
        <f t="shared" si="4922"/>
        <v>76.13</v>
      </c>
      <c r="AR1187" s="22">
        <v>0.0</v>
      </c>
      <c r="AS1187" s="22">
        <f t="shared" si="27"/>
        <v>76.13</v>
      </c>
      <c r="AT1187" s="22">
        <f t="shared" si="28"/>
        <v>76.13</v>
      </c>
      <c r="AU1187" s="22">
        <f t="shared" si="29"/>
        <v>0</v>
      </c>
      <c r="AV1187" s="22">
        <f t="shared" si="4854"/>
        <v>9951.6</v>
      </c>
      <c r="AW1187" s="22">
        <f t="shared" si="31"/>
        <v>9951.6</v>
      </c>
      <c r="AX1187" s="22">
        <f t="shared" si="32"/>
        <v>0</v>
      </c>
      <c r="AY1187" s="22">
        <v>175.06</v>
      </c>
      <c r="AZ1187" s="22">
        <f t="shared" si="33"/>
        <v>175.06</v>
      </c>
      <c r="BA1187" s="22">
        <f t="shared" si="34"/>
        <v>0</v>
      </c>
      <c r="BB1187" s="22">
        <f t="shared" si="35"/>
        <v>10126.66</v>
      </c>
      <c r="BC1187" s="22">
        <f t="shared" ref="BC1187:BD1187" si="4923">SUM(AW1187+AZ1187)</f>
        <v>10126.66</v>
      </c>
      <c r="BD1187" s="22">
        <f t="shared" si="4923"/>
        <v>0</v>
      </c>
      <c r="BE1187" s="22">
        <f t="shared" si="37"/>
        <v>0</v>
      </c>
      <c r="BF1187" s="27">
        <v>0.0</v>
      </c>
      <c r="BG1187" s="22">
        <f t="shared" si="38"/>
        <v>0</v>
      </c>
      <c r="BH1187" s="22">
        <f t="shared" si="39"/>
        <v>0</v>
      </c>
      <c r="BI1187" s="22">
        <v>0.0</v>
      </c>
      <c r="BJ1187" s="22">
        <f t="shared" si="40"/>
        <v>0</v>
      </c>
      <c r="BK1187" s="22">
        <f t="shared" si="41"/>
        <v>0</v>
      </c>
      <c r="BL1187" s="22"/>
      <c r="BM1187" s="22">
        <f t="shared" si="42"/>
        <v>0</v>
      </c>
      <c r="BN1187" s="22" t="str">
        <f t="shared" si="43"/>
        <v/>
      </c>
      <c r="BO1187" s="22">
        <f t="shared" ref="BO1187:BQ1187" si="4924">BF1187+BI1187+BL1187</f>
        <v>0</v>
      </c>
      <c r="BP1187" s="22">
        <f t="shared" si="4924"/>
        <v>0</v>
      </c>
      <c r="BQ1187" s="22">
        <f t="shared" si="4924"/>
        <v>0</v>
      </c>
      <c r="BR1187" s="22">
        <f t="shared" si="45"/>
        <v>0</v>
      </c>
      <c r="BS1187" s="22">
        <v>2711.9</v>
      </c>
      <c r="BT1187" s="22">
        <f t="shared" si="46"/>
        <v>2711.9</v>
      </c>
      <c r="BU1187" s="22">
        <f t="shared" si="47"/>
        <v>0</v>
      </c>
      <c r="BV1187" s="22">
        <f t="shared" si="48"/>
        <v>0</v>
      </c>
      <c r="BW1187" s="27">
        <v>3862.67</v>
      </c>
      <c r="BX1187" s="22">
        <f t="shared" si="49"/>
        <v>3862.67</v>
      </c>
      <c r="BY1187" s="22">
        <f t="shared" si="50"/>
        <v>0</v>
      </c>
      <c r="BZ1187" s="22">
        <f t="shared" si="51"/>
        <v>0</v>
      </c>
      <c r="CA1187" s="22">
        <f t="shared" si="52"/>
        <v>0</v>
      </c>
    </row>
    <row r="1188" ht="14.25" customHeight="1">
      <c r="A1188" s="14" t="s">
        <v>5225</v>
      </c>
      <c r="B1188" s="30" t="s">
        <v>4807</v>
      </c>
      <c r="C1188" s="14"/>
      <c r="D1188" s="14" t="s">
        <v>5226</v>
      </c>
      <c r="E1188" s="14" t="s">
        <v>1010</v>
      </c>
      <c r="F1188" s="14" t="s">
        <v>191</v>
      </c>
      <c r="G1188" s="14" t="s">
        <v>5227</v>
      </c>
      <c r="H1188" s="25" t="s">
        <v>4810</v>
      </c>
      <c r="I1188" s="26">
        <v>76.13</v>
      </c>
      <c r="J1188" s="22">
        <v>0.0</v>
      </c>
      <c r="K1188" s="22">
        <f t="shared" si="6"/>
        <v>0</v>
      </c>
      <c r="L1188" s="22">
        <f t="shared" si="7"/>
        <v>0</v>
      </c>
      <c r="M1188" s="22">
        <v>0.0</v>
      </c>
      <c r="N1188" s="22">
        <f t="shared" si="8"/>
        <v>0</v>
      </c>
      <c r="O1188" s="22">
        <f t="shared" si="9"/>
        <v>0</v>
      </c>
      <c r="P1188" s="22">
        <v>22.0</v>
      </c>
      <c r="Q1188" s="22">
        <f t="shared" si="10"/>
        <v>0</v>
      </c>
      <c r="R1188" s="22">
        <f t="shared" si="11"/>
        <v>22</v>
      </c>
      <c r="S1188" s="22">
        <v>100.0</v>
      </c>
      <c r="T1188" s="22">
        <f t="shared" si="12"/>
        <v>45.87</v>
      </c>
      <c r="U1188" s="22">
        <f t="shared" si="13"/>
        <v>54.13</v>
      </c>
      <c r="V1188" s="22">
        <f t="shared" si="14"/>
        <v>0</v>
      </c>
      <c r="W1188" s="22">
        <v>13.9</v>
      </c>
      <c r="X1188" s="22">
        <f t="shared" si="15"/>
        <v>13.9</v>
      </c>
      <c r="Y1188" s="22">
        <f t="shared" si="16"/>
        <v>0</v>
      </c>
      <c r="Z1188" s="22">
        <v>0.39</v>
      </c>
      <c r="AA1188" s="22">
        <f t="shared" si="17"/>
        <v>0.39</v>
      </c>
      <c r="AB1188" s="22">
        <f t="shared" si="18"/>
        <v>0</v>
      </c>
      <c r="AC1188" s="22">
        <v>68.87</v>
      </c>
      <c r="AD1188" s="22">
        <f t="shared" si="19"/>
        <v>68.87</v>
      </c>
      <c r="AE1188" s="22">
        <f t="shared" si="20"/>
        <v>0</v>
      </c>
      <c r="AF1188" s="22">
        <v>1.37</v>
      </c>
      <c r="AG1188" s="22">
        <f t="shared" si="21"/>
        <v>1.37</v>
      </c>
      <c r="AH1188" s="22">
        <f t="shared" si="22"/>
        <v>0</v>
      </c>
      <c r="AI1188" s="22">
        <v>60.86</v>
      </c>
      <c r="AJ1188" s="22">
        <f t="shared" si="23"/>
        <v>60.86</v>
      </c>
      <c r="AK1188" s="22">
        <f t="shared" si="24"/>
        <v>0</v>
      </c>
      <c r="AL1188" s="22">
        <f t="shared" ref="AL1188:AN1188" si="4925">AF1188+AI1188</f>
        <v>62.23</v>
      </c>
      <c r="AM1188" s="22">
        <f t="shared" si="4925"/>
        <v>62.23</v>
      </c>
      <c r="AN1188" s="22">
        <f t="shared" si="4925"/>
        <v>0</v>
      </c>
      <c r="AO1188" s="22">
        <f t="shared" ref="AO1188:AQ1188" si="4926">SUM(J1188+M1188+P1188+S1188+W1188+Z1188+AC1188+AF1188+AI1188)</f>
        <v>267.39</v>
      </c>
      <c r="AP1188" s="22">
        <f t="shared" si="4926"/>
        <v>191.26</v>
      </c>
      <c r="AQ1188" s="22">
        <f t="shared" si="4926"/>
        <v>76.13</v>
      </c>
      <c r="AR1188" s="22">
        <v>0.0</v>
      </c>
      <c r="AS1188" s="22">
        <f t="shared" si="27"/>
        <v>76.13</v>
      </c>
      <c r="AT1188" s="22">
        <f t="shared" si="28"/>
        <v>76.13</v>
      </c>
      <c r="AU1188" s="22">
        <f t="shared" si="29"/>
        <v>0</v>
      </c>
      <c r="AV1188" s="22">
        <f t="shared" si="4854"/>
        <v>9951.6</v>
      </c>
      <c r="AW1188" s="22">
        <f t="shared" si="31"/>
        <v>9951.6</v>
      </c>
      <c r="AX1188" s="22">
        <f t="shared" si="32"/>
        <v>0</v>
      </c>
      <c r="AY1188" s="22">
        <v>175.06</v>
      </c>
      <c r="AZ1188" s="22">
        <f t="shared" si="33"/>
        <v>175.06</v>
      </c>
      <c r="BA1188" s="22">
        <f t="shared" si="34"/>
        <v>0</v>
      </c>
      <c r="BB1188" s="22">
        <f t="shared" si="35"/>
        <v>10126.66</v>
      </c>
      <c r="BC1188" s="22">
        <f t="shared" ref="BC1188:BD1188" si="4927">SUM(AW1188+AZ1188)</f>
        <v>10126.66</v>
      </c>
      <c r="BD1188" s="22">
        <f t="shared" si="4927"/>
        <v>0</v>
      </c>
      <c r="BE1188" s="22">
        <f t="shared" si="37"/>
        <v>0</v>
      </c>
      <c r="BF1188" s="27">
        <v>0.0</v>
      </c>
      <c r="BG1188" s="22">
        <f t="shared" si="38"/>
        <v>0</v>
      </c>
      <c r="BH1188" s="22">
        <f t="shared" si="39"/>
        <v>0</v>
      </c>
      <c r="BI1188" s="22">
        <v>646.62</v>
      </c>
      <c r="BJ1188" s="22">
        <f t="shared" si="40"/>
        <v>646.62</v>
      </c>
      <c r="BK1188" s="22">
        <f t="shared" si="41"/>
        <v>0</v>
      </c>
      <c r="BL1188" s="22"/>
      <c r="BM1188" s="22">
        <f t="shared" si="42"/>
        <v>0</v>
      </c>
      <c r="BN1188" s="22" t="str">
        <f t="shared" si="43"/>
        <v/>
      </c>
      <c r="BO1188" s="22">
        <f t="shared" ref="BO1188:BQ1188" si="4928">BF1188+BI1188+BL1188</f>
        <v>646.62</v>
      </c>
      <c r="BP1188" s="22">
        <f t="shared" si="4928"/>
        <v>646.62</v>
      </c>
      <c r="BQ1188" s="22">
        <f t="shared" si="4928"/>
        <v>0</v>
      </c>
      <c r="BR1188" s="22">
        <f t="shared" si="45"/>
        <v>0</v>
      </c>
      <c r="BS1188" s="22">
        <v>8135.7</v>
      </c>
      <c r="BT1188" s="22">
        <f t="shared" si="46"/>
        <v>8135.7</v>
      </c>
      <c r="BU1188" s="22">
        <f t="shared" si="47"/>
        <v>0</v>
      </c>
      <c r="BV1188" s="22">
        <f t="shared" si="48"/>
        <v>0</v>
      </c>
      <c r="BW1188" s="27">
        <v>1153.5</v>
      </c>
      <c r="BX1188" s="22">
        <f t="shared" si="49"/>
        <v>1153.5</v>
      </c>
      <c r="BY1188" s="22">
        <f t="shared" si="50"/>
        <v>0</v>
      </c>
      <c r="BZ1188" s="22">
        <f t="shared" si="51"/>
        <v>0</v>
      </c>
      <c r="CA1188" s="22">
        <f t="shared" si="52"/>
        <v>0</v>
      </c>
    </row>
    <row r="1189" ht="14.25" customHeight="1">
      <c r="A1189" s="14" t="s">
        <v>5228</v>
      </c>
      <c r="B1189" s="30" t="s">
        <v>4807</v>
      </c>
      <c r="C1189" s="14"/>
      <c r="D1189" s="14" t="s">
        <v>5229</v>
      </c>
      <c r="E1189" s="14" t="s">
        <v>1010</v>
      </c>
      <c r="F1189" s="14" t="s">
        <v>577</v>
      </c>
      <c r="G1189" s="14" t="s">
        <v>5230</v>
      </c>
      <c r="H1189" s="25" t="s">
        <v>4810</v>
      </c>
      <c r="I1189" s="26">
        <v>76.13</v>
      </c>
      <c r="J1189" s="22">
        <v>0.0</v>
      </c>
      <c r="K1189" s="22">
        <f t="shared" si="6"/>
        <v>0</v>
      </c>
      <c r="L1189" s="22">
        <f t="shared" si="7"/>
        <v>0</v>
      </c>
      <c r="M1189" s="22">
        <v>0.0</v>
      </c>
      <c r="N1189" s="22">
        <f t="shared" si="8"/>
        <v>0</v>
      </c>
      <c r="O1189" s="22">
        <f t="shared" si="9"/>
        <v>0</v>
      </c>
      <c r="P1189" s="22">
        <v>10.0</v>
      </c>
      <c r="Q1189" s="22">
        <f t="shared" si="10"/>
        <v>0</v>
      </c>
      <c r="R1189" s="22">
        <f t="shared" si="11"/>
        <v>10</v>
      </c>
      <c r="S1189" s="22">
        <v>100.0</v>
      </c>
      <c r="T1189" s="22">
        <f t="shared" si="12"/>
        <v>33.87</v>
      </c>
      <c r="U1189" s="22">
        <f t="shared" si="13"/>
        <v>66.13</v>
      </c>
      <c r="V1189" s="22">
        <f t="shared" si="14"/>
        <v>0</v>
      </c>
      <c r="W1189" s="22">
        <v>13.9</v>
      </c>
      <c r="X1189" s="22">
        <f t="shared" si="15"/>
        <v>13.9</v>
      </c>
      <c r="Y1189" s="22">
        <f t="shared" si="16"/>
        <v>0</v>
      </c>
      <c r="Z1189" s="22">
        <v>0.39</v>
      </c>
      <c r="AA1189" s="22">
        <f t="shared" si="17"/>
        <v>0.39</v>
      </c>
      <c r="AB1189" s="22">
        <f t="shared" si="18"/>
        <v>0</v>
      </c>
      <c r="AC1189" s="22">
        <v>68.87</v>
      </c>
      <c r="AD1189" s="22">
        <f t="shared" si="19"/>
        <v>68.87</v>
      </c>
      <c r="AE1189" s="22">
        <f t="shared" si="20"/>
        <v>0</v>
      </c>
      <c r="AF1189" s="22">
        <v>1.37</v>
      </c>
      <c r="AG1189" s="22">
        <f t="shared" si="21"/>
        <v>1.37</v>
      </c>
      <c r="AH1189" s="22">
        <f t="shared" si="22"/>
        <v>0</v>
      </c>
      <c r="AI1189" s="22">
        <v>60.86</v>
      </c>
      <c r="AJ1189" s="22">
        <f t="shared" si="23"/>
        <v>60.86</v>
      </c>
      <c r="AK1189" s="22">
        <f t="shared" si="24"/>
        <v>0</v>
      </c>
      <c r="AL1189" s="22">
        <f t="shared" ref="AL1189:AN1189" si="4929">AF1189+AI1189</f>
        <v>62.23</v>
      </c>
      <c r="AM1189" s="22">
        <f t="shared" si="4929"/>
        <v>62.23</v>
      </c>
      <c r="AN1189" s="22">
        <f t="shared" si="4929"/>
        <v>0</v>
      </c>
      <c r="AO1189" s="22">
        <f t="shared" ref="AO1189:AQ1189" si="4930">SUM(J1189+M1189+P1189+S1189+W1189+Z1189+AC1189+AF1189+AI1189)</f>
        <v>255.39</v>
      </c>
      <c r="AP1189" s="22">
        <f t="shared" si="4930"/>
        <v>179.26</v>
      </c>
      <c r="AQ1189" s="22">
        <f t="shared" si="4930"/>
        <v>76.13</v>
      </c>
      <c r="AR1189" s="22">
        <v>0.0</v>
      </c>
      <c r="AS1189" s="22">
        <f t="shared" si="27"/>
        <v>76.13</v>
      </c>
      <c r="AT1189" s="22">
        <f t="shared" si="28"/>
        <v>76.13</v>
      </c>
      <c r="AU1189" s="22">
        <f t="shared" si="29"/>
        <v>0</v>
      </c>
      <c r="AV1189" s="22">
        <f t="shared" si="4854"/>
        <v>9951.6</v>
      </c>
      <c r="AW1189" s="22">
        <f t="shared" si="31"/>
        <v>9951.6</v>
      </c>
      <c r="AX1189" s="22">
        <f t="shared" si="32"/>
        <v>0</v>
      </c>
      <c r="AY1189" s="22">
        <v>175.06</v>
      </c>
      <c r="AZ1189" s="22">
        <f t="shared" si="33"/>
        <v>175.06</v>
      </c>
      <c r="BA1189" s="22">
        <f t="shared" si="34"/>
        <v>0</v>
      </c>
      <c r="BB1189" s="22">
        <f t="shared" si="35"/>
        <v>10126.66</v>
      </c>
      <c r="BC1189" s="22">
        <f t="shared" ref="BC1189:BD1189" si="4931">SUM(AW1189+AZ1189)</f>
        <v>10126.66</v>
      </c>
      <c r="BD1189" s="22">
        <f t="shared" si="4931"/>
        <v>0</v>
      </c>
      <c r="BE1189" s="22">
        <f t="shared" si="37"/>
        <v>0</v>
      </c>
      <c r="BF1189" s="27">
        <v>0.0</v>
      </c>
      <c r="BG1189" s="22">
        <f t="shared" si="38"/>
        <v>0</v>
      </c>
      <c r="BH1189" s="22">
        <f t="shared" si="39"/>
        <v>0</v>
      </c>
      <c r="BI1189" s="22">
        <v>0.0</v>
      </c>
      <c r="BJ1189" s="22">
        <f t="shared" si="40"/>
        <v>0</v>
      </c>
      <c r="BK1189" s="22">
        <f t="shared" si="41"/>
        <v>0</v>
      </c>
      <c r="BL1189" s="22"/>
      <c r="BM1189" s="22">
        <f t="shared" si="42"/>
        <v>0</v>
      </c>
      <c r="BN1189" s="22" t="str">
        <f t="shared" si="43"/>
        <v/>
      </c>
      <c r="BO1189" s="22">
        <f t="shared" ref="BO1189:BQ1189" si="4932">BF1189+BI1189+BL1189</f>
        <v>0</v>
      </c>
      <c r="BP1189" s="22">
        <f t="shared" si="4932"/>
        <v>0</v>
      </c>
      <c r="BQ1189" s="22">
        <f t="shared" si="4932"/>
        <v>0</v>
      </c>
      <c r="BR1189" s="22">
        <f t="shared" si="45"/>
        <v>0</v>
      </c>
      <c r="BS1189" s="22">
        <v>5423.8</v>
      </c>
      <c r="BT1189" s="22">
        <f t="shared" si="46"/>
        <v>5423.8</v>
      </c>
      <c r="BU1189" s="22">
        <f t="shared" si="47"/>
        <v>0</v>
      </c>
      <c r="BV1189" s="22">
        <f t="shared" si="48"/>
        <v>0</v>
      </c>
      <c r="BW1189" s="27">
        <v>0.0</v>
      </c>
      <c r="BX1189" s="22">
        <f t="shared" si="49"/>
        <v>0</v>
      </c>
      <c r="BY1189" s="22">
        <f t="shared" si="50"/>
        <v>0</v>
      </c>
      <c r="BZ1189" s="22">
        <f t="shared" si="51"/>
        <v>0</v>
      </c>
      <c r="CA1189" s="22">
        <f t="shared" si="52"/>
        <v>0</v>
      </c>
    </row>
    <row r="1190" ht="14.25" customHeight="1">
      <c r="A1190" s="31" t="s">
        <v>5231</v>
      </c>
      <c r="B1190" s="32" t="s">
        <v>4807</v>
      </c>
      <c r="C1190" s="31"/>
      <c r="D1190" s="31" t="s">
        <v>5232</v>
      </c>
      <c r="E1190" s="31" t="s">
        <v>3648</v>
      </c>
      <c r="F1190" s="31" t="s">
        <v>215</v>
      </c>
      <c r="G1190" s="31" t="s">
        <v>5233</v>
      </c>
      <c r="H1190" s="33" t="s">
        <v>4810</v>
      </c>
      <c r="I1190" s="26">
        <v>76.86</v>
      </c>
      <c r="J1190" s="22">
        <v>0.0</v>
      </c>
      <c r="K1190" s="22">
        <f t="shared" si="6"/>
        <v>0</v>
      </c>
      <c r="L1190" s="22">
        <f t="shared" si="7"/>
        <v>0</v>
      </c>
      <c r="M1190" s="22">
        <v>0.0</v>
      </c>
      <c r="N1190" s="22">
        <f t="shared" si="8"/>
        <v>0</v>
      </c>
      <c r="O1190" s="22">
        <f t="shared" si="9"/>
        <v>0</v>
      </c>
      <c r="P1190" s="22">
        <v>10.0</v>
      </c>
      <c r="Q1190" s="22">
        <f t="shared" si="10"/>
        <v>0</v>
      </c>
      <c r="R1190" s="22">
        <f t="shared" si="11"/>
        <v>10</v>
      </c>
      <c r="S1190" s="22">
        <v>100.0</v>
      </c>
      <c r="T1190" s="22">
        <f t="shared" si="12"/>
        <v>33.14</v>
      </c>
      <c r="U1190" s="22">
        <f t="shared" si="13"/>
        <v>66.86</v>
      </c>
      <c r="V1190" s="22">
        <f t="shared" si="14"/>
        <v>0</v>
      </c>
      <c r="W1190" s="22">
        <v>13.9</v>
      </c>
      <c r="X1190" s="22">
        <f t="shared" si="15"/>
        <v>13.9</v>
      </c>
      <c r="Y1190" s="22">
        <f t="shared" si="16"/>
        <v>0</v>
      </c>
      <c r="Z1190" s="22">
        <v>0.39</v>
      </c>
      <c r="AA1190" s="22">
        <f t="shared" si="17"/>
        <v>0.39</v>
      </c>
      <c r="AB1190" s="22">
        <f t="shared" si="18"/>
        <v>0</v>
      </c>
      <c r="AC1190" s="22">
        <v>68.87</v>
      </c>
      <c r="AD1190" s="22">
        <f t="shared" si="19"/>
        <v>68.87</v>
      </c>
      <c r="AE1190" s="22">
        <f t="shared" si="20"/>
        <v>0</v>
      </c>
      <c r="AF1190" s="22">
        <v>1.37</v>
      </c>
      <c r="AG1190" s="22">
        <f t="shared" si="21"/>
        <v>1.37</v>
      </c>
      <c r="AH1190" s="22">
        <f t="shared" si="22"/>
        <v>0</v>
      </c>
      <c r="AI1190" s="22">
        <v>60.17</v>
      </c>
      <c r="AJ1190" s="22">
        <f t="shared" si="23"/>
        <v>60.17</v>
      </c>
      <c r="AK1190" s="22">
        <f t="shared" si="24"/>
        <v>0</v>
      </c>
      <c r="AL1190" s="22">
        <f t="shared" ref="AL1190:AN1190" si="4933">AF1190+AI1190</f>
        <v>61.54</v>
      </c>
      <c r="AM1190" s="22">
        <f t="shared" si="4933"/>
        <v>61.54</v>
      </c>
      <c r="AN1190" s="22">
        <f t="shared" si="4933"/>
        <v>0</v>
      </c>
      <c r="AO1190" s="22">
        <f t="shared" ref="AO1190:AQ1190" si="4934">SUM(J1190+M1190+P1190+S1190+W1190+Z1190+AC1190+AF1190+AI1190)</f>
        <v>254.7</v>
      </c>
      <c r="AP1190" s="22">
        <f t="shared" si="4934"/>
        <v>177.84</v>
      </c>
      <c r="AQ1190" s="22">
        <f t="shared" si="4934"/>
        <v>76.86</v>
      </c>
      <c r="AR1190" s="22">
        <v>0.0</v>
      </c>
      <c r="AS1190" s="22">
        <f t="shared" si="27"/>
        <v>76.86</v>
      </c>
      <c r="AT1190" s="22">
        <f t="shared" si="28"/>
        <v>76.86</v>
      </c>
      <c r="AU1190" s="22">
        <f t="shared" si="29"/>
        <v>0</v>
      </c>
      <c r="AV1190" s="22">
        <f>130.89*120</f>
        <v>15706.8</v>
      </c>
      <c r="AW1190" s="22">
        <f t="shared" si="31"/>
        <v>15706.8</v>
      </c>
      <c r="AX1190" s="22">
        <f t="shared" si="32"/>
        <v>0</v>
      </c>
      <c r="AY1190" s="22">
        <v>253.52</v>
      </c>
      <c r="AZ1190" s="22">
        <f t="shared" si="33"/>
        <v>253.52</v>
      </c>
      <c r="BA1190" s="22">
        <f t="shared" si="34"/>
        <v>0</v>
      </c>
      <c r="BB1190" s="22">
        <f t="shared" si="35"/>
        <v>15960.32</v>
      </c>
      <c r="BC1190" s="22">
        <f t="shared" ref="BC1190:BD1190" si="4935">SUM(AW1190+AZ1190)</f>
        <v>15960.32</v>
      </c>
      <c r="BD1190" s="22">
        <f t="shared" si="4935"/>
        <v>0</v>
      </c>
      <c r="BE1190" s="22">
        <f t="shared" si="37"/>
        <v>0</v>
      </c>
      <c r="BF1190" s="27">
        <v>0.0</v>
      </c>
      <c r="BG1190" s="22">
        <f t="shared" si="38"/>
        <v>0</v>
      </c>
      <c r="BH1190" s="22">
        <f t="shared" si="39"/>
        <v>0</v>
      </c>
      <c r="BI1190" s="22">
        <v>776.35</v>
      </c>
      <c r="BJ1190" s="22">
        <f t="shared" si="40"/>
        <v>776.35</v>
      </c>
      <c r="BK1190" s="22">
        <f t="shared" si="41"/>
        <v>0</v>
      </c>
      <c r="BL1190" s="22"/>
      <c r="BM1190" s="22">
        <f t="shared" si="42"/>
        <v>0</v>
      </c>
      <c r="BN1190" s="22" t="str">
        <f t="shared" si="43"/>
        <v/>
      </c>
      <c r="BO1190" s="22">
        <f t="shared" ref="BO1190:BQ1190" si="4936">BF1190+BI1190+BL1190</f>
        <v>776.35</v>
      </c>
      <c r="BP1190" s="22">
        <f t="shared" si="4936"/>
        <v>776.35</v>
      </c>
      <c r="BQ1190" s="22">
        <f t="shared" si="4936"/>
        <v>0</v>
      </c>
      <c r="BR1190" s="22">
        <f t="shared" si="45"/>
        <v>0</v>
      </c>
      <c r="BS1190" s="22">
        <v>0.0</v>
      </c>
      <c r="BT1190" s="22">
        <f t="shared" si="46"/>
        <v>0</v>
      </c>
      <c r="BU1190" s="22">
        <f t="shared" si="47"/>
        <v>0</v>
      </c>
      <c r="BV1190" s="22">
        <f t="shared" si="48"/>
        <v>0</v>
      </c>
      <c r="BW1190" s="27">
        <v>489.48</v>
      </c>
      <c r="BX1190" s="22">
        <f t="shared" si="49"/>
        <v>489.48</v>
      </c>
      <c r="BY1190" s="22">
        <f t="shared" si="50"/>
        <v>0</v>
      </c>
      <c r="BZ1190" s="22">
        <f t="shared" si="51"/>
        <v>0</v>
      </c>
      <c r="CA1190" s="22">
        <f t="shared" si="52"/>
        <v>0</v>
      </c>
    </row>
  </sheetData>
  <autoFilter ref="$A$1:$CA$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3.88"/>
    <col customWidth="1" min="2" max="2" width="12.5"/>
    <col customWidth="1" min="3" max="3" width="11.63"/>
    <col customWidth="1" min="4" max="4" width="10.88"/>
    <col customWidth="1" min="5" max="26" width="12.38"/>
  </cols>
  <sheetData>
    <row r="1">
      <c r="A1" s="1" t="s">
        <v>0</v>
      </c>
      <c r="B1" s="3"/>
      <c r="C1" s="3"/>
      <c r="D1" s="6"/>
    </row>
    <row r="2">
      <c r="A2" s="8" t="s">
        <v>24</v>
      </c>
      <c r="B2" s="8" t="s">
        <v>46</v>
      </c>
      <c r="C2" s="8" t="s">
        <v>47</v>
      </c>
      <c r="D2" s="8" t="s">
        <v>48</v>
      </c>
    </row>
    <row r="3">
      <c r="A3" s="8">
        <f>COUNTIF('PC Geral'!$AV2:$AV849,"=4554,00")</f>
        <v>0</v>
      </c>
      <c r="B3" s="8">
        <f>COUNTIF('PC Geral'!$AV2:$AV849,"9951,60")</f>
        <v>0</v>
      </c>
      <c r="C3" s="8">
        <f>COUNTIF('PC Geral'!$AV2:$AV849,"=15706,80")</f>
        <v>0</v>
      </c>
      <c r="D3" s="8">
        <f>COUNTIF('PC Geral'!$AV2:$AV849,"=19324,80")</f>
        <v>0</v>
      </c>
    </row>
    <row r="4">
      <c r="A4" s="13">
        <f>SUMIF('PC Geral'!$AV2:$AV849,"=4554,00",'PC Geral'!$I2:$I849)</f>
        <v>0</v>
      </c>
      <c r="B4" s="13">
        <f>SUMIF('PC Geral'!$AV2:$AV849,"=9951,60",'PC Geral'!$I2:$I849)</f>
        <v>0</v>
      </c>
      <c r="C4" s="13">
        <f>SUMIF('PC Geral'!$AV2:$AV849,"=15706,80",'PC Geral'!$I2:$I849)</f>
        <v>0</v>
      </c>
      <c r="D4" s="13">
        <f>SUMIF('PC Geral'!$AV2:$AV849,"=19324,80",'PC Geral'!$I2:$I849)</f>
        <v>0</v>
      </c>
    </row>
    <row r="5">
      <c r="A5" s="17" t="str">
        <f t="shared" ref="A5:D5" si="1">SUM(A4/A3)</f>
        <v>#DIV/0!</v>
      </c>
      <c r="B5" s="17" t="str">
        <f t="shared" si="1"/>
        <v>#DIV/0!</v>
      </c>
      <c r="C5" s="17" t="str">
        <f t="shared" si="1"/>
        <v>#DIV/0!</v>
      </c>
      <c r="D5" s="17" t="str">
        <f t="shared" si="1"/>
        <v>#DIV/0!</v>
      </c>
    </row>
    <row r="6">
      <c r="A6" s="23"/>
      <c r="B6" s="23"/>
      <c r="C6" s="23"/>
      <c r="D6" s="24"/>
    </row>
    <row r="7">
      <c r="A7" s="24"/>
      <c r="B7" s="24"/>
      <c r="C7" s="24"/>
      <c r="D7" s="24"/>
    </row>
    <row r="8">
      <c r="A8" s="24"/>
      <c r="B8" s="24"/>
      <c r="C8" s="24"/>
      <c r="D8" s="24"/>
    </row>
    <row r="9">
      <c r="A9" s="24"/>
      <c r="B9" s="24"/>
      <c r="C9" s="24"/>
      <c r="D9" s="24"/>
    </row>
    <row r="10">
      <c r="A10" s="24"/>
      <c r="B10" s="24"/>
      <c r="C10" s="24"/>
      <c r="D10" s="24"/>
    </row>
    <row r="11">
      <c r="A11" s="24"/>
      <c r="B11" s="24"/>
      <c r="C11" s="24"/>
      <c r="D11" s="24"/>
    </row>
    <row r="12">
      <c r="A12" s="24"/>
      <c r="B12" s="24"/>
      <c r="C12" s="24"/>
      <c r="D12" s="24"/>
    </row>
    <row r="13">
      <c r="A13" s="24"/>
      <c r="B13" s="24"/>
      <c r="C13" s="24"/>
      <c r="D13" s="24"/>
    </row>
    <row r="14">
      <c r="A14" s="24"/>
      <c r="B14" s="24"/>
      <c r="C14" s="24"/>
      <c r="D14" s="24"/>
    </row>
    <row r="15">
      <c r="A15" s="24"/>
      <c r="B15" s="24"/>
      <c r="C15" s="24"/>
      <c r="D15" s="24"/>
    </row>
    <row r="16">
      <c r="A16" s="24"/>
      <c r="B16" s="24"/>
      <c r="C16" s="24"/>
      <c r="D16" s="24"/>
    </row>
    <row r="17">
      <c r="A17" s="24"/>
      <c r="B17" s="24"/>
      <c r="C17" s="24"/>
      <c r="D17" s="24"/>
    </row>
    <row r="18">
      <c r="A18" s="24"/>
      <c r="B18" s="24"/>
      <c r="C18" s="24"/>
      <c r="D18" s="24"/>
    </row>
    <row r="19">
      <c r="A19" s="24"/>
      <c r="B19" s="24"/>
      <c r="C19" s="24"/>
      <c r="D19" s="24"/>
    </row>
    <row r="20">
      <c r="A20" s="24"/>
      <c r="B20" s="24"/>
      <c r="C20" s="24"/>
      <c r="D20" s="24"/>
    </row>
    <row r="21">
      <c r="A21" s="24"/>
      <c r="B21" s="24"/>
      <c r="C21" s="24"/>
      <c r="D21" s="24"/>
    </row>
    <row r="22">
      <c r="A22" s="24"/>
      <c r="B22" s="24"/>
      <c r="C22" s="24"/>
      <c r="D22" s="24"/>
    </row>
    <row r="23">
      <c r="A23" s="24"/>
      <c r="B23" s="24"/>
      <c r="C23" s="24"/>
      <c r="D23" s="24"/>
    </row>
    <row r="24">
      <c r="A24" s="24"/>
      <c r="B24" s="24"/>
      <c r="C24" s="24"/>
      <c r="D24" s="24"/>
    </row>
    <row r="25">
      <c r="A25" s="24"/>
      <c r="B25" s="24"/>
      <c r="C25" s="24"/>
      <c r="D25" s="24"/>
    </row>
    <row r="26">
      <c r="A26" s="24"/>
      <c r="B26" s="24"/>
      <c r="C26" s="24"/>
      <c r="D26" s="24"/>
    </row>
    <row r="27">
      <c r="A27" s="24"/>
      <c r="B27" s="24"/>
      <c r="C27" s="24"/>
      <c r="D27" s="24"/>
    </row>
    <row r="28">
      <c r="A28" s="24"/>
      <c r="B28" s="24"/>
      <c r="C28" s="24"/>
      <c r="D28" s="24"/>
    </row>
    <row r="29">
      <c r="A29" s="24"/>
      <c r="B29" s="24"/>
      <c r="C29" s="24"/>
      <c r="D29" s="24"/>
    </row>
    <row r="30">
      <c r="A30" s="24"/>
      <c r="B30" s="24"/>
      <c r="C30" s="24"/>
      <c r="D30" s="24"/>
    </row>
    <row r="31">
      <c r="A31" s="24"/>
      <c r="B31" s="24"/>
      <c r="C31" s="24"/>
      <c r="D31" s="24"/>
    </row>
    <row r="32">
      <c r="A32" s="24"/>
      <c r="B32" s="24"/>
      <c r="C32" s="24"/>
      <c r="D32" s="24"/>
    </row>
    <row r="33">
      <c r="A33" s="24"/>
      <c r="B33" s="24"/>
      <c r="C33" s="24"/>
      <c r="D33" s="24"/>
    </row>
    <row r="34">
      <c r="A34" s="24"/>
      <c r="B34" s="24"/>
      <c r="C34" s="24"/>
      <c r="D34" s="24"/>
    </row>
    <row r="35">
      <c r="A35" s="24"/>
      <c r="B35" s="24"/>
      <c r="C35" s="24"/>
      <c r="D35" s="24"/>
    </row>
    <row r="36">
      <c r="A36" s="24"/>
      <c r="B36" s="24"/>
      <c r="C36" s="24"/>
      <c r="D36" s="24"/>
    </row>
    <row r="37">
      <c r="A37" s="24"/>
      <c r="B37" s="24"/>
      <c r="C37" s="24"/>
      <c r="D37" s="24"/>
    </row>
    <row r="38">
      <c r="A38" s="24"/>
      <c r="B38" s="24"/>
      <c r="C38" s="24"/>
      <c r="D38" s="24"/>
    </row>
    <row r="39">
      <c r="A39" s="24"/>
      <c r="B39" s="24"/>
      <c r="C39" s="24"/>
      <c r="D39" s="24"/>
    </row>
    <row r="40">
      <c r="A40" s="24"/>
      <c r="B40" s="24"/>
      <c r="C40" s="24"/>
      <c r="D40" s="24"/>
    </row>
    <row r="41">
      <c r="A41" s="24"/>
      <c r="B41" s="24"/>
      <c r="C41" s="24"/>
      <c r="D41" s="24"/>
    </row>
    <row r="42">
      <c r="A42" s="24"/>
      <c r="B42" s="24"/>
      <c r="C42" s="24"/>
      <c r="D42" s="24"/>
    </row>
    <row r="43">
      <c r="A43" s="24"/>
      <c r="B43" s="24"/>
      <c r="C43" s="24"/>
      <c r="D43" s="24"/>
    </row>
    <row r="44">
      <c r="A44" s="24"/>
      <c r="B44" s="24"/>
      <c r="C44" s="24"/>
      <c r="D44" s="24"/>
    </row>
    <row r="45">
      <c r="A45" s="24"/>
      <c r="B45" s="24"/>
      <c r="C45" s="24"/>
      <c r="D45" s="24"/>
    </row>
    <row r="46">
      <c r="A46" s="24"/>
      <c r="B46" s="24"/>
      <c r="C46" s="24"/>
      <c r="D46" s="24"/>
    </row>
    <row r="47">
      <c r="A47" s="24"/>
      <c r="B47" s="24"/>
      <c r="C47" s="24"/>
      <c r="D47" s="24"/>
    </row>
    <row r="48">
      <c r="A48" s="24"/>
      <c r="B48" s="24"/>
      <c r="C48" s="24"/>
      <c r="D48" s="24"/>
    </row>
    <row r="49">
      <c r="A49" s="24"/>
      <c r="B49" s="24"/>
      <c r="C49" s="24"/>
      <c r="D49" s="24"/>
    </row>
    <row r="50">
      <c r="A50" s="24"/>
      <c r="B50" s="24"/>
      <c r="C50" s="24"/>
      <c r="D50" s="24"/>
    </row>
    <row r="51">
      <c r="A51" s="24"/>
      <c r="B51" s="24"/>
      <c r="C51" s="24"/>
      <c r="D51" s="24"/>
    </row>
    <row r="52">
      <c r="A52" s="24"/>
      <c r="B52" s="24"/>
      <c r="C52" s="24"/>
      <c r="D52" s="24"/>
    </row>
    <row r="53">
      <c r="A53" s="24"/>
      <c r="B53" s="24"/>
      <c r="C53" s="24"/>
      <c r="D53" s="24"/>
    </row>
    <row r="54">
      <c r="A54" s="24"/>
      <c r="B54" s="24"/>
      <c r="C54" s="24"/>
      <c r="D54" s="24"/>
    </row>
    <row r="55">
      <c r="A55" s="24"/>
      <c r="B55" s="24"/>
      <c r="C55" s="24"/>
      <c r="D55" s="24"/>
    </row>
    <row r="56">
      <c r="A56" s="24"/>
      <c r="B56" s="24"/>
      <c r="C56" s="24"/>
      <c r="D56" s="24"/>
    </row>
    <row r="57">
      <c r="A57" s="24"/>
      <c r="B57" s="24"/>
      <c r="C57" s="24"/>
      <c r="D57" s="24"/>
    </row>
    <row r="58">
      <c r="A58" s="24"/>
      <c r="B58" s="24"/>
      <c r="C58" s="24"/>
      <c r="D58" s="24"/>
    </row>
    <row r="59">
      <c r="A59" s="24"/>
      <c r="B59" s="24"/>
      <c r="C59" s="24"/>
      <c r="D59" s="24"/>
    </row>
    <row r="60">
      <c r="A60" s="24"/>
      <c r="B60" s="24"/>
      <c r="C60" s="24"/>
      <c r="D60" s="24"/>
    </row>
    <row r="61">
      <c r="A61" s="24"/>
      <c r="B61" s="24"/>
      <c r="C61" s="24"/>
      <c r="D61" s="24"/>
    </row>
    <row r="62">
      <c r="A62" s="24"/>
      <c r="B62" s="24"/>
      <c r="C62" s="24"/>
      <c r="D62" s="24"/>
    </row>
    <row r="63">
      <c r="A63" s="24"/>
      <c r="B63" s="24"/>
      <c r="C63" s="24"/>
      <c r="D63" s="24"/>
    </row>
    <row r="64">
      <c r="A64" s="24"/>
      <c r="B64" s="24"/>
      <c r="C64" s="24"/>
      <c r="D64" s="24"/>
    </row>
    <row r="65">
      <c r="A65" s="24"/>
      <c r="B65" s="24"/>
      <c r="C65" s="24"/>
      <c r="D65" s="24"/>
    </row>
    <row r="66">
      <c r="A66" s="24"/>
      <c r="B66" s="24"/>
      <c r="C66" s="24"/>
      <c r="D66" s="24"/>
    </row>
    <row r="67">
      <c r="A67" s="24"/>
      <c r="B67" s="24"/>
      <c r="C67" s="24"/>
      <c r="D67" s="24"/>
    </row>
    <row r="68">
      <c r="A68" s="24"/>
      <c r="B68" s="24"/>
      <c r="C68" s="24"/>
      <c r="D68" s="24"/>
    </row>
    <row r="69">
      <c r="A69" s="24"/>
      <c r="B69" s="24"/>
      <c r="C69" s="24"/>
      <c r="D69" s="24"/>
    </row>
    <row r="70">
      <c r="A70" s="24"/>
      <c r="B70" s="24"/>
      <c r="C70" s="24"/>
      <c r="D70" s="24"/>
    </row>
    <row r="71">
      <c r="A71" s="24"/>
      <c r="B71" s="24"/>
      <c r="C71" s="24"/>
      <c r="D71" s="24"/>
    </row>
    <row r="72">
      <c r="A72" s="24"/>
      <c r="B72" s="24"/>
      <c r="C72" s="24"/>
      <c r="D72" s="24"/>
    </row>
    <row r="73">
      <c r="A73" s="24"/>
      <c r="B73" s="24"/>
      <c r="C73" s="24"/>
      <c r="D73" s="24"/>
    </row>
    <row r="74">
      <c r="A74" s="24"/>
      <c r="B74" s="24"/>
      <c r="C74" s="24"/>
      <c r="D74" s="24"/>
    </row>
    <row r="75">
      <c r="A75" s="24"/>
      <c r="B75" s="24"/>
      <c r="C75" s="24"/>
      <c r="D75" s="24"/>
    </row>
    <row r="76">
      <c r="A76" s="24"/>
      <c r="B76" s="24"/>
      <c r="C76" s="24"/>
      <c r="D76" s="24"/>
    </row>
    <row r="77">
      <c r="A77" s="24"/>
      <c r="B77" s="24"/>
      <c r="C77" s="24"/>
      <c r="D77" s="24"/>
    </row>
    <row r="78">
      <c r="A78" s="24"/>
      <c r="B78" s="24"/>
      <c r="C78" s="24"/>
      <c r="D78" s="24"/>
    </row>
    <row r="79">
      <c r="A79" s="24"/>
      <c r="B79" s="24"/>
      <c r="C79" s="24"/>
      <c r="D79" s="24"/>
    </row>
    <row r="80">
      <c r="A80" s="24"/>
      <c r="B80" s="24"/>
      <c r="C80" s="24"/>
      <c r="D80" s="24"/>
    </row>
    <row r="81">
      <c r="A81" s="24"/>
      <c r="B81" s="24"/>
      <c r="C81" s="24"/>
      <c r="D81" s="24"/>
    </row>
    <row r="82">
      <c r="A82" s="24"/>
      <c r="B82" s="24"/>
      <c r="C82" s="24"/>
      <c r="D82" s="24"/>
    </row>
    <row r="83">
      <c r="A83" s="24"/>
      <c r="B83" s="24"/>
      <c r="C83" s="24"/>
      <c r="D83" s="24"/>
    </row>
    <row r="84">
      <c r="A84" s="24"/>
      <c r="B84" s="24"/>
      <c r="C84" s="24"/>
      <c r="D84" s="24"/>
    </row>
    <row r="85">
      <c r="A85" s="24"/>
      <c r="B85" s="24"/>
      <c r="C85" s="24"/>
      <c r="D85" s="24"/>
    </row>
    <row r="86">
      <c r="A86" s="24"/>
      <c r="B86" s="24"/>
      <c r="C86" s="24"/>
      <c r="D86" s="24"/>
    </row>
    <row r="87">
      <c r="A87" s="24"/>
      <c r="B87" s="24"/>
      <c r="C87" s="24"/>
      <c r="D87" s="24"/>
    </row>
    <row r="88">
      <c r="A88" s="24"/>
      <c r="B88" s="24"/>
      <c r="C88" s="24"/>
      <c r="D88" s="24"/>
    </row>
    <row r="89">
      <c r="A89" s="24"/>
      <c r="B89" s="24"/>
      <c r="C89" s="24"/>
      <c r="D89" s="24"/>
    </row>
    <row r="90">
      <c r="A90" s="24"/>
      <c r="B90" s="24"/>
      <c r="C90" s="24"/>
      <c r="D90" s="24"/>
    </row>
    <row r="91">
      <c r="A91" s="24"/>
      <c r="B91" s="24"/>
      <c r="C91" s="24"/>
      <c r="D91" s="24"/>
    </row>
    <row r="92">
      <c r="A92" s="24"/>
      <c r="B92" s="24"/>
      <c r="C92" s="24"/>
      <c r="D92" s="24"/>
    </row>
    <row r="93">
      <c r="A93" s="24"/>
      <c r="B93" s="24"/>
      <c r="C93" s="24"/>
      <c r="D93" s="24"/>
    </row>
    <row r="94">
      <c r="A94" s="24"/>
      <c r="B94" s="24"/>
      <c r="C94" s="24"/>
      <c r="D94" s="24"/>
    </row>
    <row r="95">
      <c r="A95" s="24"/>
      <c r="B95" s="24"/>
      <c r="C95" s="24"/>
      <c r="D95" s="24"/>
    </row>
    <row r="96">
      <c r="A96" s="24"/>
      <c r="B96" s="24"/>
      <c r="C96" s="24"/>
      <c r="D96" s="24"/>
    </row>
    <row r="97">
      <c r="A97" s="24"/>
      <c r="B97" s="24"/>
      <c r="C97" s="24"/>
      <c r="D97" s="24"/>
    </row>
    <row r="98">
      <c r="A98" s="24"/>
      <c r="B98" s="24"/>
      <c r="C98" s="24"/>
      <c r="D98" s="24"/>
    </row>
    <row r="99">
      <c r="A99" s="24"/>
      <c r="B99" s="24"/>
      <c r="C99" s="24"/>
      <c r="D99" s="24"/>
    </row>
    <row r="100">
      <c r="A100" s="24"/>
      <c r="B100" s="24"/>
      <c r="C100" s="24"/>
      <c r="D100" s="24"/>
    </row>
    <row r="101">
      <c r="A101" s="24"/>
      <c r="B101" s="24"/>
      <c r="C101" s="24"/>
      <c r="D101" s="24"/>
    </row>
    <row r="102">
      <c r="A102" s="24"/>
      <c r="B102" s="24"/>
      <c r="C102" s="24"/>
      <c r="D102" s="24"/>
    </row>
    <row r="103">
      <c r="A103" s="24"/>
      <c r="B103" s="24"/>
      <c r="C103" s="24"/>
      <c r="D103" s="24"/>
    </row>
    <row r="104">
      <c r="A104" s="24"/>
      <c r="B104" s="24"/>
      <c r="C104" s="24"/>
      <c r="D104" s="24"/>
    </row>
    <row r="105">
      <c r="A105" s="24"/>
      <c r="B105" s="24"/>
      <c r="C105" s="24"/>
      <c r="D105" s="24"/>
    </row>
    <row r="106">
      <c r="A106" s="24"/>
      <c r="B106" s="24"/>
      <c r="C106" s="24"/>
      <c r="D106" s="24"/>
    </row>
    <row r="107">
      <c r="A107" s="24"/>
      <c r="B107" s="24"/>
      <c r="C107" s="24"/>
      <c r="D107" s="24"/>
    </row>
    <row r="108">
      <c r="A108" s="24"/>
      <c r="B108" s="24"/>
      <c r="C108" s="24"/>
      <c r="D108" s="24"/>
    </row>
    <row r="109">
      <c r="A109" s="24"/>
      <c r="B109" s="24"/>
      <c r="C109" s="24"/>
      <c r="D109" s="24"/>
    </row>
    <row r="110">
      <c r="A110" s="24"/>
      <c r="B110" s="24"/>
      <c r="C110" s="24"/>
      <c r="D110" s="24"/>
    </row>
    <row r="111">
      <c r="A111" s="24"/>
      <c r="B111" s="24"/>
      <c r="C111" s="24"/>
      <c r="D111" s="24"/>
    </row>
    <row r="112">
      <c r="A112" s="24"/>
      <c r="B112" s="24"/>
      <c r="C112" s="24"/>
      <c r="D112" s="24"/>
    </row>
    <row r="113">
      <c r="A113" s="24"/>
      <c r="B113" s="24"/>
      <c r="C113" s="24"/>
      <c r="D113" s="24"/>
    </row>
    <row r="114">
      <c r="A114" s="24"/>
      <c r="B114" s="24"/>
      <c r="C114" s="24"/>
      <c r="D114" s="24"/>
    </row>
    <row r="115">
      <c r="A115" s="24"/>
      <c r="B115" s="24"/>
      <c r="C115" s="24"/>
      <c r="D115" s="24"/>
    </row>
    <row r="116">
      <c r="A116" s="24"/>
      <c r="B116" s="24"/>
      <c r="C116" s="24"/>
      <c r="D116" s="24"/>
    </row>
    <row r="117">
      <c r="A117" s="24"/>
      <c r="B117" s="24"/>
      <c r="C117" s="24"/>
      <c r="D117" s="24"/>
    </row>
    <row r="118">
      <c r="A118" s="24"/>
      <c r="B118" s="24"/>
      <c r="C118" s="24"/>
      <c r="D118" s="24"/>
    </row>
    <row r="119">
      <c r="A119" s="24"/>
      <c r="B119" s="24"/>
      <c r="C119" s="24"/>
      <c r="D119" s="24"/>
    </row>
    <row r="120">
      <c r="A120" s="24"/>
      <c r="B120" s="24"/>
      <c r="C120" s="24"/>
      <c r="D120" s="24"/>
    </row>
    <row r="121">
      <c r="A121" s="24"/>
      <c r="B121" s="24"/>
      <c r="C121" s="24"/>
      <c r="D121" s="24"/>
    </row>
    <row r="122">
      <c r="A122" s="24"/>
      <c r="B122" s="24"/>
      <c r="C122" s="24"/>
      <c r="D122" s="24"/>
    </row>
    <row r="123">
      <c r="A123" s="24"/>
      <c r="B123" s="24"/>
      <c r="C123" s="24"/>
      <c r="D123" s="24"/>
    </row>
    <row r="124">
      <c r="A124" s="24"/>
      <c r="B124" s="24"/>
      <c r="C124" s="24"/>
      <c r="D124" s="24"/>
    </row>
    <row r="125">
      <c r="A125" s="24"/>
      <c r="B125" s="24"/>
      <c r="C125" s="24"/>
      <c r="D125" s="24"/>
    </row>
    <row r="126">
      <c r="A126" s="24"/>
      <c r="B126" s="24"/>
      <c r="C126" s="24"/>
      <c r="D126" s="24"/>
    </row>
    <row r="127">
      <c r="A127" s="24"/>
      <c r="B127" s="24"/>
      <c r="C127" s="24"/>
      <c r="D127" s="24"/>
    </row>
    <row r="128">
      <c r="A128" s="24"/>
      <c r="B128" s="24"/>
      <c r="C128" s="24"/>
      <c r="D128" s="24"/>
    </row>
    <row r="129">
      <c r="A129" s="24"/>
      <c r="B129" s="24"/>
      <c r="C129" s="24"/>
      <c r="D129" s="24"/>
    </row>
    <row r="130">
      <c r="A130" s="24"/>
      <c r="B130" s="24"/>
      <c r="C130" s="24"/>
      <c r="D130" s="24"/>
    </row>
    <row r="131">
      <c r="A131" s="24"/>
      <c r="B131" s="24"/>
      <c r="C131" s="24"/>
      <c r="D131" s="24"/>
    </row>
    <row r="132">
      <c r="A132" s="24"/>
      <c r="B132" s="24"/>
      <c r="C132" s="24"/>
      <c r="D132" s="24"/>
    </row>
    <row r="133">
      <c r="A133" s="24"/>
      <c r="B133" s="24"/>
      <c r="C133" s="24"/>
      <c r="D133" s="24"/>
    </row>
    <row r="134">
      <c r="A134" s="24"/>
      <c r="B134" s="24"/>
      <c r="C134" s="24"/>
      <c r="D134" s="24"/>
    </row>
    <row r="135">
      <c r="A135" s="24"/>
      <c r="B135" s="24"/>
      <c r="C135" s="24"/>
      <c r="D135" s="24"/>
    </row>
    <row r="136">
      <c r="A136" s="24"/>
      <c r="B136" s="24"/>
      <c r="C136" s="24"/>
      <c r="D136" s="24"/>
    </row>
    <row r="137">
      <c r="A137" s="24"/>
      <c r="B137" s="24"/>
      <c r="C137" s="24"/>
      <c r="D137" s="24"/>
    </row>
    <row r="138">
      <c r="A138" s="24"/>
      <c r="B138" s="24"/>
      <c r="C138" s="24"/>
      <c r="D138" s="24"/>
    </row>
    <row r="139">
      <c r="A139" s="24"/>
      <c r="B139" s="24"/>
      <c r="C139" s="24"/>
      <c r="D139" s="24"/>
    </row>
    <row r="140">
      <c r="A140" s="24"/>
      <c r="B140" s="24"/>
      <c r="C140" s="24"/>
      <c r="D140" s="24"/>
    </row>
    <row r="141">
      <c r="A141" s="24"/>
      <c r="B141" s="24"/>
      <c r="C141" s="24"/>
      <c r="D141" s="24"/>
    </row>
    <row r="142">
      <c r="A142" s="24"/>
      <c r="B142" s="24"/>
      <c r="C142" s="24"/>
      <c r="D142" s="24"/>
    </row>
    <row r="143">
      <c r="A143" s="24"/>
      <c r="B143" s="24"/>
      <c r="C143" s="24"/>
      <c r="D143" s="24"/>
    </row>
    <row r="144">
      <c r="A144" s="24"/>
      <c r="B144" s="24"/>
      <c r="C144" s="24"/>
      <c r="D144" s="24"/>
    </row>
    <row r="145">
      <c r="A145" s="24"/>
      <c r="B145" s="24"/>
      <c r="C145" s="24"/>
      <c r="D145" s="24"/>
    </row>
    <row r="146">
      <c r="A146" s="24"/>
      <c r="B146" s="24"/>
      <c r="C146" s="24"/>
      <c r="D146" s="24"/>
    </row>
    <row r="147">
      <c r="A147" s="24"/>
      <c r="B147" s="24"/>
      <c r="C147" s="24"/>
      <c r="D147" s="24"/>
    </row>
    <row r="148">
      <c r="A148" s="24"/>
      <c r="B148" s="24"/>
      <c r="C148" s="24"/>
      <c r="D148" s="24"/>
    </row>
    <row r="149">
      <c r="A149" s="24"/>
      <c r="B149" s="24"/>
      <c r="C149" s="24"/>
      <c r="D149" s="24"/>
    </row>
    <row r="150">
      <c r="A150" s="24"/>
      <c r="B150" s="24"/>
      <c r="C150" s="24"/>
      <c r="D150" s="24"/>
    </row>
    <row r="151">
      <c r="A151" s="24"/>
      <c r="B151" s="24"/>
      <c r="C151" s="24"/>
      <c r="D151" s="24"/>
    </row>
    <row r="152">
      <c r="A152" s="24"/>
      <c r="B152" s="24"/>
      <c r="C152" s="24"/>
      <c r="D152" s="24"/>
    </row>
    <row r="153">
      <c r="A153" s="24"/>
      <c r="B153" s="24"/>
      <c r="C153" s="24"/>
      <c r="D153" s="24"/>
    </row>
    <row r="154">
      <c r="A154" s="24"/>
      <c r="B154" s="24"/>
      <c r="C154" s="24"/>
      <c r="D154" s="24"/>
    </row>
    <row r="155">
      <c r="A155" s="24"/>
      <c r="B155" s="24"/>
      <c r="C155" s="24"/>
      <c r="D155" s="24"/>
    </row>
    <row r="156">
      <c r="A156" s="24"/>
      <c r="B156" s="24"/>
      <c r="C156" s="24"/>
      <c r="D156" s="24"/>
    </row>
    <row r="157">
      <c r="A157" s="24"/>
      <c r="B157" s="24"/>
      <c r="C157" s="24"/>
      <c r="D157" s="24"/>
    </row>
    <row r="158">
      <c r="A158" s="24"/>
      <c r="B158" s="24"/>
      <c r="C158" s="24"/>
      <c r="D158" s="24"/>
    </row>
    <row r="159">
      <c r="A159" s="24"/>
      <c r="B159" s="24"/>
      <c r="C159" s="24"/>
      <c r="D159" s="24"/>
    </row>
    <row r="160">
      <c r="A160" s="24"/>
      <c r="B160" s="24"/>
      <c r="C160" s="24"/>
      <c r="D160" s="24"/>
    </row>
    <row r="161">
      <c r="A161" s="24"/>
      <c r="B161" s="24"/>
      <c r="C161" s="24"/>
      <c r="D161" s="24"/>
    </row>
    <row r="162">
      <c r="A162" s="24"/>
      <c r="B162" s="24"/>
      <c r="C162" s="24"/>
      <c r="D162" s="24"/>
    </row>
    <row r="163">
      <c r="A163" s="24"/>
      <c r="B163" s="24"/>
      <c r="C163" s="24"/>
      <c r="D163" s="24"/>
    </row>
    <row r="164">
      <c r="A164" s="24"/>
      <c r="B164" s="24"/>
      <c r="C164" s="24"/>
      <c r="D164" s="24"/>
    </row>
    <row r="165">
      <c r="A165" s="24"/>
      <c r="B165" s="24"/>
      <c r="C165" s="24"/>
      <c r="D165" s="24"/>
    </row>
    <row r="166">
      <c r="A166" s="24"/>
      <c r="B166" s="24"/>
      <c r="C166" s="24"/>
      <c r="D166" s="24"/>
    </row>
    <row r="167">
      <c r="A167" s="24"/>
      <c r="B167" s="24"/>
      <c r="C167" s="24"/>
      <c r="D167" s="24"/>
    </row>
    <row r="168">
      <c r="A168" s="24"/>
      <c r="B168" s="24"/>
      <c r="C168" s="24"/>
      <c r="D168" s="24"/>
    </row>
    <row r="169">
      <c r="A169" s="24"/>
      <c r="B169" s="24"/>
      <c r="C169" s="24"/>
      <c r="D169" s="24"/>
    </row>
    <row r="170">
      <c r="A170" s="24"/>
      <c r="B170" s="24"/>
      <c r="C170" s="24"/>
      <c r="D170" s="24"/>
    </row>
    <row r="171">
      <c r="A171" s="24"/>
      <c r="B171" s="24"/>
      <c r="C171" s="24"/>
      <c r="D171" s="24"/>
    </row>
    <row r="172">
      <c r="A172" s="24"/>
      <c r="B172" s="24"/>
      <c r="C172" s="24"/>
      <c r="D172" s="24"/>
    </row>
    <row r="173">
      <c r="A173" s="24"/>
      <c r="B173" s="24"/>
      <c r="C173" s="24"/>
      <c r="D173" s="24"/>
    </row>
    <row r="174">
      <c r="A174" s="24"/>
      <c r="B174" s="24"/>
      <c r="C174" s="24"/>
      <c r="D174" s="24"/>
    </row>
    <row r="175">
      <c r="A175" s="24"/>
      <c r="B175" s="24"/>
      <c r="C175" s="24"/>
      <c r="D175" s="24"/>
    </row>
    <row r="176">
      <c r="A176" s="24"/>
      <c r="B176" s="24"/>
      <c r="C176" s="24"/>
      <c r="D176" s="24"/>
    </row>
    <row r="177">
      <c r="A177" s="24"/>
      <c r="B177" s="24"/>
      <c r="C177" s="24"/>
      <c r="D177" s="24"/>
    </row>
    <row r="178">
      <c r="A178" s="24"/>
      <c r="B178" s="24"/>
      <c r="C178" s="24"/>
      <c r="D178" s="24"/>
    </row>
    <row r="179">
      <c r="A179" s="24"/>
      <c r="B179" s="24"/>
      <c r="C179" s="24"/>
      <c r="D179" s="24"/>
    </row>
    <row r="180">
      <c r="A180" s="24"/>
      <c r="B180" s="24"/>
      <c r="C180" s="24"/>
      <c r="D180" s="24"/>
    </row>
    <row r="181">
      <c r="A181" s="24"/>
      <c r="B181" s="24"/>
      <c r="C181" s="24"/>
      <c r="D181" s="24"/>
    </row>
    <row r="182">
      <c r="A182" s="24"/>
      <c r="B182" s="24"/>
      <c r="C182" s="24"/>
      <c r="D182" s="24"/>
    </row>
    <row r="183">
      <c r="A183" s="24"/>
      <c r="B183" s="24"/>
      <c r="C183" s="24"/>
      <c r="D183" s="24"/>
    </row>
    <row r="184">
      <c r="A184" s="24"/>
      <c r="B184" s="24"/>
      <c r="C184" s="24"/>
      <c r="D184" s="24"/>
    </row>
    <row r="185">
      <c r="A185" s="24"/>
      <c r="B185" s="24"/>
      <c r="C185" s="24"/>
      <c r="D185" s="24"/>
    </row>
    <row r="186">
      <c r="A186" s="24"/>
      <c r="B186" s="24"/>
      <c r="C186" s="24"/>
      <c r="D186" s="24"/>
    </row>
    <row r="187">
      <c r="A187" s="24"/>
      <c r="B187" s="24"/>
      <c r="C187" s="24"/>
      <c r="D187" s="24"/>
    </row>
    <row r="188">
      <c r="A188" s="24"/>
      <c r="B188" s="24"/>
      <c r="C188" s="24"/>
      <c r="D188" s="24"/>
    </row>
    <row r="189">
      <c r="A189" s="24"/>
      <c r="B189" s="24"/>
      <c r="C189" s="24"/>
      <c r="D189" s="24"/>
    </row>
    <row r="190">
      <c r="A190" s="24"/>
      <c r="B190" s="24"/>
      <c r="C190" s="24"/>
      <c r="D190" s="24"/>
    </row>
    <row r="191">
      <c r="A191" s="24"/>
      <c r="B191" s="24"/>
      <c r="C191" s="24"/>
      <c r="D191" s="24"/>
    </row>
    <row r="192">
      <c r="A192" s="24"/>
      <c r="B192" s="24"/>
      <c r="C192" s="24"/>
      <c r="D192" s="24"/>
    </row>
    <row r="193">
      <c r="A193" s="24"/>
      <c r="B193" s="24"/>
      <c r="C193" s="24"/>
      <c r="D193" s="24"/>
    </row>
    <row r="194">
      <c r="A194" s="24"/>
      <c r="B194" s="24"/>
      <c r="C194" s="24"/>
      <c r="D194" s="24"/>
    </row>
    <row r="195">
      <c r="A195" s="24"/>
      <c r="B195" s="24"/>
      <c r="C195" s="24"/>
      <c r="D195" s="24"/>
    </row>
    <row r="196">
      <c r="A196" s="24"/>
      <c r="B196" s="24"/>
      <c r="C196" s="24"/>
      <c r="D196" s="24"/>
    </row>
    <row r="197">
      <c r="A197" s="24"/>
      <c r="B197" s="24"/>
      <c r="C197" s="24"/>
      <c r="D197" s="24"/>
    </row>
    <row r="198">
      <c r="A198" s="24"/>
      <c r="B198" s="24"/>
      <c r="C198" s="24"/>
      <c r="D198" s="24"/>
    </row>
    <row r="199">
      <c r="A199" s="24"/>
      <c r="B199" s="24"/>
      <c r="C199" s="24"/>
      <c r="D199" s="24"/>
    </row>
    <row r="200">
      <c r="A200" s="24"/>
      <c r="B200" s="24"/>
      <c r="C200" s="24"/>
      <c r="D200" s="24"/>
    </row>
    <row r="201">
      <c r="A201" s="24"/>
      <c r="B201" s="24"/>
      <c r="C201" s="24"/>
      <c r="D201" s="24"/>
    </row>
    <row r="202">
      <c r="A202" s="24"/>
      <c r="B202" s="24"/>
      <c r="C202" s="24"/>
      <c r="D202" s="24"/>
    </row>
    <row r="203">
      <c r="A203" s="24"/>
      <c r="B203" s="24"/>
      <c r="C203" s="24"/>
      <c r="D203" s="24"/>
    </row>
    <row r="204">
      <c r="A204" s="24"/>
      <c r="B204" s="24"/>
      <c r="C204" s="24"/>
      <c r="D204" s="24"/>
    </row>
    <row r="205">
      <c r="A205" s="24"/>
      <c r="B205" s="24"/>
      <c r="C205" s="24"/>
      <c r="D205" s="24"/>
    </row>
    <row r="206">
      <c r="A206" s="24"/>
      <c r="B206" s="24"/>
      <c r="C206" s="24"/>
      <c r="D206" s="24"/>
    </row>
    <row r="207">
      <c r="A207" s="24"/>
      <c r="B207" s="24"/>
      <c r="C207" s="24"/>
      <c r="D207" s="24"/>
    </row>
    <row r="208">
      <c r="A208" s="24"/>
      <c r="B208" s="24"/>
      <c r="C208" s="24"/>
      <c r="D208" s="24"/>
    </row>
    <row r="209">
      <c r="A209" s="24"/>
      <c r="B209" s="24"/>
      <c r="C209" s="24"/>
      <c r="D209" s="24"/>
    </row>
    <row r="210">
      <c r="A210" s="24"/>
      <c r="B210" s="24"/>
      <c r="C210" s="24"/>
      <c r="D210" s="24"/>
    </row>
    <row r="211">
      <c r="A211" s="24"/>
      <c r="B211" s="24"/>
      <c r="C211" s="24"/>
      <c r="D211" s="24"/>
    </row>
    <row r="212">
      <c r="A212" s="24"/>
      <c r="B212" s="24"/>
      <c r="C212" s="24"/>
      <c r="D212" s="24"/>
    </row>
    <row r="213">
      <c r="A213" s="24"/>
      <c r="B213" s="24"/>
      <c r="C213" s="24"/>
      <c r="D213" s="24"/>
    </row>
    <row r="214">
      <c r="A214" s="24"/>
      <c r="B214" s="24"/>
      <c r="C214" s="24"/>
      <c r="D214" s="24"/>
    </row>
    <row r="215">
      <c r="A215" s="24"/>
      <c r="B215" s="24"/>
      <c r="C215" s="24"/>
      <c r="D215" s="24"/>
    </row>
    <row r="216">
      <c r="A216" s="24"/>
      <c r="B216" s="24"/>
      <c r="C216" s="24"/>
      <c r="D216" s="24"/>
    </row>
    <row r="217">
      <c r="A217" s="24"/>
      <c r="B217" s="24"/>
      <c r="C217" s="24"/>
      <c r="D217" s="24"/>
    </row>
    <row r="218">
      <c r="A218" s="24"/>
      <c r="B218" s="24"/>
      <c r="C218" s="24"/>
      <c r="D218" s="24"/>
    </row>
    <row r="219">
      <c r="A219" s="24"/>
      <c r="B219" s="24"/>
      <c r="C219" s="24"/>
      <c r="D219" s="24"/>
    </row>
    <row r="220">
      <c r="A220" s="24"/>
      <c r="B220" s="24"/>
      <c r="C220" s="24"/>
      <c r="D220" s="24"/>
    </row>
    <row r="221">
      <c r="A221" s="24"/>
      <c r="B221" s="24"/>
      <c r="C221" s="24"/>
      <c r="D221" s="24"/>
    </row>
    <row r="222">
      <c r="A222" s="24"/>
      <c r="B222" s="24"/>
      <c r="C222" s="24"/>
      <c r="D222" s="24"/>
    </row>
    <row r="223">
      <c r="A223" s="24"/>
      <c r="B223" s="24"/>
      <c r="C223" s="24"/>
      <c r="D223" s="24"/>
    </row>
    <row r="224">
      <c r="A224" s="24"/>
      <c r="B224" s="24"/>
      <c r="C224" s="24"/>
      <c r="D224" s="24"/>
    </row>
    <row r="225">
      <c r="A225" s="24"/>
      <c r="B225" s="24"/>
      <c r="C225" s="24"/>
      <c r="D225" s="24"/>
    </row>
    <row r="226">
      <c r="A226" s="24"/>
      <c r="B226" s="24"/>
      <c r="C226" s="24"/>
      <c r="D226" s="24"/>
    </row>
    <row r="227">
      <c r="A227" s="24"/>
      <c r="B227" s="24"/>
      <c r="C227" s="24"/>
      <c r="D227" s="24"/>
    </row>
    <row r="228">
      <c r="A228" s="24"/>
      <c r="B228" s="24"/>
      <c r="C228" s="24"/>
      <c r="D228" s="24"/>
    </row>
    <row r="229">
      <c r="A229" s="24"/>
      <c r="B229" s="24"/>
      <c r="C229" s="24"/>
      <c r="D229" s="24"/>
    </row>
    <row r="230">
      <c r="A230" s="24"/>
      <c r="B230" s="24"/>
      <c r="C230" s="24"/>
      <c r="D230" s="24"/>
    </row>
    <row r="231">
      <c r="A231" s="24"/>
      <c r="B231" s="24"/>
      <c r="C231" s="24"/>
      <c r="D231" s="24"/>
    </row>
    <row r="232">
      <c r="A232" s="24"/>
      <c r="B232" s="24"/>
      <c r="C232" s="24"/>
      <c r="D232" s="24"/>
    </row>
    <row r="233">
      <c r="A233" s="24"/>
      <c r="B233" s="24"/>
      <c r="C233" s="24"/>
      <c r="D233" s="24"/>
    </row>
    <row r="234">
      <c r="A234" s="24"/>
      <c r="B234" s="24"/>
      <c r="C234" s="24"/>
      <c r="D234" s="24"/>
    </row>
    <row r="235">
      <c r="A235" s="24"/>
      <c r="B235" s="24"/>
      <c r="C235" s="24"/>
      <c r="D235" s="24"/>
    </row>
    <row r="236">
      <c r="A236" s="24"/>
      <c r="B236" s="24"/>
      <c r="C236" s="24"/>
      <c r="D236" s="24"/>
    </row>
    <row r="237">
      <c r="A237" s="24"/>
      <c r="B237" s="24"/>
      <c r="C237" s="24"/>
      <c r="D237" s="24"/>
    </row>
    <row r="238">
      <c r="A238" s="24"/>
      <c r="B238" s="24"/>
      <c r="C238" s="24"/>
      <c r="D238" s="24"/>
    </row>
    <row r="239">
      <c r="A239" s="24"/>
      <c r="B239" s="24"/>
      <c r="C239" s="24"/>
      <c r="D239" s="24"/>
    </row>
    <row r="240">
      <c r="A240" s="24"/>
      <c r="B240" s="24"/>
      <c r="C240" s="24"/>
      <c r="D240" s="24"/>
    </row>
    <row r="241">
      <c r="A241" s="24"/>
      <c r="B241" s="24"/>
      <c r="C241" s="24"/>
      <c r="D241" s="24"/>
    </row>
    <row r="242">
      <c r="A242" s="24"/>
      <c r="B242" s="24"/>
      <c r="C242" s="24"/>
      <c r="D242" s="24"/>
    </row>
    <row r="243">
      <c r="A243" s="24"/>
      <c r="B243" s="24"/>
      <c r="C243" s="24"/>
      <c r="D243" s="24"/>
    </row>
    <row r="244">
      <c r="A244" s="24"/>
      <c r="B244" s="24"/>
      <c r="C244" s="24"/>
      <c r="D244" s="24"/>
    </row>
    <row r="245">
      <c r="A245" s="24"/>
      <c r="B245" s="24"/>
      <c r="C245" s="24"/>
      <c r="D245" s="24"/>
    </row>
    <row r="246">
      <c r="A246" s="24"/>
      <c r="B246" s="24"/>
      <c r="C246" s="24"/>
      <c r="D246" s="24"/>
    </row>
    <row r="247">
      <c r="A247" s="24"/>
      <c r="B247" s="24"/>
      <c r="C247" s="24"/>
      <c r="D247" s="24"/>
    </row>
    <row r="248">
      <c r="A248" s="24"/>
      <c r="B248" s="24"/>
      <c r="C248" s="24"/>
      <c r="D248" s="24"/>
    </row>
    <row r="249">
      <c r="A249" s="24"/>
      <c r="B249" s="24"/>
      <c r="C249" s="24"/>
      <c r="D249" s="24"/>
    </row>
    <row r="250">
      <c r="A250" s="24"/>
      <c r="B250" s="24"/>
      <c r="C250" s="24"/>
      <c r="D250" s="24"/>
    </row>
    <row r="251">
      <c r="A251" s="24"/>
      <c r="B251" s="24"/>
      <c r="C251" s="24"/>
      <c r="D251" s="24"/>
    </row>
    <row r="252">
      <c r="A252" s="24"/>
      <c r="B252" s="24"/>
      <c r="C252" s="24"/>
      <c r="D252" s="24"/>
    </row>
    <row r="253">
      <c r="A253" s="24"/>
      <c r="B253" s="24"/>
      <c r="C253" s="24"/>
      <c r="D253" s="24"/>
    </row>
    <row r="254">
      <c r="A254" s="24"/>
      <c r="B254" s="24"/>
      <c r="C254" s="24"/>
      <c r="D254" s="24"/>
    </row>
    <row r="255">
      <c r="A255" s="24"/>
      <c r="B255" s="24"/>
      <c r="C255" s="24"/>
      <c r="D255" s="24"/>
    </row>
    <row r="256">
      <c r="A256" s="24"/>
      <c r="B256" s="24"/>
      <c r="C256" s="24"/>
      <c r="D256" s="24"/>
    </row>
    <row r="257">
      <c r="A257" s="24"/>
      <c r="B257" s="24"/>
      <c r="C257" s="24"/>
      <c r="D257" s="24"/>
    </row>
    <row r="258">
      <c r="A258" s="24"/>
      <c r="B258" s="24"/>
      <c r="C258" s="24"/>
      <c r="D258" s="24"/>
    </row>
    <row r="259">
      <c r="A259" s="24"/>
      <c r="B259" s="24"/>
      <c r="C259" s="24"/>
      <c r="D259" s="24"/>
    </row>
    <row r="260">
      <c r="A260" s="24"/>
      <c r="B260" s="24"/>
      <c r="C260" s="24"/>
      <c r="D260" s="24"/>
    </row>
    <row r="261">
      <c r="A261" s="24"/>
      <c r="B261" s="24"/>
      <c r="C261" s="24"/>
      <c r="D261" s="24"/>
    </row>
    <row r="262">
      <c r="A262" s="24"/>
      <c r="B262" s="24"/>
      <c r="C262" s="24"/>
      <c r="D262" s="24"/>
    </row>
    <row r="263">
      <c r="A263" s="24"/>
      <c r="B263" s="24"/>
      <c r="C263" s="24"/>
      <c r="D263" s="24"/>
    </row>
    <row r="264">
      <c r="A264" s="24"/>
      <c r="B264" s="24"/>
      <c r="C264" s="24"/>
      <c r="D264" s="24"/>
    </row>
    <row r="265">
      <c r="A265" s="24"/>
      <c r="B265" s="24"/>
      <c r="C265" s="24"/>
      <c r="D265" s="24"/>
    </row>
    <row r="266">
      <c r="A266" s="24"/>
      <c r="B266" s="24"/>
      <c r="C266" s="24"/>
      <c r="D266" s="24"/>
    </row>
    <row r="267">
      <c r="A267" s="24"/>
      <c r="B267" s="24"/>
      <c r="C267" s="24"/>
      <c r="D267" s="24"/>
    </row>
    <row r="268">
      <c r="A268" s="24"/>
      <c r="B268" s="24"/>
      <c r="C268" s="24"/>
      <c r="D268" s="24"/>
    </row>
    <row r="269">
      <c r="A269" s="24"/>
      <c r="B269" s="24"/>
      <c r="C269" s="24"/>
      <c r="D269" s="24"/>
    </row>
    <row r="270">
      <c r="A270" s="24"/>
      <c r="B270" s="24"/>
      <c r="C270" s="24"/>
      <c r="D270" s="24"/>
    </row>
    <row r="271">
      <c r="A271" s="24"/>
      <c r="B271" s="24"/>
      <c r="C271" s="24"/>
      <c r="D271" s="24"/>
    </row>
    <row r="272">
      <c r="A272" s="24"/>
      <c r="B272" s="24"/>
      <c r="C272" s="24"/>
      <c r="D272" s="24"/>
    </row>
    <row r="273">
      <c r="A273" s="24"/>
      <c r="B273" s="24"/>
      <c r="C273" s="24"/>
      <c r="D273" s="24"/>
    </row>
    <row r="274">
      <c r="A274" s="24"/>
      <c r="B274" s="24"/>
      <c r="C274" s="24"/>
      <c r="D274" s="24"/>
    </row>
    <row r="275">
      <c r="A275" s="24"/>
      <c r="B275" s="24"/>
      <c r="C275" s="24"/>
      <c r="D275" s="24"/>
    </row>
    <row r="276">
      <c r="A276" s="24"/>
      <c r="B276" s="24"/>
      <c r="C276" s="24"/>
      <c r="D276" s="24"/>
    </row>
    <row r="277">
      <c r="A277" s="24"/>
      <c r="B277" s="24"/>
      <c r="C277" s="24"/>
      <c r="D277" s="24"/>
    </row>
    <row r="278">
      <c r="A278" s="24"/>
      <c r="B278" s="24"/>
      <c r="C278" s="24"/>
      <c r="D278" s="24"/>
    </row>
    <row r="279">
      <c r="A279" s="24"/>
      <c r="B279" s="24"/>
      <c r="C279" s="24"/>
      <c r="D279" s="24"/>
    </row>
    <row r="280">
      <c r="A280" s="24"/>
      <c r="B280" s="24"/>
      <c r="C280" s="24"/>
      <c r="D280" s="24"/>
    </row>
    <row r="281">
      <c r="A281" s="24"/>
      <c r="B281" s="24"/>
      <c r="C281" s="24"/>
      <c r="D281" s="24"/>
    </row>
    <row r="282">
      <c r="A282" s="24"/>
      <c r="B282" s="24"/>
      <c r="C282" s="24"/>
      <c r="D282" s="24"/>
    </row>
    <row r="283">
      <c r="A283" s="24"/>
      <c r="B283" s="24"/>
      <c r="C283" s="24"/>
      <c r="D283" s="24"/>
    </row>
    <row r="284">
      <c r="A284" s="24"/>
      <c r="B284" s="24"/>
      <c r="C284" s="24"/>
      <c r="D284" s="24"/>
    </row>
    <row r="285">
      <c r="A285" s="24"/>
      <c r="B285" s="24"/>
      <c r="C285" s="24"/>
      <c r="D285" s="24"/>
    </row>
    <row r="286">
      <c r="A286" s="24"/>
      <c r="B286" s="24"/>
      <c r="C286" s="24"/>
      <c r="D286" s="24"/>
    </row>
    <row r="287">
      <c r="A287" s="24"/>
      <c r="B287" s="24"/>
      <c r="C287" s="24"/>
      <c r="D287" s="24"/>
    </row>
    <row r="288">
      <c r="A288" s="24"/>
      <c r="B288" s="24"/>
      <c r="C288" s="24"/>
      <c r="D288" s="24"/>
    </row>
    <row r="289">
      <c r="A289" s="24"/>
      <c r="B289" s="24"/>
      <c r="C289" s="24"/>
      <c r="D289" s="24"/>
    </row>
    <row r="290">
      <c r="A290" s="24"/>
      <c r="B290" s="24"/>
      <c r="C290" s="24"/>
      <c r="D290" s="24"/>
    </row>
    <row r="291">
      <c r="A291" s="24"/>
      <c r="B291" s="24"/>
      <c r="C291" s="24"/>
      <c r="D291" s="24"/>
    </row>
    <row r="292">
      <c r="A292" s="24"/>
      <c r="B292" s="24"/>
      <c r="C292" s="24"/>
      <c r="D292" s="24"/>
    </row>
    <row r="293">
      <c r="A293" s="24"/>
      <c r="B293" s="24"/>
      <c r="C293" s="24"/>
      <c r="D293" s="24"/>
    </row>
    <row r="294">
      <c r="A294" s="24"/>
      <c r="B294" s="24"/>
      <c r="C294" s="24"/>
      <c r="D294" s="24"/>
    </row>
    <row r="295">
      <c r="A295" s="24"/>
      <c r="B295" s="24"/>
      <c r="C295" s="24"/>
      <c r="D295" s="24"/>
    </row>
    <row r="296">
      <c r="A296" s="24"/>
      <c r="B296" s="24"/>
      <c r="C296" s="24"/>
      <c r="D296" s="24"/>
    </row>
    <row r="297">
      <c r="A297" s="24"/>
      <c r="B297" s="24"/>
      <c r="C297" s="24"/>
      <c r="D297" s="24"/>
    </row>
    <row r="298">
      <c r="A298" s="24"/>
      <c r="B298" s="24"/>
      <c r="C298" s="24"/>
      <c r="D298" s="24"/>
    </row>
    <row r="299">
      <c r="A299" s="24"/>
      <c r="B299" s="24"/>
      <c r="C299" s="24"/>
      <c r="D299" s="24"/>
    </row>
    <row r="300">
      <c r="A300" s="24"/>
      <c r="B300" s="24"/>
      <c r="C300" s="24"/>
      <c r="D300" s="24"/>
    </row>
    <row r="301">
      <c r="A301" s="24"/>
      <c r="B301" s="24"/>
      <c r="C301" s="24"/>
      <c r="D301" s="24"/>
    </row>
    <row r="302">
      <c r="A302" s="24"/>
      <c r="B302" s="24"/>
      <c r="C302" s="24"/>
      <c r="D302" s="24"/>
    </row>
    <row r="303">
      <c r="A303" s="24"/>
      <c r="B303" s="24"/>
      <c r="C303" s="24"/>
      <c r="D303" s="24"/>
    </row>
    <row r="304">
      <c r="A304" s="24"/>
      <c r="B304" s="24"/>
      <c r="C304" s="24"/>
      <c r="D304" s="24"/>
    </row>
    <row r="305">
      <c r="A305" s="24"/>
      <c r="B305" s="24"/>
      <c r="C305" s="24"/>
      <c r="D305" s="24"/>
    </row>
    <row r="306">
      <c r="A306" s="24"/>
      <c r="B306" s="24"/>
      <c r="C306" s="24"/>
      <c r="D306" s="24"/>
    </row>
    <row r="307">
      <c r="A307" s="24"/>
      <c r="B307" s="24"/>
      <c r="C307" s="24"/>
      <c r="D307" s="24"/>
    </row>
    <row r="308">
      <c r="A308" s="24"/>
      <c r="B308" s="24"/>
      <c r="C308" s="24"/>
      <c r="D308" s="24"/>
    </row>
    <row r="309">
      <c r="A309" s="24"/>
      <c r="B309" s="24"/>
      <c r="C309" s="24"/>
      <c r="D309" s="24"/>
    </row>
    <row r="310">
      <c r="A310" s="24"/>
      <c r="B310" s="24"/>
      <c r="C310" s="24"/>
      <c r="D310" s="24"/>
    </row>
    <row r="311">
      <c r="A311" s="24"/>
      <c r="B311" s="24"/>
      <c r="C311" s="24"/>
      <c r="D311" s="24"/>
    </row>
    <row r="312">
      <c r="A312" s="24"/>
      <c r="B312" s="24"/>
      <c r="C312" s="24"/>
      <c r="D312" s="24"/>
    </row>
    <row r="313">
      <c r="A313" s="24"/>
      <c r="B313" s="24"/>
      <c r="C313" s="24"/>
      <c r="D313" s="24"/>
    </row>
    <row r="314">
      <c r="A314" s="24"/>
      <c r="B314" s="24"/>
      <c r="C314" s="24"/>
      <c r="D314" s="24"/>
    </row>
    <row r="315">
      <c r="A315" s="24"/>
      <c r="B315" s="24"/>
      <c r="C315" s="24"/>
      <c r="D315" s="24"/>
    </row>
    <row r="316">
      <c r="A316" s="24"/>
      <c r="B316" s="24"/>
      <c r="C316" s="24"/>
      <c r="D316" s="24"/>
    </row>
    <row r="317">
      <c r="A317" s="24"/>
      <c r="B317" s="24"/>
      <c r="C317" s="24"/>
      <c r="D317" s="24"/>
    </row>
    <row r="318">
      <c r="A318" s="24"/>
      <c r="B318" s="24"/>
      <c r="C318" s="24"/>
      <c r="D318" s="24"/>
    </row>
    <row r="319">
      <c r="A319" s="24"/>
      <c r="B319" s="24"/>
      <c r="C319" s="24"/>
      <c r="D319" s="24"/>
    </row>
    <row r="320">
      <c r="A320" s="24"/>
      <c r="B320" s="24"/>
      <c r="C320" s="24"/>
      <c r="D320" s="24"/>
    </row>
    <row r="321">
      <c r="A321" s="24"/>
      <c r="B321" s="24"/>
      <c r="C321" s="24"/>
      <c r="D321" s="24"/>
    </row>
    <row r="322">
      <c r="A322" s="24"/>
      <c r="B322" s="24"/>
      <c r="C322" s="24"/>
      <c r="D322" s="24"/>
    </row>
    <row r="323">
      <c r="A323" s="24"/>
      <c r="B323" s="24"/>
      <c r="C323" s="24"/>
      <c r="D323" s="24"/>
    </row>
    <row r="324">
      <c r="A324" s="24"/>
      <c r="B324" s="24"/>
      <c r="C324" s="24"/>
      <c r="D324" s="24"/>
    </row>
    <row r="325">
      <c r="A325" s="24"/>
      <c r="B325" s="24"/>
      <c r="C325" s="24"/>
      <c r="D325" s="24"/>
    </row>
    <row r="326">
      <c r="A326" s="24"/>
      <c r="B326" s="24"/>
      <c r="C326" s="24"/>
      <c r="D326" s="24"/>
    </row>
    <row r="327">
      <c r="A327" s="24"/>
      <c r="B327" s="24"/>
      <c r="C327" s="24"/>
      <c r="D327" s="24"/>
    </row>
    <row r="328">
      <c r="A328" s="24"/>
      <c r="B328" s="24"/>
      <c r="C328" s="24"/>
      <c r="D328" s="24"/>
    </row>
    <row r="329">
      <c r="A329" s="24"/>
      <c r="B329" s="24"/>
      <c r="C329" s="24"/>
      <c r="D329" s="24"/>
    </row>
    <row r="330">
      <c r="A330" s="24"/>
      <c r="B330" s="24"/>
      <c r="C330" s="24"/>
      <c r="D330" s="24"/>
    </row>
    <row r="331">
      <c r="A331" s="24"/>
      <c r="B331" s="24"/>
      <c r="C331" s="24"/>
      <c r="D331" s="24"/>
    </row>
    <row r="332">
      <c r="A332" s="24"/>
      <c r="B332" s="24"/>
      <c r="C332" s="24"/>
      <c r="D332" s="24"/>
    </row>
    <row r="333">
      <c r="A333" s="24"/>
      <c r="B333" s="24"/>
      <c r="C333" s="24"/>
      <c r="D333" s="24"/>
    </row>
    <row r="334">
      <c r="A334" s="24"/>
      <c r="B334" s="24"/>
      <c r="C334" s="24"/>
      <c r="D334" s="24"/>
    </row>
    <row r="335">
      <c r="A335" s="24"/>
      <c r="B335" s="24"/>
      <c r="C335" s="24"/>
      <c r="D335" s="24"/>
    </row>
    <row r="336">
      <c r="A336" s="24"/>
      <c r="B336" s="24"/>
      <c r="C336" s="24"/>
      <c r="D336" s="24"/>
    </row>
    <row r="337">
      <c r="A337" s="24"/>
      <c r="B337" s="24"/>
      <c r="C337" s="24"/>
      <c r="D337" s="24"/>
    </row>
    <row r="338">
      <c r="A338" s="24"/>
      <c r="B338" s="24"/>
      <c r="C338" s="24"/>
      <c r="D338" s="24"/>
    </row>
    <row r="339">
      <c r="A339" s="24"/>
      <c r="B339" s="24"/>
      <c r="C339" s="24"/>
      <c r="D339" s="24"/>
    </row>
    <row r="340">
      <c r="A340" s="24"/>
      <c r="B340" s="24"/>
      <c r="C340" s="24"/>
      <c r="D340" s="24"/>
    </row>
    <row r="341">
      <c r="A341" s="24"/>
      <c r="B341" s="24"/>
      <c r="C341" s="24"/>
      <c r="D341" s="24"/>
    </row>
    <row r="342">
      <c r="A342" s="24"/>
      <c r="B342" s="24"/>
      <c r="C342" s="24"/>
      <c r="D342" s="24"/>
    </row>
    <row r="343">
      <c r="A343" s="24"/>
      <c r="B343" s="24"/>
      <c r="C343" s="24"/>
      <c r="D343" s="24"/>
    </row>
    <row r="344">
      <c r="A344" s="24"/>
      <c r="B344" s="24"/>
      <c r="C344" s="24"/>
      <c r="D344" s="24"/>
    </row>
    <row r="345">
      <c r="A345" s="24"/>
      <c r="B345" s="24"/>
      <c r="C345" s="24"/>
      <c r="D345" s="24"/>
    </row>
    <row r="346">
      <c r="A346" s="24"/>
      <c r="B346" s="24"/>
      <c r="C346" s="24"/>
      <c r="D346" s="24"/>
    </row>
    <row r="347">
      <c r="A347" s="24"/>
      <c r="B347" s="24"/>
      <c r="C347" s="24"/>
      <c r="D347" s="24"/>
    </row>
    <row r="348">
      <c r="A348" s="24"/>
      <c r="B348" s="24"/>
      <c r="C348" s="24"/>
      <c r="D348" s="24"/>
    </row>
    <row r="349">
      <c r="A349" s="24"/>
      <c r="B349" s="24"/>
      <c r="C349" s="24"/>
      <c r="D349" s="24"/>
    </row>
    <row r="350">
      <c r="A350" s="24"/>
      <c r="B350" s="24"/>
      <c r="C350" s="24"/>
      <c r="D350" s="24"/>
    </row>
    <row r="351">
      <c r="A351" s="24"/>
      <c r="B351" s="24"/>
      <c r="C351" s="24"/>
      <c r="D351" s="24"/>
    </row>
    <row r="352">
      <c r="A352" s="24"/>
      <c r="B352" s="24"/>
      <c r="C352" s="24"/>
      <c r="D352" s="24"/>
    </row>
    <row r="353">
      <c r="A353" s="24"/>
      <c r="B353" s="24"/>
      <c r="C353" s="24"/>
      <c r="D353" s="24"/>
    </row>
    <row r="354">
      <c r="A354" s="24"/>
      <c r="B354" s="24"/>
      <c r="C354" s="24"/>
      <c r="D354" s="24"/>
    </row>
    <row r="355">
      <c r="A355" s="24"/>
      <c r="B355" s="24"/>
      <c r="C355" s="24"/>
      <c r="D355" s="24"/>
    </row>
    <row r="356">
      <c r="A356" s="24"/>
      <c r="B356" s="24"/>
      <c r="C356" s="24"/>
      <c r="D356" s="24"/>
    </row>
    <row r="357">
      <c r="A357" s="24"/>
      <c r="B357" s="24"/>
      <c r="C357" s="24"/>
      <c r="D357" s="24"/>
    </row>
    <row r="358">
      <c r="A358" s="24"/>
      <c r="B358" s="24"/>
      <c r="C358" s="24"/>
      <c r="D358" s="24"/>
    </row>
    <row r="359">
      <c r="A359" s="24"/>
      <c r="B359" s="24"/>
      <c r="C359" s="24"/>
      <c r="D359" s="24"/>
    </row>
    <row r="360">
      <c r="A360" s="24"/>
      <c r="B360" s="24"/>
      <c r="C360" s="24"/>
      <c r="D360" s="24"/>
    </row>
    <row r="361">
      <c r="A361" s="24"/>
      <c r="B361" s="24"/>
      <c r="C361" s="24"/>
      <c r="D361" s="24"/>
    </row>
    <row r="362">
      <c r="A362" s="24"/>
      <c r="B362" s="24"/>
      <c r="C362" s="24"/>
      <c r="D362" s="24"/>
    </row>
    <row r="363">
      <c r="A363" s="24"/>
      <c r="B363" s="24"/>
      <c r="C363" s="24"/>
      <c r="D363" s="24"/>
    </row>
    <row r="364">
      <c r="A364" s="24"/>
      <c r="B364" s="24"/>
      <c r="C364" s="24"/>
      <c r="D364" s="24"/>
    </row>
    <row r="365">
      <c r="A365" s="24"/>
      <c r="B365" s="24"/>
      <c r="C365" s="24"/>
      <c r="D365" s="24"/>
    </row>
    <row r="366">
      <c r="A366" s="24"/>
      <c r="B366" s="24"/>
      <c r="C366" s="24"/>
      <c r="D366" s="24"/>
    </row>
    <row r="367">
      <c r="A367" s="24"/>
      <c r="B367" s="24"/>
      <c r="C367" s="24"/>
      <c r="D367" s="24"/>
    </row>
    <row r="368">
      <c r="A368" s="24"/>
      <c r="B368" s="24"/>
      <c r="C368" s="24"/>
      <c r="D368" s="24"/>
    </row>
    <row r="369">
      <c r="A369" s="24"/>
      <c r="B369" s="24"/>
      <c r="C369" s="24"/>
      <c r="D369" s="24"/>
    </row>
    <row r="370">
      <c r="A370" s="24"/>
      <c r="B370" s="24"/>
      <c r="C370" s="24"/>
      <c r="D370" s="24"/>
    </row>
    <row r="371">
      <c r="A371" s="24"/>
      <c r="B371" s="24"/>
      <c r="C371" s="24"/>
      <c r="D371" s="24"/>
    </row>
    <row r="372">
      <c r="A372" s="24"/>
      <c r="B372" s="24"/>
      <c r="C372" s="24"/>
      <c r="D372" s="24"/>
    </row>
    <row r="373">
      <c r="A373" s="24"/>
      <c r="B373" s="24"/>
      <c r="C373" s="24"/>
      <c r="D373" s="24"/>
    </row>
    <row r="374">
      <c r="A374" s="24"/>
      <c r="B374" s="24"/>
      <c r="C374" s="24"/>
      <c r="D374" s="24"/>
    </row>
    <row r="375">
      <c r="A375" s="24"/>
      <c r="B375" s="24"/>
      <c r="C375" s="24"/>
      <c r="D375" s="24"/>
    </row>
    <row r="376">
      <c r="A376" s="24"/>
      <c r="B376" s="24"/>
      <c r="C376" s="24"/>
      <c r="D376" s="24"/>
    </row>
    <row r="377">
      <c r="A377" s="24"/>
      <c r="B377" s="24"/>
      <c r="C377" s="24"/>
      <c r="D377" s="24"/>
    </row>
    <row r="378">
      <c r="A378" s="24"/>
      <c r="B378" s="24"/>
      <c r="C378" s="24"/>
      <c r="D378" s="24"/>
    </row>
    <row r="379">
      <c r="A379" s="24"/>
      <c r="B379" s="24"/>
      <c r="C379" s="24"/>
      <c r="D379" s="24"/>
    </row>
    <row r="380">
      <c r="A380" s="24"/>
      <c r="B380" s="24"/>
      <c r="C380" s="24"/>
      <c r="D380" s="24"/>
    </row>
    <row r="381">
      <c r="A381" s="24"/>
      <c r="B381" s="24"/>
      <c r="C381" s="24"/>
      <c r="D381" s="24"/>
    </row>
    <row r="382">
      <c r="A382" s="24"/>
      <c r="B382" s="24"/>
      <c r="C382" s="24"/>
      <c r="D382" s="24"/>
    </row>
    <row r="383">
      <c r="A383" s="24"/>
      <c r="B383" s="24"/>
      <c r="C383" s="24"/>
      <c r="D383" s="24"/>
    </row>
    <row r="384">
      <c r="A384" s="24"/>
      <c r="B384" s="24"/>
      <c r="C384" s="24"/>
      <c r="D384" s="24"/>
    </row>
    <row r="385">
      <c r="A385" s="24"/>
      <c r="B385" s="24"/>
      <c r="C385" s="24"/>
      <c r="D385" s="24"/>
    </row>
    <row r="386">
      <c r="A386" s="24"/>
      <c r="B386" s="24"/>
      <c r="C386" s="24"/>
      <c r="D386" s="24"/>
    </row>
    <row r="387">
      <c r="A387" s="24"/>
      <c r="B387" s="24"/>
      <c r="C387" s="24"/>
      <c r="D387" s="24"/>
    </row>
    <row r="388">
      <c r="A388" s="24"/>
      <c r="B388" s="24"/>
      <c r="C388" s="24"/>
      <c r="D388" s="24"/>
    </row>
    <row r="389">
      <c r="A389" s="24"/>
      <c r="B389" s="24"/>
      <c r="C389" s="24"/>
      <c r="D389" s="24"/>
    </row>
    <row r="390">
      <c r="A390" s="24"/>
      <c r="B390" s="24"/>
      <c r="C390" s="24"/>
      <c r="D390" s="24"/>
    </row>
    <row r="391">
      <c r="A391" s="24"/>
      <c r="B391" s="24"/>
      <c r="C391" s="24"/>
      <c r="D391" s="24"/>
    </row>
    <row r="392">
      <c r="A392" s="24"/>
      <c r="B392" s="24"/>
      <c r="C392" s="24"/>
      <c r="D392" s="24"/>
    </row>
    <row r="393">
      <c r="A393" s="24"/>
      <c r="B393" s="24"/>
      <c r="C393" s="24"/>
      <c r="D393" s="24"/>
    </row>
    <row r="394">
      <c r="A394" s="24"/>
      <c r="B394" s="24"/>
      <c r="C394" s="24"/>
      <c r="D394" s="24"/>
    </row>
    <row r="395">
      <c r="A395" s="24"/>
      <c r="B395" s="24"/>
      <c r="C395" s="24"/>
      <c r="D395" s="24"/>
    </row>
    <row r="396">
      <c r="A396" s="24"/>
      <c r="B396" s="24"/>
      <c r="C396" s="24"/>
      <c r="D396" s="24"/>
    </row>
    <row r="397">
      <c r="A397" s="24"/>
      <c r="B397" s="24"/>
      <c r="C397" s="24"/>
      <c r="D397" s="24"/>
    </row>
    <row r="398">
      <c r="A398" s="24"/>
      <c r="B398" s="24"/>
      <c r="C398" s="24"/>
      <c r="D398" s="24"/>
    </row>
    <row r="399">
      <c r="A399" s="24"/>
      <c r="B399" s="24"/>
      <c r="C399" s="24"/>
      <c r="D399" s="24"/>
    </row>
    <row r="400">
      <c r="A400" s="24"/>
      <c r="B400" s="24"/>
      <c r="C400" s="24"/>
      <c r="D400" s="24"/>
    </row>
    <row r="401">
      <c r="A401" s="24"/>
      <c r="B401" s="24"/>
      <c r="C401" s="24"/>
      <c r="D401" s="24"/>
    </row>
    <row r="402">
      <c r="A402" s="24"/>
      <c r="B402" s="24"/>
      <c r="C402" s="24"/>
      <c r="D402" s="24"/>
    </row>
    <row r="403">
      <c r="A403" s="24"/>
      <c r="B403" s="24"/>
      <c r="C403" s="24"/>
      <c r="D403" s="24"/>
    </row>
    <row r="404">
      <c r="A404" s="24"/>
      <c r="B404" s="24"/>
      <c r="C404" s="24"/>
      <c r="D404" s="24"/>
    </row>
    <row r="405">
      <c r="A405" s="24"/>
      <c r="B405" s="24"/>
      <c r="C405" s="24"/>
      <c r="D405" s="24"/>
    </row>
    <row r="406">
      <c r="A406" s="24"/>
      <c r="B406" s="24"/>
      <c r="C406" s="24"/>
      <c r="D406" s="24"/>
    </row>
    <row r="407">
      <c r="A407" s="24"/>
      <c r="B407" s="24"/>
      <c r="C407" s="24"/>
      <c r="D407" s="24"/>
    </row>
    <row r="408">
      <c r="A408" s="24"/>
      <c r="B408" s="24"/>
      <c r="C408" s="24"/>
      <c r="D408" s="24"/>
    </row>
    <row r="409">
      <c r="A409" s="24"/>
      <c r="B409" s="24"/>
      <c r="C409" s="24"/>
      <c r="D409" s="24"/>
    </row>
    <row r="410">
      <c r="A410" s="24"/>
      <c r="B410" s="24"/>
      <c r="C410" s="24"/>
      <c r="D410" s="24"/>
    </row>
    <row r="411">
      <c r="A411" s="24"/>
      <c r="B411" s="24"/>
      <c r="C411" s="24"/>
      <c r="D411" s="24"/>
    </row>
    <row r="412">
      <c r="A412" s="24"/>
      <c r="B412" s="24"/>
      <c r="C412" s="24"/>
      <c r="D412" s="24"/>
    </row>
    <row r="413">
      <c r="A413" s="24"/>
      <c r="B413" s="24"/>
      <c r="C413" s="24"/>
      <c r="D413" s="24"/>
    </row>
    <row r="414">
      <c r="A414" s="24"/>
      <c r="B414" s="24"/>
      <c r="C414" s="24"/>
      <c r="D414" s="24"/>
    </row>
    <row r="415">
      <c r="A415" s="24"/>
      <c r="B415" s="24"/>
      <c r="C415" s="24"/>
      <c r="D415" s="24"/>
    </row>
    <row r="416">
      <c r="A416" s="24"/>
      <c r="B416" s="24"/>
      <c r="C416" s="24"/>
      <c r="D416" s="24"/>
    </row>
    <row r="417">
      <c r="A417" s="24"/>
      <c r="B417" s="24"/>
      <c r="C417" s="24"/>
      <c r="D417" s="24"/>
    </row>
    <row r="418">
      <c r="A418" s="24"/>
      <c r="B418" s="24"/>
      <c r="C418" s="24"/>
      <c r="D418" s="24"/>
    </row>
    <row r="419">
      <c r="A419" s="24"/>
      <c r="B419" s="24"/>
      <c r="C419" s="24"/>
      <c r="D419" s="24"/>
    </row>
    <row r="420">
      <c r="A420" s="24"/>
      <c r="B420" s="24"/>
      <c r="C420" s="24"/>
      <c r="D420" s="24"/>
    </row>
    <row r="421">
      <c r="A421" s="24"/>
      <c r="B421" s="24"/>
      <c r="C421" s="24"/>
      <c r="D421" s="24"/>
    </row>
    <row r="422">
      <c r="A422" s="24"/>
      <c r="B422" s="24"/>
      <c r="C422" s="24"/>
      <c r="D422" s="24"/>
    </row>
    <row r="423">
      <c r="A423" s="24"/>
      <c r="B423" s="24"/>
      <c r="C423" s="24"/>
      <c r="D423" s="24"/>
    </row>
    <row r="424">
      <c r="A424" s="24"/>
      <c r="B424" s="24"/>
      <c r="C424" s="24"/>
      <c r="D424" s="24"/>
    </row>
    <row r="425">
      <c r="A425" s="24"/>
      <c r="B425" s="24"/>
      <c r="C425" s="24"/>
      <c r="D425" s="24"/>
    </row>
    <row r="426">
      <c r="A426" s="24"/>
      <c r="B426" s="24"/>
      <c r="C426" s="24"/>
      <c r="D426" s="24"/>
    </row>
    <row r="427">
      <c r="A427" s="24"/>
      <c r="B427" s="24"/>
      <c r="C427" s="24"/>
      <c r="D427" s="24"/>
    </row>
    <row r="428">
      <c r="A428" s="24"/>
      <c r="B428" s="24"/>
      <c r="C428" s="24"/>
      <c r="D428" s="24"/>
    </row>
    <row r="429">
      <c r="A429" s="24"/>
      <c r="B429" s="24"/>
      <c r="C429" s="24"/>
      <c r="D429" s="24"/>
    </row>
    <row r="430">
      <c r="A430" s="24"/>
      <c r="B430" s="24"/>
      <c r="C430" s="24"/>
      <c r="D430" s="24"/>
    </row>
    <row r="431">
      <c r="A431" s="24"/>
      <c r="B431" s="24"/>
      <c r="C431" s="24"/>
      <c r="D431" s="24"/>
    </row>
    <row r="432">
      <c r="A432" s="24"/>
      <c r="B432" s="24"/>
      <c r="C432" s="24"/>
      <c r="D432" s="24"/>
    </row>
    <row r="433">
      <c r="A433" s="24"/>
      <c r="B433" s="24"/>
      <c r="C433" s="24"/>
      <c r="D433" s="24"/>
    </row>
    <row r="434">
      <c r="A434" s="24"/>
      <c r="B434" s="24"/>
      <c r="C434" s="24"/>
      <c r="D434" s="24"/>
    </row>
    <row r="435">
      <c r="A435" s="24"/>
      <c r="B435" s="24"/>
      <c r="C435" s="24"/>
      <c r="D435" s="24"/>
    </row>
    <row r="436">
      <c r="A436" s="24"/>
      <c r="B436" s="24"/>
      <c r="C436" s="24"/>
      <c r="D436" s="24"/>
    </row>
    <row r="437">
      <c r="A437" s="24"/>
      <c r="B437" s="24"/>
      <c r="C437" s="24"/>
      <c r="D437" s="24"/>
    </row>
    <row r="438">
      <c r="A438" s="24"/>
      <c r="B438" s="24"/>
      <c r="C438" s="24"/>
      <c r="D438" s="24"/>
    </row>
    <row r="439">
      <c r="A439" s="24"/>
      <c r="B439" s="24"/>
      <c r="C439" s="24"/>
      <c r="D439" s="24"/>
    </row>
    <row r="440">
      <c r="A440" s="24"/>
      <c r="B440" s="24"/>
      <c r="C440" s="24"/>
      <c r="D440" s="24"/>
    </row>
    <row r="441">
      <c r="A441" s="24"/>
      <c r="B441" s="24"/>
      <c r="C441" s="24"/>
      <c r="D441" s="24"/>
    </row>
    <row r="442">
      <c r="A442" s="24"/>
      <c r="B442" s="24"/>
      <c r="C442" s="24"/>
      <c r="D442" s="24"/>
    </row>
    <row r="443">
      <c r="A443" s="24"/>
      <c r="B443" s="24"/>
      <c r="C443" s="24"/>
      <c r="D443" s="24"/>
    </row>
    <row r="444">
      <c r="A444" s="24"/>
      <c r="B444" s="24"/>
      <c r="C444" s="24"/>
      <c r="D444" s="24"/>
    </row>
    <row r="445">
      <c r="A445" s="24"/>
      <c r="B445" s="24"/>
      <c r="C445" s="24"/>
      <c r="D445" s="24"/>
    </row>
    <row r="446">
      <c r="A446" s="24"/>
      <c r="B446" s="24"/>
      <c r="C446" s="24"/>
      <c r="D446" s="24"/>
    </row>
    <row r="447">
      <c r="A447" s="24"/>
      <c r="B447" s="24"/>
      <c r="C447" s="24"/>
      <c r="D447" s="24"/>
    </row>
    <row r="448">
      <c r="A448" s="24"/>
      <c r="B448" s="24"/>
      <c r="C448" s="24"/>
      <c r="D448" s="24"/>
    </row>
    <row r="449">
      <c r="A449" s="24"/>
      <c r="B449" s="24"/>
      <c r="C449" s="24"/>
      <c r="D449" s="24"/>
    </row>
    <row r="450">
      <c r="A450" s="24"/>
      <c r="B450" s="24"/>
      <c r="C450" s="24"/>
      <c r="D450" s="24"/>
    </row>
    <row r="451">
      <c r="A451" s="24"/>
      <c r="B451" s="24"/>
      <c r="C451" s="24"/>
      <c r="D451" s="24"/>
    </row>
    <row r="452">
      <c r="A452" s="24"/>
      <c r="B452" s="24"/>
      <c r="C452" s="24"/>
      <c r="D452" s="24"/>
    </row>
    <row r="453">
      <c r="A453" s="24"/>
      <c r="B453" s="24"/>
      <c r="C453" s="24"/>
      <c r="D453" s="24"/>
    </row>
    <row r="454">
      <c r="A454" s="24"/>
      <c r="B454" s="24"/>
      <c r="C454" s="24"/>
      <c r="D454" s="24"/>
    </row>
    <row r="455">
      <c r="A455" s="24"/>
      <c r="B455" s="24"/>
      <c r="C455" s="24"/>
      <c r="D455" s="24"/>
    </row>
    <row r="456">
      <c r="A456" s="24"/>
      <c r="B456" s="24"/>
      <c r="C456" s="24"/>
      <c r="D456" s="24"/>
    </row>
    <row r="457">
      <c r="A457" s="24"/>
      <c r="B457" s="24"/>
      <c r="C457" s="24"/>
      <c r="D457" s="24"/>
    </row>
    <row r="458">
      <c r="A458" s="24"/>
      <c r="B458" s="24"/>
      <c r="C458" s="24"/>
      <c r="D458" s="24"/>
    </row>
    <row r="459">
      <c r="A459" s="24"/>
      <c r="B459" s="24"/>
      <c r="C459" s="24"/>
      <c r="D459" s="24"/>
    </row>
    <row r="460">
      <c r="A460" s="24"/>
      <c r="B460" s="24"/>
      <c r="C460" s="24"/>
      <c r="D460" s="24"/>
    </row>
    <row r="461">
      <c r="A461" s="24"/>
      <c r="B461" s="24"/>
      <c r="C461" s="24"/>
      <c r="D461" s="24"/>
    </row>
    <row r="462">
      <c r="A462" s="24"/>
      <c r="B462" s="24"/>
      <c r="C462" s="24"/>
      <c r="D462" s="24"/>
    </row>
    <row r="463">
      <c r="A463" s="24"/>
      <c r="B463" s="24"/>
      <c r="C463" s="24"/>
      <c r="D463" s="24"/>
    </row>
    <row r="464">
      <c r="A464" s="24"/>
      <c r="B464" s="24"/>
      <c r="C464" s="24"/>
      <c r="D464" s="24"/>
    </row>
    <row r="465">
      <c r="A465" s="24"/>
      <c r="B465" s="24"/>
      <c r="C465" s="24"/>
      <c r="D465" s="24"/>
    </row>
    <row r="466">
      <c r="A466" s="24"/>
      <c r="B466" s="24"/>
      <c r="C466" s="24"/>
      <c r="D466" s="24"/>
    </row>
    <row r="467">
      <c r="A467" s="24"/>
      <c r="B467" s="24"/>
      <c r="C467" s="24"/>
      <c r="D467" s="24"/>
    </row>
    <row r="468">
      <c r="A468" s="24"/>
      <c r="B468" s="24"/>
      <c r="C468" s="24"/>
      <c r="D468" s="24"/>
    </row>
    <row r="469">
      <c r="A469" s="24"/>
      <c r="B469" s="24"/>
      <c r="C469" s="24"/>
      <c r="D469" s="24"/>
    </row>
    <row r="470">
      <c r="A470" s="24"/>
      <c r="B470" s="24"/>
      <c r="C470" s="24"/>
      <c r="D470" s="24"/>
    </row>
    <row r="471">
      <c r="A471" s="24"/>
      <c r="B471" s="24"/>
      <c r="C471" s="24"/>
      <c r="D471" s="24"/>
    </row>
    <row r="472">
      <c r="A472" s="24"/>
      <c r="B472" s="24"/>
      <c r="C472" s="24"/>
      <c r="D472" s="24"/>
    </row>
    <row r="473">
      <c r="A473" s="24"/>
      <c r="B473" s="24"/>
      <c r="C473" s="24"/>
      <c r="D473" s="24"/>
    </row>
    <row r="474">
      <c r="A474" s="24"/>
      <c r="B474" s="24"/>
      <c r="C474" s="24"/>
      <c r="D474" s="24"/>
    </row>
    <row r="475">
      <c r="A475" s="24"/>
      <c r="B475" s="24"/>
      <c r="C475" s="24"/>
      <c r="D475" s="24"/>
    </row>
    <row r="476">
      <c r="A476" s="24"/>
      <c r="B476" s="24"/>
      <c r="C476" s="24"/>
      <c r="D476" s="24"/>
    </row>
    <row r="477">
      <c r="A477" s="24"/>
      <c r="B477" s="24"/>
      <c r="C477" s="24"/>
      <c r="D477" s="24"/>
    </row>
    <row r="478">
      <c r="A478" s="24"/>
      <c r="B478" s="24"/>
      <c r="C478" s="24"/>
      <c r="D478" s="24"/>
    </row>
    <row r="479">
      <c r="A479" s="24"/>
      <c r="B479" s="24"/>
      <c r="C479" s="24"/>
      <c r="D479" s="24"/>
    </row>
    <row r="480">
      <c r="A480" s="24"/>
      <c r="B480" s="24"/>
      <c r="C480" s="24"/>
      <c r="D480" s="24"/>
    </row>
    <row r="481">
      <c r="A481" s="24"/>
      <c r="B481" s="24"/>
      <c r="C481" s="24"/>
      <c r="D481" s="24"/>
    </row>
    <row r="482">
      <c r="A482" s="24"/>
      <c r="B482" s="24"/>
      <c r="C482" s="24"/>
      <c r="D482" s="24"/>
    </row>
    <row r="483">
      <c r="A483" s="24"/>
      <c r="B483" s="24"/>
      <c r="C483" s="24"/>
      <c r="D483" s="24"/>
    </row>
    <row r="484">
      <c r="A484" s="24"/>
      <c r="B484" s="24"/>
      <c r="C484" s="24"/>
      <c r="D484" s="24"/>
    </row>
    <row r="485">
      <c r="A485" s="24"/>
      <c r="B485" s="24"/>
      <c r="C485" s="24"/>
      <c r="D485" s="24"/>
    </row>
    <row r="486">
      <c r="A486" s="24"/>
      <c r="B486" s="24"/>
      <c r="C486" s="24"/>
      <c r="D486" s="24"/>
    </row>
    <row r="487">
      <c r="A487" s="24"/>
      <c r="B487" s="24"/>
      <c r="C487" s="24"/>
      <c r="D487" s="24"/>
    </row>
    <row r="488">
      <c r="A488" s="24"/>
      <c r="B488" s="24"/>
      <c r="C488" s="24"/>
      <c r="D488" s="24"/>
    </row>
    <row r="489">
      <c r="A489" s="24"/>
      <c r="B489" s="24"/>
      <c r="C489" s="24"/>
      <c r="D489" s="24"/>
    </row>
    <row r="490">
      <c r="A490" s="24"/>
      <c r="B490" s="24"/>
      <c r="C490" s="24"/>
      <c r="D490" s="24"/>
    </row>
    <row r="491">
      <c r="A491" s="24"/>
      <c r="B491" s="24"/>
      <c r="C491" s="24"/>
      <c r="D491" s="24"/>
    </row>
    <row r="492">
      <c r="A492" s="24"/>
      <c r="B492" s="24"/>
      <c r="C492" s="24"/>
      <c r="D492" s="24"/>
    </row>
    <row r="493">
      <c r="A493" s="24"/>
      <c r="B493" s="24"/>
      <c r="C493" s="24"/>
      <c r="D493" s="24"/>
    </row>
    <row r="494">
      <c r="A494" s="24"/>
      <c r="B494" s="24"/>
      <c r="C494" s="24"/>
      <c r="D494" s="24"/>
    </row>
    <row r="495">
      <c r="A495" s="24"/>
      <c r="B495" s="24"/>
      <c r="C495" s="24"/>
      <c r="D495" s="24"/>
    </row>
    <row r="496">
      <c r="A496" s="24"/>
      <c r="B496" s="24"/>
      <c r="C496" s="24"/>
      <c r="D496" s="24"/>
    </row>
    <row r="497">
      <c r="A497" s="24"/>
      <c r="B497" s="24"/>
      <c r="C497" s="24"/>
      <c r="D497" s="24"/>
    </row>
    <row r="498">
      <c r="A498" s="24"/>
      <c r="B498" s="24"/>
      <c r="C498" s="24"/>
      <c r="D498" s="24"/>
    </row>
    <row r="499">
      <c r="A499" s="24"/>
      <c r="B499" s="24"/>
      <c r="C499" s="24"/>
      <c r="D499" s="24"/>
    </row>
    <row r="500">
      <c r="A500" s="24"/>
      <c r="B500" s="24"/>
      <c r="C500" s="24"/>
      <c r="D500" s="24"/>
    </row>
    <row r="501">
      <c r="A501" s="24"/>
      <c r="B501" s="24"/>
      <c r="C501" s="24"/>
      <c r="D501" s="24"/>
    </row>
    <row r="502">
      <c r="A502" s="24"/>
      <c r="B502" s="24"/>
      <c r="C502" s="24"/>
      <c r="D502" s="24"/>
    </row>
    <row r="503">
      <c r="A503" s="24"/>
      <c r="B503" s="24"/>
      <c r="C503" s="24"/>
      <c r="D503" s="24"/>
    </row>
    <row r="504">
      <c r="A504" s="24"/>
      <c r="B504" s="24"/>
      <c r="C504" s="24"/>
      <c r="D504" s="24"/>
    </row>
    <row r="505">
      <c r="A505" s="24"/>
      <c r="B505" s="24"/>
      <c r="C505" s="24"/>
      <c r="D505" s="24"/>
    </row>
    <row r="506">
      <c r="A506" s="24"/>
      <c r="B506" s="24"/>
      <c r="C506" s="24"/>
      <c r="D506" s="24"/>
    </row>
    <row r="507">
      <c r="A507" s="24"/>
      <c r="B507" s="24"/>
      <c r="C507" s="24"/>
      <c r="D507" s="24"/>
    </row>
    <row r="508">
      <c r="A508" s="24"/>
      <c r="B508" s="24"/>
      <c r="C508" s="24"/>
      <c r="D508" s="24"/>
    </row>
    <row r="509">
      <c r="A509" s="24"/>
      <c r="B509" s="24"/>
      <c r="C509" s="24"/>
      <c r="D509" s="24"/>
    </row>
    <row r="510">
      <c r="A510" s="24"/>
      <c r="B510" s="24"/>
      <c r="C510" s="24"/>
      <c r="D510" s="24"/>
    </row>
    <row r="511">
      <c r="A511" s="24"/>
      <c r="B511" s="24"/>
      <c r="C511" s="24"/>
      <c r="D511" s="24"/>
    </row>
    <row r="512">
      <c r="A512" s="24"/>
      <c r="B512" s="24"/>
      <c r="C512" s="24"/>
      <c r="D512" s="24"/>
    </row>
    <row r="513">
      <c r="A513" s="24"/>
      <c r="B513" s="24"/>
      <c r="C513" s="24"/>
      <c r="D513" s="24"/>
    </row>
    <row r="514">
      <c r="A514" s="24"/>
      <c r="B514" s="24"/>
      <c r="C514" s="24"/>
      <c r="D514" s="24"/>
    </row>
    <row r="515">
      <c r="A515" s="24"/>
      <c r="B515" s="24"/>
      <c r="C515" s="24"/>
      <c r="D515" s="24"/>
    </row>
    <row r="516">
      <c r="A516" s="24"/>
      <c r="B516" s="24"/>
      <c r="C516" s="24"/>
      <c r="D516" s="24"/>
    </row>
    <row r="517">
      <c r="A517" s="24"/>
      <c r="B517" s="24"/>
      <c r="C517" s="24"/>
      <c r="D517" s="24"/>
    </row>
    <row r="518">
      <c r="A518" s="24"/>
      <c r="B518" s="24"/>
      <c r="C518" s="24"/>
      <c r="D518" s="24"/>
    </row>
    <row r="519">
      <c r="A519" s="24"/>
      <c r="B519" s="24"/>
      <c r="C519" s="24"/>
      <c r="D519" s="24"/>
    </row>
    <row r="520">
      <c r="A520" s="24"/>
      <c r="B520" s="24"/>
      <c r="C520" s="24"/>
      <c r="D520" s="24"/>
    </row>
    <row r="521">
      <c r="A521" s="24"/>
      <c r="B521" s="24"/>
      <c r="C521" s="24"/>
      <c r="D521" s="24"/>
    </row>
    <row r="522">
      <c r="A522" s="24"/>
      <c r="B522" s="24"/>
      <c r="C522" s="24"/>
      <c r="D522" s="24"/>
    </row>
    <row r="523">
      <c r="A523" s="24"/>
      <c r="B523" s="24"/>
      <c r="C523" s="24"/>
      <c r="D523" s="24"/>
    </row>
    <row r="524">
      <c r="A524" s="24"/>
      <c r="B524" s="24"/>
      <c r="C524" s="24"/>
      <c r="D524" s="24"/>
    </row>
    <row r="525">
      <c r="A525" s="24"/>
      <c r="B525" s="24"/>
      <c r="C525" s="24"/>
      <c r="D525" s="24"/>
    </row>
    <row r="526">
      <c r="A526" s="24"/>
      <c r="B526" s="24"/>
      <c r="C526" s="24"/>
      <c r="D526" s="24"/>
    </row>
    <row r="527">
      <c r="A527" s="24"/>
      <c r="B527" s="24"/>
      <c r="C527" s="24"/>
      <c r="D527" s="24"/>
    </row>
    <row r="528">
      <c r="A528" s="24"/>
      <c r="B528" s="24"/>
      <c r="C528" s="24"/>
      <c r="D528" s="24"/>
    </row>
    <row r="529">
      <c r="A529" s="24"/>
      <c r="B529" s="24"/>
      <c r="C529" s="24"/>
      <c r="D529" s="24"/>
    </row>
    <row r="530">
      <c r="A530" s="24"/>
      <c r="B530" s="24"/>
      <c r="C530" s="24"/>
      <c r="D530" s="24"/>
    </row>
    <row r="531">
      <c r="A531" s="24"/>
      <c r="B531" s="24"/>
      <c r="C531" s="24"/>
      <c r="D531" s="24"/>
    </row>
    <row r="532">
      <c r="A532" s="24"/>
      <c r="B532" s="24"/>
      <c r="C532" s="24"/>
      <c r="D532" s="24"/>
    </row>
    <row r="533">
      <c r="A533" s="24"/>
      <c r="B533" s="24"/>
      <c r="C533" s="24"/>
      <c r="D533" s="24"/>
    </row>
    <row r="534">
      <c r="A534" s="24"/>
      <c r="B534" s="24"/>
      <c r="C534" s="24"/>
      <c r="D534" s="24"/>
    </row>
    <row r="535">
      <c r="A535" s="24"/>
      <c r="B535" s="24"/>
      <c r="C535" s="24"/>
      <c r="D535" s="24"/>
    </row>
    <row r="536">
      <c r="A536" s="24"/>
      <c r="B536" s="24"/>
      <c r="C536" s="24"/>
      <c r="D536" s="24"/>
    </row>
    <row r="537">
      <c r="A537" s="24"/>
      <c r="B537" s="24"/>
      <c r="C537" s="24"/>
      <c r="D537" s="24"/>
    </row>
    <row r="538">
      <c r="A538" s="24"/>
      <c r="B538" s="24"/>
      <c r="C538" s="24"/>
      <c r="D538" s="24"/>
    </row>
    <row r="539">
      <c r="A539" s="24"/>
      <c r="B539" s="24"/>
      <c r="C539" s="24"/>
      <c r="D539" s="24"/>
    </row>
    <row r="540">
      <c r="A540" s="24"/>
      <c r="B540" s="24"/>
      <c r="C540" s="24"/>
      <c r="D540" s="24"/>
    </row>
    <row r="541">
      <c r="A541" s="24"/>
      <c r="B541" s="24"/>
      <c r="C541" s="24"/>
      <c r="D541" s="24"/>
    </row>
    <row r="542">
      <c r="A542" s="24"/>
      <c r="B542" s="24"/>
      <c r="C542" s="24"/>
      <c r="D542" s="24"/>
    </row>
    <row r="543">
      <c r="A543" s="24"/>
      <c r="B543" s="24"/>
      <c r="C543" s="24"/>
      <c r="D543" s="24"/>
    </row>
    <row r="544">
      <c r="A544" s="24"/>
      <c r="B544" s="24"/>
      <c r="C544" s="24"/>
      <c r="D544" s="24"/>
    </row>
    <row r="545">
      <c r="A545" s="24"/>
      <c r="B545" s="24"/>
      <c r="C545" s="24"/>
      <c r="D545" s="24"/>
    </row>
    <row r="546">
      <c r="A546" s="24"/>
      <c r="B546" s="24"/>
      <c r="C546" s="24"/>
      <c r="D546" s="24"/>
    </row>
    <row r="547">
      <c r="A547" s="24"/>
      <c r="B547" s="24"/>
      <c r="C547" s="24"/>
      <c r="D547" s="24"/>
    </row>
    <row r="548">
      <c r="A548" s="24"/>
      <c r="B548" s="24"/>
      <c r="C548" s="24"/>
      <c r="D548" s="24"/>
    </row>
    <row r="549">
      <c r="A549" s="24"/>
      <c r="B549" s="24"/>
      <c r="C549" s="24"/>
      <c r="D549" s="24"/>
    </row>
    <row r="550">
      <c r="A550" s="24"/>
      <c r="B550" s="24"/>
      <c r="C550" s="24"/>
      <c r="D550" s="24"/>
    </row>
    <row r="551">
      <c r="A551" s="24"/>
      <c r="B551" s="24"/>
      <c r="C551" s="24"/>
      <c r="D551" s="24"/>
    </row>
    <row r="552">
      <c r="A552" s="24"/>
      <c r="B552" s="24"/>
      <c r="C552" s="24"/>
      <c r="D552" s="24"/>
    </row>
    <row r="553">
      <c r="A553" s="24"/>
      <c r="B553" s="24"/>
      <c r="C553" s="24"/>
      <c r="D553" s="24"/>
    </row>
    <row r="554">
      <c r="A554" s="24"/>
      <c r="B554" s="24"/>
      <c r="C554" s="24"/>
      <c r="D554" s="24"/>
    </row>
    <row r="555">
      <c r="A555" s="24"/>
      <c r="B555" s="24"/>
      <c r="C555" s="24"/>
      <c r="D555" s="24"/>
    </row>
    <row r="556">
      <c r="A556" s="24"/>
      <c r="B556" s="24"/>
      <c r="C556" s="24"/>
      <c r="D556" s="24"/>
    </row>
    <row r="557">
      <c r="A557" s="24"/>
      <c r="B557" s="24"/>
      <c r="C557" s="24"/>
      <c r="D557" s="24"/>
    </row>
    <row r="558">
      <c r="A558" s="24"/>
      <c r="B558" s="24"/>
      <c r="C558" s="24"/>
      <c r="D558" s="24"/>
    </row>
    <row r="559">
      <c r="A559" s="24"/>
      <c r="B559" s="24"/>
      <c r="C559" s="24"/>
      <c r="D559" s="24"/>
    </row>
    <row r="560">
      <c r="A560" s="24"/>
      <c r="B560" s="24"/>
      <c r="C560" s="24"/>
      <c r="D560" s="24"/>
    </row>
    <row r="561">
      <c r="A561" s="24"/>
      <c r="B561" s="24"/>
      <c r="C561" s="24"/>
      <c r="D561" s="24"/>
    </row>
    <row r="562">
      <c r="A562" s="24"/>
      <c r="B562" s="24"/>
      <c r="C562" s="24"/>
      <c r="D562" s="24"/>
    </row>
    <row r="563">
      <c r="A563" s="24"/>
      <c r="B563" s="24"/>
      <c r="C563" s="24"/>
      <c r="D563" s="24"/>
    </row>
    <row r="564">
      <c r="A564" s="24"/>
      <c r="B564" s="24"/>
      <c r="C564" s="24"/>
      <c r="D564" s="24"/>
    </row>
    <row r="565">
      <c r="A565" s="24"/>
      <c r="B565" s="24"/>
      <c r="C565" s="24"/>
      <c r="D565" s="24"/>
    </row>
    <row r="566">
      <c r="A566" s="24"/>
      <c r="B566" s="24"/>
      <c r="C566" s="24"/>
      <c r="D566" s="24"/>
    </row>
    <row r="567">
      <c r="A567" s="24"/>
      <c r="B567" s="24"/>
      <c r="C567" s="24"/>
      <c r="D567" s="24"/>
    </row>
    <row r="568">
      <c r="A568" s="24"/>
      <c r="B568" s="24"/>
      <c r="C568" s="24"/>
      <c r="D568" s="24"/>
    </row>
    <row r="569">
      <c r="A569" s="24"/>
      <c r="B569" s="24"/>
      <c r="C569" s="24"/>
      <c r="D569" s="24"/>
    </row>
    <row r="570">
      <c r="A570" s="24"/>
      <c r="B570" s="24"/>
      <c r="C570" s="24"/>
      <c r="D570" s="24"/>
    </row>
    <row r="571">
      <c r="A571" s="24"/>
      <c r="B571" s="24"/>
      <c r="C571" s="24"/>
      <c r="D571" s="24"/>
    </row>
    <row r="572">
      <c r="A572" s="24"/>
      <c r="B572" s="24"/>
      <c r="C572" s="24"/>
      <c r="D572" s="24"/>
    </row>
    <row r="573">
      <c r="A573" s="24"/>
      <c r="B573" s="24"/>
      <c r="C573" s="24"/>
      <c r="D573" s="24"/>
    </row>
    <row r="574">
      <c r="A574" s="24"/>
      <c r="B574" s="24"/>
      <c r="C574" s="24"/>
      <c r="D574" s="24"/>
    </row>
    <row r="575">
      <c r="A575" s="24"/>
      <c r="B575" s="24"/>
      <c r="C575" s="24"/>
      <c r="D575" s="24"/>
    </row>
    <row r="576">
      <c r="A576" s="24"/>
      <c r="B576" s="24"/>
      <c r="C576" s="24"/>
      <c r="D576" s="24"/>
    </row>
    <row r="577">
      <c r="A577" s="24"/>
      <c r="B577" s="24"/>
      <c r="C577" s="24"/>
      <c r="D577" s="24"/>
    </row>
    <row r="578">
      <c r="A578" s="24"/>
      <c r="B578" s="24"/>
      <c r="C578" s="24"/>
      <c r="D578" s="24"/>
    </row>
    <row r="579">
      <c r="A579" s="24"/>
      <c r="B579" s="24"/>
      <c r="C579" s="24"/>
      <c r="D579" s="24"/>
    </row>
    <row r="580">
      <c r="A580" s="24"/>
      <c r="B580" s="24"/>
      <c r="C580" s="24"/>
      <c r="D580" s="24"/>
    </row>
    <row r="581">
      <c r="A581" s="24"/>
      <c r="B581" s="24"/>
      <c r="C581" s="24"/>
      <c r="D581" s="24"/>
    </row>
    <row r="582">
      <c r="A582" s="24"/>
      <c r="B582" s="24"/>
      <c r="C582" s="24"/>
      <c r="D582" s="24"/>
    </row>
    <row r="583">
      <c r="A583" s="24"/>
      <c r="B583" s="24"/>
      <c r="C583" s="24"/>
      <c r="D583" s="24"/>
    </row>
    <row r="584">
      <c r="A584" s="24"/>
      <c r="B584" s="24"/>
      <c r="C584" s="24"/>
      <c r="D584" s="24"/>
    </row>
    <row r="585">
      <c r="A585" s="24"/>
      <c r="B585" s="24"/>
      <c r="C585" s="24"/>
      <c r="D585" s="24"/>
    </row>
    <row r="586">
      <c r="A586" s="24"/>
      <c r="B586" s="24"/>
      <c r="C586" s="24"/>
      <c r="D586" s="24"/>
    </row>
    <row r="587">
      <c r="A587" s="24"/>
      <c r="B587" s="24"/>
      <c r="C587" s="24"/>
      <c r="D587" s="24"/>
    </row>
    <row r="588">
      <c r="A588" s="24"/>
      <c r="B588" s="24"/>
      <c r="C588" s="24"/>
      <c r="D588" s="24"/>
    </row>
    <row r="589">
      <c r="A589" s="24"/>
      <c r="B589" s="24"/>
      <c r="C589" s="24"/>
      <c r="D589" s="24"/>
    </row>
    <row r="590">
      <c r="A590" s="24"/>
      <c r="B590" s="24"/>
      <c r="C590" s="24"/>
      <c r="D590" s="24"/>
    </row>
    <row r="591">
      <c r="A591" s="24"/>
      <c r="B591" s="24"/>
      <c r="C591" s="24"/>
      <c r="D591" s="24"/>
    </row>
    <row r="592">
      <c r="A592" s="24"/>
      <c r="B592" s="24"/>
      <c r="C592" s="24"/>
      <c r="D592" s="24"/>
    </row>
    <row r="593">
      <c r="A593" s="24"/>
      <c r="B593" s="24"/>
      <c r="C593" s="24"/>
      <c r="D593" s="24"/>
    </row>
    <row r="594">
      <c r="A594" s="24"/>
      <c r="B594" s="24"/>
      <c r="C594" s="24"/>
      <c r="D594" s="24"/>
    </row>
    <row r="595">
      <c r="A595" s="24"/>
      <c r="B595" s="24"/>
      <c r="C595" s="24"/>
      <c r="D595" s="24"/>
    </row>
    <row r="596">
      <c r="A596" s="24"/>
      <c r="B596" s="24"/>
      <c r="C596" s="24"/>
      <c r="D596" s="24"/>
    </row>
    <row r="597">
      <c r="A597" s="24"/>
      <c r="B597" s="24"/>
      <c r="C597" s="24"/>
      <c r="D597" s="24"/>
    </row>
    <row r="598">
      <c r="A598" s="24"/>
      <c r="B598" s="24"/>
      <c r="C598" s="24"/>
      <c r="D598" s="24"/>
    </row>
    <row r="599">
      <c r="A599" s="24"/>
      <c r="B599" s="24"/>
      <c r="C599" s="24"/>
      <c r="D599" s="24"/>
    </row>
    <row r="600">
      <c r="A600" s="24"/>
      <c r="B600" s="24"/>
      <c r="C600" s="24"/>
      <c r="D600" s="24"/>
    </row>
    <row r="601">
      <c r="A601" s="24"/>
      <c r="B601" s="24"/>
      <c r="C601" s="24"/>
      <c r="D601" s="24"/>
    </row>
    <row r="602">
      <c r="A602" s="24"/>
      <c r="B602" s="24"/>
      <c r="C602" s="24"/>
      <c r="D602" s="24"/>
    </row>
    <row r="603">
      <c r="A603" s="24"/>
      <c r="B603" s="24"/>
      <c r="C603" s="24"/>
      <c r="D603" s="24"/>
    </row>
    <row r="604">
      <c r="A604" s="24"/>
      <c r="B604" s="24"/>
      <c r="C604" s="24"/>
      <c r="D604" s="24"/>
    </row>
    <row r="605">
      <c r="A605" s="24"/>
      <c r="B605" s="24"/>
      <c r="C605" s="24"/>
      <c r="D605" s="24"/>
    </row>
    <row r="606">
      <c r="A606" s="24"/>
      <c r="B606" s="24"/>
      <c r="C606" s="24"/>
      <c r="D606" s="24"/>
    </row>
    <row r="607">
      <c r="A607" s="24"/>
      <c r="B607" s="24"/>
      <c r="C607" s="24"/>
      <c r="D607" s="24"/>
    </row>
    <row r="608">
      <c r="A608" s="24"/>
      <c r="B608" s="24"/>
      <c r="C608" s="24"/>
      <c r="D608" s="24"/>
    </row>
    <row r="609">
      <c r="A609" s="24"/>
      <c r="B609" s="24"/>
      <c r="C609" s="24"/>
      <c r="D609" s="24"/>
    </row>
    <row r="610">
      <c r="A610" s="24"/>
      <c r="B610" s="24"/>
      <c r="C610" s="24"/>
      <c r="D610" s="24"/>
    </row>
    <row r="611">
      <c r="A611" s="24"/>
      <c r="B611" s="24"/>
      <c r="C611" s="24"/>
      <c r="D611" s="24"/>
    </row>
    <row r="612">
      <c r="A612" s="24"/>
      <c r="B612" s="24"/>
      <c r="C612" s="24"/>
      <c r="D612" s="24"/>
    </row>
    <row r="613">
      <c r="A613" s="24"/>
      <c r="B613" s="24"/>
      <c r="C613" s="24"/>
      <c r="D613" s="24"/>
    </row>
    <row r="614">
      <c r="A614" s="24"/>
      <c r="B614" s="24"/>
      <c r="C614" s="24"/>
      <c r="D614" s="24"/>
    </row>
    <row r="615">
      <c r="A615" s="24"/>
      <c r="B615" s="24"/>
      <c r="C615" s="24"/>
      <c r="D615" s="24"/>
    </row>
    <row r="616">
      <c r="A616" s="24"/>
      <c r="B616" s="24"/>
      <c r="C616" s="24"/>
      <c r="D616" s="24"/>
    </row>
    <row r="617">
      <c r="A617" s="24"/>
      <c r="B617" s="24"/>
      <c r="C617" s="24"/>
      <c r="D617" s="24"/>
    </row>
    <row r="618">
      <c r="A618" s="24"/>
      <c r="B618" s="24"/>
      <c r="C618" s="24"/>
      <c r="D618" s="24"/>
    </row>
    <row r="619">
      <c r="A619" s="24"/>
      <c r="B619" s="24"/>
      <c r="C619" s="24"/>
      <c r="D619" s="24"/>
    </row>
    <row r="620">
      <c r="A620" s="24"/>
      <c r="B620" s="24"/>
      <c r="C620" s="24"/>
      <c r="D620" s="24"/>
    </row>
    <row r="621">
      <c r="A621" s="24"/>
      <c r="B621" s="24"/>
      <c r="C621" s="24"/>
      <c r="D621" s="24"/>
    </row>
    <row r="622">
      <c r="A622" s="24"/>
      <c r="B622" s="24"/>
      <c r="C622" s="24"/>
      <c r="D622" s="24"/>
    </row>
    <row r="623">
      <c r="A623" s="24"/>
      <c r="B623" s="24"/>
      <c r="C623" s="24"/>
      <c r="D623" s="24"/>
    </row>
    <row r="624">
      <c r="A624" s="24"/>
      <c r="B624" s="24"/>
      <c r="C624" s="24"/>
      <c r="D624" s="24"/>
    </row>
    <row r="625">
      <c r="A625" s="24"/>
      <c r="B625" s="24"/>
      <c r="C625" s="24"/>
      <c r="D625" s="24"/>
    </row>
    <row r="626">
      <c r="A626" s="24"/>
      <c r="B626" s="24"/>
      <c r="C626" s="24"/>
      <c r="D626" s="24"/>
    </row>
    <row r="627">
      <c r="A627" s="24"/>
      <c r="B627" s="24"/>
      <c r="C627" s="24"/>
      <c r="D627" s="24"/>
    </row>
    <row r="628">
      <c r="A628" s="24"/>
      <c r="B628" s="24"/>
      <c r="C628" s="24"/>
      <c r="D628" s="24"/>
    </row>
    <row r="629">
      <c r="A629" s="24"/>
      <c r="B629" s="24"/>
      <c r="C629" s="24"/>
      <c r="D629" s="24"/>
    </row>
    <row r="630">
      <c r="A630" s="24"/>
      <c r="B630" s="24"/>
      <c r="C630" s="24"/>
      <c r="D630" s="24"/>
    </row>
    <row r="631">
      <c r="A631" s="24"/>
      <c r="B631" s="24"/>
      <c r="C631" s="24"/>
      <c r="D631" s="24"/>
    </row>
    <row r="632">
      <c r="A632" s="24"/>
      <c r="B632" s="24"/>
      <c r="C632" s="24"/>
      <c r="D632" s="24"/>
    </row>
    <row r="633">
      <c r="A633" s="24"/>
      <c r="B633" s="24"/>
      <c r="C633" s="24"/>
      <c r="D633" s="24"/>
    </row>
    <row r="634">
      <c r="A634" s="24"/>
      <c r="B634" s="24"/>
      <c r="C634" s="24"/>
      <c r="D634" s="24"/>
    </row>
    <row r="635">
      <c r="A635" s="24"/>
      <c r="B635" s="24"/>
      <c r="C635" s="24"/>
      <c r="D635" s="24"/>
    </row>
    <row r="636">
      <c r="A636" s="24"/>
      <c r="B636" s="24"/>
      <c r="C636" s="24"/>
      <c r="D636" s="24"/>
    </row>
    <row r="637">
      <c r="A637" s="24"/>
      <c r="B637" s="24"/>
      <c r="C637" s="24"/>
      <c r="D637" s="24"/>
    </row>
    <row r="638">
      <c r="A638" s="24"/>
      <c r="B638" s="24"/>
      <c r="C638" s="24"/>
      <c r="D638" s="24"/>
    </row>
    <row r="639">
      <c r="A639" s="24"/>
      <c r="B639" s="24"/>
      <c r="C639" s="24"/>
      <c r="D639" s="24"/>
    </row>
    <row r="640">
      <c r="A640" s="24"/>
      <c r="B640" s="24"/>
      <c r="C640" s="24"/>
      <c r="D640" s="24"/>
    </row>
    <row r="641">
      <c r="A641" s="24"/>
      <c r="B641" s="24"/>
      <c r="C641" s="24"/>
      <c r="D641" s="24"/>
    </row>
    <row r="642">
      <c r="A642" s="24"/>
      <c r="B642" s="24"/>
      <c r="C642" s="24"/>
      <c r="D642" s="24"/>
    </row>
    <row r="643">
      <c r="A643" s="24"/>
      <c r="B643" s="24"/>
      <c r="C643" s="24"/>
      <c r="D643" s="24"/>
    </row>
    <row r="644">
      <c r="A644" s="24"/>
      <c r="B644" s="24"/>
      <c r="C644" s="24"/>
      <c r="D644" s="24"/>
    </row>
    <row r="645">
      <c r="A645" s="24"/>
      <c r="B645" s="24"/>
      <c r="C645" s="24"/>
      <c r="D645" s="24"/>
    </row>
    <row r="646">
      <c r="A646" s="24"/>
      <c r="B646" s="24"/>
      <c r="C646" s="24"/>
      <c r="D646" s="24"/>
    </row>
    <row r="647">
      <c r="A647" s="24"/>
      <c r="B647" s="24"/>
      <c r="C647" s="24"/>
      <c r="D647" s="24"/>
    </row>
    <row r="648">
      <c r="A648" s="24"/>
      <c r="B648" s="24"/>
      <c r="C648" s="24"/>
      <c r="D648" s="24"/>
    </row>
    <row r="649">
      <c r="A649" s="24"/>
      <c r="B649" s="24"/>
      <c r="C649" s="24"/>
      <c r="D649" s="24"/>
    </row>
    <row r="650">
      <c r="A650" s="24"/>
      <c r="B650" s="24"/>
      <c r="C650" s="24"/>
      <c r="D650" s="24"/>
    </row>
    <row r="651">
      <c r="A651" s="24"/>
      <c r="B651" s="24"/>
      <c r="C651" s="24"/>
      <c r="D651" s="24"/>
    </row>
    <row r="652">
      <c r="A652" s="24"/>
      <c r="B652" s="24"/>
      <c r="C652" s="24"/>
      <c r="D652" s="24"/>
    </row>
    <row r="653">
      <c r="A653" s="24"/>
      <c r="B653" s="24"/>
      <c r="C653" s="24"/>
      <c r="D653" s="24"/>
    </row>
    <row r="654">
      <c r="A654" s="24"/>
      <c r="B654" s="24"/>
      <c r="C654" s="24"/>
      <c r="D654" s="24"/>
    </row>
    <row r="655">
      <c r="A655" s="24"/>
      <c r="B655" s="24"/>
      <c r="C655" s="24"/>
      <c r="D655" s="24"/>
    </row>
    <row r="656">
      <c r="A656" s="24"/>
      <c r="B656" s="24"/>
      <c r="C656" s="24"/>
      <c r="D656" s="24"/>
    </row>
    <row r="657">
      <c r="A657" s="24"/>
      <c r="B657" s="24"/>
      <c r="C657" s="24"/>
      <c r="D657" s="24"/>
    </row>
    <row r="658">
      <c r="A658" s="24"/>
      <c r="B658" s="24"/>
      <c r="C658" s="24"/>
      <c r="D658" s="24"/>
    </row>
    <row r="659">
      <c r="A659" s="24"/>
      <c r="B659" s="24"/>
      <c r="C659" s="24"/>
      <c r="D659" s="24"/>
    </row>
    <row r="660">
      <c r="A660" s="24"/>
      <c r="B660" s="24"/>
      <c r="C660" s="24"/>
      <c r="D660" s="24"/>
    </row>
    <row r="661">
      <c r="A661" s="24"/>
      <c r="B661" s="24"/>
      <c r="C661" s="24"/>
      <c r="D661" s="24"/>
    </row>
    <row r="662">
      <c r="A662" s="24"/>
      <c r="B662" s="24"/>
      <c r="C662" s="24"/>
      <c r="D662" s="24"/>
    </row>
    <row r="663">
      <c r="A663" s="24"/>
      <c r="B663" s="24"/>
      <c r="C663" s="24"/>
      <c r="D663" s="24"/>
    </row>
    <row r="664">
      <c r="A664" s="24"/>
      <c r="B664" s="24"/>
      <c r="C664" s="24"/>
      <c r="D664" s="24"/>
    </row>
    <row r="665">
      <c r="A665" s="24"/>
      <c r="B665" s="24"/>
      <c r="C665" s="24"/>
      <c r="D665" s="24"/>
    </row>
    <row r="666">
      <c r="A666" s="24"/>
      <c r="B666" s="24"/>
      <c r="C666" s="24"/>
      <c r="D666" s="24"/>
    </row>
    <row r="667">
      <c r="A667" s="24"/>
      <c r="B667" s="24"/>
      <c r="C667" s="24"/>
      <c r="D667" s="24"/>
    </row>
    <row r="668">
      <c r="A668" s="24"/>
      <c r="B668" s="24"/>
      <c r="C668" s="24"/>
      <c r="D668" s="24"/>
    </row>
    <row r="669">
      <c r="A669" s="24"/>
      <c r="B669" s="24"/>
      <c r="C669" s="24"/>
      <c r="D669" s="24"/>
    </row>
    <row r="670">
      <c r="A670" s="24"/>
      <c r="B670" s="24"/>
      <c r="C670" s="24"/>
      <c r="D670" s="24"/>
    </row>
    <row r="671">
      <c r="A671" s="24"/>
      <c r="B671" s="24"/>
      <c r="C671" s="24"/>
      <c r="D671" s="24"/>
    </row>
    <row r="672">
      <c r="A672" s="24"/>
      <c r="B672" s="24"/>
      <c r="C672" s="24"/>
      <c r="D672" s="24"/>
    </row>
    <row r="673">
      <c r="A673" s="24"/>
      <c r="B673" s="24"/>
      <c r="C673" s="24"/>
      <c r="D673" s="24"/>
    </row>
    <row r="674">
      <c r="A674" s="24"/>
      <c r="B674" s="24"/>
      <c r="C674" s="24"/>
      <c r="D674" s="24"/>
    </row>
    <row r="675">
      <c r="A675" s="24"/>
      <c r="B675" s="24"/>
      <c r="C675" s="24"/>
      <c r="D675" s="24"/>
    </row>
    <row r="676">
      <c r="A676" s="24"/>
      <c r="B676" s="24"/>
      <c r="C676" s="24"/>
      <c r="D676" s="24"/>
    </row>
    <row r="677">
      <c r="A677" s="24"/>
      <c r="B677" s="24"/>
      <c r="C677" s="24"/>
      <c r="D677" s="24"/>
    </row>
    <row r="678">
      <c r="A678" s="24"/>
      <c r="B678" s="24"/>
      <c r="C678" s="24"/>
      <c r="D678" s="24"/>
    </row>
    <row r="679">
      <c r="A679" s="24"/>
      <c r="B679" s="24"/>
      <c r="C679" s="24"/>
      <c r="D679" s="24"/>
    </row>
    <row r="680">
      <c r="A680" s="24"/>
      <c r="B680" s="24"/>
      <c r="C680" s="24"/>
      <c r="D680" s="24"/>
    </row>
    <row r="681">
      <c r="A681" s="24"/>
      <c r="B681" s="24"/>
      <c r="C681" s="24"/>
      <c r="D681" s="24"/>
    </row>
    <row r="682">
      <c r="A682" s="24"/>
      <c r="B682" s="24"/>
      <c r="C682" s="24"/>
      <c r="D682" s="24"/>
    </row>
    <row r="683">
      <c r="A683" s="24"/>
      <c r="B683" s="24"/>
      <c r="C683" s="24"/>
      <c r="D683" s="24"/>
    </row>
    <row r="684">
      <c r="A684" s="24"/>
      <c r="B684" s="24"/>
      <c r="C684" s="24"/>
      <c r="D684" s="24"/>
    </row>
    <row r="685">
      <c r="A685" s="24"/>
      <c r="B685" s="24"/>
      <c r="C685" s="24"/>
      <c r="D685" s="24"/>
    </row>
    <row r="686">
      <c r="A686" s="24"/>
      <c r="B686" s="24"/>
      <c r="C686" s="24"/>
      <c r="D686" s="24"/>
    </row>
    <row r="687">
      <c r="A687" s="24"/>
      <c r="B687" s="24"/>
      <c r="C687" s="24"/>
      <c r="D687" s="24"/>
    </row>
    <row r="688">
      <c r="A688" s="24"/>
      <c r="B688" s="24"/>
      <c r="C688" s="24"/>
      <c r="D688" s="24"/>
    </row>
    <row r="689">
      <c r="A689" s="24"/>
      <c r="B689" s="24"/>
      <c r="C689" s="24"/>
      <c r="D689" s="24"/>
    </row>
    <row r="690">
      <c r="A690" s="24"/>
      <c r="B690" s="24"/>
      <c r="C690" s="24"/>
      <c r="D690" s="24"/>
    </row>
    <row r="691">
      <c r="A691" s="24"/>
      <c r="B691" s="24"/>
      <c r="C691" s="24"/>
      <c r="D691" s="24"/>
    </row>
    <row r="692">
      <c r="A692" s="24"/>
      <c r="B692" s="24"/>
      <c r="C692" s="24"/>
      <c r="D692" s="24"/>
    </row>
    <row r="693">
      <c r="A693" s="24"/>
      <c r="B693" s="24"/>
      <c r="C693" s="24"/>
      <c r="D693" s="24"/>
    </row>
    <row r="694">
      <c r="A694" s="24"/>
      <c r="B694" s="24"/>
      <c r="C694" s="24"/>
      <c r="D694" s="24"/>
    </row>
    <row r="695">
      <c r="A695" s="24"/>
      <c r="B695" s="24"/>
      <c r="C695" s="24"/>
      <c r="D695" s="24"/>
    </row>
    <row r="696">
      <c r="A696" s="24"/>
      <c r="B696" s="24"/>
      <c r="C696" s="24"/>
      <c r="D696" s="24"/>
    </row>
    <row r="697">
      <c r="A697" s="24"/>
      <c r="B697" s="24"/>
      <c r="C697" s="24"/>
      <c r="D697" s="24"/>
    </row>
    <row r="698">
      <c r="A698" s="24"/>
      <c r="B698" s="24"/>
      <c r="C698" s="24"/>
      <c r="D698" s="24"/>
    </row>
    <row r="699">
      <c r="A699" s="24"/>
      <c r="B699" s="24"/>
      <c r="C699" s="24"/>
      <c r="D699" s="24"/>
    </row>
    <row r="700">
      <c r="A700" s="24"/>
      <c r="B700" s="24"/>
      <c r="C700" s="24"/>
      <c r="D700" s="24"/>
    </row>
    <row r="701">
      <c r="A701" s="24"/>
      <c r="B701" s="24"/>
      <c r="C701" s="24"/>
      <c r="D701" s="24"/>
    </row>
    <row r="702">
      <c r="A702" s="24"/>
      <c r="B702" s="24"/>
      <c r="C702" s="24"/>
      <c r="D702" s="24"/>
    </row>
    <row r="703">
      <c r="A703" s="24"/>
      <c r="B703" s="24"/>
      <c r="C703" s="24"/>
      <c r="D703" s="24"/>
    </row>
    <row r="704">
      <c r="A704" s="24"/>
      <c r="B704" s="24"/>
      <c r="C704" s="24"/>
      <c r="D704" s="24"/>
    </row>
    <row r="705">
      <c r="A705" s="24"/>
      <c r="B705" s="24"/>
      <c r="C705" s="24"/>
      <c r="D705" s="24"/>
    </row>
    <row r="706">
      <c r="A706" s="24"/>
      <c r="B706" s="24"/>
      <c r="C706" s="24"/>
      <c r="D706" s="24"/>
    </row>
    <row r="707">
      <c r="A707" s="24"/>
      <c r="B707" s="24"/>
      <c r="C707" s="24"/>
      <c r="D707" s="24"/>
    </row>
    <row r="708">
      <c r="A708" s="24"/>
      <c r="B708" s="24"/>
      <c r="C708" s="24"/>
      <c r="D708" s="24"/>
    </row>
    <row r="709">
      <c r="A709" s="24"/>
      <c r="B709" s="24"/>
      <c r="C709" s="24"/>
      <c r="D709" s="24"/>
    </row>
    <row r="710">
      <c r="A710" s="24"/>
      <c r="B710" s="24"/>
      <c r="C710" s="24"/>
      <c r="D710" s="24"/>
    </row>
    <row r="711">
      <c r="A711" s="24"/>
      <c r="B711" s="24"/>
      <c r="C711" s="24"/>
      <c r="D711" s="24"/>
    </row>
    <row r="712">
      <c r="A712" s="24"/>
      <c r="B712" s="24"/>
      <c r="C712" s="24"/>
      <c r="D712" s="24"/>
    </row>
    <row r="713">
      <c r="A713" s="24"/>
      <c r="B713" s="24"/>
      <c r="C713" s="24"/>
      <c r="D713" s="24"/>
    </row>
    <row r="714">
      <c r="A714" s="24"/>
      <c r="B714" s="24"/>
      <c r="C714" s="24"/>
      <c r="D714" s="24"/>
    </row>
    <row r="715">
      <c r="A715" s="24"/>
      <c r="B715" s="24"/>
      <c r="C715" s="24"/>
      <c r="D715" s="24"/>
    </row>
    <row r="716">
      <c r="A716" s="24"/>
      <c r="B716" s="24"/>
      <c r="C716" s="24"/>
      <c r="D716" s="24"/>
    </row>
    <row r="717">
      <c r="A717" s="24"/>
      <c r="B717" s="24"/>
      <c r="C717" s="24"/>
      <c r="D717" s="24"/>
    </row>
    <row r="718">
      <c r="A718" s="24"/>
      <c r="B718" s="24"/>
      <c r="C718" s="24"/>
      <c r="D718" s="24"/>
    </row>
    <row r="719">
      <c r="A719" s="24"/>
      <c r="B719" s="24"/>
      <c r="C719" s="24"/>
      <c r="D719" s="24"/>
    </row>
    <row r="720">
      <c r="A720" s="24"/>
      <c r="B720" s="24"/>
      <c r="C720" s="24"/>
      <c r="D720" s="24"/>
    </row>
    <row r="721">
      <c r="A721" s="24"/>
      <c r="B721" s="24"/>
      <c r="C721" s="24"/>
      <c r="D721" s="24"/>
    </row>
    <row r="722">
      <c r="A722" s="24"/>
      <c r="B722" s="24"/>
      <c r="C722" s="24"/>
      <c r="D722" s="24"/>
    </row>
    <row r="723">
      <c r="A723" s="24"/>
      <c r="B723" s="24"/>
      <c r="C723" s="24"/>
      <c r="D723" s="24"/>
    </row>
    <row r="724">
      <c r="A724" s="24"/>
      <c r="B724" s="24"/>
      <c r="C724" s="24"/>
      <c r="D724" s="24"/>
    </row>
    <row r="725">
      <c r="A725" s="24"/>
      <c r="B725" s="24"/>
      <c r="C725" s="24"/>
      <c r="D725" s="24"/>
    </row>
    <row r="726">
      <c r="A726" s="24"/>
      <c r="B726" s="24"/>
      <c r="C726" s="24"/>
      <c r="D726" s="24"/>
    </row>
    <row r="727">
      <c r="A727" s="24"/>
      <c r="B727" s="24"/>
      <c r="C727" s="24"/>
      <c r="D727" s="24"/>
    </row>
    <row r="728">
      <c r="A728" s="24"/>
      <c r="B728" s="24"/>
      <c r="C728" s="24"/>
      <c r="D728" s="24"/>
    </row>
    <row r="729">
      <c r="A729" s="24"/>
      <c r="B729" s="24"/>
      <c r="C729" s="24"/>
      <c r="D729" s="24"/>
    </row>
    <row r="730">
      <c r="A730" s="24"/>
      <c r="B730" s="24"/>
      <c r="C730" s="24"/>
      <c r="D730" s="24"/>
    </row>
    <row r="731">
      <c r="A731" s="24"/>
      <c r="B731" s="24"/>
      <c r="C731" s="24"/>
      <c r="D731" s="24"/>
    </row>
    <row r="732">
      <c r="A732" s="24"/>
      <c r="B732" s="24"/>
      <c r="C732" s="24"/>
      <c r="D732" s="24"/>
    </row>
    <row r="733">
      <c r="A733" s="24"/>
      <c r="B733" s="24"/>
      <c r="C733" s="24"/>
      <c r="D733" s="24"/>
    </row>
    <row r="734">
      <c r="A734" s="24"/>
      <c r="B734" s="24"/>
      <c r="C734" s="24"/>
      <c r="D734" s="24"/>
    </row>
    <row r="735">
      <c r="A735" s="24"/>
      <c r="B735" s="24"/>
      <c r="C735" s="24"/>
      <c r="D735" s="24"/>
    </row>
    <row r="736">
      <c r="A736" s="24"/>
      <c r="B736" s="24"/>
      <c r="C736" s="24"/>
      <c r="D736" s="24"/>
    </row>
    <row r="737">
      <c r="A737" s="24"/>
      <c r="B737" s="24"/>
      <c r="C737" s="24"/>
      <c r="D737" s="24"/>
    </row>
    <row r="738">
      <c r="A738" s="24"/>
      <c r="B738" s="24"/>
      <c r="C738" s="24"/>
      <c r="D738" s="24"/>
    </row>
    <row r="739">
      <c r="A739" s="24"/>
      <c r="B739" s="24"/>
      <c r="C739" s="24"/>
      <c r="D739" s="24"/>
    </row>
    <row r="740">
      <c r="A740" s="24"/>
      <c r="B740" s="24"/>
      <c r="C740" s="24"/>
      <c r="D740" s="24"/>
    </row>
    <row r="741">
      <c r="A741" s="24"/>
      <c r="B741" s="24"/>
      <c r="C741" s="24"/>
      <c r="D741" s="24"/>
    </row>
    <row r="742">
      <c r="A742" s="24"/>
      <c r="B742" s="24"/>
      <c r="C742" s="24"/>
      <c r="D742" s="24"/>
    </row>
    <row r="743">
      <c r="A743" s="24"/>
      <c r="B743" s="24"/>
      <c r="C743" s="24"/>
      <c r="D743" s="24"/>
    </row>
    <row r="744">
      <c r="A744" s="24"/>
      <c r="B744" s="24"/>
      <c r="C744" s="24"/>
      <c r="D744" s="24"/>
    </row>
    <row r="745">
      <c r="A745" s="24"/>
      <c r="B745" s="24"/>
      <c r="C745" s="24"/>
      <c r="D745" s="24"/>
    </row>
    <row r="746">
      <c r="A746" s="24"/>
      <c r="B746" s="24"/>
      <c r="C746" s="24"/>
      <c r="D746" s="24"/>
    </row>
    <row r="747">
      <c r="A747" s="24"/>
      <c r="B747" s="24"/>
      <c r="C747" s="24"/>
      <c r="D747" s="24"/>
    </row>
    <row r="748">
      <c r="A748" s="24"/>
      <c r="B748" s="24"/>
      <c r="C748" s="24"/>
      <c r="D748" s="24"/>
    </row>
    <row r="749">
      <c r="A749" s="24"/>
      <c r="B749" s="24"/>
      <c r="C749" s="24"/>
      <c r="D749" s="24"/>
    </row>
    <row r="750">
      <c r="A750" s="24"/>
      <c r="B750" s="24"/>
      <c r="C750" s="24"/>
      <c r="D750" s="24"/>
    </row>
    <row r="751">
      <c r="A751" s="24"/>
      <c r="B751" s="24"/>
      <c r="C751" s="24"/>
      <c r="D751" s="24"/>
    </row>
    <row r="752">
      <c r="A752" s="24"/>
      <c r="B752" s="24"/>
      <c r="C752" s="24"/>
      <c r="D752" s="24"/>
    </row>
    <row r="753">
      <c r="A753" s="24"/>
      <c r="B753" s="24"/>
      <c r="C753" s="24"/>
      <c r="D753" s="24"/>
    </row>
    <row r="754">
      <c r="A754" s="24"/>
      <c r="B754" s="24"/>
      <c r="C754" s="24"/>
      <c r="D754" s="24"/>
    </row>
    <row r="755">
      <c r="A755" s="24"/>
      <c r="B755" s="24"/>
      <c r="C755" s="24"/>
      <c r="D755" s="24"/>
    </row>
    <row r="756">
      <c r="A756" s="24"/>
      <c r="B756" s="24"/>
      <c r="C756" s="24"/>
      <c r="D756" s="24"/>
    </row>
    <row r="757">
      <c r="A757" s="24"/>
      <c r="B757" s="24"/>
      <c r="C757" s="24"/>
      <c r="D757" s="24"/>
    </row>
    <row r="758">
      <c r="A758" s="24"/>
      <c r="B758" s="24"/>
      <c r="C758" s="24"/>
      <c r="D758" s="24"/>
    </row>
    <row r="759">
      <c r="A759" s="24"/>
      <c r="B759" s="24"/>
      <c r="C759" s="24"/>
      <c r="D759" s="24"/>
    </row>
    <row r="760">
      <c r="A760" s="24"/>
      <c r="B760" s="24"/>
      <c r="C760" s="24"/>
      <c r="D760" s="24"/>
    </row>
    <row r="761">
      <c r="A761" s="24"/>
      <c r="B761" s="24"/>
      <c r="C761" s="24"/>
      <c r="D761" s="24"/>
    </row>
    <row r="762">
      <c r="A762" s="24"/>
      <c r="B762" s="24"/>
      <c r="C762" s="24"/>
      <c r="D762" s="24"/>
    </row>
    <row r="763">
      <c r="A763" s="24"/>
      <c r="B763" s="24"/>
      <c r="C763" s="24"/>
      <c r="D763" s="24"/>
    </row>
    <row r="764">
      <c r="A764" s="24"/>
      <c r="B764" s="24"/>
      <c r="C764" s="24"/>
      <c r="D764" s="24"/>
    </row>
    <row r="765">
      <c r="A765" s="24"/>
      <c r="B765" s="24"/>
      <c r="C765" s="24"/>
      <c r="D765" s="24"/>
    </row>
    <row r="766">
      <c r="A766" s="24"/>
      <c r="B766" s="24"/>
      <c r="C766" s="24"/>
      <c r="D766" s="24"/>
    </row>
    <row r="767">
      <c r="A767" s="24"/>
      <c r="B767" s="24"/>
      <c r="C767" s="24"/>
      <c r="D767" s="24"/>
    </row>
    <row r="768">
      <c r="A768" s="24"/>
      <c r="B768" s="24"/>
      <c r="C768" s="24"/>
      <c r="D768" s="24"/>
    </row>
    <row r="769">
      <c r="A769" s="24"/>
      <c r="B769" s="24"/>
      <c r="C769" s="24"/>
      <c r="D769" s="24"/>
    </row>
    <row r="770">
      <c r="A770" s="24"/>
      <c r="B770" s="24"/>
      <c r="C770" s="24"/>
      <c r="D770" s="24"/>
    </row>
    <row r="771">
      <c r="A771" s="24"/>
      <c r="B771" s="24"/>
      <c r="C771" s="24"/>
      <c r="D771" s="24"/>
    </row>
    <row r="772">
      <c r="A772" s="24"/>
      <c r="B772" s="24"/>
      <c r="C772" s="24"/>
      <c r="D772" s="24"/>
    </row>
    <row r="773">
      <c r="A773" s="24"/>
      <c r="B773" s="24"/>
      <c r="C773" s="24"/>
      <c r="D773" s="24"/>
    </row>
    <row r="774">
      <c r="A774" s="24"/>
      <c r="B774" s="24"/>
      <c r="C774" s="24"/>
      <c r="D774" s="24"/>
    </row>
    <row r="775">
      <c r="A775" s="24"/>
      <c r="B775" s="24"/>
      <c r="C775" s="24"/>
      <c r="D775" s="24"/>
    </row>
    <row r="776">
      <c r="A776" s="24"/>
      <c r="B776" s="24"/>
      <c r="C776" s="24"/>
      <c r="D776" s="24"/>
    </row>
    <row r="777">
      <c r="A777" s="24"/>
      <c r="B777" s="24"/>
      <c r="C777" s="24"/>
      <c r="D777" s="24"/>
    </row>
    <row r="778">
      <c r="A778" s="24"/>
      <c r="B778" s="24"/>
      <c r="C778" s="24"/>
      <c r="D778" s="24"/>
    </row>
    <row r="779">
      <c r="A779" s="24"/>
      <c r="B779" s="24"/>
      <c r="C779" s="24"/>
      <c r="D779" s="24"/>
    </row>
    <row r="780">
      <c r="A780" s="24"/>
      <c r="B780" s="24"/>
      <c r="C780" s="24"/>
      <c r="D780" s="24"/>
    </row>
    <row r="781">
      <c r="A781" s="24"/>
      <c r="B781" s="24"/>
      <c r="C781" s="24"/>
      <c r="D781" s="24"/>
    </row>
    <row r="782">
      <c r="A782" s="24"/>
      <c r="B782" s="24"/>
      <c r="C782" s="24"/>
      <c r="D782" s="24"/>
    </row>
    <row r="783">
      <c r="A783" s="24"/>
      <c r="B783" s="24"/>
      <c r="C783" s="24"/>
      <c r="D783" s="24"/>
    </row>
    <row r="784">
      <c r="A784" s="24"/>
      <c r="B784" s="24"/>
      <c r="C784" s="24"/>
      <c r="D784" s="24"/>
    </row>
    <row r="785">
      <c r="A785" s="24"/>
      <c r="B785" s="24"/>
      <c r="C785" s="24"/>
      <c r="D785" s="24"/>
    </row>
    <row r="786">
      <c r="A786" s="24"/>
      <c r="B786" s="24"/>
      <c r="C786" s="24"/>
      <c r="D786" s="24"/>
    </row>
    <row r="787">
      <c r="A787" s="24"/>
      <c r="B787" s="24"/>
      <c r="C787" s="24"/>
      <c r="D787" s="24"/>
    </row>
    <row r="788">
      <c r="A788" s="24"/>
      <c r="B788" s="24"/>
      <c r="C788" s="24"/>
      <c r="D788" s="24"/>
    </row>
    <row r="789">
      <c r="A789" s="24"/>
      <c r="B789" s="24"/>
      <c r="C789" s="24"/>
      <c r="D789" s="24"/>
    </row>
    <row r="790">
      <c r="A790" s="24"/>
      <c r="B790" s="24"/>
      <c r="C790" s="24"/>
      <c r="D790" s="24"/>
    </row>
    <row r="791">
      <c r="A791" s="24"/>
      <c r="B791" s="24"/>
      <c r="C791" s="24"/>
      <c r="D791" s="24"/>
    </row>
    <row r="792">
      <c r="A792" s="24"/>
      <c r="B792" s="24"/>
      <c r="C792" s="24"/>
      <c r="D792" s="24"/>
    </row>
    <row r="793">
      <c r="A793" s="24"/>
      <c r="B793" s="24"/>
      <c r="C793" s="24"/>
      <c r="D793" s="24"/>
    </row>
    <row r="794">
      <c r="A794" s="24"/>
      <c r="B794" s="24"/>
      <c r="C794" s="24"/>
      <c r="D794" s="24"/>
    </row>
    <row r="795">
      <c r="A795" s="24"/>
      <c r="B795" s="24"/>
      <c r="C795" s="24"/>
      <c r="D795" s="24"/>
    </row>
    <row r="796">
      <c r="A796" s="24"/>
      <c r="B796" s="24"/>
      <c r="C796" s="24"/>
      <c r="D796" s="24"/>
    </row>
    <row r="797">
      <c r="A797" s="24"/>
      <c r="B797" s="24"/>
      <c r="C797" s="24"/>
      <c r="D797" s="24"/>
    </row>
    <row r="798">
      <c r="A798" s="24"/>
      <c r="B798" s="24"/>
      <c r="C798" s="24"/>
      <c r="D798" s="24"/>
    </row>
    <row r="799">
      <c r="A799" s="24"/>
      <c r="B799" s="24"/>
      <c r="C799" s="24"/>
      <c r="D799" s="24"/>
    </row>
    <row r="800">
      <c r="A800" s="24"/>
      <c r="B800" s="24"/>
      <c r="C800" s="24"/>
      <c r="D800" s="24"/>
    </row>
    <row r="801">
      <c r="A801" s="24"/>
      <c r="B801" s="24"/>
      <c r="C801" s="24"/>
      <c r="D801" s="24"/>
    </row>
    <row r="802">
      <c r="A802" s="24"/>
      <c r="B802" s="24"/>
      <c r="C802" s="24"/>
      <c r="D802" s="24"/>
    </row>
    <row r="803">
      <c r="A803" s="24"/>
      <c r="B803" s="24"/>
      <c r="C803" s="24"/>
      <c r="D803" s="24"/>
    </row>
    <row r="804">
      <c r="A804" s="24"/>
      <c r="B804" s="24"/>
      <c r="C804" s="24"/>
      <c r="D804" s="24"/>
    </row>
    <row r="805">
      <c r="A805" s="24"/>
      <c r="B805" s="24"/>
      <c r="C805" s="24"/>
      <c r="D805" s="24"/>
    </row>
    <row r="806">
      <c r="A806" s="24"/>
      <c r="B806" s="24"/>
      <c r="C806" s="24"/>
      <c r="D806" s="24"/>
    </row>
    <row r="807">
      <c r="A807" s="24"/>
      <c r="B807" s="24"/>
      <c r="C807" s="24"/>
      <c r="D807" s="24"/>
    </row>
    <row r="808">
      <c r="A808" s="24"/>
      <c r="B808" s="24"/>
      <c r="C808" s="24"/>
      <c r="D808" s="24"/>
    </row>
    <row r="809">
      <c r="A809" s="24"/>
      <c r="B809" s="24"/>
      <c r="C809" s="24"/>
      <c r="D809" s="24"/>
    </row>
    <row r="810">
      <c r="A810" s="24"/>
      <c r="B810" s="24"/>
      <c r="C810" s="24"/>
      <c r="D810" s="24"/>
    </row>
    <row r="811">
      <c r="A811" s="24"/>
      <c r="B811" s="24"/>
      <c r="C811" s="24"/>
      <c r="D811" s="24"/>
    </row>
    <row r="812">
      <c r="A812" s="24"/>
      <c r="B812" s="24"/>
      <c r="C812" s="24"/>
      <c r="D812" s="24"/>
    </row>
    <row r="813">
      <c r="A813" s="24"/>
      <c r="B813" s="24"/>
      <c r="C813" s="24"/>
      <c r="D813" s="24"/>
    </row>
    <row r="814">
      <c r="A814" s="24"/>
      <c r="B814" s="24"/>
      <c r="C814" s="24"/>
      <c r="D814" s="24"/>
    </row>
    <row r="815">
      <c r="A815" s="24"/>
      <c r="B815" s="24"/>
      <c r="C815" s="24"/>
      <c r="D815" s="24"/>
    </row>
    <row r="816">
      <c r="A816" s="24"/>
      <c r="B816" s="24"/>
      <c r="C816" s="24"/>
      <c r="D816" s="24"/>
    </row>
    <row r="817">
      <c r="A817" s="24"/>
      <c r="B817" s="24"/>
      <c r="C817" s="24"/>
      <c r="D817" s="24"/>
    </row>
    <row r="818">
      <c r="A818" s="24"/>
      <c r="B818" s="24"/>
      <c r="C818" s="24"/>
      <c r="D818" s="24"/>
    </row>
    <row r="819">
      <c r="A819" s="24"/>
      <c r="B819" s="24"/>
      <c r="C819" s="24"/>
      <c r="D819" s="24"/>
    </row>
    <row r="820">
      <c r="A820" s="24"/>
      <c r="B820" s="24"/>
      <c r="C820" s="24"/>
      <c r="D820" s="24"/>
    </row>
    <row r="821">
      <c r="A821" s="24"/>
      <c r="B821" s="24"/>
      <c r="C821" s="24"/>
      <c r="D821" s="24"/>
    </row>
    <row r="822">
      <c r="A822" s="24"/>
      <c r="B822" s="24"/>
      <c r="C822" s="24"/>
      <c r="D822" s="24"/>
    </row>
    <row r="823">
      <c r="A823" s="24"/>
      <c r="B823" s="24"/>
      <c r="C823" s="24"/>
      <c r="D823" s="24"/>
    </row>
    <row r="824">
      <c r="A824" s="24"/>
      <c r="B824" s="24"/>
      <c r="C824" s="24"/>
      <c r="D824" s="24"/>
    </row>
    <row r="825">
      <c r="A825" s="24"/>
      <c r="B825" s="24"/>
      <c r="C825" s="24"/>
      <c r="D825" s="24"/>
    </row>
    <row r="826">
      <c r="A826" s="24"/>
      <c r="B826" s="24"/>
      <c r="C826" s="24"/>
      <c r="D826" s="24"/>
    </row>
    <row r="827">
      <c r="A827" s="24"/>
      <c r="B827" s="24"/>
      <c r="C827" s="24"/>
      <c r="D827" s="24"/>
    </row>
    <row r="828">
      <c r="A828" s="24"/>
      <c r="B828" s="24"/>
      <c r="C828" s="24"/>
      <c r="D828" s="24"/>
    </row>
    <row r="829">
      <c r="A829" s="24"/>
      <c r="B829" s="24"/>
      <c r="C829" s="24"/>
      <c r="D829" s="24"/>
    </row>
    <row r="830">
      <c r="A830" s="24"/>
      <c r="B830" s="24"/>
      <c r="C830" s="24"/>
      <c r="D830" s="24"/>
    </row>
    <row r="831">
      <c r="A831" s="24"/>
      <c r="B831" s="24"/>
      <c r="C831" s="24"/>
      <c r="D831" s="24"/>
    </row>
    <row r="832">
      <c r="A832" s="24"/>
      <c r="B832" s="24"/>
      <c r="C832" s="24"/>
      <c r="D832" s="24"/>
    </row>
    <row r="833">
      <c r="A833" s="24"/>
      <c r="B833" s="24"/>
      <c r="C833" s="24"/>
      <c r="D833" s="24"/>
    </row>
    <row r="834">
      <c r="A834" s="24"/>
      <c r="B834" s="24"/>
      <c r="C834" s="24"/>
      <c r="D834" s="24"/>
    </row>
    <row r="835">
      <c r="A835" s="24"/>
      <c r="B835" s="24"/>
      <c r="C835" s="24"/>
      <c r="D835" s="24"/>
    </row>
    <row r="836">
      <c r="A836" s="24"/>
      <c r="B836" s="24"/>
      <c r="C836" s="24"/>
      <c r="D836" s="24"/>
    </row>
    <row r="837">
      <c r="A837" s="24"/>
      <c r="B837" s="24"/>
      <c r="C837" s="24"/>
      <c r="D837" s="24"/>
    </row>
    <row r="838">
      <c r="A838" s="24"/>
      <c r="B838" s="24"/>
      <c r="C838" s="24"/>
      <c r="D838" s="24"/>
    </row>
    <row r="839">
      <c r="A839" s="24"/>
      <c r="B839" s="24"/>
      <c r="C839" s="24"/>
      <c r="D839" s="24"/>
    </row>
    <row r="840">
      <c r="A840" s="24"/>
      <c r="B840" s="24"/>
      <c r="C840" s="24"/>
      <c r="D840" s="24"/>
    </row>
    <row r="841">
      <c r="A841" s="24"/>
      <c r="B841" s="24"/>
      <c r="C841" s="24"/>
      <c r="D841" s="24"/>
    </row>
    <row r="842">
      <c r="A842" s="24"/>
      <c r="B842" s="24"/>
      <c r="C842" s="24"/>
      <c r="D842" s="24"/>
    </row>
    <row r="843">
      <c r="A843" s="24"/>
      <c r="B843" s="24"/>
      <c r="C843" s="24"/>
      <c r="D843" s="24"/>
    </row>
    <row r="844">
      <c r="A844" s="24"/>
      <c r="B844" s="24"/>
      <c r="C844" s="24"/>
      <c r="D844" s="24"/>
    </row>
    <row r="845">
      <c r="A845" s="24"/>
      <c r="B845" s="24"/>
      <c r="C845" s="24"/>
      <c r="D845" s="24"/>
    </row>
    <row r="846">
      <c r="A846" s="24"/>
      <c r="B846" s="24"/>
      <c r="C846" s="24"/>
      <c r="D846" s="24"/>
    </row>
    <row r="847">
      <c r="A847" s="24"/>
      <c r="B847" s="24"/>
      <c r="C847" s="24"/>
      <c r="D847" s="24"/>
    </row>
    <row r="848">
      <c r="A848" s="24"/>
      <c r="B848" s="24"/>
      <c r="C848" s="24"/>
      <c r="D848" s="24"/>
    </row>
    <row r="849">
      <c r="A849" s="24"/>
      <c r="B849" s="24"/>
      <c r="C849" s="24"/>
      <c r="D849" s="24"/>
    </row>
    <row r="850">
      <c r="A850" s="24"/>
      <c r="B850" s="24"/>
      <c r="C850" s="24"/>
      <c r="D850" s="24"/>
    </row>
    <row r="851">
      <c r="A851" s="24"/>
      <c r="B851" s="24"/>
      <c r="C851" s="24"/>
      <c r="D851" s="24"/>
    </row>
    <row r="852">
      <c r="A852" s="24"/>
      <c r="B852" s="24"/>
      <c r="C852" s="24"/>
      <c r="D852" s="24"/>
    </row>
    <row r="853">
      <c r="A853" s="24"/>
      <c r="B853" s="24"/>
      <c r="C853" s="24"/>
      <c r="D853" s="24"/>
    </row>
    <row r="854">
      <c r="A854" s="24"/>
      <c r="B854" s="24"/>
      <c r="C854" s="24"/>
      <c r="D854" s="24"/>
    </row>
    <row r="855">
      <c r="A855" s="24"/>
      <c r="B855" s="24"/>
      <c r="C855" s="24"/>
      <c r="D855" s="24"/>
    </row>
    <row r="856">
      <c r="A856" s="24"/>
      <c r="B856" s="24"/>
      <c r="C856" s="24"/>
      <c r="D856" s="24"/>
    </row>
    <row r="857">
      <c r="A857" s="24"/>
      <c r="B857" s="24"/>
      <c r="C857" s="24"/>
      <c r="D857" s="24"/>
    </row>
    <row r="858">
      <c r="A858" s="24"/>
      <c r="B858" s="24"/>
      <c r="C858" s="24"/>
      <c r="D858" s="24"/>
    </row>
    <row r="859">
      <c r="A859" s="24"/>
      <c r="B859" s="24"/>
      <c r="C859" s="24"/>
      <c r="D859" s="24"/>
    </row>
    <row r="860">
      <c r="A860" s="24"/>
      <c r="B860" s="24"/>
      <c r="C860" s="24"/>
      <c r="D860" s="24"/>
    </row>
    <row r="861">
      <c r="A861" s="24"/>
      <c r="B861" s="24"/>
      <c r="C861" s="24"/>
      <c r="D861" s="24"/>
    </row>
    <row r="862">
      <c r="A862" s="24"/>
      <c r="B862" s="24"/>
      <c r="C862" s="24"/>
      <c r="D862" s="24"/>
    </row>
    <row r="863">
      <c r="A863" s="24"/>
      <c r="B863" s="24"/>
      <c r="C863" s="24"/>
      <c r="D863" s="24"/>
    </row>
    <row r="864">
      <c r="A864" s="24"/>
      <c r="B864" s="24"/>
      <c r="C864" s="24"/>
      <c r="D864" s="24"/>
    </row>
    <row r="865">
      <c r="A865" s="24"/>
      <c r="B865" s="24"/>
      <c r="C865" s="24"/>
      <c r="D865" s="24"/>
    </row>
    <row r="866">
      <c r="A866" s="24"/>
      <c r="B866" s="24"/>
      <c r="C866" s="24"/>
      <c r="D866" s="24"/>
    </row>
    <row r="867">
      <c r="A867" s="24"/>
      <c r="B867" s="24"/>
      <c r="C867" s="24"/>
      <c r="D867" s="24"/>
    </row>
    <row r="868">
      <c r="A868" s="24"/>
      <c r="B868" s="24"/>
      <c r="C868" s="24"/>
      <c r="D868" s="24"/>
    </row>
    <row r="869">
      <c r="A869" s="24"/>
      <c r="B869" s="24"/>
      <c r="C869" s="24"/>
      <c r="D869" s="24"/>
    </row>
    <row r="870">
      <c r="A870" s="24"/>
      <c r="B870" s="24"/>
      <c r="C870" s="24"/>
      <c r="D870" s="24"/>
    </row>
    <row r="871">
      <c r="A871" s="24"/>
      <c r="B871" s="24"/>
      <c r="C871" s="24"/>
      <c r="D871" s="24"/>
    </row>
    <row r="872">
      <c r="A872" s="24"/>
      <c r="B872" s="24"/>
      <c r="C872" s="24"/>
      <c r="D872" s="24"/>
    </row>
    <row r="873">
      <c r="A873" s="24"/>
      <c r="B873" s="24"/>
      <c r="C873" s="24"/>
      <c r="D873" s="24"/>
    </row>
    <row r="874">
      <c r="A874" s="24"/>
      <c r="B874" s="24"/>
      <c r="C874" s="24"/>
      <c r="D874" s="24"/>
    </row>
    <row r="875">
      <c r="A875" s="24"/>
      <c r="B875" s="24"/>
      <c r="C875" s="24"/>
      <c r="D875" s="24"/>
    </row>
    <row r="876">
      <c r="A876" s="24"/>
      <c r="B876" s="24"/>
      <c r="C876" s="24"/>
      <c r="D876" s="24"/>
    </row>
    <row r="877">
      <c r="A877" s="24"/>
      <c r="B877" s="24"/>
      <c r="C877" s="24"/>
      <c r="D877" s="24"/>
    </row>
    <row r="878">
      <c r="A878" s="24"/>
      <c r="B878" s="24"/>
      <c r="C878" s="24"/>
      <c r="D878" s="24"/>
    </row>
    <row r="879">
      <c r="A879" s="24"/>
      <c r="B879" s="24"/>
      <c r="C879" s="24"/>
      <c r="D879" s="24"/>
    </row>
    <row r="880">
      <c r="A880" s="24"/>
      <c r="B880" s="24"/>
      <c r="C880" s="24"/>
      <c r="D880" s="24"/>
    </row>
    <row r="881">
      <c r="A881" s="24"/>
      <c r="B881" s="24"/>
      <c r="C881" s="24"/>
      <c r="D881" s="24"/>
    </row>
    <row r="882">
      <c r="A882" s="24"/>
      <c r="B882" s="24"/>
      <c r="C882" s="24"/>
      <c r="D882" s="24"/>
    </row>
    <row r="883">
      <c r="A883" s="24"/>
      <c r="B883" s="24"/>
      <c r="C883" s="24"/>
      <c r="D883" s="24"/>
    </row>
    <row r="884">
      <c r="A884" s="24"/>
      <c r="B884" s="24"/>
      <c r="C884" s="24"/>
      <c r="D884" s="24"/>
    </row>
    <row r="885">
      <c r="A885" s="24"/>
      <c r="B885" s="24"/>
      <c r="C885" s="24"/>
      <c r="D885" s="24"/>
    </row>
    <row r="886">
      <c r="A886" s="24"/>
      <c r="B886" s="24"/>
      <c r="C886" s="24"/>
      <c r="D886" s="24"/>
    </row>
    <row r="887">
      <c r="A887" s="24"/>
      <c r="B887" s="24"/>
      <c r="C887" s="24"/>
      <c r="D887" s="24"/>
    </row>
    <row r="888">
      <c r="A888" s="24"/>
      <c r="B888" s="24"/>
      <c r="C888" s="24"/>
      <c r="D888" s="24"/>
    </row>
    <row r="889">
      <c r="A889" s="24"/>
      <c r="B889" s="24"/>
      <c r="C889" s="24"/>
      <c r="D889" s="24"/>
    </row>
    <row r="890">
      <c r="A890" s="24"/>
      <c r="B890" s="24"/>
      <c r="C890" s="24"/>
      <c r="D890" s="24"/>
    </row>
    <row r="891">
      <c r="A891" s="24"/>
      <c r="B891" s="24"/>
      <c r="C891" s="24"/>
      <c r="D891" s="24"/>
    </row>
    <row r="892">
      <c r="A892" s="24"/>
      <c r="B892" s="24"/>
      <c r="C892" s="24"/>
      <c r="D892" s="24"/>
    </row>
    <row r="893">
      <c r="A893" s="24"/>
      <c r="B893" s="24"/>
      <c r="C893" s="24"/>
      <c r="D893" s="24"/>
    </row>
    <row r="894">
      <c r="A894" s="24"/>
      <c r="B894" s="24"/>
      <c r="C894" s="24"/>
      <c r="D894" s="24"/>
    </row>
    <row r="895">
      <c r="A895" s="24"/>
      <c r="B895" s="24"/>
      <c r="C895" s="24"/>
      <c r="D895" s="24"/>
    </row>
    <row r="896">
      <c r="A896" s="24"/>
      <c r="B896" s="24"/>
      <c r="C896" s="24"/>
      <c r="D896" s="24"/>
    </row>
    <row r="897">
      <c r="A897" s="24"/>
      <c r="B897" s="24"/>
      <c r="C897" s="24"/>
      <c r="D897" s="24"/>
    </row>
    <row r="898">
      <c r="A898" s="24"/>
      <c r="B898" s="24"/>
      <c r="C898" s="24"/>
      <c r="D898" s="24"/>
    </row>
    <row r="899">
      <c r="A899" s="24"/>
      <c r="B899" s="24"/>
      <c r="C899" s="24"/>
      <c r="D899" s="24"/>
    </row>
    <row r="900">
      <c r="A900" s="24"/>
      <c r="B900" s="24"/>
      <c r="C900" s="24"/>
      <c r="D900" s="24"/>
    </row>
    <row r="901">
      <c r="A901" s="24"/>
      <c r="B901" s="24"/>
      <c r="C901" s="24"/>
      <c r="D901" s="24"/>
    </row>
    <row r="902">
      <c r="A902" s="24"/>
      <c r="B902" s="24"/>
      <c r="C902" s="24"/>
      <c r="D902" s="24"/>
    </row>
    <row r="903">
      <c r="A903" s="24"/>
      <c r="B903" s="24"/>
      <c r="C903" s="24"/>
      <c r="D903" s="24"/>
    </row>
    <row r="904">
      <c r="A904" s="24"/>
      <c r="B904" s="24"/>
      <c r="C904" s="24"/>
      <c r="D904" s="24"/>
    </row>
    <row r="905">
      <c r="A905" s="24"/>
      <c r="B905" s="24"/>
      <c r="C905" s="24"/>
      <c r="D905" s="24"/>
    </row>
    <row r="906">
      <c r="A906" s="24"/>
      <c r="B906" s="24"/>
      <c r="C906" s="24"/>
      <c r="D906" s="24"/>
    </row>
    <row r="907">
      <c r="A907" s="24"/>
      <c r="B907" s="24"/>
      <c r="C907" s="24"/>
      <c r="D907" s="24"/>
    </row>
    <row r="908">
      <c r="A908" s="24"/>
      <c r="B908" s="24"/>
      <c r="C908" s="24"/>
      <c r="D908" s="24"/>
    </row>
    <row r="909">
      <c r="A909" s="24"/>
      <c r="B909" s="24"/>
      <c r="C909" s="24"/>
      <c r="D909" s="24"/>
    </row>
    <row r="910">
      <c r="A910" s="24"/>
      <c r="B910" s="24"/>
      <c r="C910" s="24"/>
      <c r="D910" s="24"/>
    </row>
    <row r="911">
      <c r="A911" s="24"/>
      <c r="B911" s="24"/>
      <c r="C911" s="24"/>
      <c r="D911" s="24"/>
    </row>
    <row r="912">
      <c r="A912" s="24"/>
      <c r="B912" s="24"/>
      <c r="C912" s="24"/>
      <c r="D912" s="24"/>
    </row>
    <row r="913">
      <c r="A913" s="24"/>
      <c r="B913" s="24"/>
      <c r="C913" s="24"/>
      <c r="D913" s="24"/>
    </row>
    <row r="914">
      <c r="A914" s="24"/>
      <c r="B914" s="24"/>
      <c r="C914" s="24"/>
      <c r="D914" s="24"/>
    </row>
    <row r="915">
      <c r="A915" s="24"/>
      <c r="B915" s="24"/>
      <c r="C915" s="24"/>
      <c r="D915" s="24"/>
    </row>
    <row r="916">
      <c r="A916" s="24"/>
      <c r="B916" s="24"/>
      <c r="C916" s="24"/>
      <c r="D916" s="24"/>
    </row>
    <row r="917">
      <c r="A917" s="24"/>
      <c r="B917" s="24"/>
      <c r="C917" s="24"/>
      <c r="D917" s="24"/>
    </row>
    <row r="918">
      <c r="A918" s="24"/>
      <c r="B918" s="24"/>
      <c r="C918" s="24"/>
      <c r="D918" s="24"/>
    </row>
    <row r="919">
      <c r="A919" s="24"/>
      <c r="B919" s="24"/>
      <c r="C919" s="24"/>
      <c r="D919" s="24"/>
    </row>
    <row r="920">
      <c r="A920" s="24"/>
      <c r="B920" s="24"/>
      <c r="C920" s="24"/>
      <c r="D920" s="24"/>
    </row>
    <row r="921">
      <c r="A921" s="24"/>
      <c r="B921" s="24"/>
      <c r="C921" s="24"/>
      <c r="D921" s="24"/>
    </row>
    <row r="922">
      <c r="A922" s="24"/>
      <c r="B922" s="24"/>
      <c r="C922" s="24"/>
      <c r="D922" s="24"/>
    </row>
    <row r="923">
      <c r="A923" s="24"/>
      <c r="B923" s="24"/>
      <c r="C923" s="24"/>
      <c r="D923" s="24"/>
    </row>
    <row r="924">
      <c r="A924" s="24"/>
      <c r="B924" s="24"/>
      <c r="C924" s="24"/>
      <c r="D924" s="24"/>
    </row>
    <row r="925">
      <c r="A925" s="24"/>
      <c r="B925" s="24"/>
      <c r="C925" s="24"/>
      <c r="D925" s="24"/>
    </row>
    <row r="926">
      <c r="A926" s="24"/>
      <c r="B926" s="24"/>
      <c r="C926" s="24"/>
      <c r="D926" s="24"/>
    </row>
    <row r="927">
      <c r="A927" s="24"/>
      <c r="B927" s="24"/>
      <c r="C927" s="24"/>
      <c r="D927" s="24"/>
    </row>
    <row r="928">
      <c r="A928" s="24"/>
      <c r="B928" s="24"/>
      <c r="C928" s="24"/>
      <c r="D928" s="24"/>
    </row>
    <row r="929">
      <c r="A929" s="24"/>
      <c r="B929" s="24"/>
      <c r="C929" s="24"/>
      <c r="D929" s="24"/>
    </row>
    <row r="930">
      <c r="A930" s="24"/>
      <c r="B930" s="24"/>
      <c r="C930" s="24"/>
      <c r="D930" s="24"/>
    </row>
    <row r="931">
      <c r="A931" s="24"/>
      <c r="B931" s="24"/>
      <c r="C931" s="24"/>
      <c r="D931" s="24"/>
    </row>
    <row r="932">
      <c r="A932" s="24"/>
      <c r="B932" s="24"/>
      <c r="C932" s="24"/>
      <c r="D932" s="24"/>
    </row>
    <row r="933">
      <c r="A933" s="24"/>
      <c r="B933" s="24"/>
      <c r="C933" s="24"/>
      <c r="D933" s="24"/>
    </row>
    <row r="934">
      <c r="A934" s="24"/>
      <c r="B934" s="24"/>
      <c r="C934" s="24"/>
      <c r="D934" s="24"/>
    </row>
    <row r="935">
      <c r="A935" s="24"/>
      <c r="B935" s="24"/>
      <c r="C935" s="24"/>
      <c r="D935" s="24"/>
    </row>
    <row r="936">
      <c r="A936" s="24"/>
      <c r="B936" s="24"/>
      <c r="C936" s="24"/>
      <c r="D936" s="24"/>
    </row>
    <row r="937">
      <c r="A937" s="24"/>
      <c r="B937" s="24"/>
      <c r="C937" s="24"/>
      <c r="D937" s="24"/>
    </row>
    <row r="938">
      <c r="A938" s="24"/>
      <c r="B938" s="24"/>
      <c r="C938" s="24"/>
      <c r="D938" s="24"/>
    </row>
    <row r="939">
      <c r="A939" s="24"/>
      <c r="B939" s="24"/>
      <c r="C939" s="24"/>
      <c r="D939" s="24"/>
    </row>
    <row r="940">
      <c r="A940" s="24"/>
      <c r="B940" s="24"/>
      <c r="C940" s="24"/>
      <c r="D940" s="24"/>
    </row>
    <row r="941">
      <c r="A941" s="24"/>
      <c r="B941" s="24"/>
      <c r="C941" s="24"/>
      <c r="D941" s="24"/>
    </row>
    <row r="942">
      <c r="A942" s="24"/>
      <c r="B942" s="24"/>
      <c r="C942" s="24"/>
      <c r="D942" s="24"/>
    </row>
    <row r="943">
      <c r="A943" s="24"/>
      <c r="B943" s="24"/>
      <c r="C943" s="24"/>
      <c r="D943" s="24"/>
    </row>
    <row r="944">
      <c r="A944" s="24"/>
      <c r="B944" s="24"/>
      <c r="C944" s="24"/>
      <c r="D944" s="24"/>
    </row>
    <row r="945">
      <c r="A945" s="24"/>
      <c r="B945" s="24"/>
      <c r="C945" s="24"/>
      <c r="D945" s="24"/>
    </row>
    <row r="946">
      <c r="A946" s="24"/>
      <c r="B946" s="24"/>
      <c r="C946" s="24"/>
      <c r="D946" s="24"/>
    </row>
    <row r="947">
      <c r="A947" s="24"/>
      <c r="B947" s="24"/>
      <c r="C947" s="24"/>
      <c r="D947" s="24"/>
    </row>
    <row r="948">
      <c r="A948" s="24"/>
      <c r="B948" s="24"/>
      <c r="C948" s="24"/>
      <c r="D948" s="24"/>
    </row>
    <row r="949">
      <c r="A949" s="24"/>
      <c r="B949" s="24"/>
      <c r="C949" s="24"/>
      <c r="D949" s="24"/>
    </row>
    <row r="950">
      <c r="A950" s="24"/>
      <c r="B950" s="24"/>
      <c r="C950" s="24"/>
      <c r="D950" s="24"/>
    </row>
    <row r="951">
      <c r="A951" s="24"/>
      <c r="B951" s="24"/>
      <c r="C951" s="24"/>
      <c r="D951" s="24"/>
    </row>
    <row r="952">
      <c r="A952" s="24"/>
      <c r="B952" s="24"/>
      <c r="C952" s="24"/>
      <c r="D952" s="24"/>
    </row>
    <row r="953">
      <c r="A953" s="24"/>
      <c r="B953" s="24"/>
      <c r="C953" s="24"/>
      <c r="D953" s="24"/>
    </row>
    <row r="954">
      <c r="A954" s="24"/>
      <c r="B954" s="24"/>
      <c r="C954" s="24"/>
      <c r="D954" s="24"/>
    </row>
    <row r="955">
      <c r="A955" s="24"/>
      <c r="B955" s="24"/>
      <c r="C955" s="24"/>
      <c r="D955" s="24"/>
    </row>
    <row r="956">
      <c r="A956" s="24"/>
      <c r="B956" s="24"/>
      <c r="C956" s="24"/>
      <c r="D956" s="24"/>
    </row>
    <row r="957">
      <c r="A957" s="24"/>
      <c r="B957" s="24"/>
      <c r="C957" s="24"/>
      <c r="D957" s="24"/>
    </row>
    <row r="958">
      <c r="A958" s="24"/>
      <c r="B958" s="24"/>
      <c r="C958" s="24"/>
      <c r="D958" s="24"/>
    </row>
    <row r="959">
      <c r="A959" s="24"/>
      <c r="B959" s="24"/>
      <c r="C959" s="24"/>
      <c r="D959" s="24"/>
    </row>
    <row r="960">
      <c r="A960" s="24"/>
      <c r="B960" s="24"/>
      <c r="C960" s="24"/>
      <c r="D960" s="24"/>
    </row>
    <row r="961">
      <c r="A961" s="24"/>
      <c r="B961" s="24"/>
      <c r="C961" s="24"/>
      <c r="D961" s="24"/>
    </row>
    <row r="962">
      <c r="A962" s="24"/>
      <c r="B962" s="24"/>
      <c r="C962" s="24"/>
      <c r="D962" s="24"/>
    </row>
    <row r="963">
      <c r="A963" s="24"/>
      <c r="B963" s="24"/>
      <c r="C963" s="24"/>
      <c r="D963" s="24"/>
    </row>
    <row r="964">
      <c r="A964" s="24"/>
      <c r="B964" s="24"/>
      <c r="C964" s="24"/>
      <c r="D964" s="24"/>
    </row>
    <row r="965">
      <c r="A965" s="24"/>
      <c r="B965" s="24"/>
      <c r="C965" s="24"/>
      <c r="D965" s="24"/>
    </row>
    <row r="966">
      <c r="A966" s="24"/>
      <c r="B966" s="24"/>
      <c r="C966" s="24"/>
      <c r="D966" s="24"/>
    </row>
    <row r="967">
      <c r="A967" s="24"/>
      <c r="B967" s="24"/>
      <c r="C967" s="24"/>
      <c r="D967" s="24"/>
    </row>
    <row r="968">
      <c r="A968" s="24"/>
      <c r="B968" s="24"/>
      <c r="C968" s="24"/>
      <c r="D968" s="24"/>
    </row>
    <row r="969">
      <c r="A969" s="24"/>
      <c r="B969" s="24"/>
      <c r="C969" s="24"/>
      <c r="D969" s="24"/>
    </row>
    <row r="970">
      <c r="A970" s="24"/>
      <c r="B970" s="24"/>
      <c r="C970" s="24"/>
      <c r="D970" s="24"/>
    </row>
    <row r="971">
      <c r="A971" s="24"/>
      <c r="B971" s="24"/>
      <c r="C971" s="24"/>
      <c r="D971" s="24"/>
    </row>
    <row r="972">
      <c r="A972" s="24"/>
      <c r="B972" s="24"/>
      <c r="C972" s="24"/>
      <c r="D972" s="24"/>
    </row>
    <row r="973">
      <c r="A973" s="24"/>
      <c r="B973" s="24"/>
      <c r="C973" s="24"/>
      <c r="D973" s="24"/>
    </row>
    <row r="974">
      <c r="A974" s="24"/>
      <c r="B974" s="24"/>
      <c r="C974" s="24"/>
      <c r="D974" s="24"/>
    </row>
    <row r="975">
      <c r="A975" s="24"/>
      <c r="B975" s="24"/>
      <c r="C975" s="24"/>
      <c r="D975" s="24"/>
    </row>
    <row r="976">
      <c r="A976" s="24"/>
      <c r="B976" s="24"/>
      <c r="C976" s="24"/>
      <c r="D976" s="24"/>
    </row>
    <row r="977">
      <c r="A977" s="24"/>
      <c r="B977" s="24"/>
      <c r="C977" s="24"/>
      <c r="D977" s="24"/>
    </row>
    <row r="978">
      <c r="A978" s="24"/>
      <c r="B978" s="24"/>
      <c r="C978" s="24"/>
      <c r="D978" s="24"/>
    </row>
    <row r="979">
      <c r="A979" s="24"/>
      <c r="B979" s="24"/>
      <c r="C979" s="24"/>
      <c r="D979" s="24"/>
    </row>
    <row r="980">
      <c r="A980" s="24"/>
      <c r="B980" s="24"/>
      <c r="C980" s="24"/>
      <c r="D980" s="24"/>
    </row>
    <row r="981">
      <c r="A981" s="24"/>
      <c r="B981" s="24"/>
      <c r="C981" s="24"/>
      <c r="D981" s="24"/>
    </row>
    <row r="982">
      <c r="A982" s="24"/>
      <c r="B982" s="24"/>
      <c r="C982" s="24"/>
      <c r="D982" s="24"/>
    </row>
    <row r="983">
      <c r="A983" s="24"/>
      <c r="B983" s="24"/>
      <c r="C983" s="24"/>
      <c r="D983" s="24"/>
    </row>
    <row r="984">
      <c r="A984" s="24"/>
      <c r="B984" s="24"/>
      <c r="C984" s="24"/>
      <c r="D984" s="24"/>
    </row>
    <row r="985">
      <c r="A985" s="24"/>
      <c r="B985" s="24"/>
      <c r="C985" s="24"/>
      <c r="D985" s="24"/>
    </row>
    <row r="986">
      <c r="A986" s="24"/>
      <c r="B986" s="24"/>
      <c r="C986" s="24"/>
      <c r="D986" s="24"/>
    </row>
    <row r="987">
      <c r="A987" s="24"/>
      <c r="B987" s="24"/>
      <c r="C987" s="24"/>
      <c r="D987" s="24"/>
    </row>
    <row r="988">
      <c r="A988" s="24"/>
      <c r="B988" s="24"/>
      <c r="C988" s="24"/>
      <c r="D988" s="24"/>
    </row>
    <row r="989">
      <c r="A989" s="24"/>
      <c r="B989" s="24"/>
      <c r="C989" s="24"/>
      <c r="D989" s="24"/>
    </row>
    <row r="990">
      <c r="A990" s="24"/>
      <c r="B990" s="24"/>
      <c r="C990" s="24"/>
      <c r="D990" s="24"/>
    </row>
    <row r="991">
      <c r="A991" s="24"/>
      <c r="B991" s="24"/>
      <c r="C991" s="24"/>
      <c r="D991" s="24"/>
    </row>
    <row r="992">
      <c r="A992" s="24"/>
      <c r="B992" s="24"/>
      <c r="C992" s="24"/>
      <c r="D992" s="24"/>
    </row>
    <row r="993">
      <c r="A993" s="24"/>
      <c r="B993" s="24"/>
      <c r="C993" s="24"/>
      <c r="D993" s="24"/>
    </row>
    <row r="994">
      <c r="A994" s="24"/>
      <c r="B994" s="24"/>
      <c r="C994" s="24"/>
      <c r="D994" s="24"/>
    </row>
    <row r="995">
      <c r="A995" s="24"/>
      <c r="B995" s="24"/>
      <c r="C995" s="24"/>
      <c r="D995" s="24"/>
    </row>
    <row r="996">
      <c r="A996" s="24"/>
      <c r="B996" s="24"/>
      <c r="C996" s="24"/>
      <c r="D996" s="24"/>
    </row>
    <row r="997">
      <c r="A997" s="24"/>
      <c r="B997" s="24"/>
      <c r="C997" s="24"/>
      <c r="D997" s="24"/>
    </row>
    <row r="998">
      <c r="A998" s="24"/>
      <c r="B998" s="24"/>
      <c r="C998" s="24"/>
      <c r="D998" s="24"/>
    </row>
    <row r="999">
      <c r="A999" s="24"/>
      <c r="B999" s="24"/>
      <c r="C999" s="24"/>
      <c r="D999" s="24"/>
    </row>
    <row r="1000">
      <c r="A1000" s="24"/>
      <c r="B1000" s="24"/>
      <c r="C1000" s="24"/>
      <c r="D1000" s="24"/>
    </row>
  </sheetData>
  <mergeCells count="1">
    <mergeCell ref="A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9.88"/>
    <col customWidth="1" min="2" max="2" width="8.0"/>
    <col customWidth="1" min="3" max="3" width="14.25"/>
    <col customWidth="1" min="4" max="4" width="15.0"/>
    <col customWidth="1" min="5" max="5" width="41.75"/>
    <col customWidth="1" min="6" max="6" width="24.38"/>
    <col customWidth="1" min="7" max="26" width="7.25"/>
  </cols>
  <sheetData>
    <row r="1">
      <c r="A1" s="1" t="s">
        <v>1</v>
      </c>
      <c r="B1" s="3"/>
      <c r="C1" s="3"/>
      <c r="D1" s="3"/>
      <c r="E1" s="3"/>
      <c r="F1" s="6"/>
    </row>
    <row r="2">
      <c r="A2" s="10" t="s">
        <v>2</v>
      </c>
      <c r="B2" s="10" t="s">
        <v>51</v>
      </c>
      <c r="C2" s="12" t="s">
        <v>52</v>
      </c>
      <c r="D2" s="12" t="s">
        <v>71</v>
      </c>
      <c r="E2" s="12" t="s">
        <v>74</v>
      </c>
      <c r="F2" s="12" t="s">
        <v>76</v>
      </c>
    </row>
    <row r="3">
      <c r="A3" s="14" t="str">
        <f>'PC Geral'!A2</f>
        <v/>
      </c>
      <c r="B3" s="19" t="b">
        <f t="shared" ref="B3:B1191" si="1">IF(C3=4554,"Leve A",IF(C3=9951.6,"Leve B",IF(C3=15706.8,"Leve C",IF(C3=19324.8,"Pesado"))))</f>
        <v>0</v>
      </c>
      <c r="C3" s="22">
        <f>'PC Geral'!AV2</f>
        <v>0</v>
      </c>
      <c r="D3" s="22">
        <f>'PC Geral'!AX2</f>
        <v>0</v>
      </c>
      <c r="E3" s="22">
        <f t="shared" ref="E3:E9" si="2">IF(D3&gt;=3926.7,3926.7*0.16,IF(D3&lt;3926.7,0))</f>
        <v>0</v>
      </c>
      <c r="F3" s="22">
        <f t="shared" ref="F3:F9" si="3">IF(D3&gt;=3926.7,3926.7*0.16,IF(D3&lt;3926.7,D3*0.16))</f>
        <v>0</v>
      </c>
    </row>
    <row r="4">
      <c r="A4" s="14" t="str">
        <f>'PC Geral'!A3</f>
        <v>1585-DT-PR</v>
      </c>
      <c r="B4" s="19" t="str">
        <f t="shared" si="1"/>
        <v>Leve B</v>
      </c>
      <c r="C4" s="22">
        <f>'PC Geral'!AV3</f>
        <v>9951.6</v>
      </c>
      <c r="D4" s="22">
        <f>'PC Geral'!AX3</f>
        <v>9951.6</v>
      </c>
      <c r="E4" s="22">
        <f t="shared" si="2"/>
        <v>628.272</v>
      </c>
      <c r="F4" s="22">
        <f t="shared" si="3"/>
        <v>628.272</v>
      </c>
    </row>
    <row r="5">
      <c r="A5" s="14" t="str">
        <f>'PC Geral'!A4</f>
        <v>1561-DT-PR</v>
      </c>
      <c r="B5" s="19" t="str">
        <f t="shared" si="1"/>
        <v>Leve B</v>
      </c>
      <c r="C5" s="22">
        <f>'PC Geral'!AV4</f>
        <v>9951.6</v>
      </c>
      <c r="D5" s="22">
        <f>'PC Geral'!AX4</f>
        <v>9951.6</v>
      </c>
      <c r="E5" s="22">
        <f t="shared" si="2"/>
        <v>628.272</v>
      </c>
      <c r="F5" s="22">
        <f t="shared" si="3"/>
        <v>628.272</v>
      </c>
    </row>
    <row r="6">
      <c r="A6" s="14" t="str">
        <f>'PC Geral'!A5</f>
        <v>1634-DT-CG</v>
      </c>
      <c r="B6" s="19" t="str">
        <f t="shared" si="1"/>
        <v>Leve B</v>
      </c>
      <c r="C6" s="22">
        <f>'PC Geral'!AV5</f>
        <v>9951.6</v>
      </c>
      <c r="D6" s="22">
        <f>'PC Geral'!AX5</f>
        <v>9951.6</v>
      </c>
      <c r="E6" s="22">
        <f t="shared" si="2"/>
        <v>628.272</v>
      </c>
      <c r="F6" s="22">
        <f t="shared" si="3"/>
        <v>628.272</v>
      </c>
    </row>
    <row r="7">
      <c r="A7" s="14" t="str">
        <f>'PC Geral'!A6</f>
        <v>1424-DT-PR</v>
      </c>
      <c r="B7" s="19" t="str">
        <f t="shared" si="1"/>
        <v>Leve B</v>
      </c>
      <c r="C7" s="22">
        <f>'PC Geral'!AV6</f>
        <v>9951.6</v>
      </c>
      <c r="D7" s="22">
        <f>'PC Geral'!AX6</f>
        <v>9951.6</v>
      </c>
      <c r="E7" s="22">
        <f t="shared" si="2"/>
        <v>628.272</v>
      </c>
      <c r="F7" s="22">
        <f t="shared" si="3"/>
        <v>628.272</v>
      </c>
    </row>
    <row r="8">
      <c r="A8" s="14" t="str">
        <f>'PC Geral'!A7</f>
        <v>643-DT-CG</v>
      </c>
      <c r="B8" s="19" t="str">
        <f t="shared" si="1"/>
        <v>Leve B</v>
      </c>
      <c r="C8" s="22">
        <f>'PC Geral'!AV7</f>
        <v>9951.6</v>
      </c>
      <c r="D8" s="22">
        <f>'PC Geral'!AX7</f>
        <v>9951.6</v>
      </c>
      <c r="E8" s="22">
        <f t="shared" si="2"/>
        <v>628.272</v>
      </c>
      <c r="F8" s="22">
        <f t="shared" si="3"/>
        <v>628.272</v>
      </c>
    </row>
    <row r="9">
      <c r="A9" s="14" t="str">
        <f>'PC Geral'!A8</f>
        <v>466-DT-CG</v>
      </c>
      <c r="B9" s="19" t="str">
        <f t="shared" si="1"/>
        <v>Leve B</v>
      </c>
      <c r="C9" s="22">
        <f>'PC Geral'!AV8</f>
        <v>9951.6</v>
      </c>
      <c r="D9" s="22">
        <f>'PC Geral'!AX8</f>
        <v>9951.6</v>
      </c>
      <c r="E9" s="22">
        <f t="shared" si="2"/>
        <v>628.272</v>
      </c>
      <c r="F9" s="22">
        <f t="shared" si="3"/>
        <v>628.272</v>
      </c>
    </row>
    <row r="10">
      <c r="A10" s="14" t="str">
        <f>'PC Geral'!A9</f>
        <v>427-DT-CG</v>
      </c>
      <c r="B10" s="19" t="str">
        <f t="shared" si="1"/>
        <v>Leve A</v>
      </c>
      <c r="C10" s="22">
        <f>'PC Geral'!AV9</f>
        <v>4554</v>
      </c>
      <c r="D10" s="22">
        <f>'PC Geral'!AX9</f>
        <v>4554</v>
      </c>
      <c r="E10" s="22">
        <f t="shared" ref="E10:E106" si="4">IF(D10&gt;=1138.5,1138.5*0.16,IF(D10&lt;1138.5,0))</f>
        <v>182.16</v>
      </c>
      <c r="F10" s="22">
        <f t="shared" ref="F10:F106" si="5">IF(D10&gt;=1138.5,1138.5*0.16,IF(D10&lt;1138.5,D10*0.16))</f>
        <v>182.16</v>
      </c>
    </row>
    <row r="11">
      <c r="A11" s="14" t="str">
        <f>'PC Geral'!#REF!</f>
        <v>#ERROR!</v>
      </c>
      <c r="B11" s="19" t="str">
        <f t="shared" si="1"/>
        <v>#ERROR!</v>
      </c>
      <c r="C11" s="22" t="str">
        <f>'PC Geral'!#REF!</f>
        <v>#ERROR!</v>
      </c>
      <c r="D11" s="22" t="str">
        <f>'PC Geral'!#REF!</f>
        <v>#ERROR!</v>
      </c>
      <c r="E11" s="22" t="str">
        <f t="shared" si="4"/>
        <v>#ERROR!</v>
      </c>
      <c r="F11" s="22" t="str">
        <f t="shared" si="5"/>
        <v>#ERROR!</v>
      </c>
    </row>
    <row r="12">
      <c r="A12" s="14" t="str">
        <f>'PC Geral'!A10</f>
        <v>780-DT-CG</v>
      </c>
      <c r="B12" s="19" t="str">
        <f t="shared" si="1"/>
        <v>Leve B</v>
      </c>
      <c r="C12" s="22">
        <f>'PC Geral'!AV10</f>
        <v>9951.6</v>
      </c>
      <c r="D12" s="22">
        <f>'PC Geral'!AX10</f>
        <v>9951.6</v>
      </c>
      <c r="E12" s="22">
        <f t="shared" si="4"/>
        <v>182.16</v>
      </c>
      <c r="F12" s="22">
        <f t="shared" si="5"/>
        <v>182.16</v>
      </c>
    </row>
    <row r="13">
      <c r="A13" s="14" t="str">
        <f>'PC Geral'!A11</f>
        <v>924-DT-CG</v>
      </c>
      <c r="B13" s="19" t="str">
        <f t="shared" si="1"/>
        <v>Leve A</v>
      </c>
      <c r="C13" s="22">
        <f>'PC Geral'!AV11</f>
        <v>4554</v>
      </c>
      <c r="D13" s="22">
        <f>'PC Geral'!AX11</f>
        <v>4554</v>
      </c>
      <c r="E13" s="22">
        <f t="shared" si="4"/>
        <v>182.16</v>
      </c>
      <c r="F13" s="22">
        <f t="shared" si="5"/>
        <v>182.16</v>
      </c>
    </row>
    <row r="14">
      <c r="A14" s="14" t="str">
        <f>'PC Geral'!A12</f>
        <v>1319-DT-BT</v>
      </c>
      <c r="B14" s="19" t="str">
        <f t="shared" si="1"/>
        <v>Leve A</v>
      </c>
      <c r="C14" s="22">
        <f>'PC Geral'!AV12</f>
        <v>4554</v>
      </c>
      <c r="D14" s="22">
        <f>'PC Geral'!AX12</f>
        <v>4554</v>
      </c>
      <c r="E14" s="22">
        <f t="shared" si="4"/>
        <v>182.16</v>
      </c>
      <c r="F14" s="22">
        <f t="shared" si="5"/>
        <v>182.16</v>
      </c>
    </row>
    <row r="15">
      <c r="A15" s="14" t="str">
        <f>'PC Geral'!A13</f>
        <v>644-DT-CG</v>
      </c>
      <c r="B15" s="19" t="str">
        <f t="shared" si="1"/>
        <v>Leve A</v>
      </c>
      <c r="C15" s="22">
        <f>'PC Geral'!AV13</f>
        <v>4554</v>
      </c>
      <c r="D15" s="22">
        <f>'PC Geral'!AX13</f>
        <v>4554</v>
      </c>
      <c r="E15" s="22">
        <f t="shared" si="4"/>
        <v>182.16</v>
      </c>
      <c r="F15" s="22">
        <f t="shared" si="5"/>
        <v>182.16</v>
      </c>
    </row>
    <row r="16">
      <c r="A16" s="14" t="str">
        <f>'PC Geral'!A14</f>
        <v>951-DT-CG</v>
      </c>
      <c r="B16" s="19" t="str">
        <f t="shared" si="1"/>
        <v>Leve A</v>
      </c>
      <c r="C16" s="22">
        <f>'PC Geral'!AV14</f>
        <v>4554</v>
      </c>
      <c r="D16" s="22">
        <f>'PC Geral'!AX14</f>
        <v>4554</v>
      </c>
      <c r="E16" s="22">
        <f t="shared" si="4"/>
        <v>182.16</v>
      </c>
      <c r="F16" s="22">
        <f t="shared" si="5"/>
        <v>182.16</v>
      </c>
    </row>
    <row r="17">
      <c r="A17" s="14" t="str">
        <f>'PC Geral'!A15</f>
        <v>110-DT-EG</v>
      </c>
      <c r="B17" s="19" t="str">
        <f t="shared" si="1"/>
        <v>Leve A</v>
      </c>
      <c r="C17" s="22">
        <f>'PC Geral'!AV15</f>
        <v>4554</v>
      </c>
      <c r="D17" s="22">
        <f>'PC Geral'!AX15</f>
        <v>4554</v>
      </c>
      <c r="E17" s="22">
        <f t="shared" si="4"/>
        <v>182.16</v>
      </c>
      <c r="F17" s="22">
        <f t="shared" si="5"/>
        <v>182.16</v>
      </c>
    </row>
    <row r="18">
      <c r="A18" s="14" t="str">
        <f>'PC Geral'!A16</f>
        <v>170-DT-CG</v>
      </c>
      <c r="B18" s="19" t="str">
        <f t="shared" si="1"/>
        <v>Leve A</v>
      </c>
      <c r="C18" s="22">
        <f>'PC Geral'!AV16</f>
        <v>4554</v>
      </c>
      <c r="D18" s="22">
        <f>'PC Geral'!AX16</f>
        <v>4554</v>
      </c>
      <c r="E18" s="22">
        <f t="shared" si="4"/>
        <v>182.16</v>
      </c>
      <c r="F18" s="22">
        <f t="shared" si="5"/>
        <v>182.16</v>
      </c>
    </row>
    <row r="19">
      <c r="A19" s="14" t="str">
        <f>'PC Geral'!A17</f>
        <v>182-DT-CG</v>
      </c>
      <c r="B19" s="19" t="str">
        <f t="shared" si="1"/>
        <v>Leve A</v>
      </c>
      <c r="C19" s="22">
        <f>'PC Geral'!AV17</f>
        <v>4554</v>
      </c>
      <c r="D19" s="22">
        <f>'PC Geral'!AX17</f>
        <v>4554</v>
      </c>
      <c r="E19" s="22">
        <f t="shared" si="4"/>
        <v>182.16</v>
      </c>
      <c r="F19" s="22">
        <f t="shared" si="5"/>
        <v>182.16</v>
      </c>
    </row>
    <row r="20">
      <c r="A20" s="14" t="str">
        <f>'PC Geral'!A18</f>
        <v>001-DT-CG</v>
      </c>
      <c r="B20" s="19" t="str">
        <f t="shared" si="1"/>
        <v>Leve C</v>
      </c>
      <c r="C20" s="22">
        <f>'PC Geral'!AV18</f>
        <v>15706.8</v>
      </c>
      <c r="D20" s="22">
        <f>'PC Geral'!AX18</f>
        <v>15706.8</v>
      </c>
      <c r="E20" s="22">
        <f t="shared" si="4"/>
        <v>182.16</v>
      </c>
      <c r="F20" s="22">
        <f t="shared" si="5"/>
        <v>182.16</v>
      </c>
    </row>
    <row r="21">
      <c r="A21" s="14" t="str">
        <f>'PC Geral'!A19</f>
        <v>004-DT-CG</v>
      </c>
      <c r="B21" s="19" t="str">
        <f t="shared" si="1"/>
        <v>Leve C</v>
      </c>
      <c r="C21" s="22">
        <f>'PC Geral'!AV19</f>
        <v>15706.8</v>
      </c>
      <c r="D21" s="22">
        <f>'PC Geral'!AX19</f>
        <v>15706.8</v>
      </c>
      <c r="E21" s="22">
        <f t="shared" si="4"/>
        <v>182.16</v>
      </c>
      <c r="F21" s="22">
        <f t="shared" si="5"/>
        <v>182.16</v>
      </c>
    </row>
    <row r="22">
      <c r="A22" s="14" t="str">
        <f>'PC Geral'!A20</f>
        <v>007-DT-CG</v>
      </c>
      <c r="B22" s="19" t="str">
        <f t="shared" si="1"/>
        <v>Leve C</v>
      </c>
      <c r="C22" s="22">
        <f>'PC Geral'!AV20</f>
        <v>15706.8</v>
      </c>
      <c r="D22" s="22">
        <f>'PC Geral'!AX20</f>
        <v>15706.8</v>
      </c>
      <c r="E22" s="22">
        <f t="shared" si="4"/>
        <v>182.16</v>
      </c>
      <c r="F22" s="22">
        <f t="shared" si="5"/>
        <v>182.16</v>
      </c>
    </row>
    <row r="23">
      <c r="A23" s="14" t="str">
        <f>'PC Geral'!A21</f>
        <v>009-DT-CG</v>
      </c>
      <c r="B23" s="19" t="str">
        <f t="shared" si="1"/>
        <v>Leve C</v>
      </c>
      <c r="C23" s="22">
        <f>'PC Geral'!AV21</f>
        <v>15706.8</v>
      </c>
      <c r="D23" s="22">
        <f>'PC Geral'!AX21</f>
        <v>2124.425944</v>
      </c>
      <c r="E23" s="22">
        <f t="shared" si="4"/>
        <v>182.16</v>
      </c>
      <c r="F23" s="22">
        <f t="shared" si="5"/>
        <v>182.16</v>
      </c>
    </row>
    <row r="24">
      <c r="A24" s="14" t="str">
        <f>'PC Geral'!A22</f>
        <v>010-DT-CG</v>
      </c>
      <c r="B24" s="19" t="str">
        <f t="shared" si="1"/>
        <v>Leve C</v>
      </c>
      <c r="C24" s="22">
        <f>'PC Geral'!AV22</f>
        <v>15706.8</v>
      </c>
      <c r="D24" s="22">
        <f>'PC Geral'!AX22</f>
        <v>11215.00086</v>
      </c>
      <c r="E24" s="22">
        <f t="shared" si="4"/>
        <v>182.16</v>
      </c>
      <c r="F24" s="22">
        <f t="shared" si="5"/>
        <v>182.16</v>
      </c>
    </row>
    <row r="25">
      <c r="A25" s="14" t="str">
        <f>'PC Geral'!A23</f>
        <v>012-DT-CG</v>
      </c>
      <c r="B25" s="19" t="str">
        <f t="shared" si="1"/>
        <v>Leve C</v>
      </c>
      <c r="C25" s="22">
        <f>'PC Geral'!AV23</f>
        <v>15706.8</v>
      </c>
      <c r="D25" s="22">
        <f>'PC Geral'!AX23</f>
        <v>7018.682586</v>
      </c>
      <c r="E25" s="22">
        <f t="shared" si="4"/>
        <v>182.16</v>
      </c>
      <c r="F25" s="22">
        <f t="shared" si="5"/>
        <v>182.16</v>
      </c>
    </row>
    <row r="26">
      <c r="A26" s="14" t="str">
        <f>'PC Geral'!A24</f>
        <v>014-DT-CG</v>
      </c>
      <c r="B26" s="19" t="str">
        <f t="shared" si="1"/>
        <v>Leve C</v>
      </c>
      <c r="C26" s="22">
        <f>'PC Geral'!AV24</f>
        <v>15706.8</v>
      </c>
      <c r="D26" s="22">
        <f>'PC Geral'!AX24</f>
        <v>8036.050846</v>
      </c>
      <c r="E26" s="22">
        <f t="shared" si="4"/>
        <v>182.16</v>
      </c>
      <c r="F26" s="22">
        <f t="shared" si="5"/>
        <v>182.16</v>
      </c>
    </row>
    <row r="27">
      <c r="A27" s="14" t="str">
        <f>'PC Geral'!A25</f>
        <v>021-DT-EG</v>
      </c>
      <c r="B27" s="19" t="str">
        <f t="shared" si="1"/>
        <v>Leve A</v>
      </c>
      <c r="C27" s="22">
        <f>'PC Geral'!AV25</f>
        <v>4554</v>
      </c>
      <c r="D27" s="22">
        <f>'PC Geral'!AX25</f>
        <v>358.7287398</v>
      </c>
      <c r="E27" s="22">
        <f t="shared" si="4"/>
        <v>0</v>
      </c>
      <c r="F27" s="22">
        <f t="shared" si="5"/>
        <v>57.39659837</v>
      </c>
    </row>
    <row r="28">
      <c r="A28" s="14" t="str">
        <f>'PC Geral'!A26</f>
        <v>024-DT-EG</v>
      </c>
      <c r="B28" s="19" t="str">
        <f t="shared" si="1"/>
        <v>Leve A</v>
      </c>
      <c r="C28" s="22">
        <f>'PC Geral'!AV26</f>
        <v>4554</v>
      </c>
      <c r="D28" s="22">
        <f>'PC Geral'!AX26</f>
        <v>1328.023236</v>
      </c>
      <c r="E28" s="22">
        <f t="shared" si="4"/>
        <v>182.16</v>
      </c>
      <c r="F28" s="22">
        <f t="shared" si="5"/>
        <v>182.16</v>
      </c>
    </row>
    <row r="29">
      <c r="A29" s="14" t="str">
        <f>'PC Geral'!A27</f>
        <v>025-DT-EG</v>
      </c>
      <c r="B29" s="19" t="str">
        <f t="shared" si="1"/>
        <v>Leve A</v>
      </c>
      <c r="C29" s="22">
        <f>'PC Geral'!AV27</f>
        <v>4554</v>
      </c>
      <c r="D29" s="22">
        <f>'PC Geral'!AX27</f>
        <v>3093.527373</v>
      </c>
      <c r="E29" s="22">
        <f t="shared" si="4"/>
        <v>182.16</v>
      </c>
      <c r="F29" s="22">
        <f t="shared" si="5"/>
        <v>182.16</v>
      </c>
    </row>
    <row r="30">
      <c r="A30" s="14" t="str">
        <f>'PC Geral'!A28</f>
        <v>026-DT-EG</v>
      </c>
      <c r="B30" s="19" t="str">
        <f t="shared" si="1"/>
        <v>Leve A</v>
      </c>
      <c r="C30" s="22">
        <f>'PC Geral'!AV28</f>
        <v>4554</v>
      </c>
      <c r="D30" s="22">
        <f>'PC Geral'!AX28</f>
        <v>1973.736898</v>
      </c>
      <c r="E30" s="22">
        <f t="shared" si="4"/>
        <v>182.16</v>
      </c>
      <c r="F30" s="22">
        <f t="shared" si="5"/>
        <v>182.16</v>
      </c>
    </row>
    <row r="31">
      <c r="A31" s="14" t="str">
        <f>'PC Geral'!A29</f>
        <v>029-DT-EG</v>
      </c>
      <c r="B31" s="19" t="str">
        <f t="shared" si="1"/>
        <v>Leve A</v>
      </c>
      <c r="C31" s="22">
        <f>'PC Geral'!AV29</f>
        <v>4554</v>
      </c>
      <c r="D31" s="22">
        <f>'PC Geral'!AX29</f>
        <v>1674.482547</v>
      </c>
      <c r="E31" s="22">
        <f t="shared" si="4"/>
        <v>182.16</v>
      </c>
      <c r="F31" s="22">
        <f t="shared" si="5"/>
        <v>182.16</v>
      </c>
    </row>
    <row r="32">
      <c r="A32" s="14" t="str">
        <f>'PC Geral'!A30</f>
        <v>030-DT-EG</v>
      </c>
      <c r="B32" s="19" t="str">
        <f t="shared" si="1"/>
        <v>Leve A</v>
      </c>
      <c r="C32" s="22">
        <f>'PC Geral'!AV30</f>
        <v>4554</v>
      </c>
      <c r="D32" s="22">
        <f>'PC Geral'!AX30</f>
        <v>1429.38358</v>
      </c>
      <c r="E32" s="22">
        <f t="shared" si="4"/>
        <v>182.16</v>
      </c>
      <c r="F32" s="22">
        <f t="shared" si="5"/>
        <v>182.16</v>
      </c>
    </row>
    <row r="33">
      <c r="A33" s="14" t="str">
        <f>'PC Geral'!A31</f>
        <v>031-DT-EG</v>
      </c>
      <c r="B33" s="19" t="str">
        <f t="shared" si="1"/>
        <v>Leve A</v>
      </c>
      <c r="C33" s="22">
        <f>'PC Geral'!AV31</f>
        <v>4554</v>
      </c>
      <c r="D33" s="22">
        <f>'PC Geral'!AX31</f>
        <v>477.4651436</v>
      </c>
      <c r="E33" s="22">
        <f t="shared" si="4"/>
        <v>0</v>
      </c>
      <c r="F33" s="22">
        <f t="shared" si="5"/>
        <v>76.39442297</v>
      </c>
    </row>
    <row r="34">
      <c r="A34" s="14" t="str">
        <f>'PC Geral'!A32</f>
        <v>032-DT-EG</v>
      </c>
      <c r="B34" s="19" t="str">
        <f t="shared" si="1"/>
        <v>Leve A</v>
      </c>
      <c r="C34" s="22">
        <f>'PC Geral'!AV32</f>
        <v>4554</v>
      </c>
      <c r="D34" s="22">
        <f>'PC Geral'!AX32</f>
        <v>653.1564077</v>
      </c>
      <c r="E34" s="22">
        <f t="shared" si="4"/>
        <v>0</v>
      </c>
      <c r="F34" s="22">
        <f t="shared" si="5"/>
        <v>104.5050252</v>
      </c>
    </row>
    <row r="35">
      <c r="A35" s="14" t="str">
        <f>'PC Geral'!A33</f>
        <v>033-DT-EG</v>
      </c>
      <c r="B35" s="19" t="str">
        <f t="shared" si="1"/>
        <v>Leve A</v>
      </c>
      <c r="C35" s="22">
        <f>'PC Geral'!AV33</f>
        <v>4554</v>
      </c>
      <c r="D35" s="22">
        <f>'PC Geral'!AX33</f>
        <v>1008.400282</v>
      </c>
      <c r="E35" s="22">
        <f t="shared" si="4"/>
        <v>0</v>
      </c>
      <c r="F35" s="22">
        <f t="shared" si="5"/>
        <v>161.3440452</v>
      </c>
    </row>
    <row r="36">
      <c r="A36" s="14" t="str">
        <f>'PC Geral'!A34</f>
        <v>035-DT-EG</v>
      </c>
      <c r="B36" s="19" t="str">
        <f t="shared" si="1"/>
        <v>Leve A</v>
      </c>
      <c r="C36" s="22">
        <f>'PC Geral'!AV34</f>
        <v>4554</v>
      </c>
      <c r="D36" s="22">
        <f>'PC Geral'!AX34</f>
        <v>1394.534929</v>
      </c>
      <c r="E36" s="22">
        <f t="shared" si="4"/>
        <v>182.16</v>
      </c>
      <c r="F36" s="22">
        <f t="shared" si="5"/>
        <v>182.16</v>
      </c>
    </row>
    <row r="37">
      <c r="A37" s="14" t="str">
        <f>'PC Geral'!A35</f>
        <v>036-DT-EG</v>
      </c>
      <c r="B37" s="19" t="str">
        <f t="shared" si="1"/>
        <v>Leve A</v>
      </c>
      <c r="C37" s="22">
        <f>'PC Geral'!AV35</f>
        <v>4554</v>
      </c>
      <c r="D37" s="22">
        <f>'PC Geral'!AX35</f>
        <v>1514.333203</v>
      </c>
      <c r="E37" s="22">
        <f t="shared" si="4"/>
        <v>182.16</v>
      </c>
      <c r="F37" s="22">
        <f t="shared" si="5"/>
        <v>182.16</v>
      </c>
    </row>
    <row r="38">
      <c r="A38" s="14" t="str">
        <f>'PC Geral'!A36</f>
        <v>037-DT-EG</v>
      </c>
      <c r="B38" s="19" t="str">
        <f t="shared" si="1"/>
        <v>Leve A</v>
      </c>
      <c r="C38" s="22">
        <f>'PC Geral'!AV36</f>
        <v>4554</v>
      </c>
      <c r="D38" s="22">
        <f>'PC Geral'!AX36</f>
        <v>2346.453366</v>
      </c>
      <c r="E38" s="22">
        <f t="shared" si="4"/>
        <v>182.16</v>
      </c>
      <c r="F38" s="22">
        <f t="shared" si="5"/>
        <v>182.16</v>
      </c>
    </row>
    <row r="39">
      <c r="A39" s="14" t="str">
        <f>'PC Geral'!A37</f>
        <v>039-DT-EG</v>
      </c>
      <c r="B39" s="19" t="str">
        <f t="shared" si="1"/>
        <v>Leve A</v>
      </c>
      <c r="C39" s="22">
        <f>'PC Geral'!AV37</f>
        <v>4554</v>
      </c>
      <c r="D39" s="22">
        <f>'PC Geral'!AX37</f>
        <v>863.5997899</v>
      </c>
      <c r="E39" s="22">
        <f t="shared" si="4"/>
        <v>0</v>
      </c>
      <c r="F39" s="22">
        <f t="shared" si="5"/>
        <v>138.1759664</v>
      </c>
    </row>
    <row r="40">
      <c r="A40" s="14" t="str">
        <f>'PC Geral'!A38</f>
        <v>040-DT-EG</v>
      </c>
      <c r="B40" s="19" t="str">
        <f t="shared" si="1"/>
        <v>Leve A</v>
      </c>
      <c r="C40" s="22">
        <f>'PC Geral'!AV38</f>
        <v>4554</v>
      </c>
      <c r="D40" s="22">
        <f>'PC Geral'!AX38</f>
        <v>2334.869326</v>
      </c>
      <c r="E40" s="22">
        <f t="shared" si="4"/>
        <v>182.16</v>
      </c>
      <c r="F40" s="22">
        <f t="shared" si="5"/>
        <v>182.16</v>
      </c>
    </row>
    <row r="41">
      <c r="A41" s="14" t="str">
        <f>'PC Geral'!A39</f>
        <v>041-DT-EG</v>
      </c>
      <c r="B41" s="19" t="str">
        <f t="shared" si="1"/>
        <v>Leve A</v>
      </c>
      <c r="C41" s="22">
        <f>'PC Geral'!AV39</f>
        <v>4554</v>
      </c>
      <c r="D41" s="22">
        <f>'PC Geral'!AX39</f>
        <v>1269.041169</v>
      </c>
      <c r="E41" s="22">
        <f t="shared" si="4"/>
        <v>182.16</v>
      </c>
      <c r="F41" s="22">
        <f t="shared" si="5"/>
        <v>182.16</v>
      </c>
    </row>
    <row r="42">
      <c r="A42" s="14" t="str">
        <f>'PC Geral'!A40</f>
        <v>042-DT-EG</v>
      </c>
      <c r="B42" s="19" t="str">
        <f t="shared" si="1"/>
        <v>Leve A</v>
      </c>
      <c r="C42" s="22">
        <f>'PC Geral'!AV40</f>
        <v>4554</v>
      </c>
      <c r="D42" s="22">
        <f>'PC Geral'!AX40</f>
        <v>490.0145196</v>
      </c>
      <c r="E42" s="22">
        <f t="shared" si="4"/>
        <v>0</v>
      </c>
      <c r="F42" s="22">
        <f t="shared" si="5"/>
        <v>78.40232313</v>
      </c>
    </row>
    <row r="43">
      <c r="A43" s="14" t="str">
        <f>'PC Geral'!A41</f>
        <v>043-DT-EG</v>
      </c>
      <c r="B43" s="19" t="str">
        <f t="shared" si="1"/>
        <v>Leve A</v>
      </c>
      <c r="C43" s="22">
        <f>'PC Geral'!AV41</f>
        <v>4554</v>
      </c>
      <c r="D43" s="22">
        <f>'PC Geral'!AX41</f>
        <v>2456.405206</v>
      </c>
      <c r="E43" s="22">
        <f t="shared" si="4"/>
        <v>182.16</v>
      </c>
      <c r="F43" s="22">
        <f t="shared" si="5"/>
        <v>182.16</v>
      </c>
    </row>
    <row r="44">
      <c r="A44" s="14" t="str">
        <f>'PC Geral'!A42</f>
        <v>045-DT-EG</v>
      </c>
      <c r="B44" s="19" t="str">
        <f t="shared" si="1"/>
        <v>Leve A</v>
      </c>
      <c r="C44" s="22">
        <f>'PC Geral'!AV42</f>
        <v>4554</v>
      </c>
      <c r="D44" s="22">
        <f>'PC Geral'!AX42</f>
        <v>1925.470067</v>
      </c>
      <c r="E44" s="22">
        <f t="shared" si="4"/>
        <v>182.16</v>
      </c>
      <c r="F44" s="22">
        <f t="shared" si="5"/>
        <v>182.16</v>
      </c>
    </row>
    <row r="45">
      <c r="A45" s="14" t="str">
        <f>'PC Geral'!A43</f>
        <v>046-DT-EG</v>
      </c>
      <c r="B45" s="19" t="str">
        <f t="shared" si="1"/>
        <v>Leve A</v>
      </c>
      <c r="C45" s="22">
        <f>'PC Geral'!AV43</f>
        <v>4554</v>
      </c>
      <c r="D45" s="22">
        <f>'PC Geral'!AX43</f>
        <v>4554</v>
      </c>
      <c r="E45" s="22">
        <f t="shared" si="4"/>
        <v>182.16</v>
      </c>
      <c r="F45" s="22">
        <f t="shared" si="5"/>
        <v>182.16</v>
      </c>
    </row>
    <row r="46">
      <c r="A46" s="14" t="str">
        <f>'PC Geral'!A44</f>
        <v>047-DT-EG</v>
      </c>
      <c r="B46" s="19" t="str">
        <f t="shared" si="1"/>
        <v>Leve A</v>
      </c>
      <c r="C46" s="22">
        <f>'PC Geral'!AV44</f>
        <v>4554</v>
      </c>
      <c r="D46" s="22">
        <f>'PC Geral'!AX44</f>
        <v>593.3055375</v>
      </c>
      <c r="E46" s="22">
        <f t="shared" si="4"/>
        <v>0</v>
      </c>
      <c r="F46" s="22">
        <f t="shared" si="5"/>
        <v>94.928886</v>
      </c>
    </row>
    <row r="47">
      <c r="A47" s="14" t="str">
        <f>'PC Geral'!A45</f>
        <v>048-DT-EG</v>
      </c>
      <c r="B47" s="19" t="str">
        <f t="shared" si="1"/>
        <v>Leve A</v>
      </c>
      <c r="C47" s="22">
        <f>'PC Geral'!AV45</f>
        <v>4554</v>
      </c>
      <c r="D47" s="22">
        <f>'PC Geral'!AX45</f>
        <v>1767.251396</v>
      </c>
      <c r="E47" s="22">
        <f t="shared" si="4"/>
        <v>182.16</v>
      </c>
      <c r="F47" s="22">
        <f t="shared" si="5"/>
        <v>182.16</v>
      </c>
    </row>
    <row r="48">
      <c r="A48" s="14" t="str">
        <f>'PC Geral'!A46</f>
        <v>049-DT-EG</v>
      </c>
      <c r="B48" s="19" t="str">
        <f t="shared" si="1"/>
        <v>Leve A</v>
      </c>
      <c r="C48" s="22">
        <f>'PC Geral'!AV46</f>
        <v>4554</v>
      </c>
      <c r="D48" s="22">
        <f>'PC Geral'!AX46</f>
        <v>908.0052743</v>
      </c>
      <c r="E48" s="22">
        <f t="shared" si="4"/>
        <v>0</v>
      </c>
      <c r="F48" s="22">
        <f t="shared" si="5"/>
        <v>145.2808439</v>
      </c>
    </row>
    <row r="49">
      <c r="A49" s="14" t="str">
        <f>'PC Geral'!A47</f>
        <v>050-DT-EG</v>
      </c>
      <c r="B49" s="19" t="str">
        <f t="shared" si="1"/>
        <v>Leve A</v>
      </c>
      <c r="C49" s="22">
        <f>'PC Geral'!AV47</f>
        <v>4554</v>
      </c>
      <c r="D49" s="22">
        <f>'PC Geral'!AX47</f>
        <v>155.0427139</v>
      </c>
      <c r="E49" s="22">
        <f t="shared" si="4"/>
        <v>0</v>
      </c>
      <c r="F49" s="22">
        <f t="shared" si="5"/>
        <v>24.80683422</v>
      </c>
    </row>
    <row r="50">
      <c r="A50" s="14" t="str">
        <f>'PC Geral'!A48</f>
        <v>051-DT-EG</v>
      </c>
      <c r="B50" s="19" t="str">
        <f t="shared" si="1"/>
        <v>Leve A</v>
      </c>
      <c r="C50" s="22">
        <f>'PC Geral'!AV48</f>
        <v>4554</v>
      </c>
      <c r="D50" s="22">
        <f>'PC Geral'!AX48</f>
        <v>1491.06859</v>
      </c>
      <c r="E50" s="22">
        <f t="shared" si="4"/>
        <v>182.16</v>
      </c>
      <c r="F50" s="22">
        <f t="shared" si="5"/>
        <v>182.16</v>
      </c>
    </row>
    <row r="51">
      <c r="A51" s="14" t="str">
        <f>'PC Geral'!A49</f>
        <v>052-DT-EG</v>
      </c>
      <c r="B51" s="19" t="str">
        <f t="shared" si="1"/>
        <v>Leve A</v>
      </c>
      <c r="C51" s="22">
        <f>'PC Geral'!AV49</f>
        <v>4554</v>
      </c>
      <c r="D51" s="22">
        <f>'PC Geral'!AX49</f>
        <v>2649.472529</v>
      </c>
      <c r="E51" s="22">
        <f t="shared" si="4"/>
        <v>182.16</v>
      </c>
      <c r="F51" s="22">
        <f t="shared" si="5"/>
        <v>182.16</v>
      </c>
    </row>
    <row r="52">
      <c r="A52" s="14" t="str">
        <f>'PC Geral'!A50</f>
        <v>053-DT-EG</v>
      </c>
      <c r="B52" s="19" t="str">
        <f t="shared" si="1"/>
        <v>Leve A</v>
      </c>
      <c r="C52" s="22">
        <f>'PC Geral'!AV50</f>
        <v>4554</v>
      </c>
      <c r="D52" s="22">
        <f>'PC Geral'!AX50</f>
        <v>1153.200775</v>
      </c>
      <c r="E52" s="22">
        <f t="shared" si="4"/>
        <v>182.16</v>
      </c>
      <c r="F52" s="22">
        <f t="shared" si="5"/>
        <v>182.16</v>
      </c>
    </row>
    <row r="53">
      <c r="A53" s="14" t="str">
        <f>'PC Geral'!A51</f>
        <v>054-DT-EG</v>
      </c>
      <c r="B53" s="19" t="str">
        <f t="shared" si="1"/>
        <v>Leve A</v>
      </c>
      <c r="C53" s="22">
        <f>'PC Geral'!AV51</f>
        <v>4554</v>
      </c>
      <c r="D53" s="22">
        <f>'PC Geral'!AX51</f>
        <v>465.8811042</v>
      </c>
      <c r="E53" s="22">
        <f t="shared" si="4"/>
        <v>0</v>
      </c>
      <c r="F53" s="22">
        <f t="shared" si="5"/>
        <v>74.54097667</v>
      </c>
    </row>
    <row r="54">
      <c r="A54" s="14" t="str">
        <f>'PC Geral'!A52</f>
        <v>055-DT-EG</v>
      </c>
      <c r="B54" s="19" t="str">
        <f t="shared" si="1"/>
        <v>Leve A</v>
      </c>
      <c r="C54" s="22">
        <f>'PC Geral'!AV52</f>
        <v>4554</v>
      </c>
      <c r="D54" s="22">
        <f>'PC Geral'!AX52</f>
        <v>2462.293759</v>
      </c>
      <c r="E54" s="22">
        <f t="shared" si="4"/>
        <v>182.16</v>
      </c>
      <c r="F54" s="22">
        <f t="shared" si="5"/>
        <v>182.16</v>
      </c>
    </row>
    <row r="55">
      <c r="A55" s="14" t="str">
        <f>'PC Geral'!A53</f>
        <v>056-DT-EG</v>
      </c>
      <c r="B55" s="19" t="str">
        <f t="shared" si="1"/>
        <v>Leve A</v>
      </c>
      <c r="C55" s="22">
        <f>'PC Geral'!AV53</f>
        <v>4554</v>
      </c>
      <c r="D55" s="22">
        <f>'PC Geral'!AX53</f>
        <v>1201.467605</v>
      </c>
      <c r="E55" s="22">
        <f t="shared" si="4"/>
        <v>182.16</v>
      </c>
      <c r="F55" s="22">
        <f t="shared" si="5"/>
        <v>182.16</v>
      </c>
    </row>
    <row r="56">
      <c r="A56" s="14" t="str">
        <f>'PC Geral'!A54</f>
        <v>059-DT-EG</v>
      </c>
      <c r="B56" s="19" t="str">
        <f t="shared" si="1"/>
        <v>Leve A</v>
      </c>
      <c r="C56" s="22">
        <f>'PC Geral'!AV54</f>
        <v>4554</v>
      </c>
      <c r="D56" s="22">
        <f>'PC Geral'!AX54</f>
        <v>1782.600248</v>
      </c>
      <c r="E56" s="22">
        <f t="shared" si="4"/>
        <v>182.16</v>
      </c>
      <c r="F56" s="22">
        <f t="shared" si="5"/>
        <v>182.16</v>
      </c>
    </row>
    <row r="57">
      <c r="A57" s="14" t="str">
        <f>'PC Geral'!A55</f>
        <v>060-DT-EG</v>
      </c>
      <c r="B57" s="19" t="str">
        <f t="shared" si="1"/>
        <v>Leve A</v>
      </c>
      <c r="C57" s="22">
        <f>'PC Geral'!AV55</f>
        <v>4554</v>
      </c>
      <c r="D57" s="22">
        <f>'PC Geral'!AX55</f>
        <v>439.8170156</v>
      </c>
      <c r="E57" s="22">
        <f t="shared" si="4"/>
        <v>0</v>
      </c>
      <c r="F57" s="22">
        <f t="shared" si="5"/>
        <v>70.37072249</v>
      </c>
    </row>
    <row r="58">
      <c r="A58" s="14" t="str">
        <f>'PC Geral'!A56</f>
        <v>062-DT-EG</v>
      </c>
      <c r="B58" s="19" t="str">
        <f t="shared" si="1"/>
        <v>Leve A</v>
      </c>
      <c r="C58" s="22">
        <f>'PC Geral'!AV56</f>
        <v>4554</v>
      </c>
      <c r="D58" s="22">
        <f>'PC Geral'!AX56</f>
        <v>564.345439</v>
      </c>
      <c r="E58" s="22">
        <f t="shared" si="4"/>
        <v>0</v>
      </c>
      <c r="F58" s="22">
        <f t="shared" si="5"/>
        <v>90.29527024</v>
      </c>
    </row>
    <row r="59">
      <c r="A59" s="14" t="str">
        <f>'PC Geral'!A57</f>
        <v>063-DT-EG</v>
      </c>
      <c r="B59" s="19" t="str">
        <f t="shared" si="1"/>
        <v>Leve A</v>
      </c>
      <c r="C59" s="22">
        <f>'PC Geral'!AV57</f>
        <v>4554</v>
      </c>
      <c r="D59" s="22">
        <f>'PC Geral'!AX57</f>
        <v>62.37039875</v>
      </c>
      <c r="E59" s="22">
        <f t="shared" si="4"/>
        <v>0</v>
      </c>
      <c r="F59" s="22">
        <f t="shared" si="5"/>
        <v>9.9792638</v>
      </c>
    </row>
    <row r="60">
      <c r="A60" s="14" t="str">
        <f>'PC Geral'!A58</f>
        <v>064-DT-EG</v>
      </c>
      <c r="B60" s="19" t="str">
        <f t="shared" si="1"/>
        <v>Leve A</v>
      </c>
      <c r="C60" s="22">
        <f>'PC Geral'!AV58</f>
        <v>4554</v>
      </c>
      <c r="D60" s="22">
        <f>'PC Geral'!AX58</f>
        <v>1381.11675</v>
      </c>
      <c r="E60" s="22">
        <f t="shared" si="4"/>
        <v>182.16</v>
      </c>
      <c r="F60" s="22">
        <f t="shared" si="5"/>
        <v>182.16</v>
      </c>
    </row>
    <row r="61">
      <c r="A61" s="14" t="str">
        <f>'PC Geral'!A59</f>
        <v>065-DT-EG</v>
      </c>
      <c r="B61" s="19" t="str">
        <f t="shared" si="1"/>
        <v>Leve A</v>
      </c>
      <c r="C61" s="22">
        <f>'PC Geral'!AV59</f>
        <v>4554</v>
      </c>
      <c r="D61" s="22">
        <f>'PC Geral'!AX59</f>
        <v>1255.62299</v>
      </c>
      <c r="E61" s="22">
        <f t="shared" si="4"/>
        <v>182.16</v>
      </c>
      <c r="F61" s="22">
        <f t="shared" si="5"/>
        <v>182.16</v>
      </c>
    </row>
    <row r="62">
      <c r="A62" s="14" t="str">
        <f>'PC Geral'!A60</f>
        <v>066-DT-EG</v>
      </c>
      <c r="B62" s="19" t="str">
        <f t="shared" si="1"/>
        <v>Leve A</v>
      </c>
      <c r="C62" s="22">
        <f>'PC Geral'!AV60</f>
        <v>4554</v>
      </c>
      <c r="D62" s="22">
        <f>'PC Geral'!AX60</f>
        <v>1382.950889</v>
      </c>
      <c r="E62" s="22">
        <f t="shared" si="4"/>
        <v>182.16</v>
      </c>
      <c r="F62" s="22">
        <f t="shared" si="5"/>
        <v>182.16</v>
      </c>
    </row>
    <row r="63">
      <c r="A63" s="14" t="str">
        <f>'PC Geral'!A61</f>
        <v>067-DT-EG</v>
      </c>
      <c r="B63" s="19" t="str">
        <f t="shared" si="1"/>
        <v>Leve A</v>
      </c>
      <c r="C63" s="22">
        <f>'PC Geral'!AV61</f>
        <v>4554</v>
      </c>
      <c r="D63" s="22">
        <f>'PC Geral'!AX61</f>
        <v>801.9147802</v>
      </c>
      <c r="E63" s="22">
        <f t="shared" si="4"/>
        <v>0</v>
      </c>
      <c r="F63" s="22">
        <f t="shared" si="5"/>
        <v>128.3063648</v>
      </c>
    </row>
    <row r="64">
      <c r="A64" s="14" t="str">
        <f>'PC Geral'!A62</f>
        <v>068-DT-EG</v>
      </c>
      <c r="B64" s="19" t="str">
        <f t="shared" si="1"/>
        <v>Leve A</v>
      </c>
      <c r="C64" s="22">
        <f>'PC Geral'!AV62</f>
        <v>4554</v>
      </c>
      <c r="D64" s="22">
        <f>'PC Geral'!AX62</f>
        <v>508.3559153</v>
      </c>
      <c r="E64" s="22">
        <f t="shared" si="4"/>
        <v>0</v>
      </c>
      <c r="F64" s="22">
        <f t="shared" si="5"/>
        <v>81.33694645</v>
      </c>
    </row>
    <row r="65">
      <c r="A65" s="14" t="str">
        <f>'PC Geral'!A63</f>
        <v>069-DT-EG</v>
      </c>
      <c r="B65" s="19" t="str">
        <f t="shared" si="1"/>
        <v>Leve A</v>
      </c>
      <c r="C65" s="22">
        <f>'PC Geral'!AV63</f>
        <v>4554</v>
      </c>
      <c r="D65" s="22">
        <f>'PC Geral'!AX63</f>
        <v>815.3329591</v>
      </c>
      <c r="E65" s="22">
        <f t="shared" si="4"/>
        <v>0</v>
      </c>
      <c r="F65" s="22">
        <f t="shared" si="5"/>
        <v>130.4532735</v>
      </c>
    </row>
    <row r="66">
      <c r="A66" s="14" t="str">
        <f>'PC Geral'!A64</f>
        <v>071-DT-EG</v>
      </c>
      <c r="B66" s="19" t="str">
        <f t="shared" si="1"/>
        <v>Leve A</v>
      </c>
      <c r="C66" s="22">
        <f>'PC Geral'!AV64</f>
        <v>4554</v>
      </c>
      <c r="D66" s="22">
        <f>'PC Geral'!AX64</f>
        <v>1298.001267</v>
      </c>
      <c r="E66" s="22">
        <f t="shared" si="4"/>
        <v>182.16</v>
      </c>
      <c r="F66" s="22">
        <f t="shared" si="5"/>
        <v>182.16</v>
      </c>
    </row>
    <row r="67">
      <c r="A67" s="14" t="str">
        <f>'PC Geral'!A65</f>
        <v>077-DT-EG</v>
      </c>
      <c r="B67" s="19" t="str">
        <f t="shared" si="1"/>
        <v>Leve A</v>
      </c>
      <c r="C67" s="22">
        <f>'PC Geral'!AV65</f>
        <v>4554</v>
      </c>
      <c r="D67" s="22">
        <f>'PC Geral'!AX65</f>
        <v>1189.883566</v>
      </c>
      <c r="E67" s="22">
        <f t="shared" si="4"/>
        <v>182.16</v>
      </c>
      <c r="F67" s="22">
        <f t="shared" si="5"/>
        <v>182.16</v>
      </c>
    </row>
    <row r="68">
      <c r="A68" s="14" t="str">
        <f>'PC Geral'!A66</f>
        <v>078-DT-EG</v>
      </c>
      <c r="B68" s="19" t="str">
        <f t="shared" si="1"/>
        <v>Leve A</v>
      </c>
      <c r="C68" s="22">
        <f>'PC Geral'!AV66</f>
        <v>4554</v>
      </c>
      <c r="D68" s="22">
        <f>'PC Geral'!AX66</f>
        <v>2444.821167</v>
      </c>
      <c r="E68" s="22">
        <f t="shared" si="4"/>
        <v>182.16</v>
      </c>
      <c r="F68" s="22">
        <f t="shared" si="5"/>
        <v>182.16</v>
      </c>
    </row>
    <row r="69">
      <c r="A69" s="14" t="str">
        <f>'PC Geral'!A67</f>
        <v>080-DT-EG</v>
      </c>
      <c r="B69" s="19" t="str">
        <f t="shared" si="1"/>
        <v>Leve A</v>
      </c>
      <c r="C69" s="22">
        <f>'PC Geral'!AV67</f>
        <v>4554</v>
      </c>
      <c r="D69" s="22">
        <f>'PC Geral'!AX67</f>
        <v>2746.006191</v>
      </c>
      <c r="E69" s="22">
        <f t="shared" si="4"/>
        <v>182.16</v>
      </c>
      <c r="F69" s="22">
        <f t="shared" si="5"/>
        <v>182.16</v>
      </c>
    </row>
    <row r="70">
      <c r="A70" s="14" t="str">
        <f>'PC Geral'!A68</f>
        <v>081-DT-EG</v>
      </c>
      <c r="B70" s="19" t="str">
        <f t="shared" si="1"/>
        <v>Leve A</v>
      </c>
      <c r="C70" s="22">
        <f>'PC Geral'!AV68</f>
        <v>4554</v>
      </c>
      <c r="D70" s="22">
        <f>'PC Geral'!AX68</f>
        <v>1056.667113</v>
      </c>
      <c r="E70" s="22">
        <f t="shared" si="4"/>
        <v>0</v>
      </c>
      <c r="F70" s="22">
        <f t="shared" si="5"/>
        <v>169.0667381</v>
      </c>
    </row>
    <row r="71">
      <c r="A71" s="14" t="str">
        <f>'PC Geral'!A69</f>
        <v>083-DT-EG</v>
      </c>
      <c r="B71" s="19" t="str">
        <f t="shared" si="1"/>
        <v>Leve A</v>
      </c>
      <c r="C71" s="22">
        <f>'PC Geral'!AV69</f>
        <v>4554</v>
      </c>
      <c r="D71" s="22">
        <f>'PC Geral'!AX69</f>
        <v>1574.184073</v>
      </c>
      <c r="E71" s="22">
        <f t="shared" si="4"/>
        <v>182.16</v>
      </c>
      <c r="F71" s="22">
        <f t="shared" si="5"/>
        <v>182.16</v>
      </c>
    </row>
    <row r="72">
      <c r="A72" s="14" t="str">
        <f>'PC Geral'!A70</f>
        <v>084-DT-EG</v>
      </c>
      <c r="B72" s="19" t="str">
        <f t="shared" si="1"/>
        <v>Leve A</v>
      </c>
      <c r="C72" s="22">
        <f>'PC Geral'!AV70</f>
        <v>4554</v>
      </c>
      <c r="D72" s="22">
        <f>'PC Geral'!AX70</f>
        <v>707.2152582</v>
      </c>
      <c r="E72" s="22">
        <f t="shared" si="4"/>
        <v>0</v>
      </c>
      <c r="F72" s="22">
        <f t="shared" si="5"/>
        <v>113.1544413</v>
      </c>
    </row>
    <row r="73">
      <c r="A73" s="14" t="str">
        <f>'PC Geral'!A71</f>
        <v>086-DT-EG</v>
      </c>
      <c r="B73" s="19" t="str">
        <f t="shared" si="1"/>
        <v>Leve A</v>
      </c>
      <c r="C73" s="22">
        <f>'PC Geral'!AV71</f>
        <v>4554</v>
      </c>
      <c r="D73" s="22">
        <f>'PC Geral'!AX71</f>
        <v>767.0661283</v>
      </c>
      <c r="E73" s="22">
        <f t="shared" si="4"/>
        <v>0</v>
      </c>
      <c r="F73" s="22">
        <f t="shared" si="5"/>
        <v>122.7305805</v>
      </c>
    </row>
    <row r="74">
      <c r="A74" s="14" t="str">
        <f>'PC Geral'!A72</f>
        <v>087-DT-EG</v>
      </c>
      <c r="B74" s="19" t="str">
        <f t="shared" si="1"/>
        <v>Leve A</v>
      </c>
      <c r="C74" s="22">
        <f>'PC Geral'!AV72</f>
        <v>4554</v>
      </c>
      <c r="D74" s="22">
        <f>'PC Geral'!AX72</f>
        <v>2693.974547</v>
      </c>
      <c r="E74" s="22">
        <f t="shared" si="4"/>
        <v>182.16</v>
      </c>
      <c r="F74" s="22">
        <f t="shared" si="5"/>
        <v>182.16</v>
      </c>
    </row>
    <row r="75">
      <c r="A75" s="14" t="str">
        <f>'PC Geral'!A73</f>
        <v>088-DT-EG</v>
      </c>
      <c r="B75" s="19" t="str">
        <f t="shared" si="1"/>
        <v>Leve A</v>
      </c>
      <c r="C75" s="22">
        <f>'PC Geral'!AV73</f>
        <v>4554</v>
      </c>
      <c r="D75" s="22">
        <f>'PC Geral'!AX73</f>
        <v>2298.186535</v>
      </c>
      <c r="E75" s="22">
        <f t="shared" si="4"/>
        <v>182.16</v>
      </c>
      <c r="F75" s="22">
        <f t="shared" si="5"/>
        <v>182.16</v>
      </c>
    </row>
    <row r="76">
      <c r="A76" s="14" t="str">
        <f>'PC Geral'!A74</f>
        <v>089-DT-EG</v>
      </c>
      <c r="B76" s="19" t="str">
        <f t="shared" si="1"/>
        <v>Leve A</v>
      </c>
      <c r="C76" s="22">
        <f>'PC Geral'!AV74</f>
        <v>4554</v>
      </c>
      <c r="D76" s="22">
        <f>'PC Geral'!AX74</f>
        <v>3234.563052</v>
      </c>
      <c r="E76" s="22">
        <f t="shared" si="4"/>
        <v>182.16</v>
      </c>
      <c r="F76" s="22">
        <f t="shared" si="5"/>
        <v>182.16</v>
      </c>
    </row>
    <row r="77">
      <c r="A77" s="14" t="str">
        <f>'PC Geral'!A75</f>
        <v>090-DT-EG</v>
      </c>
      <c r="B77" s="19" t="str">
        <f t="shared" si="1"/>
        <v>Leve A</v>
      </c>
      <c r="C77" s="22">
        <f>'PC Geral'!AV75</f>
        <v>4554</v>
      </c>
      <c r="D77" s="22">
        <f>'PC Geral'!AX75</f>
        <v>1020.949658</v>
      </c>
      <c r="E77" s="22">
        <f t="shared" si="4"/>
        <v>0</v>
      </c>
      <c r="F77" s="22">
        <f t="shared" si="5"/>
        <v>163.3519453</v>
      </c>
    </row>
    <row r="78">
      <c r="A78" s="14" t="str">
        <f>'PC Geral'!A76</f>
        <v>091-DT-EG</v>
      </c>
      <c r="B78" s="19" t="str">
        <f t="shared" si="1"/>
        <v>Leve A</v>
      </c>
      <c r="C78" s="22">
        <f>'PC Geral'!AV76</f>
        <v>4554</v>
      </c>
      <c r="D78" s="22">
        <f>'PC Geral'!AX76</f>
        <v>573.9988052</v>
      </c>
      <c r="E78" s="22">
        <f t="shared" si="4"/>
        <v>0</v>
      </c>
      <c r="F78" s="22">
        <f t="shared" si="5"/>
        <v>91.83980883</v>
      </c>
    </row>
    <row r="79">
      <c r="A79" s="14" t="str">
        <f>'PC Geral'!A77</f>
        <v>092-DT-EG</v>
      </c>
      <c r="B79" s="19" t="str">
        <f t="shared" si="1"/>
        <v>Leve A</v>
      </c>
      <c r="C79" s="22">
        <f>'PC Geral'!AV77</f>
        <v>4554</v>
      </c>
      <c r="D79" s="22">
        <f>'PC Geral'!AX77</f>
        <v>2097.299985</v>
      </c>
      <c r="E79" s="22">
        <f t="shared" si="4"/>
        <v>182.16</v>
      </c>
      <c r="F79" s="22">
        <f t="shared" si="5"/>
        <v>182.16</v>
      </c>
    </row>
    <row r="80">
      <c r="A80" s="14" t="str">
        <f>'PC Geral'!A78</f>
        <v>093-DT-EG</v>
      </c>
      <c r="B80" s="19" t="str">
        <f t="shared" si="1"/>
        <v>Leve A</v>
      </c>
      <c r="C80" s="22">
        <f>'PC Geral'!AV78</f>
        <v>4554</v>
      </c>
      <c r="D80" s="22">
        <f>'PC Geral'!AX78</f>
        <v>1608.839657</v>
      </c>
      <c r="E80" s="22">
        <f t="shared" si="4"/>
        <v>182.16</v>
      </c>
      <c r="F80" s="22">
        <f t="shared" si="5"/>
        <v>182.16</v>
      </c>
    </row>
    <row r="81">
      <c r="A81" s="14" t="str">
        <f>'PC Geral'!A79</f>
        <v>095-DT-EG</v>
      </c>
      <c r="B81" s="19" t="str">
        <f t="shared" si="1"/>
        <v>Leve A</v>
      </c>
      <c r="C81" s="22">
        <f>'PC Geral'!AV79</f>
        <v>4554</v>
      </c>
      <c r="D81" s="22">
        <f>'PC Geral'!AX79</f>
        <v>1342.503285</v>
      </c>
      <c r="E81" s="22">
        <f t="shared" si="4"/>
        <v>182.16</v>
      </c>
      <c r="F81" s="22">
        <f t="shared" si="5"/>
        <v>182.16</v>
      </c>
    </row>
    <row r="82">
      <c r="A82" s="14" t="str">
        <f>'PC Geral'!A80</f>
        <v>096-DT-EG</v>
      </c>
      <c r="B82" s="19" t="str">
        <f t="shared" si="1"/>
        <v>Leve A</v>
      </c>
      <c r="C82" s="22">
        <f>'PC Geral'!AV80</f>
        <v>4554</v>
      </c>
      <c r="D82" s="22">
        <f>'PC Geral'!AX80</f>
        <v>755.482089</v>
      </c>
      <c r="E82" s="22">
        <f t="shared" si="4"/>
        <v>0</v>
      </c>
      <c r="F82" s="22">
        <f t="shared" si="5"/>
        <v>120.8771342</v>
      </c>
    </row>
    <row r="83">
      <c r="A83" s="14" t="str">
        <f>'PC Geral'!A81</f>
        <v>097-DT-EG</v>
      </c>
      <c r="B83" s="19" t="str">
        <f t="shared" si="1"/>
        <v>Leve A</v>
      </c>
      <c r="C83" s="22">
        <f>'PC Geral'!AV81</f>
        <v>4554</v>
      </c>
      <c r="D83" s="22">
        <f>'PC Geral'!AX81</f>
        <v>2877.388504</v>
      </c>
      <c r="E83" s="22">
        <f t="shared" si="4"/>
        <v>182.16</v>
      </c>
      <c r="F83" s="22">
        <f t="shared" si="5"/>
        <v>182.16</v>
      </c>
    </row>
    <row r="84">
      <c r="A84" s="14" t="str">
        <f>'PC Geral'!A82</f>
        <v>098-DT-EG</v>
      </c>
      <c r="B84" s="19" t="str">
        <f t="shared" si="1"/>
        <v>Leve A</v>
      </c>
      <c r="C84" s="22">
        <f>'PC Geral'!AV82</f>
        <v>4554</v>
      </c>
      <c r="D84" s="22">
        <f>'PC Geral'!AX82</f>
        <v>1317.307999</v>
      </c>
      <c r="E84" s="22">
        <f t="shared" si="4"/>
        <v>182.16</v>
      </c>
      <c r="F84" s="22">
        <f t="shared" si="5"/>
        <v>182.16</v>
      </c>
    </row>
    <row r="85">
      <c r="A85" s="14" t="str">
        <f>'PC Geral'!A83</f>
        <v>101-DT-EG</v>
      </c>
      <c r="B85" s="19" t="str">
        <f t="shared" si="1"/>
        <v>Leve A</v>
      </c>
      <c r="C85" s="22">
        <f>'PC Geral'!AV83</f>
        <v>4554</v>
      </c>
      <c r="D85" s="22">
        <f>'PC Geral'!AX83</f>
        <v>2504.672037</v>
      </c>
      <c r="E85" s="22">
        <f t="shared" si="4"/>
        <v>182.16</v>
      </c>
      <c r="F85" s="22">
        <f t="shared" si="5"/>
        <v>182.16</v>
      </c>
    </row>
    <row r="86">
      <c r="A86" s="14" t="str">
        <f>'PC Geral'!A84</f>
        <v>102-DT-EG</v>
      </c>
      <c r="B86" s="19" t="str">
        <f t="shared" si="1"/>
        <v>Leve A</v>
      </c>
      <c r="C86" s="22">
        <f>'PC Geral'!AV84</f>
        <v>4554</v>
      </c>
      <c r="D86" s="22">
        <f>'PC Geral'!AX84</f>
        <v>1008.400282</v>
      </c>
      <c r="E86" s="22">
        <f t="shared" si="4"/>
        <v>0</v>
      </c>
      <c r="F86" s="22">
        <f t="shared" si="5"/>
        <v>161.3440452</v>
      </c>
    </row>
    <row r="87">
      <c r="A87" s="14" t="str">
        <f>'PC Geral'!A85</f>
        <v>103-DT-EG</v>
      </c>
      <c r="B87" s="19" t="str">
        <f t="shared" si="1"/>
        <v>Leve A</v>
      </c>
      <c r="C87" s="22">
        <f>'PC Geral'!AV85</f>
        <v>4554</v>
      </c>
      <c r="D87" s="22">
        <f>'PC Geral'!AX85</f>
        <v>3244.216418</v>
      </c>
      <c r="E87" s="22">
        <f t="shared" si="4"/>
        <v>182.16</v>
      </c>
      <c r="F87" s="22">
        <f t="shared" si="5"/>
        <v>182.16</v>
      </c>
    </row>
    <row r="88">
      <c r="A88" s="14" t="str">
        <f>'PC Geral'!A86</f>
        <v>106-DT-EG</v>
      </c>
      <c r="B88" s="19" t="str">
        <f t="shared" si="1"/>
        <v>Leve A</v>
      </c>
      <c r="C88" s="22">
        <f>'PC Geral'!AV86</f>
        <v>4554</v>
      </c>
      <c r="D88" s="22">
        <f>'PC Geral'!AX86</f>
        <v>841.4935814</v>
      </c>
      <c r="E88" s="22">
        <f t="shared" si="4"/>
        <v>0</v>
      </c>
      <c r="F88" s="22">
        <f t="shared" si="5"/>
        <v>134.638973</v>
      </c>
    </row>
    <row r="89">
      <c r="A89" s="14" t="str">
        <f>'PC Geral'!A87</f>
        <v>107-DT-EG</v>
      </c>
      <c r="B89" s="19" t="str">
        <f t="shared" si="1"/>
        <v>Leve A</v>
      </c>
      <c r="C89" s="22">
        <f>'PC Geral'!AV87</f>
        <v>4554</v>
      </c>
      <c r="D89" s="22">
        <f>'PC Geral'!AX87</f>
        <v>903.1785912</v>
      </c>
      <c r="E89" s="22">
        <f t="shared" si="4"/>
        <v>0</v>
      </c>
      <c r="F89" s="22">
        <f t="shared" si="5"/>
        <v>144.5085746</v>
      </c>
    </row>
    <row r="90">
      <c r="A90" s="14" t="str">
        <f>'PC Geral'!A88</f>
        <v>109-DT-EG</v>
      </c>
      <c r="B90" s="19" t="str">
        <f t="shared" si="1"/>
        <v>Leve A</v>
      </c>
      <c r="C90" s="22">
        <f>'PC Geral'!AV88</f>
        <v>4554</v>
      </c>
      <c r="D90" s="22">
        <f>'PC Geral'!AX88</f>
        <v>658.9484274</v>
      </c>
      <c r="E90" s="22">
        <f t="shared" si="4"/>
        <v>0</v>
      </c>
      <c r="F90" s="22">
        <f t="shared" si="5"/>
        <v>105.4317484</v>
      </c>
    </row>
    <row r="91">
      <c r="A91" s="14" t="str">
        <f>'PC Geral'!A89</f>
        <v>111-DT-EG</v>
      </c>
      <c r="B91" s="19" t="str">
        <f t="shared" si="1"/>
        <v>Leve A</v>
      </c>
      <c r="C91" s="22">
        <f>'PC Geral'!AV89</f>
        <v>4554</v>
      </c>
      <c r="D91" s="22">
        <f>'PC Geral'!AX89</f>
        <v>4554</v>
      </c>
      <c r="E91" s="22">
        <f t="shared" si="4"/>
        <v>182.16</v>
      </c>
      <c r="F91" s="22">
        <f t="shared" si="5"/>
        <v>182.16</v>
      </c>
    </row>
    <row r="92">
      <c r="A92" s="14" t="str">
        <f>'PC Geral'!A90</f>
        <v>112-DT-EG</v>
      </c>
      <c r="B92" s="19" t="str">
        <f t="shared" si="1"/>
        <v>Leve A</v>
      </c>
      <c r="C92" s="22">
        <f>'PC Geral'!AV90</f>
        <v>4554</v>
      </c>
      <c r="D92" s="22">
        <f>'PC Geral'!AX90</f>
        <v>872.2878195</v>
      </c>
      <c r="E92" s="22">
        <f t="shared" si="4"/>
        <v>0</v>
      </c>
      <c r="F92" s="22">
        <f t="shared" si="5"/>
        <v>139.5660511</v>
      </c>
    </row>
    <row r="93">
      <c r="A93" s="14" t="str">
        <f>'PC Geral'!A91</f>
        <v>113-DT-EG</v>
      </c>
      <c r="B93" s="19" t="str">
        <f t="shared" si="1"/>
        <v>Leve A</v>
      </c>
      <c r="C93" s="22">
        <f>'PC Geral'!AV91</f>
        <v>4554</v>
      </c>
      <c r="D93" s="22">
        <f>'PC Geral'!AX91</f>
        <v>2281.679279</v>
      </c>
      <c r="E93" s="22">
        <f t="shared" si="4"/>
        <v>182.16</v>
      </c>
      <c r="F93" s="22">
        <f t="shared" si="5"/>
        <v>182.16</v>
      </c>
    </row>
    <row r="94">
      <c r="A94" s="14" t="str">
        <f>'PC Geral'!A92</f>
        <v>114-DT-EG</v>
      </c>
      <c r="B94" s="19" t="str">
        <f t="shared" si="1"/>
        <v>Leve A</v>
      </c>
      <c r="C94" s="22">
        <f>'PC Geral'!AV92</f>
        <v>4554</v>
      </c>
      <c r="D94" s="22">
        <f>'PC Geral'!AX92</f>
        <v>3022.188997</v>
      </c>
      <c r="E94" s="22">
        <f t="shared" si="4"/>
        <v>182.16</v>
      </c>
      <c r="F94" s="22">
        <f t="shared" si="5"/>
        <v>182.16</v>
      </c>
    </row>
    <row r="95">
      <c r="A95" s="14" t="str">
        <f>'PC Geral'!A93</f>
        <v>115-DT-EG</v>
      </c>
      <c r="B95" s="19" t="str">
        <f t="shared" si="1"/>
        <v>Leve A</v>
      </c>
      <c r="C95" s="22">
        <f>'PC Geral'!AV93</f>
        <v>4554</v>
      </c>
      <c r="D95" s="22">
        <f>'PC Geral'!AX93</f>
        <v>911.8666207</v>
      </c>
      <c r="E95" s="22">
        <f t="shared" si="4"/>
        <v>0</v>
      </c>
      <c r="F95" s="22">
        <f t="shared" si="5"/>
        <v>145.8986593</v>
      </c>
    </row>
    <row r="96">
      <c r="A96" s="14" t="str">
        <f>'PC Geral'!A94</f>
        <v>117-DT-EG</v>
      </c>
      <c r="B96" s="19" t="str">
        <f t="shared" si="1"/>
        <v>Leve A</v>
      </c>
      <c r="C96" s="22">
        <f>'PC Geral'!AV94</f>
        <v>4554</v>
      </c>
      <c r="D96" s="22">
        <f>'PC Geral'!AX94</f>
        <v>1527.751382</v>
      </c>
      <c r="E96" s="22">
        <f t="shared" si="4"/>
        <v>182.16</v>
      </c>
      <c r="F96" s="22">
        <f t="shared" si="5"/>
        <v>182.16</v>
      </c>
    </row>
    <row r="97">
      <c r="A97" s="14" t="str">
        <f>'PC Geral'!A95</f>
        <v>118-DT-EG</v>
      </c>
      <c r="B97" s="19" t="str">
        <f t="shared" si="1"/>
        <v>Leve A</v>
      </c>
      <c r="C97" s="22">
        <f>'PC Geral'!AV95</f>
        <v>4554</v>
      </c>
      <c r="D97" s="22">
        <f>'PC Geral'!AX95</f>
        <v>685.9778526</v>
      </c>
      <c r="E97" s="22">
        <f t="shared" si="4"/>
        <v>0</v>
      </c>
      <c r="F97" s="22">
        <f t="shared" si="5"/>
        <v>109.7564564</v>
      </c>
    </row>
    <row r="98">
      <c r="A98" s="14" t="str">
        <f>'PC Geral'!A96</f>
        <v>121-DT-EG</v>
      </c>
      <c r="B98" s="19" t="str">
        <f t="shared" si="1"/>
        <v>Leve A</v>
      </c>
      <c r="C98" s="22">
        <f>'PC Geral'!AV96</f>
        <v>4554</v>
      </c>
      <c r="D98" s="22">
        <f>'PC Geral'!AX96</f>
        <v>359.6940764</v>
      </c>
      <c r="E98" s="22">
        <f t="shared" si="4"/>
        <v>0</v>
      </c>
      <c r="F98" s="22">
        <f t="shared" si="5"/>
        <v>57.55105223</v>
      </c>
    </row>
    <row r="99">
      <c r="A99" s="14" t="str">
        <f>'PC Geral'!A97</f>
        <v>122-DT-EG</v>
      </c>
      <c r="B99" s="19" t="str">
        <f t="shared" si="1"/>
        <v>Leve A</v>
      </c>
      <c r="C99" s="22">
        <f>'PC Geral'!AV97</f>
        <v>4554</v>
      </c>
      <c r="D99" s="22">
        <f>'PC Geral'!AX97</f>
        <v>1355.921464</v>
      </c>
      <c r="E99" s="22">
        <f t="shared" si="4"/>
        <v>182.16</v>
      </c>
      <c r="F99" s="22">
        <f t="shared" si="5"/>
        <v>182.16</v>
      </c>
    </row>
    <row r="100">
      <c r="A100" s="14" t="str">
        <f>'PC Geral'!A98</f>
        <v>123-DT-EG</v>
      </c>
      <c r="B100" s="19" t="str">
        <f t="shared" si="1"/>
        <v>Leve A</v>
      </c>
      <c r="C100" s="22">
        <f>'PC Geral'!AV98</f>
        <v>4554</v>
      </c>
      <c r="D100" s="22">
        <f>'PC Geral'!AX98</f>
        <v>1131.963369</v>
      </c>
      <c r="E100" s="22">
        <f t="shared" si="4"/>
        <v>0</v>
      </c>
      <c r="F100" s="22">
        <f t="shared" si="5"/>
        <v>181.1141391</v>
      </c>
    </row>
    <row r="101">
      <c r="A101" s="14" t="str">
        <f>'PC Geral'!A99</f>
        <v>126-DT-EG</v>
      </c>
      <c r="B101" s="19" t="str">
        <f t="shared" si="1"/>
        <v>Leve A</v>
      </c>
      <c r="C101" s="22">
        <f>'PC Geral'!AV99</f>
        <v>4554</v>
      </c>
      <c r="D101" s="22">
        <f>'PC Geral'!AX99</f>
        <v>1662.898508</v>
      </c>
      <c r="E101" s="22">
        <f t="shared" si="4"/>
        <v>182.16</v>
      </c>
      <c r="F101" s="22">
        <f t="shared" si="5"/>
        <v>182.16</v>
      </c>
    </row>
    <row r="102">
      <c r="A102" s="14" t="str">
        <f>'PC Geral'!A100</f>
        <v>127-DT-EG</v>
      </c>
      <c r="B102" s="19" t="str">
        <f t="shared" si="1"/>
        <v>Leve A</v>
      </c>
      <c r="C102" s="22">
        <f>'PC Geral'!AV100</f>
        <v>4554</v>
      </c>
      <c r="D102" s="22">
        <f>'PC Geral'!AX100</f>
        <v>776.7194945</v>
      </c>
      <c r="E102" s="22">
        <f t="shared" si="4"/>
        <v>0</v>
      </c>
      <c r="F102" s="22">
        <f t="shared" si="5"/>
        <v>124.2751191</v>
      </c>
    </row>
    <row r="103">
      <c r="A103" s="14" t="str">
        <f>'PC Geral'!A101</f>
        <v>129-DT-EG</v>
      </c>
      <c r="B103" s="19" t="str">
        <f t="shared" si="1"/>
        <v>Leve A</v>
      </c>
      <c r="C103" s="22">
        <f>'PC Geral'!AV101</f>
        <v>4554</v>
      </c>
      <c r="D103" s="22">
        <f>'PC Geral'!AX101</f>
        <v>1346.268098</v>
      </c>
      <c r="E103" s="22">
        <f t="shared" si="4"/>
        <v>182.16</v>
      </c>
      <c r="F103" s="22">
        <f t="shared" si="5"/>
        <v>182.16</v>
      </c>
    </row>
    <row r="104">
      <c r="A104" s="14" t="str">
        <f>'PC Geral'!A102</f>
        <v>131-DT-EG</v>
      </c>
      <c r="B104" s="19" t="str">
        <f t="shared" si="1"/>
        <v>Leve A</v>
      </c>
      <c r="C104" s="22">
        <f>'PC Geral'!AV102</f>
        <v>4554</v>
      </c>
      <c r="D104" s="22">
        <f>'PC Geral'!AX102</f>
        <v>646.3990514</v>
      </c>
      <c r="E104" s="22">
        <f t="shared" si="4"/>
        <v>0</v>
      </c>
      <c r="F104" s="22">
        <f t="shared" si="5"/>
        <v>103.4238482</v>
      </c>
    </row>
    <row r="105">
      <c r="A105" s="14" t="str">
        <f>'PC Geral'!A103</f>
        <v>132-DT-EG</v>
      </c>
      <c r="B105" s="19" t="str">
        <f t="shared" si="1"/>
        <v>Leve A</v>
      </c>
      <c r="C105" s="22">
        <f>'PC Geral'!AV103</f>
        <v>4554</v>
      </c>
      <c r="D105" s="22">
        <f>'PC Geral'!AX103</f>
        <v>1201.467605</v>
      </c>
      <c r="E105" s="22">
        <f t="shared" si="4"/>
        <v>182.16</v>
      </c>
      <c r="F105" s="22">
        <f t="shared" si="5"/>
        <v>182.16</v>
      </c>
    </row>
    <row r="106">
      <c r="A106" s="14" t="str">
        <f>'PC Geral'!A104</f>
        <v>133-DT-EG</v>
      </c>
      <c r="B106" s="19" t="str">
        <f t="shared" si="1"/>
        <v>Leve A</v>
      </c>
      <c r="C106" s="22">
        <f>'PC Geral'!AV104</f>
        <v>4554</v>
      </c>
      <c r="D106" s="22">
        <f>'PC Geral'!AX104</f>
        <v>470.7077873</v>
      </c>
      <c r="E106" s="22">
        <f t="shared" si="4"/>
        <v>0</v>
      </c>
      <c r="F106" s="22">
        <f t="shared" si="5"/>
        <v>75.31324596</v>
      </c>
    </row>
    <row r="107">
      <c r="A107" s="14" t="str">
        <f>'PC Geral'!A105</f>
        <v>134-DT-EG</v>
      </c>
      <c r="B107" s="19" t="str">
        <f t="shared" si="1"/>
        <v>Leve A</v>
      </c>
      <c r="C107" s="22">
        <f>'PC Geral'!AV105</f>
        <v>4554</v>
      </c>
      <c r="D107" s="22">
        <f>'PC Geral'!AX105</f>
        <v>1201.467605</v>
      </c>
      <c r="E107" s="22">
        <f>IF(D107&gt;=2487.9,2487.9*0.16,IF(D107&lt;2487.9,0))</f>
        <v>0</v>
      </c>
      <c r="F107" s="22">
        <f>IF(D107&gt;=2487.9,2487.9*0.16,IF(D107&lt;2487.9,D107*0.16))</f>
        <v>192.2348169</v>
      </c>
    </row>
    <row r="108">
      <c r="A108" s="14" t="str">
        <f>'PC Geral'!A106</f>
        <v>136-DT-CG</v>
      </c>
      <c r="B108" s="19" t="str">
        <f t="shared" si="1"/>
        <v>Leve A</v>
      </c>
      <c r="C108" s="22">
        <f>'PC Geral'!AV106</f>
        <v>4554</v>
      </c>
      <c r="D108" s="22">
        <f>'PC Geral'!AX106</f>
        <v>718.7992976</v>
      </c>
      <c r="E108" s="22">
        <f t="shared" ref="E108:E109" si="6">IF(D108&gt;=1138.5,1138.5*0.16,IF(D108&lt;1138.5,0))</f>
        <v>0</v>
      </c>
      <c r="F108" s="22">
        <f t="shared" ref="F108:F109" si="7">IF(D108&gt;=1138.5,1138.5*0.16,IF(D108&lt;1138.5,D108*0.16))</f>
        <v>115.0078876</v>
      </c>
    </row>
    <row r="109">
      <c r="A109" s="14" t="str">
        <f>'PC Geral'!A107</f>
        <v>137-DT-CG</v>
      </c>
      <c r="B109" s="19" t="str">
        <f t="shared" si="1"/>
        <v>Leve A</v>
      </c>
      <c r="C109" s="22">
        <f>'PC Geral'!AV107</f>
        <v>4554</v>
      </c>
      <c r="D109" s="22">
        <f>'PC Geral'!AX107</f>
        <v>852.0157505</v>
      </c>
      <c r="E109" s="22">
        <f t="shared" si="6"/>
        <v>0</v>
      </c>
      <c r="F109" s="22">
        <f t="shared" si="7"/>
        <v>136.3225201</v>
      </c>
    </row>
    <row r="110">
      <c r="A110" s="14" t="str">
        <f>'PC Geral'!A108</f>
        <v>139-DT-CG</v>
      </c>
      <c r="B110" s="19" t="str">
        <f t="shared" si="1"/>
        <v>Leve A</v>
      </c>
      <c r="C110" s="22">
        <f>'PC Geral'!AV108</f>
        <v>4554</v>
      </c>
      <c r="D110" s="22">
        <f>'PC Geral'!AX108</f>
        <v>1442.801759</v>
      </c>
      <c r="E110" s="22">
        <f>IF(D110&gt;=2487.9,2487.9*0.16,IF(D110&lt;2487.9,0))</f>
        <v>0</v>
      </c>
      <c r="F110" s="22">
        <f>IF(D110&gt;=2487.9,2487.9*0.16,IF(D110&lt;2487.9,D110*0.16))</f>
        <v>230.8482815</v>
      </c>
    </row>
    <row r="111">
      <c r="A111" s="14" t="str">
        <f>'PC Geral'!A109</f>
        <v>140-DT-CG</v>
      </c>
      <c r="B111" s="19" t="str">
        <f t="shared" si="1"/>
        <v>Leve A</v>
      </c>
      <c r="C111" s="22">
        <f>'PC Geral'!AV109</f>
        <v>4554</v>
      </c>
      <c r="D111" s="22">
        <f>'PC Geral'!AX109</f>
        <v>972.6828275</v>
      </c>
      <c r="E111" s="22">
        <f t="shared" ref="E111:E131" si="8">IF(D111&gt;=1138.5,1138.5*0.16,IF(D111&lt;1138.5,0))</f>
        <v>0</v>
      </c>
      <c r="F111" s="22">
        <f t="shared" ref="F111:F131" si="9">IF(D111&gt;=1138.5,1138.5*0.16,IF(D111&lt;1138.5,D111*0.16))</f>
        <v>155.6292524</v>
      </c>
    </row>
    <row r="112">
      <c r="A112" s="14" t="str">
        <f>'PC Geral'!A110</f>
        <v>141-DT-CG</v>
      </c>
      <c r="B112" s="19" t="str">
        <f t="shared" si="1"/>
        <v>Leve A</v>
      </c>
      <c r="C112" s="22">
        <f>'PC Geral'!AV110</f>
        <v>4554</v>
      </c>
      <c r="D112" s="22">
        <f>'PC Geral'!AX110</f>
        <v>3132.140837</v>
      </c>
      <c r="E112" s="22">
        <f t="shared" si="8"/>
        <v>182.16</v>
      </c>
      <c r="F112" s="22">
        <f t="shared" si="9"/>
        <v>182.16</v>
      </c>
    </row>
    <row r="113">
      <c r="A113" s="14" t="str">
        <f>'PC Geral'!A111</f>
        <v>142-DT-CG</v>
      </c>
      <c r="B113" s="19" t="str">
        <f t="shared" si="1"/>
        <v>Leve A</v>
      </c>
      <c r="C113" s="22">
        <f>'PC Geral'!AV111</f>
        <v>4554</v>
      </c>
      <c r="D113" s="22">
        <f>'PC Geral'!AX111</f>
        <v>236.1309896</v>
      </c>
      <c r="E113" s="22">
        <f t="shared" si="8"/>
        <v>0</v>
      </c>
      <c r="F113" s="22">
        <f t="shared" si="9"/>
        <v>37.78095834</v>
      </c>
    </row>
    <row r="114">
      <c r="A114" s="14" t="str">
        <f>'PC Geral'!A112</f>
        <v>143-DT-CG</v>
      </c>
      <c r="B114" s="19" t="str">
        <f t="shared" si="1"/>
        <v>Leve A</v>
      </c>
      <c r="C114" s="22">
        <f>'PC Geral'!AV112</f>
        <v>4554</v>
      </c>
      <c r="D114" s="22">
        <f>'PC Geral'!AX112</f>
        <v>1201.467605</v>
      </c>
      <c r="E114" s="22">
        <f t="shared" si="8"/>
        <v>182.16</v>
      </c>
      <c r="F114" s="22">
        <f t="shared" si="9"/>
        <v>182.16</v>
      </c>
    </row>
    <row r="115">
      <c r="A115" s="14" t="str">
        <f>'PC Geral'!A113</f>
        <v>144-DT-CG</v>
      </c>
      <c r="B115" s="19" t="str">
        <f t="shared" si="1"/>
        <v>Leve A</v>
      </c>
      <c r="C115" s="22">
        <f>'PC Geral'!AV113</f>
        <v>4554</v>
      </c>
      <c r="D115" s="22">
        <f>'PC Geral'!AX113</f>
        <v>1346.268098</v>
      </c>
      <c r="E115" s="22">
        <f t="shared" si="8"/>
        <v>182.16</v>
      </c>
      <c r="F115" s="22">
        <f t="shared" si="9"/>
        <v>182.16</v>
      </c>
    </row>
    <row r="116">
      <c r="A116" s="14" t="str">
        <f>'PC Geral'!A114</f>
        <v>145-DT-CG</v>
      </c>
      <c r="B116" s="19" t="str">
        <f t="shared" si="1"/>
        <v>Leve A</v>
      </c>
      <c r="C116" s="22">
        <f>'PC Geral'!AV114</f>
        <v>4554</v>
      </c>
      <c r="D116" s="22">
        <f>'PC Geral'!AX114</f>
        <v>960.1334515</v>
      </c>
      <c r="E116" s="22">
        <f t="shared" si="8"/>
        <v>0</v>
      </c>
      <c r="F116" s="22">
        <f t="shared" si="9"/>
        <v>153.6213522</v>
      </c>
    </row>
    <row r="117">
      <c r="A117" s="14" t="str">
        <f>'PC Geral'!A115</f>
        <v>147-DT-CG</v>
      </c>
      <c r="B117" s="19" t="str">
        <f t="shared" si="1"/>
        <v>Leve A</v>
      </c>
      <c r="C117" s="22">
        <f>'PC Geral'!AV115</f>
        <v>4554</v>
      </c>
      <c r="D117" s="22">
        <f>'PC Geral'!AX115</f>
        <v>2853.158555</v>
      </c>
      <c r="E117" s="22">
        <f t="shared" si="8"/>
        <v>182.16</v>
      </c>
      <c r="F117" s="22">
        <f t="shared" si="9"/>
        <v>182.16</v>
      </c>
    </row>
    <row r="118">
      <c r="A118" s="14" t="str">
        <f>'PC Geral'!A116</f>
        <v>150-DT-CG</v>
      </c>
      <c r="B118" s="19" t="str">
        <f t="shared" si="1"/>
        <v>Leve A</v>
      </c>
      <c r="C118" s="22">
        <f>'PC Geral'!AV116</f>
        <v>4554</v>
      </c>
      <c r="D118" s="22">
        <f>'PC Geral'!AX116</f>
        <v>1491.06859</v>
      </c>
      <c r="E118" s="22">
        <f t="shared" si="8"/>
        <v>182.16</v>
      </c>
      <c r="F118" s="22">
        <f t="shared" si="9"/>
        <v>182.16</v>
      </c>
    </row>
    <row r="119">
      <c r="A119" s="14" t="str">
        <f>'PC Geral'!A117</f>
        <v>151-DT-CG</v>
      </c>
      <c r="B119" s="19" t="str">
        <f t="shared" si="1"/>
        <v>Leve A</v>
      </c>
      <c r="C119" s="22">
        <f>'PC Geral'!AV117</f>
        <v>4554</v>
      </c>
      <c r="D119" s="22">
        <f>'PC Geral'!AX117</f>
        <v>2153.386042</v>
      </c>
      <c r="E119" s="22">
        <f t="shared" si="8"/>
        <v>182.16</v>
      </c>
      <c r="F119" s="22">
        <f t="shared" si="9"/>
        <v>182.16</v>
      </c>
    </row>
    <row r="120">
      <c r="A120" s="14" t="str">
        <f>'PC Geral'!A118</f>
        <v>157-DT-CG</v>
      </c>
      <c r="B120" s="19" t="str">
        <f t="shared" si="1"/>
        <v>Leve A</v>
      </c>
      <c r="C120" s="22">
        <f>'PC Geral'!AV118</f>
        <v>4554</v>
      </c>
      <c r="D120" s="22">
        <f>'PC Geral'!AX118</f>
        <v>270.8831078</v>
      </c>
      <c r="E120" s="22">
        <f t="shared" si="8"/>
        <v>0</v>
      </c>
      <c r="F120" s="22">
        <f t="shared" si="9"/>
        <v>43.34129725</v>
      </c>
    </row>
    <row r="121">
      <c r="A121" s="14" t="str">
        <f>'PC Geral'!A119</f>
        <v>159-DT-CG</v>
      </c>
      <c r="B121" s="19" t="str">
        <f t="shared" si="1"/>
        <v>Leve A</v>
      </c>
      <c r="C121" s="22">
        <f>'PC Geral'!AV119</f>
        <v>4554</v>
      </c>
      <c r="D121" s="22">
        <f>'PC Geral'!AX119</f>
        <v>738.1060299</v>
      </c>
      <c r="E121" s="22">
        <f t="shared" si="8"/>
        <v>0</v>
      </c>
      <c r="F121" s="22">
        <f t="shared" si="9"/>
        <v>118.0969648</v>
      </c>
    </row>
    <row r="122">
      <c r="A122" s="14" t="str">
        <f>'PC Geral'!A120</f>
        <v>160-DT-CG</v>
      </c>
      <c r="B122" s="19" t="str">
        <f t="shared" si="1"/>
        <v>Leve B</v>
      </c>
      <c r="C122" s="22">
        <f>'PC Geral'!AV120</f>
        <v>9951.6</v>
      </c>
      <c r="D122" s="22">
        <f>'PC Geral'!AX120</f>
        <v>9951.6</v>
      </c>
      <c r="E122" s="22">
        <f t="shared" si="8"/>
        <v>182.16</v>
      </c>
      <c r="F122" s="22">
        <f t="shared" si="9"/>
        <v>182.16</v>
      </c>
    </row>
    <row r="123">
      <c r="A123" s="14" t="str">
        <f>'PC Geral'!A121</f>
        <v>161-DT-CG</v>
      </c>
      <c r="B123" s="19" t="str">
        <f t="shared" si="1"/>
        <v>Leve A</v>
      </c>
      <c r="C123" s="22">
        <f>'PC Geral'!AV121</f>
        <v>4554</v>
      </c>
      <c r="D123" s="22">
        <f>'PC Geral'!AX121</f>
        <v>1072.112499</v>
      </c>
      <c r="E123" s="22">
        <f t="shared" si="8"/>
        <v>0</v>
      </c>
      <c r="F123" s="22">
        <f t="shared" si="9"/>
        <v>171.5379998</v>
      </c>
    </row>
    <row r="124">
      <c r="A124" s="14" t="str">
        <f>'PC Geral'!A122</f>
        <v>163-DT-CG</v>
      </c>
      <c r="B124" s="19" t="str">
        <f t="shared" si="1"/>
        <v>Leve A</v>
      </c>
      <c r="C124" s="22">
        <f>'PC Geral'!AV122</f>
        <v>4554</v>
      </c>
      <c r="D124" s="22">
        <f>'PC Geral'!AX122</f>
        <v>1286.417228</v>
      </c>
      <c r="E124" s="22">
        <f t="shared" si="8"/>
        <v>182.16</v>
      </c>
      <c r="F124" s="22">
        <f t="shared" si="9"/>
        <v>182.16</v>
      </c>
    </row>
    <row r="125">
      <c r="A125" s="14" t="str">
        <f>'PC Geral'!A123</f>
        <v>164-DT-CG</v>
      </c>
      <c r="B125" s="19" t="str">
        <f t="shared" si="1"/>
        <v>Leve B</v>
      </c>
      <c r="C125" s="22">
        <f>'PC Geral'!AV123</f>
        <v>9951.6</v>
      </c>
      <c r="D125" s="22">
        <f>'PC Geral'!AX123</f>
        <v>9092.225637</v>
      </c>
      <c r="E125" s="22">
        <f t="shared" si="8"/>
        <v>182.16</v>
      </c>
      <c r="F125" s="22">
        <f t="shared" si="9"/>
        <v>182.16</v>
      </c>
    </row>
    <row r="126">
      <c r="A126" s="14" t="str">
        <f>'PC Geral'!A124</f>
        <v>165-DT-CG</v>
      </c>
      <c r="B126" s="19" t="str">
        <f t="shared" si="1"/>
        <v>Leve A</v>
      </c>
      <c r="C126" s="22">
        <f>'PC Geral'!AV124</f>
        <v>4554</v>
      </c>
      <c r="D126" s="22">
        <f>'PC Geral'!AX124</f>
        <v>1394.534929</v>
      </c>
      <c r="E126" s="22">
        <f t="shared" si="8"/>
        <v>182.16</v>
      </c>
      <c r="F126" s="22">
        <f t="shared" si="9"/>
        <v>182.16</v>
      </c>
    </row>
    <row r="127">
      <c r="A127" s="14" t="str">
        <f>'PC Geral'!A125</f>
        <v>166-DT-CG</v>
      </c>
      <c r="B127" s="19" t="str">
        <f t="shared" si="1"/>
        <v>Leve A</v>
      </c>
      <c r="C127" s="22">
        <f>'PC Geral'!AV125</f>
        <v>4554</v>
      </c>
      <c r="D127" s="22">
        <f>'PC Geral'!AX125</f>
        <v>201.3788714</v>
      </c>
      <c r="E127" s="22">
        <f t="shared" si="8"/>
        <v>0</v>
      </c>
      <c r="F127" s="22">
        <f t="shared" si="9"/>
        <v>32.22061943</v>
      </c>
    </row>
    <row r="128">
      <c r="A128" s="14" t="str">
        <f>'PC Geral'!A126</f>
        <v>169-DT-CG</v>
      </c>
      <c r="B128" s="19" t="str">
        <f t="shared" si="1"/>
        <v>Leve A</v>
      </c>
      <c r="C128" s="22">
        <f>'PC Geral'!AV126</f>
        <v>4554</v>
      </c>
      <c r="D128" s="22">
        <f>'PC Geral'!AX126</f>
        <v>1884.92593</v>
      </c>
      <c r="E128" s="22">
        <f t="shared" si="8"/>
        <v>182.16</v>
      </c>
      <c r="F128" s="22">
        <f t="shared" si="9"/>
        <v>182.16</v>
      </c>
    </row>
    <row r="129">
      <c r="A129" s="14" t="str">
        <f>'PC Geral'!A127</f>
        <v>171-DT-CG</v>
      </c>
      <c r="B129" s="19" t="str">
        <f t="shared" si="1"/>
        <v>Leve A</v>
      </c>
      <c r="C129" s="22">
        <f>'PC Geral'!AV127</f>
        <v>4554</v>
      </c>
      <c r="D129" s="22">
        <f>'PC Geral'!AX127</f>
        <v>622.265636</v>
      </c>
      <c r="E129" s="22">
        <f t="shared" si="8"/>
        <v>0</v>
      </c>
      <c r="F129" s="22">
        <f t="shared" si="9"/>
        <v>99.56250175</v>
      </c>
    </row>
    <row r="130">
      <c r="A130" s="14" t="str">
        <f>'PC Geral'!A128</f>
        <v>172-DT-CG</v>
      </c>
      <c r="B130" s="19" t="str">
        <f t="shared" si="1"/>
        <v>Leve A</v>
      </c>
      <c r="C130" s="22">
        <f>'PC Geral'!AV128</f>
        <v>4554</v>
      </c>
      <c r="D130" s="22">
        <f>'PC Geral'!AX128</f>
        <v>376.1047989</v>
      </c>
      <c r="E130" s="22">
        <f t="shared" si="8"/>
        <v>0</v>
      </c>
      <c r="F130" s="22">
        <f t="shared" si="9"/>
        <v>60.17676783</v>
      </c>
    </row>
    <row r="131">
      <c r="A131" s="14" t="str">
        <f>'PC Geral'!A129</f>
        <v>174-DT-CG</v>
      </c>
      <c r="B131" s="19" t="str">
        <f t="shared" si="1"/>
        <v>Leve A</v>
      </c>
      <c r="C131" s="22">
        <f>'PC Geral'!AV129</f>
        <v>4554</v>
      </c>
      <c r="D131" s="22">
        <f>'PC Geral'!AX129</f>
        <v>852.0157505</v>
      </c>
      <c r="E131" s="22">
        <f t="shared" si="8"/>
        <v>0</v>
      </c>
      <c r="F131" s="22">
        <f t="shared" si="9"/>
        <v>136.3225201</v>
      </c>
    </row>
    <row r="132">
      <c r="A132" s="14" t="str">
        <f>'PC Geral'!A130</f>
        <v>175-DT-CG</v>
      </c>
      <c r="B132" s="19" t="str">
        <f t="shared" si="1"/>
        <v>Leve A</v>
      </c>
      <c r="C132" s="22">
        <f>'PC Geral'!AV130</f>
        <v>4554</v>
      </c>
      <c r="D132" s="22">
        <f>'PC Geral'!AX130</f>
        <v>657.1142878</v>
      </c>
      <c r="E132" s="22">
        <f>IF(D132&gt;=2487.9,2487.9*0.16,IF(D132&lt;2487.9,0))</f>
        <v>0</v>
      </c>
      <c r="F132" s="22">
        <f>IF(D132&gt;=2487.9,2487.9*0.16,IF(D132&lt;2487.9,D132*0.16))</f>
        <v>105.138286</v>
      </c>
    </row>
    <row r="133">
      <c r="A133" s="14" t="str">
        <f>'PC Geral'!A131</f>
        <v>176-DT-CG</v>
      </c>
      <c r="B133" s="19" t="str">
        <f t="shared" si="1"/>
        <v>Leve A</v>
      </c>
      <c r="C133" s="22">
        <f>'PC Geral'!AV131</f>
        <v>4554</v>
      </c>
      <c r="D133" s="22">
        <f>'PC Geral'!AX131</f>
        <v>331.6993146</v>
      </c>
      <c r="E133" s="22">
        <f t="shared" ref="E133:E148" si="10">IF(D133&gt;=1138.5,1138.5*0.16,IF(D133&lt;1138.5,0))</f>
        <v>0</v>
      </c>
      <c r="F133" s="22">
        <f t="shared" ref="F133:F148" si="11">IF(D133&gt;=1138.5,1138.5*0.16,IF(D133&lt;1138.5,D133*0.16))</f>
        <v>53.07189033</v>
      </c>
    </row>
    <row r="134">
      <c r="A134" s="14" t="str">
        <f>'PC Geral'!A132</f>
        <v>178-DT-CG</v>
      </c>
      <c r="B134" s="19" t="str">
        <f t="shared" si="1"/>
        <v>Leve A</v>
      </c>
      <c r="C134" s="22">
        <f>'PC Geral'!AV132</f>
        <v>4554</v>
      </c>
      <c r="D134" s="22">
        <f>'PC Geral'!AX132</f>
        <v>477.4651436</v>
      </c>
      <c r="E134" s="22">
        <f t="shared" si="10"/>
        <v>0</v>
      </c>
      <c r="F134" s="22">
        <f t="shared" si="11"/>
        <v>76.39442297</v>
      </c>
    </row>
    <row r="135">
      <c r="A135" s="14" t="str">
        <f>'PC Geral'!A133</f>
        <v>181-DT-CG</v>
      </c>
      <c r="B135" s="19" t="str">
        <f t="shared" si="1"/>
        <v>Leve A</v>
      </c>
      <c r="C135" s="22">
        <f>'PC Geral'!AV133</f>
        <v>4554</v>
      </c>
      <c r="D135" s="22">
        <f>'PC Geral'!AX133</f>
        <v>730.4798706</v>
      </c>
      <c r="E135" s="22">
        <f t="shared" si="10"/>
        <v>0</v>
      </c>
      <c r="F135" s="22">
        <f t="shared" si="11"/>
        <v>116.8767793</v>
      </c>
    </row>
    <row r="136">
      <c r="A136" s="14" t="str">
        <f>'PC Geral'!A134</f>
        <v>184-DT-CG</v>
      </c>
      <c r="B136" s="19" t="str">
        <f t="shared" si="1"/>
        <v>Leve A</v>
      </c>
      <c r="C136" s="22">
        <f>'PC Geral'!AV134</f>
        <v>4554</v>
      </c>
      <c r="D136" s="22">
        <f>'PC Geral'!AX134</f>
        <v>1894.579296</v>
      </c>
      <c r="E136" s="22">
        <f t="shared" si="10"/>
        <v>182.16</v>
      </c>
      <c r="F136" s="22">
        <f t="shared" si="11"/>
        <v>182.16</v>
      </c>
    </row>
    <row r="137">
      <c r="A137" s="14" t="str">
        <f>'PC Geral'!A135</f>
        <v>185-DT-CG</v>
      </c>
      <c r="B137" s="19" t="str">
        <f t="shared" si="1"/>
        <v>Leve A</v>
      </c>
      <c r="C137" s="22">
        <f>'PC Geral'!AV135</f>
        <v>4554</v>
      </c>
      <c r="D137" s="22">
        <f>'PC Geral'!AX135</f>
        <v>3408.323643</v>
      </c>
      <c r="E137" s="22">
        <f t="shared" si="10"/>
        <v>182.16</v>
      </c>
      <c r="F137" s="22">
        <f t="shared" si="11"/>
        <v>182.16</v>
      </c>
    </row>
    <row r="138">
      <c r="A138" s="14" t="str">
        <f>'PC Geral'!A136</f>
        <v>186-DT-CG</v>
      </c>
      <c r="B138" s="19" t="str">
        <f t="shared" si="1"/>
        <v>Leve A</v>
      </c>
      <c r="C138" s="22">
        <f>'PC Geral'!AV136</f>
        <v>4554</v>
      </c>
      <c r="D138" s="22">
        <f>'PC Geral'!AX136</f>
        <v>494.8412027</v>
      </c>
      <c r="E138" s="22">
        <f t="shared" si="10"/>
        <v>0</v>
      </c>
      <c r="F138" s="22">
        <f t="shared" si="11"/>
        <v>79.17459243</v>
      </c>
    </row>
    <row r="139">
      <c r="A139" s="14" t="str">
        <f>'PC Geral'!A137</f>
        <v>187-DT-CG</v>
      </c>
      <c r="B139" s="19" t="str">
        <f t="shared" si="1"/>
        <v>Leve A</v>
      </c>
      <c r="C139" s="22">
        <f>'PC Geral'!AV137</f>
        <v>4554</v>
      </c>
      <c r="D139" s="22">
        <f>'PC Geral'!AX137</f>
        <v>1492.033927</v>
      </c>
      <c r="E139" s="22">
        <f t="shared" si="10"/>
        <v>182.16</v>
      </c>
      <c r="F139" s="22">
        <f t="shared" si="11"/>
        <v>182.16</v>
      </c>
    </row>
    <row r="140">
      <c r="A140" s="14" t="str">
        <f>'PC Geral'!A138</f>
        <v>188-DT-CG</v>
      </c>
      <c r="B140" s="19" t="str">
        <f t="shared" si="1"/>
        <v>Leve A</v>
      </c>
      <c r="C140" s="22">
        <f>'PC Geral'!AV138</f>
        <v>4554</v>
      </c>
      <c r="D140" s="22">
        <f>'PC Geral'!AX138</f>
        <v>1635.869083</v>
      </c>
      <c r="E140" s="22">
        <f t="shared" si="10"/>
        <v>182.16</v>
      </c>
      <c r="F140" s="22">
        <f t="shared" si="11"/>
        <v>182.16</v>
      </c>
    </row>
    <row r="141">
      <c r="A141" s="14" t="str">
        <f>'PC Geral'!A139</f>
        <v>189-DT-CG</v>
      </c>
      <c r="B141" s="19" t="str">
        <f t="shared" si="1"/>
        <v>Leve A</v>
      </c>
      <c r="C141" s="22">
        <f>'PC Geral'!AV139</f>
        <v>4554</v>
      </c>
      <c r="D141" s="22">
        <f>'PC Geral'!AX139</f>
        <v>1201.467605</v>
      </c>
      <c r="E141" s="22">
        <f t="shared" si="10"/>
        <v>182.16</v>
      </c>
      <c r="F141" s="22">
        <f t="shared" si="11"/>
        <v>182.16</v>
      </c>
    </row>
    <row r="142">
      <c r="A142" s="14" t="str">
        <f>'PC Geral'!A140</f>
        <v>191-DT-CG</v>
      </c>
      <c r="B142" s="19" t="str">
        <f t="shared" si="1"/>
        <v>Leve A</v>
      </c>
      <c r="C142" s="22">
        <f>'PC Geral'!AV140</f>
        <v>4554</v>
      </c>
      <c r="D142" s="22">
        <f>'PC Geral'!AX140</f>
        <v>1587.602252</v>
      </c>
      <c r="E142" s="22">
        <f t="shared" si="10"/>
        <v>182.16</v>
      </c>
      <c r="F142" s="22">
        <f t="shared" si="11"/>
        <v>182.16</v>
      </c>
    </row>
    <row r="143">
      <c r="A143" s="14" t="str">
        <f>'PC Geral'!A141</f>
        <v>193-DT-CG</v>
      </c>
      <c r="B143" s="19" t="str">
        <f t="shared" si="1"/>
        <v>Leve A</v>
      </c>
      <c r="C143" s="22">
        <f>'PC Geral'!AV141</f>
        <v>4554</v>
      </c>
      <c r="D143" s="22">
        <f>'PC Geral'!AX141</f>
        <v>891.5945518</v>
      </c>
      <c r="E143" s="22">
        <f t="shared" si="10"/>
        <v>0</v>
      </c>
      <c r="F143" s="22">
        <f t="shared" si="11"/>
        <v>142.6551283</v>
      </c>
    </row>
    <row r="144">
      <c r="A144" s="14" t="str">
        <f>'PC Geral'!A142</f>
        <v>195-DT-CG</v>
      </c>
      <c r="B144" s="19" t="str">
        <f t="shared" si="1"/>
        <v>Leve A</v>
      </c>
      <c r="C144" s="22">
        <f>'PC Geral'!AV142</f>
        <v>4554</v>
      </c>
      <c r="D144" s="22">
        <f>'PC Geral'!AX142</f>
        <v>1684.135913</v>
      </c>
      <c r="E144" s="22">
        <f t="shared" si="10"/>
        <v>182.16</v>
      </c>
      <c r="F144" s="22">
        <f t="shared" si="11"/>
        <v>182.16</v>
      </c>
    </row>
    <row r="145">
      <c r="A145" s="14" t="str">
        <f>'PC Geral'!A143</f>
        <v>197-DT-CG</v>
      </c>
      <c r="B145" s="19" t="str">
        <f t="shared" si="1"/>
        <v>Leve B</v>
      </c>
      <c r="C145" s="22">
        <f>'PC Geral'!AV143</f>
        <v>9951.6</v>
      </c>
      <c r="D145" s="22">
        <f>'PC Geral'!AX143</f>
        <v>4483.612099</v>
      </c>
      <c r="E145" s="22">
        <f t="shared" si="10"/>
        <v>182.16</v>
      </c>
      <c r="F145" s="22">
        <f t="shared" si="11"/>
        <v>182.16</v>
      </c>
    </row>
    <row r="146">
      <c r="A146" s="14" t="str">
        <f>'PC Geral'!A144</f>
        <v>199-DT-CG</v>
      </c>
      <c r="B146" s="19" t="str">
        <f t="shared" si="1"/>
        <v>Leve A</v>
      </c>
      <c r="C146" s="22">
        <f>'PC Geral'!AV144</f>
        <v>4554</v>
      </c>
      <c r="D146" s="22">
        <f>'PC Geral'!AX144</f>
        <v>735.21002</v>
      </c>
      <c r="E146" s="22">
        <f t="shared" si="10"/>
        <v>0</v>
      </c>
      <c r="F146" s="22">
        <f t="shared" si="11"/>
        <v>117.6336032</v>
      </c>
    </row>
    <row r="147">
      <c r="A147" s="14" t="str">
        <f>'PC Geral'!A145</f>
        <v>201-DT-CG</v>
      </c>
      <c r="B147" s="19" t="str">
        <f t="shared" si="1"/>
        <v>Leve A</v>
      </c>
      <c r="C147" s="22">
        <f>'PC Geral'!AV145</f>
        <v>4554</v>
      </c>
      <c r="D147" s="22">
        <f>'PC Geral'!AX145</f>
        <v>938.896046</v>
      </c>
      <c r="E147" s="22">
        <f t="shared" si="10"/>
        <v>0</v>
      </c>
      <c r="F147" s="22">
        <f t="shared" si="11"/>
        <v>150.2233674</v>
      </c>
    </row>
    <row r="148">
      <c r="A148" s="14" t="str">
        <f>'PC Geral'!A146</f>
        <v>202-DT-CG</v>
      </c>
      <c r="B148" s="19" t="str">
        <f t="shared" si="1"/>
        <v>Leve A</v>
      </c>
      <c r="C148" s="22">
        <f>'PC Geral'!AV146</f>
        <v>4554</v>
      </c>
      <c r="D148" s="22">
        <f>'PC Geral'!AX146</f>
        <v>1158.027458</v>
      </c>
      <c r="E148" s="22">
        <f t="shared" si="10"/>
        <v>182.16</v>
      </c>
      <c r="F148" s="22">
        <f t="shared" si="11"/>
        <v>182.16</v>
      </c>
    </row>
    <row r="149">
      <c r="A149" s="14" t="str">
        <f>'PC Geral'!A147</f>
        <v>203-DT-CG</v>
      </c>
      <c r="B149" s="19" t="str">
        <f t="shared" si="1"/>
        <v>Leve A</v>
      </c>
      <c r="C149" s="22">
        <f>'PC Geral'!AV147</f>
        <v>4554</v>
      </c>
      <c r="D149" s="22">
        <f>'PC Geral'!AX147</f>
        <v>321.0806118</v>
      </c>
      <c r="E149" s="22">
        <f>IF(D149&gt;=2487.9,2487.9*0.16,IF(D149&lt;2487.9,0))</f>
        <v>0</v>
      </c>
      <c r="F149" s="22">
        <f>IF(D149&gt;=2487.9,2487.9*0.16,IF(D149&lt;2487.9,D149*0.16))</f>
        <v>51.37289789</v>
      </c>
    </row>
    <row r="150">
      <c r="A150" s="14" t="str">
        <f>'PC Geral'!A148</f>
        <v>204-DT-CG</v>
      </c>
      <c r="B150" s="19" t="str">
        <f t="shared" si="1"/>
        <v>Leve A</v>
      </c>
      <c r="C150" s="22">
        <f>'PC Geral'!AV148</f>
        <v>4554</v>
      </c>
      <c r="D150" s="22">
        <f>'PC Geral'!AX148</f>
        <v>1008.400282</v>
      </c>
      <c r="E150" s="22">
        <f t="shared" ref="E150:E156" si="12">IF(D150&gt;=1138.5,1138.5*0.16,IF(D150&lt;1138.5,0))</f>
        <v>0</v>
      </c>
      <c r="F150" s="22">
        <f t="shared" ref="F150:F156" si="13">IF(D150&gt;=1138.5,1138.5*0.16,IF(D150&lt;1138.5,D150*0.16))</f>
        <v>161.3440452</v>
      </c>
    </row>
    <row r="151">
      <c r="A151" s="14" t="str">
        <f>'PC Geral'!A149</f>
        <v>205-DT-CG</v>
      </c>
      <c r="B151" s="19" t="str">
        <f t="shared" si="1"/>
        <v>Leve A</v>
      </c>
      <c r="C151" s="22">
        <f>'PC Geral'!AV149</f>
        <v>4554</v>
      </c>
      <c r="D151" s="22">
        <f>'PC Geral'!AX149</f>
        <v>1375.32473</v>
      </c>
      <c r="E151" s="22">
        <f t="shared" si="12"/>
        <v>182.16</v>
      </c>
      <c r="F151" s="22">
        <f t="shared" si="13"/>
        <v>182.16</v>
      </c>
    </row>
    <row r="152">
      <c r="A152" s="14" t="str">
        <f>'PC Geral'!A150</f>
        <v>206-DT-CG</v>
      </c>
      <c r="B152" s="19" t="str">
        <f t="shared" si="1"/>
        <v>Leve A</v>
      </c>
      <c r="C152" s="22">
        <f>'PC Geral'!AV150</f>
        <v>4554</v>
      </c>
      <c r="D152" s="22">
        <f>'PC Geral'!AX150</f>
        <v>1394.534929</v>
      </c>
      <c r="E152" s="22">
        <f t="shared" si="12"/>
        <v>182.16</v>
      </c>
      <c r="F152" s="22">
        <f t="shared" si="13"/>
        <v>182.16</v>
      </c>
    </row>
    <row r="153">
      <c r="A153" s="14" t="str">
        <f>'PC Geral'!A151</f>
        <v>207-DT-CG</v>
      </c>
      <c r="B153" s="19" t="str">
        <f t="shared" si="1"/>
        <v>Leve A</v>
      </c>
      <c r="C153" s="22">
        <f>'PC Geral'!AV151</f>
        <v>4554</v>
      </c>
      <c r="D153" s="22">
        <f>'PC Geral'!AX151</f>
        <v>1624.285043</v>
      </c>
      <c r="E153" s="22">
        <f t="shared" si="12"/>
        <v>182.16</v>
      </c>
      <c r="F153" s="22">
        <f t="shared" si="13"/>
        <v>182.16</v>
      </c>
    </row>
    <row r="154">
      <c r="A154" s="14" t="str">
        <f>'PC Geral'!A152</f>
        <v>211-DT-CG</v>
      </c>
      <c r="B154" s="19" t="str">
        <f t="shared" si="1"/>
        <v>Leve A</v>
      </c>
      <c r="C154" s="22">
        <f>'PC Geral'!AV152</f>
        <v>4554</v>
      </c>
      <c r="D154" s="22">
        <f>'PC Geral'!AX152</f>
        <v>755.482089</v>
      </c>
      <c r="E154" s="22">
        <f t="shared" si="12"/>
        <v>0</v>
      </c>
      <c r="F154" s="22">
        <f t="shared" si="13"/>
        <v>120.8771342</v>
      </c>
    </row>
    <row r="155">
      <c r="A155" s="14" t="str">
        <f>'PC Geral'!A153</f>
        <v>212-DT-CG</v>
      </c>
      <c r="B155" s="19" t="str">
        <f t="shared" si="1"/>
        <v>Leve A</v>
      </c>
      <c r="C155" s="22">
        <f>'PC Geral'!AV153</f>
        <v>4554</v>
      </c>
      <c r="D155" s="22">
        <f>'PC Geral'!AX153</f>
        <v>1960.318719</v>
      </c>
      <c r="E155" s="22">
        <f t="shared" si="12"/>
        <v>182.16</v>
      </c>
      <c r="F155" s="22">
        <f t="shared" si="13"/>
        <v>182.16</v>
      </c>
    </row>
    <row r="156">
      <c r="A156" s="14" t="str">
        <f>'PC Geral'!A154</f>
        <v>215-DT-CG</v>
      </c>
      <c r="B156" s="19" t="str">
        <f t="shared" si="1"/>
        <v>Leve A</v>
      </c>
      <c r="C156" s="22">
        <f>'PC Geral'!AV154</f>
        <v>4554</v>
      </c>
      <c r="D156" s="22">
        <f>'PC Geral'!AX154</f>
        <v>2066.505747</v>
      </c>
      <c r="E156" s="22">
        <f t="shared" si="12"/>
        <v>182.16</v>
      </c>
      <c r="F156" s="22">
        <f t="shared" si="13"/>
        <v>182.16</v>
      </c>
    </row>
    <row r="157">
      <c r="A157" s="14" t="str">
        <f>'PC Geral'!A155</f>
        <v>216-DT-CG</v>
      </c>
      <c r="B157" s="19" t="str">
        <f t="shared" si="1"/>
        <v>Leve A</v>
      </c>
      <c r="C157" s="22">
        <f>'PC Geral'!AV155</f>
        <v>4554</v>
      </c>
      <c r="D157" s="22">
        <f>'PC Geral'!AX155</f>
        <v>1201.467605</v>
      </c>
      <c r="E157" s="22">
        <f>IF(D157&gt;=2487.9,2487.9*0.16,IF(D157&lt;2487.9,0))</f>
        <v>0</v>
      </c>
      <c r="F157" s="22">
        <f>IF(D157&gt;=2487.9,2487.9*0.16,IF(D157&lt;2487.9,D157*0.16))</f>
        <v>192.2348169</v>
      </c>
    </row>
    <row r="158">
      <c r="A158" s="14" t="str">
        <f>'PC Geral'!A156</f>
        <v>217-DT-CG</v>
      </c>
      <c r="B158" s="19" t="str">
        <f t="shared" si="1"/>
        <v>Leve A</v>
      </c>
      <c r="C158" s="22">
        <f>'PC Geral'!AV156</f>
        <v>4554</v>
      </c>
      <c r="D158" s="22">
        <f>'PC Geral'!AX156</f>
        <v>821.2215125</v>
      </c>
      <c r="E158" s="22">
        <f t="shared" ref="E158:E160" si="14">IF(D158&gt;=1138.5,1138.5*0.16,IF(D158&lt;1138.5,0))</f>
        <v>0</v>
      </c>
      <c r="F158" s="22">
        <f t="shared" ref="F158:F160" si="15">IF(D158&gt;=1138.5,1138.5*0.16,IF(D158&lt;1138.5,D158*0.16))</f>
        <v>131.395442</v>
      </c>
    </row>
    <row r="159">
      <c r="A159" s="14" t="str">
        <f>'PC Geral'!A157</f>
        <v>218-DT-CG</v>
      </c>
      <c r="B159" s="19" t="str">
        <f t="shared" si="1"/>
        <v>Leve A</v>
      </c>
      <c r="C159" s="22">
        <f>'PC Geral'!AV157</f>
        <v>4554</v>
      </c>
      <c r="D159" s="22">
        <f>'PC Geral'!AX157</f>
        <v>4180.592936</v>
      </c>
      <c r="E159" s="22">
        <f t="shared" si="14"/>
        <v>182.16</v>
      </c>
      <c r="F159" s="22">
        <f t="shared" si="15"/>
        <v>182.16</v>
      </c>
    </row>
    <row r="160">
      <c r="A160" s="14" t="str">
        <f>'PC Geral'!A158</f>
        <v>219-DT-CG</v>
      </c>
      <c r="B160" s="19" t="str">
        <f t="shared" si="1"/>
        <v>Leve A</v>
      </c>
      <c r="C160" s="22">
        <f>'PC Geral'!AV158</f>
        <v>4554</v>
      </c>
      <c r="D160" s="22">
        <f>'PC Geral'!AX158</f>
        <v>750.6554059</v>
      </c>
      <c r="E160" s="22">
        <f t="shared" si="14"/>
        <v>0</v>
      </c>
      <c r="F160" s="22">
        <f t="shared" si="15"/>
        <v>120.1048649</v>
      </c>
    </row>
    <row r="161">
      <c r="A161" s="14" t="str">
        <f>'PC Geral'!A159</f>
        <v>222-DT-CG</v>
      </c>
      <c r="B161" s="19" t="str">
        <f t="shared" si="1"/>
        <v>Leve A</v>
      </c>
      <c r="C161" s="22">
        <f>'PC Geral'!AV159</f>
        <v>4554</v>
      </c>
      <c r="D161" s="22">
        <f>'PC Geral'!AX159</f>
        <v>1394.534929</v>
      </c>
      <c r="E161" s="22">
        <f t="shared" ref="E161:E162" si="16">IF(D161&gt;=2487.9,2487.9*0.16,IF(D161&lt;2487.9,0))</f>
        <v>0</v>
      </c>
      <c r="F161" s="22">
        <f t="shared" ref="F161:F162" si="17">IF(D161&gt;=2487.9,2487.9*0.16,IF(D161&lt;2487.9,D161*0.16))</f>
        <v>223.1255886</v>
      </c>
    </row>
    <row r="162">
      <c r="A162" s="14" t="str">
        <f>'PC Geral'!A160</f>
        <v>224-DT-CG</v>
      </c>
      <c r="B162" s="19" t="str">
        <f t="shared" si="1"/>
        <v>Leve B</v>
      </c>
      <c r="C162" s="22">
        <f>'PC Geral'!AV160</f>
        <v>9951.6</v>
      </c>
      <c r="D162" s="22">
        <f>'PC Geral'!AX160</f>
        <v>9951.6</v>
      </c>
      <c r="E162" s="22">
        <f t="shared" si="16"/>
        <v>398.064</v>
      </c>
      <c r="F162" s="22">
        <f t="shared" si="17"/>
        <v>398.064</v>
      </c>
    </row>
    <row r="163">
      <c r="A163" s="14" t="str">
        <f>'PC Geral'!A161</f>
        <v>225-DT-CG</v>
      </c>
      <c r="B163" s="19" t="str">
        <f t="shared" si="1"/>
        <v>Leve A</v>
      </c>
      <c r="C163" s="22">
        <f>'PC Geral'!AV161</f>
        <v>4554</v>
      </c>
      <c r="D163" s="22">
        <f>'PC Geral'!AX161</f>
        <v>3205.50642</v>
      </c>
      <c r="E163" s="22">
        <f t="shared" ref="E163:E182" si="18">IF(D163&gt;=1138.5,1138.5*0.16,IF(D163&lt;1138.5,0))</f>
        <v>182.16</v>
      </c>
      <c r="F163" s="22">
        <f t="shared" ref="F163:F182" si="19">IF(D163&gt;=1138.5,1138.5*0.16,IF(D163&lt;1138.5,D163*0.16))</f>
        <v>182.16</v>
      </c>
    </row>
    <row r="164">
      <c r="A164" s="14" t="str">
        <f>'PC Geral'!A162</f>
        <v>226-DT-CG</v>
      </c>
      <c r="B164" s="19" t="str">
        <f t="shared" si="1"/>
        <v>Leve A</v>
      </c>
      <c r="C164" s="22">
        <f>'PC Geral'!AV162</f>
        <v>4554</v>
      </c>
      <c r="D164" s="22">
        <f>'PC Geral'!AX162</f>
        <v>1684.135913</v>
      </c>
      <c r="E164" s="22">
        <f t="shared" si="18"/>
        <v>182.16</v>
      </c>
      <c r="F164" s="22">
        <f t="shared" si="19"/>
        <v>182.16</v>
      </c>
    </row>
    <row r="165">
      <c r="A165" s="14" t="str">
        <f>'PC Geral'!A163</f>
        <v>227-DT-CG</v>
      </c>
      <c r="B165" s="19" t="str">
        <f t="shared" si="1"/>
        <v>Leve A</v>
      </c>
      <c r="C165" s="22">
        <f>'PC Geral'!AV163</f>
        <v>4554</v>
      </c>
      <c r="D165" s="22">
        <f>'PC Geral'!AX163</f>
        <v>699.4925652</v>
      </c>
      <c r="E165" s="22">
        <f t="shared" si="18"/>
        <v>0</v>
      </c>
      <c r="F165" s="22">
        <f t="shared" si="19"/>
        <v>111.9188104</v>
      </c>
    </row>
    <row r="166">
      <c r="A166" s="14" t="str">
        <f>'PC Geral'!A164</f>
        <v>229-DT-CG</v>
      </c>
      <c r="B166" s="19" t="str">
        <f t="shared" si="1"/>
        <v>Leve A</v>
      </c>
      <c r="C166" s="22">
        <f>'PC Geral'!AV164</f>
        <v>4554</v>
      </c>
      <c r="D166" s="22">
        <f>'PC Geral'!AX164</f>
        <v>429.1983128</v>
      </c>
      <c r="E166" s="22">
        <f t="shared" si="18"/>
        <v>0</v>
      </c>
      <c r="F166" s="22">
        <f t="shared" si="19"/>
        <v>68.67173005</v>
      </c>
    </row>
    <row r="167">
      <c r="A167" s="14" t="str">
        <f>'PC Geral'!A165</f>
        <v>230-DT-CG</v>
      </c>
      <c r="B167" s="19" t="str">
        <f t="shared" si="1"/>
        <v>Leve A</v>
      </c>
      <c r="C167" s="22">
        <f>'PC Geral'!AV165</f>
        <v>4554</v>
      </c>
      <c r="D167" s="22">
        <f>'PC Geral'!AX165</f>
        <v>1259.387802</v>
      </c>
      <c r="E167" s="22">
        <f t="shared" si="18"/>
        <v>182.16</v>
      </c>
      <c r="F167" s="22">
        <f t="shared" si="19"/>
        <v>182.16</v>
      </c>
    </row>
    <row r="168">
      <c r="A168" s="14" t="str">
        <f>'PC Geral'!A166</f>
        <v>231-DT-CG</v>
      </c>
      <c r="B168" s="19" t="str">
        <f t="shared" si="1"/>
        <v>Leve A</v>
      </c>
      <c r="C168" s="22">
        <f>'PC Geral'!AV166</f>
        <v>4554</v>
      </c>
      <c r="D168" s="22">
        <f>'PC Geral'!AX166</f>
        <v>2732.588012</v>
      </c>
      <c r="E168" s="22">
        <f t="shared" si="18"/>
        <v>182.16</v>
      </c>
      <c r="F168" s="22">
        <f t="shared" si="19"/>
        <v>182.16</v>
      </c>
    </row>
    <row r="169">
      <c r="A169" s="14" t="str">
        <f>'PC Geral'!A167</f>
        <v>235-DT-CG</v>
      </c>
      <c r="B169" s="19" t="str">
        <f t="shared" si="1"/>
        <v>Leve A</v>
      </c>
      <c r="C169" s="22">
        <f>'PC Geral'!AV167</f>
        <v>4554</v>
      </c>
      <c r="D169" s="22">
        <f>'PC Geral'!AX167</f>
        <v>863.5997899</v>
      </c>
      <c r="E169" s="22">
        <f t="shared" si="18"/>
        <v>0</v>
      </c>
      <c r="F169" s="22">
        <f t="shared" si="19"/>
        <v>138.1759664</v>
      </c>
    </row>
    <row r="170">
      <c r="A170" s="14" t="str">
        <f>'PC Geral'!A168</f>
        <v>236-DT-CG</v>
      </c>
      <c r="B170" s="19" t="str">
        <f t="shared" si="1"/>
        <v>Leve B</v>
      </c>
      <c r="C170" s="22">
        <f>'PC Geral'!AV168</f>
        <v>9951.6</v>
      </c>
      <c r="D170" s="22">
        <f>'PC Geral'!AX168</f>
        <v>6014.732506</v>
      </c>
      <c r="E170" s="22">
        <f t="shared" si="18"/>
        <v>182.16</v>
      </c>
      <c r="F170" s="22">
        <f t="shared" si="19"/>
        <v>182.16</v>
      </c>
    </row>
    <row r="171">
      <c r="A171" s="14" t="str">
        <f>'PC Geral'!A169</f>
        <v>237-DT-CG</v>
      </c>
      <c r="B171" s="19" t="str">
        <f t="shared" si="1"/>
        <v>Leve A</v>
      </c>
      <c r="C171" s="22">
        <f>'PC Geral'!AV169</f>
        <v>4554</v>
      </c>
      <c r="D171" s="22">
        <f>'PC Geral'!AX169</f>
        <v>882.9065222</v>
      </c>
      <c r="E171" s="22">
        <f t="shared" si="18"/>
        <v>0</v>
      </c>
      <c r="F171" s="22">
        <f t="shared" si="19"/>
        <v>141.2650436</v>
      </c>
    </row>
    <row r="172">
      <c r="A172" s="14" t="str">
        <f>'PC Geral'!A170</f>
        <v>241-DT-CG</v>
      </c>
      <c r="B172" s="19" t="str">
        <f t="shared" si="1"/>
        <v>Leve A</v>
      </c>
      <c r="C172" s="22">
        <f>'PC Geral'!AV170</f>
        <v>4554</v>
      </c>
      <c r="D172" s="22">
        <f>'PC Geral'!AX170</f>
        <v>656.0524175</v>
      </c>
      <c r="E172" s="22">
        <f t="shared" si="18"/>
        <v>0</v>
      </c>
      <c r="F172" s="22">
        <f t="shared" si="19"/>
        <v>104.9683868</v>
      </c>
    </row>
    <row r="173">
      <c r="A173" s="14" t="str">
        <f>'PC Geral'!A171</f>
        <v>242-DT-CG</v>
      </c>
      <c r="B173" s="19" t="str">
        <f t="shared" si="1"/>
        <v>Leve A</v>
      </c>
      <c r="C173" s="22">
        <f>'PC Geral'!AV171</f>
        <v>4554</v>
      </c>
      <c r="D173" s="22">
        <f>'PC Geral'!AX171</f>
        <v>606.8202501</v>
      </c>
      <c r="E173" s="22">
        <f t="shared" si="18"/>
        <v>0</v>
      </c>
      <c r="F173" s="22">
        <f t="shared" si="19"/>
        <v>97.09124002</v>
      </c>
    </row>
    <row r="174">
      <c r="A174" s="14" t="str">
        <f>'PC Geral'!A172</f>
        <v>244-DT-CG</v>
      </c>
      <c r="B174" s="19" t="str">
        <f t="shared" si="1"/>
        <v>Leve B</v>
      </c>
      <c r="C174" s="22">
        <f>'PC Geral'!AV172</f>
        <v>9951.6</v>
      </c>
      <c r="D174" s="22">
        <f>'PC Geral'!AX172</f>
        <v>3228.674499</v>
      </c>
      <c r="E174" s="22">
        <f t="shared" si="18"/>
        <v>182.16</v>
      </c>
      <c r="F174" s="22">
        <f t="shared" si="19"/>
        <v>182.16</v>
      </c>
    </row>
    <row r="175">
      <c r="A175" s="14" t="str">
        <f>'PC Geral'!A173</f>
        <v>245-DT-CG</v>
      </c>
      <c r="B175" s="19" t="str">
        <f t="shared" si="1"/>
        <v>Leve B</v>
      </c>
      <c r="C175" s="22">
        <f>'PC Geral'!AV173</f>
        <v>9951.6</v>
      </c>
      <c r="D175" s="22">
        <f>'PC Geral'!AX173</f>
        <v>9951.6</v>
      </c>
      <c r="E175" s="22">
        <f t="shared" si="18"/>
        <v>182.16</v>
      </c>
      <c r="F175" s="22">
        <f t="shared" si="19"/>
        <v>182.16</v>
      </c>
    </row>
    <row r="176">
      <c r="A176" s="14" t="str">
        <f>'PC Geral'!A174</f>
        <v>246-DT-CG</v>
      </c>
      <c r="B176" s="19" t="str">
        <f t="shared" si="1"/>
        <v>Leve A</v>
      </c>
      <c r="C176" s="22">
        <f>'PC Geral'!AV174</f>
        <v>4554</v>
      </c>
      <c r="D176" s="22">
        <f>'PC Geral'!AX174</f>
        <v>1201.467605</v>
      </c>
      <c r="E176" s="22">
        <f t="shared" si="18"/>
        <v>182.16</v>
      </c>
      <c r="F176" s="22">
        <f t="shared" si="19"/>
        <v>182.16</v>
      </c>
    </row>
    <row r="177">
      <c r="A177" s="14" t="str">
        <f>'PC Geral'!A175</f>
        <v>247-DT-CG</v>
      </c>
      <c r="B177" s="19" t="str">
        <f t="shared" si="1"/>
        <v>Leve A</v>
      </c>
      <c r="C177" s="22">
        <f>'PC Geral'!AV175</f>
        <v>4554</v>
      </c>
      <c r="D177" s="22">
        <f>'PC Geral'!AX175</f>
        <v>57.54371567</v>
      </c>
      <c r="E177" s="22">
        <f t="shared" si="18"/>
        <v>0</v>
      </c>
      <c r="F177" s="22">
        <f t="shared" si="19"/>
        <v>9.206994508</v>
      </c>
    </row>
    <row r="178">
      <c r="A178" s="14" t="str">
        <f>'PC Geral'!A176</f>
        <v>248-DT-CG</v>
      </c>
      <c r="B178" s="19" t="str">
        <f t="shared" si="1"/>
        <v>Leve A</v>
      </c>
      <c r="C178" s="22">
        <f>'PC Geral'!AV176</f>
        <v>4554</v>
      </c>
      <c r="D178" s="22">
        <f>'PC Geral'!AX176</f>
        <v>767.0661283</v>
      </c>
      <c r="E178" s="22">
        <f t="shared" si="18"/>
        <v>0</v>
      </c>
      <c r="F178" s="22">
        <f t="shared" si="19"/>
        <v>122.7305805</v>
      </c>
    </row>
    <row r="179">
      <c r="A179" s="14" t="str">
        <f>'PC Geral'!A177</f>
        <v>249-DT-CG</v>
      </c>
      <c r="B179" s="19" t="str">
        <f t="shared" si="1"/>
        <v>Leve A</v>
      </c>
      <c r="C179" s="22">
        <f>'PC Geral'!AV177</f>
        <v>4554</v>
      </c>
      <c r="D179" s="22">
        <f>'PC Geral'!AX177</f>
        <v>389.6195115</v>
      </c>
      <c r="E179" s="22">
        <f t="shared" si="18"/>
        <v>0</v>
      </c>
      <c r="F179" s="22">
        <f t="shared" si="19"/>
        <v>62.33912185</v>
      </c>
    </row>
    <row r="180">
      <c r="A180" s="14" t="str">
        <f>'PC Geral'!A178</f>
        <v>250-DT-CG</v>
      </c>
      <c r="B180" s="19" t="str">
        <f t="shared" si="1"/>
        <v>Leve A</v>
      </c>
      <c r="C180" s="22">
        <f>'PC Geral'!AV178</f>
        <v>4554</v>
      </c>
      <c r="D180" s="22">
        <f>'PC Geral'!AX178</f>
        <v>3875.546565</v>
      </c>
      <c r="E180" s="22">
        <f t="shared" si="18"/>
        <v>182.16</v>
      </c>
      <c r="F180" s="22">
        <f t="shared" si="19"/>
        <v>182.16</v>
      </c>
    </row>
    <row r="181">
      <c r="A181" s="14" t="str">
        <f>'PC Geral'!A179</f>
        <v>252-DT-CG</v>
      </c>
      <c r="B181" s="19" t="str">
        <f t="shared" si="1"/>
        <v>Leve A</v>
      </c>
      <c r="C181" s="22">
        <f>'PC Geral'!AV179</f>
        <v>4554</v>
      </c>
      <c r="D181" s="22">
        <f>'PC Geral'!AX179</f>
        <v>1201.467605</v>
      </c>
      <c r="E181" s="22">
        <f t="shared" si="18"/>
        <v>182.16</v>
      </c>
      <c r="F181" s="22">
        <f t="shared" si="19"/>
        <v>182.16</v>
      </c>
    </row>
    <row r="182">
      <c r="A182" s="14" t="str">
        <f>'PC Geral'!A180</f>
        <v>254-DT-CG</v>
      </c>
      <c r="B182" s="19" t="str">
        <f t="shared" si="1"/>
        <v>Leve A</v>
      </c>
      <c r="C182" s="22">
        <f>'PC Geral'!AV180</f>
        <v>4554</v>
      </c>
      <c r="D182" s="22">
        <f>'PC Geral'!AX180</f>
        <v>1539.335421</v>
      </c>
      <c r="E182" s="22">
        <f t="shared" si="18"/>
        <v>182.16</v>
      </c>
      <c r="F182" s="22">
        <f t="shared" si="19"/>
        <v>182.16</v>
      </c>
    </row>
    <row r="183">
      <c r="A183" s="14" t="str">
        <f>'PC Geral'!A181</f>
        <v>256-DT-CG</v>
      </c>
      <c r="B183" s="19" t="str">
        <f t="shared" si="1"/>
        <v>Leve A</v>
      </c>
      <c r="C183" s="22">
        <f>'PC Geral'!AV181</f>
        <v>4554</v>
      </c>
      <c r="D183" s="22">
        <f>'PC Geral'!AX181</f>
        <v>1008.400282</v>
      </c>
      <c r="E183" s="22">
        <f>IF(D183&gt;=2487.9,2487.9*0.16,IF(D183&lt;2487.9,0))</f>
        <v>0</v>
      </c>
      <c r="F183" s="22">
        <f>IF(D183&gt;=2487.9,2487.9*0.16,IF(D183&lt;2487.9,D183*0.16))</f>
        <v>161.3440452</v>
      </c>
    </row>
    <row r="184">
      <c r="A184" s="14" t="str">
        <f>'PC Geral'!A182</f>
        <v>258-DT-CG</v>
      </c>
      <c r="B184" s="19" t="str">
        <f t="shared" si="1"/>
        <v>Leve A</v>
      </c>
      <c r="C184" s="22">
        <f>'PC Geral'!AV182</f>
        <v>4554</v>
      </c>
      <c r="D184" s="22">
        <f>'PC Geral'!AX182</f>
        <v>658.9484274</v>
      </c>
      <c r="E184" s="22">
        <f t="shared" ref="E184:E191" si="20">IF(D184&gt;=1138.5,1138.5*0.16,IF(D184&lt;1138.5,0))</f>
        <v>0</v>
      </c>
      <c r="F184" s="22">
        <f t="shared" ref="F184:F191" si="21">IF(D184&gt;=1138.5,1138.5*0.16,IF(D184&lt;1138.5,D184*0.16))</f>
        <v>105.4317484</v>
      </c>
    </row>
    <row r="185">
      <c r="A185" s="14" t="str">
        <f>'PC Geral'!A183</f>
        <v>259-DT-CG</v>
      </c>
      <c r="B185" s="19" t="str">
        <f t="shared" si="1"/>
        <v>Leve A</v>
      </c>
      <c r="C185" s="22">
        <f>'PC Geral'!AV183</f>
        <v>4554</v>
      </c>
      <c r="D185" s="22">
        <f>'PC Geral'!AX183</f>
        <v>1394.534929</v>
      </c>
      <c r="E185" s="22">
        <f t="shared" si="20"/>
        <v>182.16</v>
      </c>
      <c r="F185" s="22">
        <f t="shared" si="21"/>
        <v>182.16</v>
      </c>
    </row>
    <row r="186">
      <c r="A186" s="14" t="str">
        <f>'PC Geral'!A184</f>
        <v>260-DT-CG</v>
      </c>
      <c r="B186" s="19" t="str">
        <f t="shared" si="1"/>
        <v>Leve A</v>
      </c>
      <c r="C186" s="22">
        <f>'PC Geral'!AV184</f>
        <v>4554</v>
      </c>
      <c r="D186" s="22">
        <f>'PC Geral'!AX184</f>
        <v>1029.637688</v>
      </c>
      <c r="E186" s="22">
        <f t="shared" si="20"/>
        <v>0</v>
      </c>
      <c r="F186" s="22">
        <f t="shared" si="21"/>
        <v>164.7420301</v>
      </c>
    </row>
    <row r="187">
      <c r="A187" s="14" t="str">
        <f>'PC Geral'!A185</f>
        <v>261-DT-CG</v>
      </c>
      <c r="B187" s="19" t="str">
        <f t="shared" si="1"/>
        <v>Leve A</v>
      </c>
      <c r="C187" s="22">
        <f>'PC Geral'!AV185</f>
        <v>4554</v>
      </c>
      <c r="D187" s="22">
        <f>'PC Geral'!AX185</f>
        <v>622.265636</v>
      </c>
      <c r="E187" s="22">
        <f t="shared" si="20"/>
        <v>0</v>
      </c>
      <c r="F187" s="22">
        <f t="shared" si="21"/>
        <v>99.56250175</v>
      </c>
    </row>
    <row r="188">
      <c r="A188" s="14" t="str">
        <f>'PC Geral'!A186</f>
        <v>262-DT-CG</v>
      </c>
      <c r="B188" s="19" t="str">
        <f t="shared" si="1"/>
        <v>Leve A</v>
      </c>
      <c r="C188" s="22">
        <f>'PC Geral'!AV186</f>
        <v>4554</v>
      </c>
      <c r="D188" s="22">
        <f>'PC Geral'!AX186</f>
        <v>1093.349905</v>
      </c>
      <c r="E188" s="22">
        <f t="shared" si="20"/>
        <v>0</v>
      </c>
      <c r="F188" s="22">
        <f t="shared" si="21"/>
        <v>174.9359847</v>
      </c>
    </row>
    <row r="189">
      <c r="A189" s="14" t="str">
        <f>'PC Geral'!A187</f>
        <v>263-DT-CG</v>
      </c>
      <c r="B189" s="19" t="str">
        <f t="shared" si="1"/>
        <v>Leve A</v>
      </c>
      <c r="C189" s="22">
        <f>'PC Geral'!AV187</f>
        <v>4554</v>
      </c>
      <c r="D189" s="22">
        <f>'PC Geral'!AX187</f>
        <v>945.6534023</v>
      </c>
      <c r="E189" s="22">
        <f t="shared" si="20"/>
        <v>0</v>
      </c>
      <c r="F189" s="22">
        <f t="shared" si="21"/>
        <v>151.3045444</v>
      </c>
    </row>
    <row r="190">
      <c r="A190" s="14" t="str">
        <f>'PC Geral'!A188</f>
        <v>265-DT-CG</v>
      </c>
      <c r="B190" s="19" t="str">
        <f t="shared" si="1"/>
        <v>Leve A</v>
      </c>
      <c r="C190" s="22">
        <f>'PC Geral'!AV188</f>
        <v>4554</v>
      </c>
      <c r="D190" s="22">
        <f>'PC Geral'!AX188</f>
        <v>329.7686414</v>
      </c>
      <c r="E190" s="22">
        <f t="shared" si="20"/>
        <v>0</v>
      </c>
      <c r="F190" s="22">
        <f t="shared" si="21"/>
        <v>52.76298262</v>
      </c>
    </row>
    <row r="191">
      <c r="A191" s="14" t="str">
        <f>'PC Geral'!A189</f>
        <v>267-DT-CG</v>
      </c>
      <c r="B191" s="19" t="str">
        <f t="shared" si="1"/>
        <v>Leve A</v>
      </c>
      <c r="C191" s="22">
        <f>'PC Geral'!AV189</f>
        <v>4554</v>
      </c>
      <c r="D191" s="22">
        <f>'PC Geral'!AX189</f>
        <v>1758.466833</v>
      </c>
      <c r="E191" s="22">
        <f t="shared" si="20"/>
        <v>182.16</v>
      </c>
      <c r="F191" s="22">
        <f t="shared" si="21"/>
        <v>182.16</v>
      </c>
    </row>
    <row r="192">
      <c r="A192" s="14" t="str">
        <f>'PC Geral'!A190</f>
        <v>268-DT-CG</v>
      </c>
      <c r="B192" s="19" t="str">
        <f t="shared" si="1"/>
        <v>Leve A</v>
      </c>
      <c r="C192" s="22">
        <f>'PC Geral'!AV190</f>
        <v>4554</v>
      </c>
      <c r="D192" s="22">
        <f>'PC Geral'!AX190</f>
        <v>191.7255053</v>
      </c>
      <c r="E192" s="22">
        <f>IF(D192&gt;=2487.9,2487.9*0.16,IF(D192&lt;2487.9,0))</f>
        <v>0</v>
      </c>
      <c r="F192" s="22">
        <f>IF(D192&gt;=2487.9,2487.9*0.16,IF(D192&lt;2487.9,D192*0.16))</f>
        <v>30.67608084</v>
      </c>
    </row>
    <row r="193">
      <c r="A193" s="14" t="str">
        <f>'PC Geral'!A191</f>
        <v>269-DT-CG</v>
      </c>
      <c r="B193" s="19" t="str">
        <f t="shared" si="1"/>
        <v>Leve A</v>
      </c>
      <c r="C193" s="22">
        <f>'PC Geral'!AV191</f>
        <v>4554</v>
      </c>
      <c r="D193" s="22">
        <f>'PC Geral'!AX191</f>
        <v>366.4514328</v>
      </c>
      <c r="E193" s="22">
        <f t="shared" ref="E193:E195" si="22">IF(D193&gt;=1138.5,1138.5*0.16,IF(D193&lt;1138.5,0))</f>
        <v>0</v>
      </c>
      <c r="F193" s="22">
        <f t="shared" ref="F193:F195" si="23">IF(D193&gt;=1138.5,1138.5*0.16,IF(D193&lt;1138.5,D193*0.16))</f>
        <v>58.63222924</v>
      </c>
    </row>
    <row r="194">
      <c r="A194" s="14" t="str">
        <f>'PC Geral'!A192</f>
        <v>270-DT-CG</v>
      </c>
      <c r="B194" s="19" t="str">
        <f t="shared" si="1"/>
        <v>Leve A</v>
      </c>
      <c r="C194" s="22">
        <f>'PC Geral'!AV192</f>
        <v>4554</v>
      </c>
      <c r="D194" s="22">
        <f>'PC Geral'!AX192</f>
        <v>1670.717734</v>
      </c>
      <c r="E194" s="22">
        <f t="shared" si="22"/>
        <v>182.16</v>
      </c>
      <c r="F194" s="22">
        <f t="shared" si="23"/>
        <v>182.16</v>
      </c>
    </row>
    <row r="195">
      <c r="A195" s="14" t="str">
        <f>'PC Geral'!A193</f>
        <v>271-DT-CG</v>
      </c>
      <c r="B195" s="19" t="str">
        <f t="shared" si="1"/>
        <v>Leve A</v>
      </c>
      <c r="C195" s="22">
        <f>'PC Geral'!AV193</f>
        <v>4554</v>
      </c>
      <c r="D195" s="22">
        <f>'PC Geral'!AX193</f>
        <v>525.7319744</v>
      </c>
      <c r="E195" s="22">
        <f t="shared" si="22"/>
        <v>0</v>
      </c>
      <c r="F195" s="22">
        <f t="shared" si="23"/>
        <v>84.1171159</v>
      </c>
    </row>
    <row r="196">
      <c r="A196" s="14" t="str">
        <f>'PC Geral'!A194</f>
        <v>274-DT-CG</v>
      </c>
      <c r="B196" s="19" t="str">
        <f t="shared" si="1"/>
        <v>Leve B</v>
      </c>
      <c r="C196" s="22">
        <f>'PC Geral'!AV194</f>
        <v>9951.6</v>
      </c>
      <c r="D196" s="22">
        <f>'PC Geral'!AX194</f>
        <v>9951.6</v>
      </c>
      <c r="E196" s="22">
        <f>IF(D196&gt;=2487.9,2487.9*0.16,IF(D196&lt;2487.9,0))</f>
        <v>398.064</v>
      </c>
      <c r="F196" s="22">
        <f>IF(D196&gt;=2487.9,2487.9*0.16,IF(D196&lt;2487.9,D196*0.16))</f>
        <v>398.064</v>
      </c>
    </row>
    <row r="197">
      <c r="A197" s="14" t="str">
        <f>'PC Geral'!A195</f>
        <v>275-DT-CG</v>
      </c>
      <c r="B197" s="19" t="str">
        <f t="shared" si="1"/>
        <v>Leve A</v>
      </c>
      <c r="C197" s="22">
        <f>'PC Geral'!AV195</f>
        <v>4554</v>
      </c>
      <c r="D197" s="22">
        <f>'PC Geral'!AX195</f>
        <v>716.8686243</v>
      </c>
      <c r="E197" s="22">
        <f t="shared" ref="E197:E203" si="24">IF(D197&gt;=1138.5,1138.5*0.16,IF(D197&lt;1138.5,0))</f>
        <v>0</v>
      </c>
      <c r="F197" s="22">
        <f t="shared" ref="F197:F203" si="25">IF(D197&gt;=1138.5,1138.5*0.16,IF(D197&lt;1138.5,D197*0.16))</f>
        <v>114.6989799</v>
      </c>
    </row>
    <row r="198">
      <c r="A198" s="14" t="str">
        <f>'PC Geral'!A196</f>
        <v>276-DT-CG</v>
      </c>
      <c r="B198" s="19" t="str">
        <f t="shared" si="1"/>
        <v>Leve A</v>
      </c>
      <c r="C198" s="22">
        <f>'PC Geral'!AV196</f>
        <v>4554</v>
      </c>
      <c r="D198" s="22">
        <f>'PC Geral'!AX196</f>
        <v>381.0280157</v>
      </c>
      <c r="E198" s="22">
        <f t="shared" si="24"/>
        <v>0</v>
      </c>
      <c r="F198" s="22">
        <f t="shared" si="25"/>
        <v>60.9644825</v>
      </c>
    </row>
    <row r="199">
      <c r="A199" s="14" t="str">
        <f>'PC Geral'!A197</f>
        <v>278-DT-CG</v>
      </c>
      <c r="B199" s="19" t="str">
        <f t="shared" si="1"/>
        <v>Leve A</v>
      </c>
      <c r="C199" s="22">
        <f>'PC Geral'!AV197</f>
        <v>4554</v>
      </c>
      <c r="D199" s="22">
        <f>'PC Geral'!AX197</f>
        <v>259.3956021</v>
      </c>
      <c r="E199" s="22">
        <f t="shared" si="24"/>
        <v>0</v>
      </c>
      <c r="F199" s="22">
        <f t="shared" si="25"/>
        <v>41.50329633</v>
      </c>
    </row>
    <row r="200">
      <c r="A200" s="14" t="str">
        <f>'PC Geral'!A198</f>
        <v>279-DT-CG</v>
      </c>
      <c r="B200" s="19" t="str">
        <f t="shared" si="1"/>
        <v>Leve A</v>
      </c>
      <c r="C200" s="22">
        <f>'PC Geral'!AV198</f>
        <v>4554</v>
      </c>
      <c r="D200" s="22">
        <f>'PC Geral'!AX198</f>
        <v>3155.40545</v>
      </c>
      <c r="E200" s="22">
        <f t="shared" si="24"/>
        <v>182.16</v>
      </c>
      <c r="F200" s="22">
        <f t="shared" si="25"/>
        <v>182.16</v>
      </c>
    </row>
    <row r="201">
      <c r="A201" s="14" t="str">
        <f>'PC Geral'!A199</f>
        <v>280-DT-CG</v>
      </c>
      <c r="B201" s="19" t="str">
        <f t="shared" si="1"/>
        <v>Leve A</v>
      </c>
      <c r="C201" s="22">
        <f>'PC Geral'!AV199</f>
        <v>4554</v>
      </c>
      <c r="D201" s="22">
        <f>'PC Geral'!AX199</f>
        <v>743.8980496</v>
      </c>
      <c r="E201" s="22">
        <f t="shared" si="24"/>
        <v>0</v>
      </c>
      <c r="F201" s="22">
        <f t="shared" si="25"/>
        <v>119.0236879</v>
      </c>
    </row>
    <row r="202">
      <c r="A202" s="14" t="str">
        <f>'PC Geral'!A200</f>
        <v>281-DT-CG</v>
      </c>
      <c r="B202" s="19" t="str">
        <f t="shared" si="1"/>
        <v>Leve A</v>
      </c>
      <c r="C202" s="22">
        <f>'PC Geral'!AV200</f>
        <v>4554</v>
      </c>
      <c r="D202" s="22">
        <f>'PC Geral'!AX200</f>
        <v>1104.933944</v>
      </c>
      <c r="E202" s="22">
        <f t="shared" si="24"/>
        <v>0</v>
      </c>
      <c r="F202" s="22">
        <f t="shared" si="25"/>
        <v>176.789431</v>
      </c>
    </row>
    <row r="203">
      <c r="A203" s="14" t="str">
        <f>'PC Geral'!A201</f>
        <v>283-DT-CG</v>
      </c>
      <c r="B203" s="19" t="str">
        <f t="shared" si="1"/>
        <v>Leve A</v>
      </c>
      <c r="C203" s="22">
        <f>'PC Geral'!AV201</f>
        <v>4554</v>
      </c>
      <c r="D203" s="22">
        <f>'PC Geral'!AX201</f>
        <v>618.5008232</v>
      </c>
      <c r="E203" s="22">
        <f t="shared" si="24"/>
        <v>0</v>
      </c>
      <c r="F203" s="22">
        <f t="shared" si="25"/>
        <v>98.96013171</v>
      </c>
    </row>
    <row r="204">
      <c r="A204" s="14" t="str">
        <f>'PC Geral'!A202</f>
        <v>286-DT-CG</v>
      </c>
      <c r="B204" s="19" t="str">
        <f t="shared" si="1"/>
        <v>Leve A</v>
      </c>
      <c r="C204" s="22">
        <f>'PC Geral'!AV202</f>
        <v>4554</v>
      </c>
      <c r="D204" s="22">
        <f>'PC Geral'!AX202</f>
        <v>761.3706423</v>
      </c>
      <c r="E204" s="22">
        <f>IF(D204&gt;=2487.9,2487.9*0.16,IF(D204&lt;2487.9,0))</f>
        <v>0</v>
      </c>
      <c r="F204" s="22">
        <f>IF(D204&gt;=2487.9,2487.9*0.16,IF(D204&lt;2487.9,D204*0.16))</f>
        <v>121.8193028</v>
      </c>
    </row>
    <row r="205">
      <c r="A205" s="14" t="str">
        <f>'PC Geral'!A203</f>
        <v>287-DT-CG</v>
      </c>
      <c r="B205" s="19" t="str">
        <f t="shared" si="1"/>
        <v>Leve B</v>
      </c>
      <c r="C205" s="22">
        <f>'PC Geral'!AV203</f>
        <v>9951.6</v>
      </c>
      <c r="D205" s="22">
        <f>'PC Geral'!AX203</f>
        <v>9103.809677</v>
      </c>
      <c r="E205" s="22">
        <f t="shared" ref="E205:E214" si="26">IF(D205&gt;=1138.5,1138.5*0.16,IF(D205&lt;1138.5,0))</f>
        <v>182.16</v>
      </c>
      <c r="F205" s="22">
        <f t="shared" ref="F205:F214" si="27">IF(D205&gt;=1138.5,1138.5*0.16,IF(D205&lt;1138.5,D205*0.16))</f>
        <v>182.16</v>
      </c>
    </row>
    <row r="206">
      <c r="A206" s="14" t="str">
        <f>'PC Geral'!A204</f>
        <v>289-DT-CG</v>
      </c>
      <c r="B206" s="19" t="str">
        <f t="shared" si="1"/>
        <v>Leve A</v>
      </c>
      <c r="C206" s="22">
        <f>'PC Geral'!AV204</f>
        <v>4554</v>
      </c>
      <c r="D206" s="22">
        <f>'PC Geral'!AX204</f>
        <v>525.7319744</v>
      </c>
      <c r="E206" s="22">
        <f t="shared" si="26"/>
        <v>0</v>
      </c>
      <c r="F206" s="22">
        <f t="shared" si="27"/>
        <v>84.1171159</v>
      </c>
    </row>
    <row r="207">
      <c r="A207" s="14" t="str">
        <f>'PC Geral'!A205</f>
        <v>290-DT-CG</v>
      </c>
      <c r="B207" s="19" t="str">
        <f t="shared" si="1"/>
        <v>Leve A</v>
      </c>
      <c r="C207" s="22">
        <f>'PC Geral'!AV205</f>
        <v>4554</v>
      </c>
      <c r="D207" s="22">
        <f>'PC Geral'!AX205</f>
        <v>1769.085536</v>
      </c>
      <c r="E207" s="22">
        <f t="shared" si="26"/>
        <v>182.16</v>
      </c>
      <c r="F207" s="22">
        <f t="shared" si="27"/>
        <v>182.16</v>
      </c>
    </row>
    <row r="208">
      <c r="A208" s="14" t="str">
        <f>'PC Geral'!A206</f>
        <v>291-DT-CG</v>
      </c>
      <c r="B208" s="19" t="str">
        <f t="shared" si="1"/>
        <v>Leve A</v>
      </c>
      <c r="C208" s="22">
        <f>'PC Geral'!AV206</f>
        <v>4554</v>
      </c>
      <c r="D208" s="22">
        <f>'PC Geral'!AX206</f>
        <v>622.265636</v>
      </c>
      <c r="E208" s="22">
        <f t="shared" si="26"/>
        <v>0</v>
      </c>
      <c r="F208" s="22">
        <f t="shared" si="27"/>
        <v>99.56250175</v>
      </c>
    </row>
    <row r="209">
      <c r="A209" s="14" t="str">
        <f>'PC Geral'!A207</f>
        <v>292-DT-CG</v>
      </c>
      <c r="B209" s="19" t="str">
        <f t="shared" si="1"/>
        <v>Leve B</v>
      </c>
      <c r="C209" s="22">
        <f>'PC Geral'!AV207</f>
        <v>9951.6</v>
      </c>
      <c r="D209" s="22">
        <f>'PC Geral'!AX207</f>
        <v>9951.6</v>
      </c>
      <c r="E209" s="22">
        <f t="shared" si="26"/>
        <v>182.16</v>
      </c>
      <c r="F209" s="22">
        <f t="shared" si="27"/>
        <v>182.16</v>
      </c>
    </row>
    <row r="210">
      <c r="A210" s="14" t="str">
        <f>'PC Geral'!A208</f>
        <v>293-DT-CG</v>
      </c>
      <c r="B210" s="19" t="str">
        <f t="shared" si="1"/>
        <v>Leve A</v>
      </c>
      <c r="C210" s="22">
        <f>'PC Geral'!AV208</f>
        <v>4554</v>
      </c>
      <c r="D210" s="22">
        <f>'PC Geral'!AX208</f>
        <v>304.6698893</v>
      </c>
      <c r="E210" s="22">
        <f t="shared" si="26"/>
        <v>0</v>
      </c>
      <c r="F210" s="22">
        <f t="shared" si="27"/>
        <v>48.74718229</v>
      </c>
    </row>
    <row r="211">
      <c r="A211" s="14" t="str">
        <f>'PC Geral'!A209</f>
        <v>294-DT-CG</v>
      </c>
      <c r="B211" s="19" t="str">
        <f t="shared" si="1"/>
        <v>Leve A</v>
      </c>
      <c r="C211" s="22">
        <f>'PC Geral'!AV209</f>
        <v>4554</v>
      </c>
      <c r="D211" s="22">
        <f>'PC Geral'!AX209</f>
        <v>1272.902515</v>
      </c>
      <c r="E211" s="22">
        <f t="shared" si="26"/>
        <v>182.16</v>
      </c>
      <c r="F211" s="22">
        <f t="shared" si="27"/>
        <v>182.16</v>
      </c>
    </row>
    <row r="212">
      <c r="A212" s="14" t="str">
        <f>'PC Geral'!A210</f>
        <v>295-DT-CG</v>
      </c>
      <c r="B212" s="19" t="str">
        <f t="shared" si="1"/>
        <v>Leve A</v>
      </c>
      <c r="C212" s="22">
        <f>'PC Geral'!AV210</f>
        <v>4554</v>
      </c>
      <c r="D212" s="22">
        <f>'PC Geral'!AX210</f>
        <v>1588.567588</v>
      </c>
      <c r="E212" s="22">
        <f t="shared" si="26"/>
        <v>182.16</v>
      </c>
      <c r="F212" s="22">
        <f t="shared" si="27"/>
        <v>182.16</v>
      </c>
    </row>
    <row r="213">
      <c r="A213" s="14" t="str">
        <f>'PC Geral'!A211</f>
        <v>296-DT-CG</v>
      </c>
      <c r="B213" s="19" t="str">
        <f t="shared" si="1"/>
        <v>Leve A</v>
      </c>
      <c r="C213" s="22">
        <f>'PC Geral'!AV211</f>
        <v>4554</v>
      </c>
      <c r="D213" s="22">
        <f>'PC Geral'!AX211</f>
        <v>1576.018212</v>
      </c>
      <c r="E213" s="22">
        <f t="shared" si="26"/>
        <v>182.16</v>
      </c>
      <c r="F213" s="22">
        <f t="shared" si="27"/>
        <v>182.16</v>
      </c>
    </row>
    <row r="214">
      <c r="A214" s="14" t="str">
        <f>'PC Geral'!A212</f>
        <v>298-DT-CG</v>
      </c>
      <c r="B214" s="19" t="str">
        <f t="shared" si="1"/>
        <v>Leve A</v>
      </c>
      <c r="C214" s="22">
        <f>'PC Geral'!AV212</f>
        <v>4554</v>
      </c>
      <c r="D214" s="22">
        <f>'PC Geral'!AX212</f>
        <v>1049.909757</v>
      </c>
      <c r="E214" s="22">
        <f t="shared" si="26"/>
        <v>0</v>
      </c>
      <c r="F214" s="22">
        <f t="shared" si="27"/>
        <v>167.9855611</v>
      </c>
    </row>
    <row r="215">
      <c r="A215" s="14" t="str">
        <f>'PC Geral'!A213</f>
        <v>299-DT-CG</v>
      </c>
      <c r="B215" s="19" t="str">
        <f t="shared" si="1"/>
        <v>Leve A</v>
      </c>
      <c r="C215" s="22">
        <f>'PC Geral'!AV213</f>
        <v>4554</v>
      </c>
      <c r="D215" s="22">
        <f>'PC Geral'!AX213</f>
        <v>1670.717734</v>
      </c>
      <c r="E215" s="22">
        <f>IF(D215&gt;=2487.9,2487.9*0.16,IF(D215&lt;2487.9,0))</f>
        <v>0</v>
      </c>
      <c r="F215" s="22">
        <f>IF(D215&gt;=2487.9,2487.9*0.16,IF(D215&lt;2487.9,D215*0.16))</f>
        <v>267.3148375</v>
      </c>
    </row>
    <row r="216">
      <c r="A216" s="14" t="str">
        <f>'PC Geral'!A214</f>
        <v>300-DT-CG</v>
      </c>
      <c r="B216" s="19" t="str">
        <f t="shared" si="1"/>
        <v>Leve A</v>
      </c>
      <c r="C216" s="22">
        <f>'PC Geral'!AV214</f>
        <v>4554</v>
      </c>
      <c r="D216" s="22">
        <f>'PC Geral'!AX214</f>
        <v>274.7444542</v>
      </c>
      <c r="E216" s="22">
        <f t="shared" ref="E216:E217" si="28">IF(D216&gt;=1138.5,1138.5*0.16,IF(D216&lt;1138.5,0))</f>
        <v>0</v>
      </c>
      <c r="F216" s="22">
        <f t="shared" ref="F216:F217" si="29">IF(D216&gt;=1138.5,1138.5*0.16,IF(D216&lt;1138.5,D216*0.16))</f>
        <v>43.95911268</v>
      </c>
    </row>
    <row r="217">
      <c r="A217" s="14" t="str">
        <f>'PC Geral'!A215</f>
        <v>301-DT-CG</v>
      </c>
      <c r="B217" s="19" t="str">
        <f t="shared" si="1"/>
        <v>Leve B</v>
      </c>
      <c r="C217" s="22">
        <f>'PC Geral'!AV215</f>
        <v>9951.6</v>
      </c>
      <c r="D217" s="22">
        <f>'PC Geral'!AX215</f>
        <v>2177.422924</v>
      </c>
      <c r="E217" s="22">
        <f t="shared" si="28"/>
        <v>182.16</v>
      </c>
      <c r="F217" s="22">
        <f t="shared" si="29"/>
        <v>182.16</v>
      </c>
    </row>
    <row r="218">
      <c r="A218" s="14" t="str">
        <f>'PC Geral'!A216</f>
        <v>304-DT-CG</v>
      </c>
      <c r="B218" s="19" t="str">
        <f t="shared" si="1"/>
        <v>Leve A</v>
      </c>
      <c r="C218" s="22">
        <f>'PC Geral'!AV216</f>
        <v>4554</v>
      </c>
      <c r="D218" s="22">
        <f>'PC Geral'!AX216</f>
        <v>477.4651436</v>
      </c>
      <c r="E218" s="22">
        <f>IF(D218&gt;=2487.9,2487.9*0.16,IF(D218&lt;2487.9,0))</f>
        <v>0</v>
      </c>
      <c r="F218" s="22">
        <f>IF(D218&gt;=2487.9,2487.9*0.16,IF(D218&lt;2487.9,D218*0.16))</f>
        <v>76.39442297</v>
      </c>
    </row>
    <row r="219">
      <c r="A219" s="14" t="str">
        <f>'PC Geral'!A217</f>
        <v>305-DT-CG</v>
      </c>
      <c r="B219" s="19" t="str">
        <f t="shared" si="1"/>
        <v>Leve A</v>
      </c>
      <c r="C219" s="22">
        <f>'PC Geral'!AV217</f>
        <v>4554</v>
      </c>
      <c r="D219" s="22">
        <f>'PC Geral'!AX217</f>
        <v>464.9157676</v>
      </c>
      <c r="E219" s="22">
        <f t="shared" ref="E219:E240" si="30">IF(D219&gt;=1138.5,1138.5*0.16,IF(D219&lt;1138.5,0))</f>
        <v>0</v>
      </c>
      <c r="F219" s="22">
        <f t="shared" ref="F219:F240" si="31">IF(D219&gt;=1138.5,1138.5*0.16,IF(D219&lt;1138.5,D219*0.16))</f>
        <v>74.38652281</v>
      </c>
    </row>
    <row r="220">
      <c r="A220" s="14" t="str">
        <f>'PC Geral'!A218</f>
        <v>306-DT-CG</v>
      </c>
      <c r="B220" s="19" t="str">
        <f t="shared" si="1"/>
        <v>Leve A</v>
      </c>
      <c r="C220" s="22">
        <f>'PC Geral'!AV218</f>
        <v>4554</v>
      </c>
      <c r="D220" s="22">
        <f>'PC Geral'!AX218</f>
        <v>660.8791006</v>
      </c>
      <c r="E220" s="22">
        <f t="shared" si="30"/>
        <v>0</v>
      </c>
      <c r="F220" s="22">
        <f t="shared" si="31"/>
        <v>105.7406561</v>
      </c>
    </row>
    <row r="221">
      <c r="A221" s="14" t="str">
        <f>'PC Geral'!A219</f>
        <v>307-DT-CG</v>
      </c>
      <c r="B221" s="19" t="str">
        <f t="shared" si="1"/>
        <v>Leve A</v>
      </c>
      <c r="C221" s="22">
        <f>'PC Geral'!AV219</f>
        <v>4554</v>
      </c>
      <c r="D221" s="22">
        <f>'PC Geral'!AX219</f>
        <v>1201.467605</v>
      </c>
      <c r="E221" s="22">
        <f t="shared" si="30"/>
        <v>182.16</v>
      </c>
      <c r="F221" s="22">
        <f t="shared" si="31"/>
        <v>182.16</v>
      </c>
    </row>
    <row r="222">
      <c r="A222" s="14" t="str">
        <f>'PC Geral'!A220</f>
        <v>308-DT-CG</v>
      </c>
      <c r="B222" s="19" t="str">
        <f t="shared" si="1"/>
        <v>Leve A</v>
      </c>
      <c r="C222" s="22">
        <f>'PC Geral'!AV220</f>
        <v>4554</v>
      </c>
      <c r="D222" s="22">
        <f>'PC Geral'!AX220</f>
        <v>996.8162429</v>
      </c>
      <c r="E222" s="22">
        <f t="shared" si="30"/>
        <v>0</v>
      </c>
      <c r="F222" s="22">
        <f t="shared" si="31"/>
        <v>159.4905989</v>
      </c>
    </row>
    <row r="223">
      <c r="A223" s="14" t="str">
        <f>'PC Geral'!A221</f>
        <v>309-DT-CG</v>
      </c>
      <c r="B223" s="19" t="str">
        <f t="shared" si="1"/>
        <v>Leve A</v>
      </c>
      <c r="C223" s="22">
        <f>'PC Geral'!AV221</f>
        <v>4554</v>
      </c>
      <c r="D223" s="22">
        <f>'PC Geral'!AX221</f>
        <v>477.4651436</v>
      </c>
      <c r="E223" s="22">
        <f t="shared" si="30"/>
        <v>0</v>
      </c>
      <c r="F223" s="22">
        <f t="shared" si="31"/>
        <v>76.39442297</v>
      </c>
    </row>
    <row r="224">
      <c r="A224" s="14" t="str">
        <f>'PC Geral'!A222</f>
        <v>311-DT-CG</v>
      </c>
      <c r="B224" s="19" t="str">
        <f t="shared" si="1"/>
        <v>Leve A</v>
      </c>
      <c r="C224" s="22">
        <f>'PC Geral'!AV222</f>
        <v>4554</v>
      </c>
      <c r="D224" s="22">
        <f>'PC Geral'!AX222</f>
        <v>1780.669575</v>
      </c>
      <c r="E224" s="22">
        <f t="shared" si="30"/>
        <v>182.16</v>
      </c>
      <c r="F224" s="22">
        <f t="shared" si="31"/>
        <v>182.16</v>
      </c>
    </row>
    <row r="225">
      <c r="A225" s="14" t="str">
        <f>'PC Geral'!A223</f>
        <v>312-DT-CG</v>
      </c>
      <c r="B225" s="19" t="str">
        <f t="shared" si="1"/>
        <v>Leve A</v>
      </c>
      <c r="C225" s="22">
        <f>'PC Geral'!AV223</f>
        <v>4554</v>
      </c>
      <c r="D225" s="22">
        <f>'PC Geral'!AX223</f>
        <v>1008.400282</v>
      </c>
      <c r="E225" s="22">
        <f t="shared" si="30"/>
        <v>0</v>
      </c>
      <c r="F225" s="22">
        <f t="shared" si="31"/>
        <v>161.3440452</v>
      </c>
    </row>
    <row r="226">
      <c r="A226" s="14" t="str">
        <f>'PC Geral'!A224</f>
        <v>313-DT-CG</v>
      </c>
      <c r="B226" s="19" t="str">
        <f t="shared" si="1"/>
        <v>Leve A</v>
      </c>
      <c r="C226" s="22">
        <f>'PC Geral'!AV224</f>
        <v>4554</v>
      </c>
      <c r="D226" s="22">
        <f>'PC Geral'!AX224</f>
        <v>1008.400282</v>
      </c>
      <c r="E226" s="22">
        <f t="shared" si="30"/>
        <v>0</v>
      </c>
      <c r="F226" s="22">
        <f t="shared" si="31"/>
        <v>161.3440452</v>
      </c>
    </row>
    <row r="227">
      <c r="A227" s="14" t="str">
        <f>'PC Geral'!A225</f>
        <v>314-DT-CG</v>
      </c>
      <c r="B227" s="19" t="str">
        <f t="shared" si="1"/>
        <v>Leve A</v>
      </c>
      <c r="C227" s="22">
        <f>'PC Geral'!AV225</f>
        <v>4554</v>
      </c>
      <c r="D227" s="22">
        <f>'PC Geral'!AX225</f>
        <v>1056.667113</v>
      </c>
      <c r="E227" s="22">
        <f t="shared" si="30"/>
        <v>0</v>
      </c>
      <c r="F227" s="22">
        <f t="shared" si="31"/>
        <v>169.0667381</v>
      </c>
    </row>
    <row r="228">
      <c r="A228" s="14" t="str">
        <f>'PC Geral'!A226</f>
        <v>315-DT-CG</v>
      </c>
      <c r="B228" s="19" t="str">
        <f t="shared" si="1"/>
        <v>Leve B</v>
      </c>
      <c r="C228" s="22">
        <f>'PC Geral'!AV226</f>
        <v>9951.6</v>
      </c>
      <c r="D228" s="22">
        <f>'PC Geral'!AX226</f>
        <v>9951.6</v>
      </c>
      <c r="E228" s="22">
        <f t="shared" si="30"/>
        <v>182.16</v>
      </c>
      <c r="F228" s="22">
        <f t="shared" si="31"/>
        <v>182.16</v>
      </c>
    </row>
    <row r="229">
      <c r="A229" s="14" t="str">
        <f>'PC Geral'!A227</f>
        <v>316-DT-CG</v>
      </c>
      <c r="B229" s="19" t="str">
        <f t="shared" si="1"/>
        <v>Leve A</v>
      </c>
      <c r="C229" s="22">
        <f>'PC Geral'!AV227</f>
        <v>4554</v>
      </c>
      <c r="D229" s="22">
        <f>'PC Geral'!AX227</f>
        <v>911.8666207</v>
      </c>
      <c r="E229" s="22">
        <f t="shared" si="30"/>
        <v>0</v>
      </c>
      <c r="F229" s="22">
        <f t="shared" si="31"/>
        <v>145.8986593</v>
      </c>
    </row>
    <row r="230">
      <c r="A230" s="14" t="str">
        <f>'PC Geral'!A228</f>
        <v>317-DT-CG</v>
      </c>
      <c r="B230" s="19" t="str">
        <f t="shared" si="1"/>
        <v>Leve A</v>
      </c>
      <c r="C230" s="22">
        <f>'PC Geral'!AV228</f>
        <v>4554</v>
      </c>
      <c r="D230" s="22">
        <f>'PC Geral'!AX228</f>
        <v>1174.43818</v>
      </c>
      <c r="E230" s="22">
        <f t="shared" si="30"/>
        <v>182.16</v>
      </c>
      <c r="F230" s="22">
        <f t="shared" si="31"/>
        <v>182.16</v>
      </c>
    </row>
    <row r="231">
      <c r="A231" s="14" t="str">
        <f>'PC Geral'!A229</f>
        <v>318-DT-CG</v>
      </c>
      <c r="B231" s="19" t="str">
        <f t="shared" si="1"/>
        <v>Leve B</v>
      </c>
      <c r="C231" s="22">
        <f>'PC Geral'!AV229</f>
        <v>9951.6</v>
      </c>
      <c r="D231" s="22">
        <f>'PC Geral'!AX229</f>
        <v>9951.6</v>
      </c>
      <c r="E231" s="22">
        <f t="shared" si="30"/>
        <v>182.16</v>
      </c>
      <c r="F231" s="22">
        <f t="shared" si="31"/>
        <v>182.16</v>
      </c>
    </row>
    <row r="232">
      <c r="A232" s="14" t="str">
        <f>'PC Geral'!A230</f>
        <v>319-DT-CG</v>
      </c>
      <c r="B232" s="19" t="str">
        <f t="shared" si="1"/>
        <v>Leve A</v>
      </c>
      <c r="C232" s="22">
        <f>'PC Geral'!AV230</f>
        <v>4554</v>
      </c>
      <c r="D232" s="22">
        <f>'PC Geral'!AX230</f>
        <v>433.1561929</v>
      </c>
      <c r="E232" s="22">
        <f t="shared" si="30"/>
        <v>0</v>
      </c>
      <c r="F232" s="22">
        <f t="shared" si="31"/>
        <v>69.30499087</v>
      </c>
    </row>
    <row r="233">
      <c r="A233" s="14" t="str">
        <f>'PC Geral'!A231</f>
        <v>320-DT-CG</v>
      </c>
      <c r="B233" s="19" t="str">
        <f t="shared" si="1"/>
        <v>Leve A</v>
      </c>
      <c r="C233" s="22">
        <f>'PC Geral'!AV231</f>
        <v>4554</v>
      </c>
      <c r="D233" s="22">
        <f>'PC Geral'!AX231</f>
        <v>658.9484274</v>
      </c>
      <c r="E233" s="22">
        <f t="shared" si="30"/>
        <v>0</v>
      </c>
      <c r="F233" s="22">
        <f t="shared" si="31"/>
        <v>105.4317484</v>
      </c>
    </row>
    <row r="234">
      <c r="A234" s="14" t="str">
        <f>'PC Geral'!A232</f>
        <v>321-DT-CG</v>
      </c>
      <c r="B234" s="19" t="str">
        <f t="shared" si="1"/>
        <v>Leve A</v>
      </c>
      <c r="C234" s="22">
        <f>'PC Geral'!AV232</f>
        <v>4554</v>
      </c>
      <c r="D234" s="22">
        <f>'PC Geral'!AX232</f>
        <v>937.9307094</v>
      </c>
      <c r="E234" s="22">
        <f t="shared" si="30"/>
        <v>0</v>
      </c>
      <c r="F234" s="22">
        <f t="shared" si="31"/>
        <v>150.0689135</v>
      </c>
    </row>
    <row r="235">
      <c r="A235" s="14" t="str">
        <f>'PC Geral'!A233</f>
        <v>322-DT-CG</v>
      </c>
      <c r="B235" s="19" t="str">
        <f t="shared" si="1"/>
        <v>Leve A</v>
      </c>
      <c r="C235" s="22">
        <f>'PC Geral'!AV233</f>
        <v>4554</v>
      </c>
      <c r="D235" s="22">
        <f>'PC Geral'!AX233</f>
        <v>836.5703647</v>
      </c>
      <c r="E235" s="22">
        <f t="shared" si="30"/>
        <v>0</v>
      </c>
      <c r="F235" s="22">
        <f t="shared" si="31"/>
        <v>133.8512583</v>
      </c>
    </row>
    <row r="236">
      <c r="A236" s="14" t="str">
        <f>'PC Geral'!A234</f>
        <v>324-DT-CG</v>
      </c>
      <c r="B236" s="19" t="str">
        <f t="shared" si="1"/>
        <v>Leve A</v>
      </c>
      <c r="C236" s="22">
        <f>'PC Geral'!AV234</f>
        <v>4554</v>
      </c>
      <c r="D236" s="22">
        <f>'PC Geral'!AX234</f>
        <v>1249.734436</v>
      </c>
      <c r="E236" s="22">
        <f t="shared" si="30"/>
        <v>182.16</v>
      </c>
      <c r="F236" s="22">
        <f t="shared" si="31"/>
        <v>182.16</v>
      </c>
    </row>
    <row r="237">
      <c r="A237" s="14" t="str">
        <f>'PC Geral'!A235</f>
        <v>328-DT-CG</v>
      </c>
      <c r="B237" s="19" t="str">
        <f t="shared" si="1"/>
        <v>Leve A</v>
      </c>
      <c r="C237" s="22">
        <f>'PC Geral'!AV235</f>
        <v>4554</v>
      </c>
      <c r="D237" s="22">
        <f>'PC Geral'!AX235</f>
        <v>1272.999049</v>
      </c>
      <c r="E237" s="22">
        <f t="shared" si="30"/>
        <v>182.16</v>
      </c>
      <c r="F237" s="22">
        <f t="shared" si="31"/>
        <v>182.16</v>
      </c>
    </row>
    <row r="238">
      <c r="A238" s="14" t="str">
        <f>'PC Geral'!A236</f>
        <v>330-DT-CG</v>
      </c>
      <c r="B238" s="19" t="str">
        <f t="shared" si="1"/>
        <v>Leve A</v>
      </c>
      <c r="C238" s="22">
        <f>'PC Geral'!AV236</f>
        <v>4554</v>
      </c>
      <c r="D238" s="22">
        <f>'PC Geral'!AX236</f>
        <v>1056.667113</v>
      </c>
      <c r="E238" s="22">
        <f t="shared" si="30"/>
        <v>0</v>
      </c>
      <c r="F238" s="22">
        <f t="shared" si="31"/>
        <v>169.0667381</v>
      </c>
    </row>
    <row r="239">
      <c r="A239" s="14" t="str">
        <f>'PC Geral'!A237</f>
        <v>332-DT-CG</v>
      </c>
      <c r="B239" s="19" t="str">
        <f t="shared" si="1"/>
        <v>Leve A</v>
      </c>
      <c r="C239" s="22">
        <f>'PC Geral'!AV237</f>
        <v>4554</v>
      </c>
      <c r="D239" s="22">
        <f>'PC Geral'!AX237</f>
        <v>2939.073514</v>
      </c>
      <c r="E239" s="22">
        <f t="shared" si="30"/>
        <v>182.16</v>
      </c>
      <c r="F239" s="22">
        <f t="shared" si="31"/>
        <v>182.16</v>
      </c>
    </row>
    <row r="240">
      <c r="A240" s="14" t="str">
        <f>'PC Geral'!A238</f>
        <v>333-DT-CG</v>
      </c>
      <c r="B240" s="19" t="str">
        <f t="shared" si="1"/>
        <v>Leve A</v>
      </c>
      <c r="C240" s="22">
        <f>'PC Geral'!AV238</f>
        <v>4554</v>
      </c>
      <c r="D240" s="22">
        <f>'PC Geral'!AX238</f>
        <v>406.9955706</v>
      </c>
      <c r="E240" s="22">
        <f t="shared" si="30"/>
        <v>0</v>
      </c>
      <c r="F240" s="22">
        <f t="shared" si="31"/>
        <v>65.1192913</v>
      </c>
    </row>
    <row r="241">
      <c r="A241" s="14" t="str">
        <f>'PC Geral'!A239</f>
        <v>334-DT-CG</v>
      </c>
      <c r="B241" s="19" t="str">
        <f t="shared" si="1"/>
        <v>Leve A</v>
      </c>
      <c r="C241" s="22">
        <f>'PC Geral'!AV239</f>
        <v>4554</v>
      </c>
      <c r="D241" s="22">
        <f>'PC Geral'!AX239</f>
        <v>786.3728607</v>
      </c>
      <c r="E241" s="22">
        <f>IF(D241&gt;=2487.9,2487.9*0.16,IF(D241&lt;2487.9,0))</f>
        <v>0</v>
      </c>
      <c r="F241" s="22">
        <f>IF(D241&gt;=2487.9,2487.9*0.16,IF(D241&lt;2487.9,D241*0.16))</f>
        <v>125.8196577</v>
      </c>
    </row>
    <row r="242">
      <c r="A242" s="14" t="str">
        <f>'PC Geral'!A240</f>
        <v>335-DT-CG</v>
      </c>
      <c r="B242" s="19" t="str">
        <f t="shared" si="1"/>
        <v>Leve A</v>
      </c>
      <c r="C242" s="22">
        <f>'PC Geral'!AV240</f>
        <v>4554</v>
      </c>
      <c r="D242" s="22">
        <f>'PC Geral'!AX240</f>
        <v>1394.534929</v>
      </c>
      <c r="E242" s="22">
        <f t="shared" ref="E242:E248" si="32">IF(D242&gt;=1138.5,1138.5*0.16,IF(D242&lt;1138.5,0))</f>
        <v>182.16</v>
      </c>
      <c r="F242" s="22">
        <f t="shared" ref="F242:F248" si="33">IF(D242&gt;=1138.5,1138.5*0.16,IF(D242&lt;1138.5,D242*0.16))</f>
        <v>182.16</v>
      </c>
    </row>
    <row r="243">
      <c r="A243" s="14" t="str">
        <f>'PC Geral'!A241</f>
        <v>339-DT-CG</v>
      </c>
      <c r="B243" s="19" t="str">
        <f t="shared" si="1"/>
        <v>Leve A</v>
      </c>
      <c r="C243" s="22">
        <f>'PC Geral'!AV241</f>
        <v>4554</v>
      </c>
      <c r="D243" s="22">
        <f>'PC Geral'!AX241</f>
        <v>1780.669575</v>
      </c>
      <c r="E243" s="22">
        <f t="shared" si="32"/>
        <v>182.16</v>
      </c>
      <c r="F243" s="22">
        <f t="shared" si="33"/>
        <v>182.16</v>
      </c>
    </row>
    <row r="244">
      <c r="A244" s="14" t="str">
        <f>'PC Geral'!A242</f>
        <v>341-DT-CG</v>
      </c>
      <c r="B244" s="19" t="str">
        <f t="shared" si="1"/>
        <v>Leve A</v>
      </c>
      <c r="C244" s="22">
        <f>'PC Geral'!AV242</f>
        <v>4554</v>
      </c>
      <c r="D244" s="22">
        <f>'PC Geral'!AX242</f>
        <v>849.2162744</v>
      </c>
      <c r="E244" s="22">
        <f t="shared" si="32"/>
        <v>0</v>
      </c>
      <c r="F244" s="22">
        <f t="shared" si="33"/>
        <v>135.8746039</v>
      </c>
    </row>
    <row r="245">
      <c r="A245" s="14" t="str">
        <f>'PC Geral'!A243</f>
        <v>342-DT-CG</v>
      </c>
      <c r="B245" s="19" t="str">
        <f t="shared" si="1"/>
        <v>Leve A</v>
      </c>
      <c r="C245" s="22">
        <f>'PC Geral'!AV243</f>
        <v>4554</v>
      </c>
      <c r="D245" s="22">
        <f>'PC Geral'!AX243</f>
        <v>797.9569001</v>
      </c>
      <c r="E245" s="22">
        <f t="shared" si="32"/>
        <v>0</v>
      </c>
      <c r="F245" s="22">
        <f t="shared" si="33"/>
        <v>127.673104</v>
      </c>
    </row>
    <row r="246">
      <c r="A246" s="14" t="str">
        <f>'PC Geral'!A244</f>
        <v>343-DT-CG</v>
      </c>
      <c r="B246" s="19" t="str">
        <f t="shared" si="1"/>
        <v>Leve A</v>
      </c>
      <c r="C246" s="22">
        <f>'PC Geral'!AV244</f>
        <v>4554</v>
      </c>
      <c r="D246" s="22">
        <f>'PC Geral'!AX244</f>
        <v>2939.073514</v>
      </c>
      <c r="E246" s="22">
        <f t="shared" si="32"/>
        <v>182.16</v>
      </c>
      <c r="F246" s="22">
        <f t="shared" si="33"/>
        <v>182.16</v>
      </c>
    </row>
    <row r="247">
      <c r="A247" s="14" t="str">
        <f>'PC Geral'!A245</f>
        <v>345-DT-CG</v>
      </c>
      <c r="B247" s="19" t="str">
        <f t="shared" si="1"/>
        <v>Leve A</v>
      </c>
      <c r="C247" s="22">
        <f>'PC Geral'!AV245</f>
        <v>4554</v>
      </c>
      <c r="D247" s="22">
        <f>'PC Geral'!AX245</f>
        <v>1008.400282</v>
      </c>
      <c r="E247" s="22">
        <f t="shared" si="32"/>
        <v>0</v>
      </c>
      <c r="F247" s="22">
        <f t="shared" si="33"/>
        <v>161.3440452</v>
      </c>
    </row>
    <row r="248">
      <c r="A248" s="14" t="str">
        <f>'PC Geral'!A246</f>
        <v>346-DT-CG</v>
      </c>
      <c r="B248" s="19" t="str">
        <f t="shared" si="1"/>
        <v>Leve A</v>
      </c>
      <c r="C248" s="22">
        <f>'PC Geral'!AV246</f>
        <v>4554</v>
      </c>
      <c r="D248" s="22">
        <f>'PC Geral'!AX246</f>
        <v>575.9294784</v>
      </c>
      <c r="E248" s="22">
        <f t="shared" si="32"/>
        <v>0</v>
      </c>
      <c r="F248" s="22">
        <f t="shared" si="33"/>
        <v>92.14871654</v>
      </c>
    </row>
    <row r="249">
      <c r="A249" s="14" t="str">
        <f>'PC Geral'!A247</f>
        <v>347-DT-CG</v>
      </c>
      <c r="B249" s="19" t="str">
        <f t="shared" si="1"/>
        <v>Leve A</v>
      </c>
      <c r="C249" s="22">
        <f>'PC Geral'!AV247</f>
        <v>4554</v>
      </c>
      <c r="D249" s="22">
        <f>'PC Geral'!AX247</f>
        <v>1906.163335</v>
      </c>
      <c r="E249" s="22">
        <f>IF(D249&gt;=2487.9,2487.9*0.16,IF(D249&lt;2487.9,0))</f>
        <v>0</v>
      </c>
      <c r="F249" s="22">
        <f>IF(D249&gt;=2487.9,2487.9*0.16,IF(D249&lt;2487.9,D249*0.16))</f>
        <v>304.9861336</v>
      </c>
    </row>
    <row r="250">
      <c r="A250" s="14" t="str">
        <f>'PC Geral'!A248</f>
        <v>349-DT-CG</v>
      </c>
      <c r="B250" s="19" t="str">
        <f t="shared" si="1"/>
        <v>Leve A</v>
      </c>
      <c r="C250" s="22">
        <f>'PC Geral'!AV248</f>
        <v>4554</v>
      </c>
      <c r="D250" s="22">
        <f>'PC Geral'!AX248</f>
        <v>911.8666207</v>
      </c>
      <c r="E250" s="22">
        <f t="shared" ref="E250:E252" si="34">IF(D250&gt;=1138.5,1138.5*0.16,IF(D250&lt;1138.5,0))</f>
        <v>0</v>
      </c>
      <c r="F250" s="22">
        <f t="shared" ref="F250:F252" si="35">IF(D250&gt;=1138.5,1138.5*0.16,IF(D250&lt;1138.5,D250*0.16))</f>
        <v>145.8986593</v>
      </c>
    </row>
    <row r="251">
      <c r="A251" s="14" t="str">
        <f>'PC Geral'!A249</f>
        <v>350-DT-CG</v>
      </c>
      <c r="B251" s="19" t="str">
        <f t="shared" si="1"/>
        <v>Leve A</v>
      </c>
      <c r="C251" s="22">
        <f>'PC Geral'!AV249</f>
        <v>4554</v>
      </c>
      <c r="D251" s="22">
        <f>'PC Geral'!AX249</f>
        <v>1298.001267</v>
      </c>
      <c r="E251" s="22">
        <f t="shared" si="34"/>
        <v>182.16</v>
      </c>
      <c r="F251" s="22">
        <f t="shared" si="35"/>
        <v>182.16</v>
      </c>
    </row>
    <row r="252">
      <c r="A252" s="14" t="str">
        <f>'PC Geral'!A250</f>
        <v>351-DT-CG</v>
      </c>
      <c r="B252" s="19" t="str">
        <f t="shared" si="1"/>
        <v>Leve A</v>
      </c>
      <c r="C252" s="22">
        <f>'PC Geral'!AV250</f>
        <v>4554</v>
      </c>
      <c r="D252" s="22">
        <f>'PC Geral'!AX250</f>
        <v>1686.066587</v>
      </c>
      <c r="E252" s="22">
        <f t="shared" si="34"/>
        <v>182.16</v>
      </c>
      <c r="F252" s="22">
        <f t="shared" si="35"/>
        <v>182.16</v>
      </c>
    </row>
    <row r="253">
      <c r="A253" s="14" t="str">
        <f>'PC Geral'!A251</f>
        <v>352-DT-CG</v>
      </c>
      <c r="B253" s="19" t="str">
        <f t="shared" si="1"/>
        <v>Leve A</v>
      </c>
      <c r="C253" s="22">
        <f>'PC Geral'!AV251</f>
        <v>4554</v>
      </c>
      <c r="D253" s="22">
        <f>'PC Geral'!AX251</f>
        <v>823.0556521</v>
      </c>
      <c r="E253" s="22">
        <f>IF(D253&gt;=2487.9,2487.9*0.16,IF(D253&lt;2487.9,0))</f>
        <v>0</v>
      </c>
      <c r="F253" s="22">
        <f>IF(D253&gt;=2487.9,2487.9*0.16,IF(D253&lt;2487.9,D253*0.16))</f>
        <v>131.6889043</v>
      </c>
    </row>
    <row r="254">
      <c r="A254" s="14" t="str">
        <f>'PC Geral'!A252</f>
        <v>354-DT-CG</v>
      </c>
      <c r="B254" s="19" t="str">
        <f t="shared" si="1"/>
        <v>Leve B</v>
      </c>
      <c r="C254" s="22">
        <f>'PC Geral'!AV252</f>
        <v>9951.6</v>
      </c>
      <c r="D254" s="22">
        <f>'PC Geral'!AX252</f>
        <v>7112.223705</v>
      </c>
      <c r="E254" s="22">
        <f t="shared" ref="E254:E255" si="36">IF(D254&gt;=1138.5,1138.5*0.16,IF(D254&lt;1138.5,0))</f>
        <v>182.16</v>
      </c>
      <c r="F254" s="22">
        <f t="shared" ref="F254:F255" si="37">IF(D254&gt;=1138.5,1138.5*0.16,IF(D254&lt;1138.5,D254*0.16))</f>
        <v>182.16</v>
      </c>
    </row>
    <row r="255">
      <c r="A255" s="14" t="str">
        <f>'PC Geral'!A253</f>
        <v>355-DT-CG</v>
      </c>
      <c r="B255" s="19" t="str">
        <f t="shared" si="1"/>
        <v>Leve A</v>
      </c>
      <c r="C255" s="22">
        <f>'PC Geral'!AV253</f>
        <v>4554</v>
      </c>
      <c r="D255" s="22">
        <f>'PC Geral'!AX253</f>
        <v>1381.11675</v>
      </c>
      <c r="E255" s="22">
        <f t="shared" si="36"/>
        <v>182.16</v>
      </c>
      <c r="F255" s="22">
        <f t="shared" si="37"/>
        <v>182.16</v>
      </c>
    </row>
    <row r="256">
      <c r="A256" s="14" t="str">
        <f>'PC Geral'!A254</f>
        <v>356-DT-CG</v>
      </c>
      <c r="B256" s="19" t="str">
        <f t="shared" si="1"/>
        <v>Leve A</v>
      </c>
      <c r="C256" s="22">
        <f>'PC Geral'!AV254</f>
        <v>4554</v>
      </c>
      <c r="D256" s="22">
        <f>'PC Geral'!AX254</f>
        <v>996.8162429</v>
      </c>
      <c r="E256" s="22">
        <f>IF(D256&gt;=2487.9,2487.9*0.16,IF(D256&lt;2487.9,0))</f>
        <v>0</v>
      </c>
      <c r="F256" s="22">
        <f>IF(D256&gt;=2487.9,2487.9*0.16,IF(D256&lt;2487.9,D256*0.16))</f>
        <v>159.4905989</v>
      </c>
    </row>
    <row r="257">
      <c r="A257" s="14" t="str">
        <f>'PC Geral'!A255</f>
        <v>357-DT-CG</v>
      </c>
      <c r="B257" s="19" t="str">
        <f t="shared" si="1"/>
        <v>Leve A</v>
      </c>
      <c r="C257" s="22">
        <f>'PC Geral'!AV255</f>
        <v>4554</v>
      </c>
      <c r="D257" s="22">
        <f>'PC Geral'!AX255</f>
        <v>1249.734436</v>
      </c>
      <c r="E257" s="22">
        <f t="shared" ref="E257:E260" si="38">IF(D257&gt;=1138.5,1138.5*0.16,IF(D257&lt;1138.5,0))</f>
        <v>182.16</v>
      </c>
      <c r="F257" s="22">
        <f t="shared" ref="F257:F260" si="39">IF(D257&gt;=1138.5,1138.5*0.16,IF(D257&lt;1138.5,D257*0.16))</f>
        <v>182.16</v>
      </c>
    </row>
    <row r="258">
      <c r="A258" s="14" t="str">
        <f>'PC Geral'!A256</f>
        <v>358-DT-CG</v>
      </c>
      <c r="B258" s="19" t="str">
        <f t="shared" si="1"/>
        <v>Leve A</v>
      </c>
      <c r="C258" s="22">
        <f>'PC Geral'!AV256</f>
        <v>4554</v>
      </c>
      <c r="D258" s="22">
        <f>'PC Geral'!AX256</f>
        <v>1027.707015</v>
      </c>
      <c r="E258" s="22">
        <f t="shared" si="38"/>
        <v>0</v>
      </c>
      <c r="F258" s="22">
        <f t="shared" si="39"/>
        <v>164.4331223</v>
      </c>
    </row>
    <row r="259">
      <c r="A259" s="14" t="str">
        <f>'PC Geral'!A257</f>
        <v>360-DT-CG</v>
      </c>
      <c r="B259" s="19" t="str">
        <f t="shared" si="1"/>
        <v>Leve A</v>
      </c>
      <c r="C259" s="22">
        <f>'PC Geral'!AV257</f>
        <v>4554</v>
      </c>
      <c r="D259" s="22">
        <f>'PC Geral'!AX257</f>
        <v>1645.522449</v>
      </c>
      <c r="E259" s="22">
        <f t="shared" si="38"/>
        <v>182.16</v>
      </c>
      <c r="F259" s="22">
        <f t="shared" si="39"/>
        <v>182.16</v>
      </c>
    </row>
    <row r="260">
      <c r="A260" s="14" t="str">
        <f>'PC Geral'!A258</f>
        <v>362-DT-CG</v>
      </c>
      <c r="B260" s="19" t="str">
        <f t="shared" si="1"/>
        <v>Leve A</v>
      </c>
      <c r="C260" s="22">
        <f>'PC Geral'!AV258</f>
        <v>4554</v>
      </c>
      <c r="D260" s="22">
        <f>'PC Geral'!AX258</f>
        <v>938.896046</v>
      </c>
      <c r="E260" s="22">
        <f t="shared" si="38"/>
        <v>0</v>
      </c>
      <c r="F260" s="22">
        <f t="shared" si="39"/>
        <v>150.2233674</v>
      </c>
    </row>
    <row r="261">
      <c r="A261" s="14" t="str">
        <f>'PC Geral'!A259</f>
        <v>364-DT-CG</v>
      </c>
      <c r="B261" s="19" t="str">
        <f t="shared" si="1"/>
        <v>Leve A</v>
      </c>
      <c r="C261" s="22">
        <f>'PC Geral'!AV259</f>
        <v>4554</v>
      </c>
      <c r="D261" s="22">
        <f>'PC Geral'!AX259</f>
        <v>631.9190021</v>
      </c>
      <c r="E261" s="22">
        <f>IF(D261&gt;=2487.9,2487.9*0.16,IF(D261&lt;2487.9,0))</f>
        <v>0</v>
      </c>
      <c r="F261" s="22">
        <f>IF(D261&gt;=2487.9,2487.9*0.16,IF(D261&lt;2487.9,D261*0.16))</f>
        <v>101.1070403</v>
      </c>
    </row>
    <row r="262">
      <c r="A262" s="14" t="str">
        <f>'PC Geral'!A260</f>
        <v>366-DT-CG</v>
      </c>
      <c r="B262" s="19" t="str">
        <f t="shared" si="1"/>
        <v>Leve B</v>
      </c>
      <c r="C262" s="22">
        <f>'PC Geral'!AV260</f>
        <v>9951.6</v>
      </c>
      <c r="D262" s="22">
        <f>'PC Geral'!AX260</f>
        <v>3022.188997</v>
      </c>
      <c r="E262" s="22">
        <f t="shared" ref="E262:E268" si="40">IF(D262&gt;=1138.5,1138.5*0.16,IF(D262&lt;1138.5,0))</f>
        <v>182.16</v>
      </c>
      <c r="F262" s="22">
        <f t="shared" ref="F262:F268" si="41">IF(D262&gt;=1138.5,1138.5*0.16,IF(D262&lt;1138.5,D262*0.16))</f>
        <v>182.16</v>
      </c>
    </row>
    <row r="263">
      <c r="A263" s="14" t="str">
        <f>'PC Geral'!A261</f>
        <v>367-DT-CG</v>
      </c>
      <c r="B263" s="19" t="str">
        <f t="shared" si="1"/>
        <v>Leve A</v>
      </c>
      <c r="C263" s="22">
        <f>'PC Geral'!AV261</f>
        <v>4554</v>
      </c>
      <c r="D263" s="22">
        <f>'PC Geral'!AX261</f>
        <v>4554</v>
      </c>
      <c r="E263" s="22">
        <f t="shared" si="40"/>
        <v>182.16</v>
      </c>
      <c r="F263" s="22">
        <f t="shared" si="41"/>
        <v>182.16</v>
      </c>
    </row>
    <row r="264">
      <c r="A264" s="14" t="str">
        <f>'PC Geral'!A262</f>
        <v>368-DT-CG</v>
      </c>
      <c r="B264" s="19" t="str">
        <f t="shared" si="1"/>
        <v>Leve A</v>
      </c>
      <c r="C264" s="22">
        <f>'PC Geral'!AV262</f>
        <v>4554</v>
      </c>
      <c r="D264" s="22">
        <f>'PC Geral'!AX262</f>
        <v>484.2224999</v>
      </c>
      <c r="E264" s="22">
        <f t="shared" si="40"/>
        <v>0</v>
      </c>
      <c r="F264" s="22">
        <f t="shared" si="41"/>
        <v>77.47559998</v>
      </c>
    </row>
    <row r="265">
      <c r="A265" s="14" t="str">
        <f>'PC Geral'!A263</f>
        <v>370-DT-CG</v>
      </c>
      <c r="B265" s="19" t="str">
        <f t="shared" si="1"/>
        <v>Leve A</v>
      </c>
      <c r="C265" s="22">
        <f>'PC Geral'!AV263</f>
        <v>4554</v>
      </c>
      <c r="D265" s="22">
        <f>'PC Geral'!AX263</f>
        <v>1394.534929</v>
      </c>
      <c r="E265" s="22">
        <f t="shared" si="40"/>
        <v>182.16</v>
      </c>
      <c r="F265" s="22">
        <f t="shared" si="41"/>
        <v>182.16</v>
      </c>
    </row>
    <row r="266">
      <c r="A266" s="14" t="str">
        <f>'PC Geral'!A264</f>
        <v>372-DT-CG</v>
      </c>
      <c r="B266" s="19" t="str">
        <f t="shared" si="1"/>
        <v>Leve B</v>
      </c>
      <c r="C266" s="22">
        <f>'PC Geral'!AV264</f>
        <v>9951.6</v>
      </c>
      <c r="D266" s="22">
        <f>'PC Geral'!AX264</f>
        <v>3724.954053</v>
      </c>
      <c r="E266" s="22">
        <f t="shared" si="40"/>
        <v>182.16</v>
      </c>
      <c r="F266" s="22">
        <f t="shared" si="41"/>
        <v>182.16</v>
      </c>
    </row>
    <row r="267">
      <c r="A267" s="14" t="str">
        <f>'PC Geral'!A265</f>
        <v>373-DT-CG</v>
      </c>
      <c r="B267" s="19" t="str">
        <f t="shared" si="1"/>
        <v>Leve A</v>
      </c>
      <c r="C267" s="22">
        <f>'PC Geral'!AV265</f>
        <v>4554</v>
      </c>
      <c r="D267" s="22">
        <f>'PC Geral'!AX265</f>
        <v>2939.073514</v>
      </c>
      <c r="E267" s="22">
        <f t="shared" si="40"/>
        <v>182.16</v>
      </c>
      <c r="F267" s="22">
        <f t="shared" si="41"/>
        <v>182.16</v>
      </c>
    </row>
    <row r="268">
      <c r="A268" s="14" t="str">
        <f>'PC Geral'!A266</f>
        <v>374-DT-CG</v>
      </c>
      <c r="B268" s="19" t="str">
        <f t="shared" si="1"/>
        <v>Leve A</v>
      </c>
      <c r="C268" s="22">
        <f>'PC Geral'!AV266</f>
        <v>4554</v>
      </c>
      <c r="D268" s="22">
        <f>'PC Geral'!AX266</f>
        <v>2335.834663</v>
      </c>
      <c r="E268" s="22">
        <f t="shared" si="40"/>
        <v>182.16</v>
      </c>
      <c r="F268" s="22">
        <f t="shared" si="41"/>
        <v>182.16</v>
      </c>
    </row>
    <row r="269">
      <c r="A269" s="14" t="str">
        <f>'PC Geral'!A267</f>
        <v>375-DT-CG</v>
      </c>
      <c r="B269" s="19" t="str">
        <f t="shared" si="1"/>
        <v>Leve B</v>
      </c>
      <c r="C269" s="22">
        <f>'PC Geral'!AV267</f>
        <v>9951.6</v>
      </c>
      <c r="D269" s="22">
        <f>'PC Geral'!AX267</f>
        <v>9951.6</v>
      </c>
      <c r="E269" s="22">
        <f>IF(D269&gt;=2487.9,2487.9*0.16,IF(D269&lt;2487.9,0))</f>
        <v>398.064</v>
      </c>
      <c r="F269" s="22">
        <f>IF(D269&gt;=2487.9,2487.9*0.16,IF(D269&lt;2487.9,D269*0.16))</f>
        <v>398.064</v>
      </c>
    </row>
    <row r="270">
      <c r="A270" s="14" t="str">
        <f>'PC Geral'!A268</f>
        <v>376-DT-CG</v>
      </c>
      <c r="B270" s="19" t="str">
        <f t="shared" si="1"/>
        <v>Leve A</v>
      </c>
      <c r="C270" s="22">
        <f>'PC Geral'!AV268</f>
        <v>4554</v>
      </c>
      <c r="D270" s="22">
        <f>'PC Geral'!AX268</f>
        <v>1189.883566</v>
      </c>
      <c r="E270" s="22">
        <f t="shared" ref="E270:E277" si="42">IF(D270&gt;=1138.5,1138.5*0.16,IF(D270&lt;1138.5,0))</f>
        <v>182.16</v>
      </c>
      <c r="F270" s="22">
        <f t="shared" ref="F270:F277" si="43">IF(D270&gt;=1138.5,1138.5*0.16,IF(D270&lt;1138.5,D270*0.16))</f>
        <v>182.16</v>
      </c>
    </row>
    <row r="271">
      <c r="A271" s="14" t="str">
        <f>'PC Geral'!A269</f>
        <v>378-DT-CG</v>
      </c>
      <c r="B271" s="19" t="str">
        <f t="shared" si="1"/>
        <v>Leve A</v>
      </c>
      <c r="C271" s="22">
        <f>'PC Geral'!AV269</f>
        <v>4554</v>
      </c>
      <c r="D271" s="22">
        <f>'PC Geral'!AX269</f>
        <v>409.8915805</v>
      </c>
      <c r="E271" s="22">
        <f t="shared" si="42"/>
        <v>0</v>
      </c>
      <c r="F271" s="22">
        <f t="shared" si="43"/>
        <v>65.58265287</v>
      </c>
    </row>
    <row r="272">
      <c r="A272" s="14" t="str">
        <f>'PC Geral'!A270</f>
        <v>379-DT-CG</v>
      </c>
      <c r="B272" s="19" t="str">
        <f t="shared" si="1"/>
        <v>Leve A</v>
      </c>
      <c r="C272" s="22">
        <f>'PC Geral'!AV270</f>
        <v>4554</v>
      </c>
      <c r="D272" s="22">
        <f>'PC Geral'!AX270</f>
        <v>446.5743719</v>
      </c>
      <c r="E272" s="22">
        <f t="shared" si="42"/>
        <v>0</v>
      </c>
      <c r="F272" s="22">
        <f t="shared" si="43"/>
        <v>71.4518995</v>
      </c>
    </row>
    <row r="273">
      <c r="A273" s="14" t="str">
        <f>'PC Geral'!A271</f>
        <v>380-DT-CG</v>
      </c>
      <c r="B273" s="19" t="str">
        <f t="shared" si="1"/>
        <v>Leve A</v>
      </c>
      <c r="C273" s="22">
        <f>'PC Geral'!AV271</f>
        <v>4554</v>
      </c>
      <c r="D273" s="22">
        <f>'PC Geral'!AX271</f>
        <v>2830.08701</v>
      </c>
      <c r="E273" s="22">
        <f t="shared" si="42"/>
        <v>182.16</v>
      </c>
      <c r="F273" s="22">
        <f t="shared" si="43"/>
        <v>182.16</v>
      </c>
    </row>
    <row r="274">
      <c r="A274" s="14" t="str">
        <f>'PC Geral'!A272</f>
        <v>381-DT-CG</v>
      </c>
      <c r="B274" s="19" t="str">
        <f t="shared" si="1"/>
        <v>Leve B</v>
      </c>
      <c r="C274" s="22">
        <f>'PC Geral'!AV272</f>
        <v>9951.6</v>
      </c>
      <c r="D274" s="22">
        <f>'PC Geral'!AX272</f>
        <v>7451.15339</v>
      </c>
      <c r="E274" s="22">
        <f t="shared" si="42"/>
        <v>182.16</v>
      </c>
      <c r="F274" s="22">
        <f t="shared" si="43"/>
        <v>182.16</v>
      </c>
    </row>
    <row r="275">
      <c r="A275" s="14" t="str">
        <f>'PC Geral'!A273</f>
        <v>382-DT-CG</v>
      </c>
      <c r="B275" s="19" t="str">
        <f t="shared" si="1"/>
        <v>Leve A</v>
      </c>
      <c r="C275" s="22">
        <f>'PC Geral'!AV273</f>
        <v>4554</v>
      </c>
      <c r="D275" s="22">
        <f>'PC Geral'!AX273</f>
        <v>1442.801759</v>
      </c>
      <c r="E275" s="22">
        <f t="shared" si="42"/>
        <v>182.16</v>
      </c>
      <c r="F275" s="22">
        <f t="shared" si="43"/>
        <v>182.16</v>
      </c>
    </row>
    <row r="276">
      <c r="A276" s="14" t="str">
        <f>'PC Geral'!A274</f>
        <v>383-DT-CG</v>
      </c>
      <c r="B276" s="19" t="str">
        <f t="shared" si="1"/>
        <v>Leve A</v>
      </c>
      <c r="C276" s="22">
        <f>'PC Geral'!AV274</f>
        <v>4554</v>
      </c>
      <c r="D276" s="22">
        <f>'PC Geral'!AX274</f>
        <v>148.2853576</v>
      </c>
      <c r="E276" s="22">
        <f t="shared" si="42"/>
        <v>0</v>
      </c>
      <c r="F276" s="22">
        <f t="shared" si="43"/>
        <v>23.72565721</v>
      </c>
    </row>
    <row r="277">
      <c r="A277" s="14" t="str">
        <f>'PC Geral'!A275</f>
        <v>385-DT-CG</v>
      </c>
      <c r="B277" s="19" t="str">
        <f t="shared" si="1"/>
        <v>Leve A</v>
      </c>
      <c r="C277" s="22">
        <f>'PC Geral'!AV275</f>
        <v>4554</v>
      </c>
      <c r="D277" s="22">
        <f>'PC Geral'!AX275</f>
        <v>3987.525613</v>
      </c>
      <c r="E277" s="22">
        <f t="shared" si="42"/>
        <v>182.16</v>
      </c>
      <c r="F277" s="22">
        <f t="shared" si="43"/>
        <v>182.16</v>
      </c>
    </row>
    <row r="278">
      <c r="A278" s="14" t="str">
        <f>'PC Geral'!A276</f>
        <v>386-DT-CG</v>
      </c>
      <c r="B278" s="19" t="str">
        <f t="shared" si="1"/>
        <v>Leve A</v>
      </c>
      <c r="C278" s="22">
        <f>'PC Geral'!AV276</f>
        <v>4554</v>
      </c>
      <c r="D278" s="22">
        <f>'PC Geral'!AX276</f>
        <v>1162.950675</v>
      </c>
      <c r="E278" s="22">
        <f>IF(D278&gt;=2487.9,2487.9*0.16,IF(D278&lt;2487.9,0))</f>
        <v>0</v>
      </c>
      <c r="F278" s="22">
        <f>IF(D278&gt;=2487.9,2487.9*0.16,IF(D278&lt;2487.9,D278*0.16))</f>
        <v>186.0721079</v>
      </c>
    </row>
    <row r="279">
      <c r="A279" s="14" t="str">
        <f>'PC Geral'!A277</f>
        <v>387-DT-CG</v>
      </c>
      <c r="B279" s="19" t="str">
        <f t="shared" si="1"/>
        <v>Leve A</v>
      </c>
      <c r="C279" s="22">
        <f>'PC Geral'!AV277</f>
        <v>4554</v>
      </c>
      <c r="D279" s="22">
        <f>'PC Geral'!AX277</f>
        <v>815.3329591</v>
      </c>
      <c r="E279" s="22">
        <f>IF(D279&gt;=1138.5,1138.5*0.16,IF(D279&lt;1138.5,0))</f>
        <v>0</v>
      </c>
      <c r="F279" s="22">
        <f>IF(D279&gt;=1138.5,1138.5*0.16,IF(D279&lt;1138.5,D279*0.16))</f>
        <v>130.4532735</v>
      </c>
    </row>
    <row r="280">
      <c r="A280" s="14" t="str">
        <f>'PC Geral'!A278</f>
        <v>388-DT-CG</v>
      </c>
      <c r="B280" s="19" t="str">
        <f t="shared" si="1"/>
        <v>Leve A</v>
      </c>
      <c r="C280" s="22">
        <f>'PC Geral'!AV278</f>
        <v>4554</v>
      </c>
      <c r="D280" s="22">
        <f>'PC Geral'!AX278</f>
        <v>754.5167523</v>
      </c>
      <c r="E280" s="22">
        <f t="shared" ref="E280:E281" si="44">IF(D280&gt;=2487.9,2487.9*0.16,IF(D280&lt;2487.9,0))</f>
        <v>0</v>
      </c>
      <c r="F280" s="22">
        <f t="shared" ref="F280:F281" si="45">IF(D280&gt;=2487.9,2487.9*0.16,IF(D280&lt;2487.9,D280*0.16))</f>
        <v>120.7226804</v>
      </c>
    </row>
    <row r="281">
      <c r="A281" s="14" t="str">
        <f>'PC Geral'!A279</f>
        <v>389-DT-CG</v>
      </c>
      <c r="B281" s="19" t="str">
        <f t="shared" si="1"/>
        <v>Leve A</v>
      </c>
      <c r="C281" s="22">
        <f>'PC Geral'!AV279</f>
        <v>4554</v>
      </c>
      <c r="D281" s="22">
        <f>'PC Geral'!AX279</f>
        <v>2155.220182</v>
      </c>
      <c r="E281" s="22">
        <f t="shared" si="44"/>
        <v>0</v>
      </c>
      <c r="F281" s="22">
        <f t="shared" si="45"/>
        <v>344.8352291</v>
      </c>
    </row>
    <row r="282">
      <c r="A282" s="14" t="str">
        <f>'PC Geral'!A280</f>
        <v>391-DT-CG</v>
      </c>
      <c r="B282" s="19" t="str">
        <f t="shared" si="1"/>
        <v>Leve B</v>
      </c>
      <c r="C282" s="22">
        <f>'PC Geral'!AV280</f>
        <v>9951.6</v>
      </c>
      <c r="D282" s="22">
        <f>'PC Geral'!AX280</f>
        <v>3409.28898</v>
      </c>
      <c r="E282" s="22">
        <f t="shared" ref="E282:E292" si="46">IF(D282&gt;=1138.5,1138.5*0.16,IF(D282&lt;1138.5,0))</f>
        <v>182.16</v>
      </c>
      <c r="F282" s="22">
        <f t="shared" ref="F282:F292" si="47">IF(D282&gt;=1138.5,1138.5*0.16,IF(D282&lt;1138.5,D282*0.16))</f>
        <v>182.16</v>
      </c>
    </row>
    <row r="283">
      <c r="A283" s="14" t="str">
        <f>'PC Geral'!A281</f>
        <v>393-DT-CG</v>
      </c>
      <c r="B283" s="19" t="str">
        <f t="shared" si="1"/>
        <v>Leve A</v>
      </c>
      <c r="C283" s="22">
        <f>'PC Geral'!AV281</f>
        <v>4554</v>
      </c>
      <c r="D283" s="22">
        <f>'PC Geral'!AX281</f>
        <v>589.444191</v>
      </c>
      <c r="E283" s="22">
        <f t="shared" si="46"/>
        <v>0</v>
      </c>
      <c r="F283" s="22">
        <f t="shared" si="47"/>
        <v>94.31107056</v>
      </c>
    </row>
    <row r="284">
      <c r="A284" s="14" t="str">
        <f>'PC Geral'!A282</f>
        <v>394-DT-CG</v>
      </c>
      <c r="B284" s="19" t="str">
        <f t="shared" si="1"/>
        <v>Leve A</v>
      </c>
      <c r="C284" s="22">
        <f>'PC Geral'!AV282</f>
        <v>4554</v>
      </c>
      <c r="D284" s="22">
        <f>'PC Geral'!AX282</f>
        <v>911.8666207</v>
      </c>
      <c r="E284" s="22">
        <f t="shared" si="46"/>
        <v>0</v>
      </c>
      <c r="F284" s="22">
        <f t="shared" si="47"/>
        <v>145.8986593</v>
      </c>
    </row>
    <row r="285">
      <c r="A285" s="14" t="str">
        <f>'PC Geral'!A283</f>
        <v>395-DT-CG</v>
      </c>
      <c r="B285" s="19" t="str">
        <f t="shared" si="1"/>
        <v>Leve A</v>
      </c>
      <c r="C285" s="22">
        <f>'PC Geral'!AV283</f>
        <v>4554</v>
      </c>
      <c r="D285" s="22">
        <f>'PC Geral'!AX283</f>
        <v>911.8666207</v>
      </c>
      <c r="E285" s="22">
        <f t="shared" si="46"/>
        <v>0</v>
      </c>
      <c r="F285" s="22">
        <f t="shared" si="47"/>
        <v>145.8986593</v>
      </c>
    </row>
    <row r="286">
      <c r="A286" s="14" t="str">
        <f>'PC Geral'!A284</f>
        <v>396-DT-CG</v>
      </c>
      <c r="B286" s="19" t="str">
        <f t="shared" si="1"/>
        <v>Leve A</v>
      </c>
      <c r="C286" s="22">
        <f>'PC Geral'!AV284</f>
        <v>4554</v>
      </c>
      <c r="D286" s="22">
        <f>'PC Geral'!AX284</f>
        <v>3325.20816</v>
      </c>
      <c r="E286" s="22">
        <f t="shared" si="46"/>
        <v>182.16</v>
      </c>
      <c r="F286" s="22">
        <f t="shared" si="47"/>
        <v>182.16</v>
      </c>
    </row>
    <row r="287">
      <c r="A287" s="14" t="str">
        <f>'PC Geral'!A285</f>
        <v>399-DT-CG</v>
      </c>
      <c r="B287" s="19" t="str">
        <f t="shared" si="1"/>
        <v>Leve A</v>
      </c>
      <c r="C287" s="22">
        <f>'PC Geral'!AV285</f>
        <v>4554</v>
      </c>
      <c r="D287" s="22">
        <f>'PC Geral'!AX285</f>
        <v>1637.799756</v>
      </c>
      <c r="E287" s="22">
        <f t="shared" si="46"/>
        <v>182.16</v>
      </c>
      <c r="F287" s="22">
        <f t="shared" si="47"/>
        <v>182.16</v>
      </c>
    </row>
    <row r="288">
      <c r="A288" s="14" t="str">
        <f>'PC Geral'!A286</f>
        <v>401-DT-CG</v>
      </c>
      <c r="B288" s="19" t="str">
        <f t="shared" si="1"/>
        <v>Leve A</v>
      </c>
      <c r="C288" s="22">
        <f>'PC Geral'!AV286</f>
        <v>4554</v>
      </c>
      <c r="D288" s="22">
        <f>'PC Geral'!AX286</f>
        <v>1197.606259</v>
      </c>
      <c r="E288" s="22">
        <f t="shared" si="46"/>
        <v>182.16</v>
      </c>
      <c r="F288" s="22">
        <f t="shared" si="47"/>
        <v>182.16</v>
      </c>
    </row>
    <row r="289">
      <c r="A289" s="14" t="str">
        <f>'PC Geral'!A287</f>
        <v>406-DT-CG</v>
      </c>
      <c r="B289" s="19" t="str">
        <f t="shared" si="1"/>
        <v>Leve A</v>
      </c>
      <c r="C289" s="22">
        <f>'PC Geral'!AV287</f>
        <v>4554</v>
      </c>
      <c r="D289" s="22">
        <f>'PC Geral'!AX287</f>
        <v>3311.789981</v>
      </c>
      <c r="E289" s="22">
        <f t="shared" si="46"/>
        <v>182.16</v>
      </c>
      <c r="F289" s="22">
        <f t="shared" si="47"/>
        <v>182.16</v>
      </c>
    </row>
    <row r="290">
      <c r="A290" s="14" t="str">
        <f>'PC Geral'!A288</f>
        <v>407-DT-CG</v>
      </c>
      <c r="B290" s="19" t="str">
        <f t="shared" si="1"/>
        <v>Leve A</v>
      </c>
      <c r="C290" s="22">
        <f>'PC Geral'!AV288</f>
        <v>4554</v>
      </c>
      <c r="D290" s="22">
        <f>'PC Geral'!AX288</f>
        <v>867.5576701</v>
      </c>
      <c r="E290" s="22">
        <f t="shared" si="46"/>
        <v>0</v>
      </c>
      <c r="F290" s="22">
        <f t="shared" si="47"/>
        <v>138.8092272</v>
      </c>
    </row>
    <row r="291">
      <c r="A291" s="14" t="str">
        <f>'PC Geral'!A289</f>
        <v>410-DT-CG</v>
      </c>
      <c r="B291" s="19" t="str">
        <f t="shared" si="1"/>
        <v>Leve B</v>
      </c>
      <c r="C291" s="22">
        <f>'PC Geral'!AV289</f>
        <v>9951.6</v>
      </c>
      <c r="D291" s="22">
        <f>'PC Geral'!AX289</f>
        <v>6703.886316</v>
      </c>
      <c r="E291" s="22">
        <f t="shared" si="46"/>
        <v>182.16</v>
      </c>
      <c r="F291" s="22">
        <f t="shared" si="47"/>
        <v>182.16</v>
      </c>
    </row>
    <row r="292">
      <c r="A292" s="14" t="str">
        <f>'PC Geral'!A290</f>
        <v>413-DT-CG</v>
      </c>
      <c r="B292" s="19" t="str">
        <f t="shared" si="1"/>
        <v>Leve A</v>
      </c>
      <c r="C292" s="22">
        <f>'PC Geral'!AV290</f>
        <v>4554</v>
      </c>
      <c r="D292" s="22">
        <f>'PC Geral'!AX290</f>
        <v>815.3329591</v>
      </c>
      <c r="E292" s="22">
        <f t="shared" si="46"/>
        <v>0</v>
      </c>
      <c r="F292" s="22">
        <f t="shared" si="47"/>
        <v>130.4532735</v>
      </c>
    </row>
    <row r="293">
      <c r="A293" s="14" t="str">
        <f>'PC Geral'!A291</f>
        <v>414-DT-CG</v>
      </c>
      <c r="B293" s="19" t="str">
        <f t="shared" si="1"/>
        <v>Leve B</v>
      </c>
      <c r="C293" s="22">
        <f>'PC Geral'!AV291</f>
        <v>9951.6</v>
      </c>
      <c r="D293" s="22">
        <f>'PC Geral'!AX291</f>
        <v>2673.605945</v>
      </c>
      <c r="E293" s="22">
        <f>IF(D293&gt;=2487.9,2487.9*0.16,IF(D293&lt;2487.9,0))</f>
        <v>398.064</v>
      </c>
      <c r="F293" s="22">
        <f>IF(D293&gt;=2487.9,2487.9*0.16,IF(D293&lt;2487.9,D293*0.16))</f>
        <v>398.064</v>
      </c>
    </row>
    <row r="294">
      <c r="A294" s="14" t="str">
        <f>'PC Geral'!A292</f>
        <v>415-DT-CG</v>
      </c>
      <c r="B294" s="19" t="str">
        <f t="shared" si="1"/>
        <v>Leve B</v>
      </c>
      <c r="C294" s="22">
        <f>'PC Geral'!AV292</f>
        <v>9951.6</v>
      </c>
      <c r="D294" s="22">
        <f>'PC Geral'!AX292</f>
        <v>6625.790584</v>
      </c>
      <c r="E294" s="22">
        <f t="shared" ref="E294:E302" si="48">IF(D294&gt;=1138.5,1138.5*0.16,IF(D294&lt;1138.5,0))</f>
        <v>182.16</v>
      </c>
      <c r="F294" s="22">
        <f t="shared" ref="F294:F302" si="49">IF(D294&gt;=1138.5,1138.5*0.16,IF(D294&lt;1138.5,D294*0.16))</f>
        <v>182.16</v>
      </c>
    </row>
    <row r="295">
      <c r="A295" s="14" t="str">
        <f>'PC Geral'!A293</f>
        <v>416-DT-CG</v>
      </c>
      <c r="B295" s="19" t="str">
        <f t="shared" si="1"/>
        <v>Leve A</v>
      </c>
      <c r="C295" s="22">
        <f>'PC Geral'!AV293</f>
        <v>4554</v>
      </c>
      <c r="D295" s="22">
        <f>'PC Geral'!AX293</f>
        <v>1249.734436</v>
      </c>
      <c r="E295" s="22">
        <f t="shared" si="48"/>
        <v>182.16</v>
      </c>
      <c r="F295" s="22">
        <f t="shared" si="49"/>
        <v>182.16</v>
      </c>
    </row>
    <row r="296">
      <c r="A296" s="14" t="str">
        <f>'PC Geral'!A294</f>
        <v>417-DT-CG</v>
      </c>
      <c r="B296" s="19" t="str">
        <f t="shared" si="1"/>
        <v>Leve A</v>
      </c>
      <c r="C296" s="22">
        <f>'PC Geral'!AV294</f>
        <v>4554</v>
      </c>
      <c r="D296" s="22">
        <f>'PC Geral'!AX294</f>
        <v>1381.11675</v>
      </c>
      <c r="E296" s="22">
        <f t="shared" si="48"/>
        <v>182.16</v>
      </c>
      <c r="F296" s="22">
        <f t="shared" si="49"/>
        <v>182.16</v>
      </c>
    </row>
    <row r="297">
      <c r="A297" s="14" t="str">
        <f>'PC Geral'!A295</f>
        <v>418-DT-CG</v>
      </c>
      <c r="B297" s="19" t="str">
        <f t="shared" si="1"/>
        <v>Leve A</v>
      </c>
      <c r="C297" s="22">
        <f>'PC Geral'!AV295</f>
        <v>4554</v>
      </c>
      <c r="D297" s="22">
        <f>'PC Geral'!AX295</f>
        <v>1576.018212</v>
      </c>
      <c r="E297" s="22">
        <f t="shared" si="48"/>
        <v>182.16</v>
      </c>
      <c r="F297" s="22">
        <f t="shared" si="49"/>
        <v>182.16</v>
      </c>
    </row>
    <row r="298">
      <c r="A298" s="14" t="str">
        <f>'PC Geral'!A296</f>
        <v>422-DT-CG</v>
      </c>
      <c r="B298" s="19" t="str">
        <f t="shared" si="1"/>
        <v>Leve A</v>
      </c>
      <c r="C298" s="22">
        <f>'PC Geral'!AV296</f>
        <v>4554</v>
      </c>
      <c r="D298" s="22">
        <f>'PC Geral'!AX296</f>
        <v>1167.680824</v>
      </c>
      <c r="E298" s="22">
        <f t="shared" si="48"/>
        <v>182.16</v>
      </c>
      <c r="F298" s="22">
        <f t="shared" si="49"/>
        <v>182.16</v>
      </c>
    </row>
    <row r="299">
      <c r="A299" s="14" t="str">
        <f>'PC Geral'!A297</f>
        <v>423-DT-CG</v>
      </c>
      <c r="B299" s="19" t="str">
        <f t="shared" si="1"/>
        <v>Leve A</v>
      </c>
      <c r="C299" s="22">
        <f>'PC Geral'!AV297</f>
        <v>4554</v>
      </c>
      <c r="D299" s="22">
        <f>'PC Geral'!AX297</f>
        <v>400.2382143</v>
      </c>
      <c r="E299" s="22">
        <f t="shared" si="48"/>
        <v>0</v>
      </c>
      <c r="F299" s="22">
        <f t="shared" si="49"/>
        <v>64.03811429</v>
      </c>
    </row>
    <row r="300">
      <c r="A300" s="14" t="str">
        <f>'PC Geral'!A298</f>
        <v>424-DT-CG</v>
      </c>
      <c r="B300" s="19" t="str">
        <f t="shared" si="1"/>
        <v>Leve A</v>
      </c>
      <c r="C300" s="22">
        <f>'PC Geral'!AV298</f>
        <v>4554</v>
      </c>
      <c r="D300" s="22">
        <f>'PC Geral'!AX298</f>
        <v>942.8539261</v>
      </c>
      <c r="E300" s="22">
        <f t="shared" si="48"/>
        <v>0</v>
      </c>
      <c r="F300" s="22">
        <f t="shared" si="49"/>
        <v>150.8566282</v>
      </c>
    </row>
    <row r="301">
      <c r="A301" s="14" t="str">
        <f>'PC Geral'!A299</f>
        <v>426-DT-CG</v>
      </c>
      <c r="B301" s="19" t="str">
        <f t="shared" si="1"/>
        <v>Leve A</v>
      </c>
      <c r="C301" s="22">
        <f>'PC Geral'!AV299</f>
        <v>4554</v>
      </c>
      <c r="D301" s="22">
        <f>'PC Geral'!AX299</f>
        <v>538.2813504</v>
      </c>
      <c r="E301" s="22">
        <f t="shared" si="48"/>
        <v>0</v>
      </c>
      <c r="F301" s="22">
        <f t="shared" si="49"/>
        <v>86.12501606</v>
      </c>
    </row>
    <row r="302">
      <c r="A302" s="14" t="str">
        <f>'PC Geral'!A300</f>
        <v>428-DT-CG</v>
      </c>
      <c r="B302" s="19" t="str">
        <f t="shared" si="1"/>
        <v>Leve A</v>
      </c>
      <c r="C302" s="22">
        <f>'PC Geral'!AV300</f>
        <v>4554</v>
      </c>
      <c r="D302" s="22">
        <f>'PC Geral'!AX300</f>
        <v>1684.135913</v>
      </c>
      <c r="E302" s="22">
        <f t="shared" si="48"/>
        <v>182.16</v>
      </c>
      <c r="F302" s="22">
        <f t="shared" si="49"/>
        <v>182.16</v>
      </c>
    </row>
    <row r="303">
      <c r="A303" s="14" t="str">
        <f>'PC Geral'!A301</f>
        <v>431-DT-CG</v>
      </c>
      <c r="B303" s="19" t="str">
        <f t="shared" si="1"/>
        <v>Leve A</v>
      </c>
      <c r="C303" s="22">
        <f>'PC Geral'!AV301</f>
        <v>4554</v>
      </c>
      <c r="D303" s="22">
        <f>'PC Geral'!AX301</f>
        <v>911.8666207</v>
      </c>
      <c r="E303" s="22">
        <f>IF(D303&gt;=2487.9,2487.9*0.16,IF(D303&lt;2487.9,0))</f>
        <v>0</v>
      </c>
      <c r="F303" s="22">
        <f>IF(D303&gt;=2487.9,2487.9*0.16,IF(D303&lt;2487.9,D303*0.16))</f>
        <v>145.8986593</v>
      </c>
    </row>
    <row r="304">
      <c r="A304" s="14" t="str">
        <f>'PC Geral'!A302</f>
        <v>432-DT-CG</v>
      </c>
      <c r="B304" s="19" t="str">
        <f t="shared" si="1"/>
        <v>Leve A</v>
      </c>
      <c r="C304" s="22">
        <f>'PC Geral'!AV302</f>
        <v>4554</v>
      </c>
      <c r="D304" s="22">
        <f>'PC Geral'!AX302</f>
        <v>3260.627141</v>
      </c>
      <c r="E304" s="22">
        <f t="shared" ref="E304:E310" si="50">IF(D304&gt;=1138.5,1138.5*0.16,IF(D304&lt;1138.5,0))</f>
        <v>182.16</v>
      </c>
      <c r="F304" s="22">
        <f t="shared" ref="F304:F310" si="51">IF(D304&gt;=1138.5,1138.5*0.16,IF(D304&lt;1138.5,D304*0.16))</f>
        <v>182.16</v>
      </c>
    </row>
    <row r="305">
      <c r="A305" s="14" t="str">
        <f>'PC Geral'!A303</f>
        <v>433-DT-CG</v>
      </c>
      <c r="B305" s="19" t="str">
        <f t="shared" si="1"/>
        <v>Leve B</v>
      </c>
      <c r="C305" s="22">
        <f>'PC Geral'!AV303</f>
        <v>9951.6</v>
      </c>
      <c r="D305" s="22">
        <f>'PC Geral'!AX303</f>
        <v>6196.21579</v>
      </c>
      <c r="E305" s="22">
        <f t="shared" si="50"/>
        <v>182.16</v>
      </c>
      <c r="F305" s="22">
        <f t="shared" si="51"/>
        <v>182.16</v>
      </c>
    </row>
    <row r="306">
      <c r="A306" s="14" t="str">
        <f>'PC Geral'!A304</f>
        <v>435-DT-CG</v>
      </c>
      <c r="B306" s="19" t="str">
        <f t="shared" si="1"/>
        <v>Leve A</v>
      </c>
      <c r="C306" s="22">
        <f>'PC Geral'!AV304</f>
        <v>4554</v>
      </c>
      <c r="D306" s="22">
        <f>'PC Geral'!AX304</f>
        <v>993.9202331</v>
      </c>
      <c r="E306" s="22">
        <f t="shared" si="50"/>
        <v>0</v>
      </c>
      <c r="F306" s="22">
        <f t="shared" si="51"/>
        <v>159.0272373</v>
      </c>
    </row>
    <row r="307">
      <c r="A307" s="14" t="str">
        <f>'PC Geral'!A305</f>
        <v>436-DT-CG</v>
      </c>
      <c r="B307" s="19" t="str">
        <f t="shared" si="1"/>
        <v>Leve A</v>
      </c>
      <c r="C307" s="22">
        <f>'PC Geral'!AV305</f>
        <v>4554</v>
      </c>
      <c r="D307" s="22">
        <f>'PC Geral'!AX305</f>
        <v>2842.539852</v>
      </c>
      <c r="E307" s="22">
        <f t="shared" si="50"/>
        <v>182.16</v>
      </c>
      <c r="F307" s="22">
        <f t="shared" si="51"/>
        <v>182.16</v>
      </c>
    </row>
    <row r="308">
      <c r="A308" s="14" t="str">
        <f>'PC Geral'!A306</f>
        <v>437-DT-CG</v>
      </c>
      <c r="B308" s="19" t="str">
        <f t="shared" si="1"/>
        <v>Leve A</v>
      </c>
      <c r="C308" s="22">
        <f>'PC Geral'!AV306</f>
        <v>4554</v>
      </c>
      <c r="D308" s="22">
        <f>'PC Geral'!AX306</f>
        <v>1431.21772</v>
      </c>
      <c r="E308" s="22">
        <f t="shared" si="50"/>
        <v>182.16</v>
      </c>
      <c r="F308" s="22">
        <f t="shared" si="51"/>
        <v>182.16</v>
      </c>
    </row>
    <row r="309">
      <c r="A309" s="14" t="str">
        <f>'PC Geral'!A307</f>
        <v>443-DT-CG</v>
      </c>
      <c r="B309" s="19" t="str">
        <f t="shared" si="1"/>
        <v>Leve A</v>
      </c>
      <c r="C309" s="22">
        <f>'PC Geral'!AV307</f>
        <v>4554</v>
      </c>
      <c r="D309" s="22">
        <f>'PC Geral'!AX307</f>
        <v>4554</v>
      </c>
      <c r="E309" s="22">
        <f t="shared" si="50"/>
        <v>182.16</v>
      </c>
      <c r="F309" s="22">
        <f t="shared" si="51"/>
        <v>182.16</v>
      </c>
    </row>
    <row r="310">
      <c r="A310" s="14" t="str">
        <f>'PC Geral'!A308</f>
        <v>444-DT-CG</v>
      </c>
      <c r="B310" s="19" t="str">
        <f t="shared" si="1"/>
        <v>Leve A</v>
      </c>
      <c r="C310" s="22">
        <f>'PC Geral'!AV308</f>
        <v>4554</v>
      </c>
      <c r="D310" s="22">
        <f>'PC Geral'!AX308</f>
        <v>258.4302654</v>
      </c>
      <c r="E310" s="22">
        <f t="shared" si="50"/>
        <v>0</v>
      </c>
      <c r="F310" s="22">
        <f t="shared" si="51"/>
        <v>41.34884247</v>
      </c>
    </row>
    <row r="311">
      <c r="A311" s="14" t="str">
        <f>'PC Geral'!A309</f>
        <v>445-DT-CG</v>
      </c>
      <c r="B311" s="19" t="str">
        <f t="shared" si="1"/>
        <v>Leve A</v>
      </c>
      <c r="C311" s="22">
        <f>'PC Geral'!AV309</f>
        <v>4554</v>
      </c>
      <c r="D311" s="22">
        <f>'PC Geral'!AX309</f>
        <v>1973.736898</v>
      </c>
      <c r="E311" s="22">
        <f>IF(D311&gt;=2487.9,2487.9*0.16,IF(D311&lt;2487.9,0))</f>
        <v>0</v>
      </c>
      <c r="F311" s="22">
        <f>IF(D311&gt;=2487.9,2487.9*0.16,IF(D311&lt;2487.9,D311*0.16))</f>
        <v>315.7979037</v>
      </c>
    </row>
    <row r="312">
      <c r="A312" s="14" t="str">
        <f>'PC Geral'!A310</f>
        <v>446-DT-CG</v>
      </c>
      <c r="B312" s="19" t="str">
        <f t="shared" si="1"/>
        <v>Leve A</v>
      </c>
      <c r="C312" s="22">
        <f>'PC Geral'!AV310</f>
        <v>4554</v>
      </c>
      <c r="D312" s="22">
        <f>'PC Geral'!AX310</f>
        <v>1585.671579</v>
      </c>
      <c r="E312" s="22">
        <f t="shared" ref="E312:E320" si="52">IF(D312&gt;=1138.5,1138.5*0.16,IF(D312&lt;1138.5,0))</f>
        <v>182.16</v>
      </c>
      <c r="F312" s="22">
        <f t="shared" ref="F312:F320" si="53">IF(D312&gt;=1138.5,1138.5*0.16,IF(D312&lt;1138.5,D312*0.16))</f>
        <v>182.16</v>
      </c>
    </row>
    <row r="313">
      <c r="A313" s="14" t="str">
        <f>'PC Geral'!A311</f>
        <v>447-DT-CG</v>
      </c>
      <c r="B313" s="19" t="str">
        <f t="shared" si="1"/>
        <v>Leve A</v>
      </c>
      <c r="C313" s="22">
        <f>'PC Geral'!AV311</f>
        <v>4554</v>
      </c>
      <c r="D313" s="22">
        <f>'PC Geral'!AX311</f>
        <v>479.3958168</v>
      </c>
      <c r="E313" s="22">
        <f t="shared" si="52"/>
        <v>0</v>
      </c>
      <c r="F313" s="22">
        <f t="shared" si="53"/>
        <v>76.70333069</v>
      </c>
    </row>
    <row r="314">
      <c r="A314" s="14" t="str">
        <f>'PC Geral'!A312</f>
        <v>448-DT-CG</v>
      </c>
      <c r="B314" s="19" t="str">
        <f t="shared" si="1"/>
        <v>Leve A</v>
      </c>
      <c r="C314" s="22">
        <f>'PC Geral'!AV312</f>
        <v>4554</v>
      </c>
      <c r="D314" s="22">
        <f>'PC Geral'!AX312</f>
        <v>1423.495027</v>
      </c>
      <c r="E314" s="22">
        <f t="shared" si="52"/>
        <v>182.16</v>
      </c>
      <c r="F314" s="22">
        <f t="shared" si="53"/>
        <v>182.16</v>
      </c>
    </row>
    <row r="315">
      <c r="A315" s="14" t="str">
        <f>'PC Geral'!A313</f>
        <v>450-DT-CG</v>
      </c>
      <c r="B315" s="19" t="str">
        <f t="shared" si="1"/>
        <v>Leve B</v>
      </c>
      <c r="C315" s="22">
        <f>'PC Geral'!AV313</f>
        <v>9951.6</v>
      </c>
      <c r="D315" s="22">
        <f>'PC Geral'!AX313</f>
        <v>2877.388504</v>
      </c>
      <c r="E315" s="22">
        <f t="shared" si="52"/>
        <v>182.16</v>
      </c>
      <c r="F315" s="22">
        <f t="shared" si="53"/>
        <v>182.16</v>
      </c>
    </row>
    <row r="316">
      <c r="A316" s="14" t="str">
        <f>'PC Geral'!A314</f>
        <v>451-DT-CG</v>
      </c>
      <c r="B316" s="19" t="str">
        <f t="shared" si="1"/>
        <v>Leve A</v>
      </c>
      <c r="C316" s="22">
        <f>'PC Geral'!AV314</f>
        <v>4554</v>
      </c>
      <c r="D316" s="22">
        <f>'PC Geral'!AX314</f>
        <v>1225.601021</v>
      </c>
      <c r="E316" s="22">
        <f t="shared" si="52"/>
        <v>182.16</v>
      </c>
      <c r="F316" s="22">
        <f t="shared" si="53"/>
        <v>182.16</v>
      </c>
    </row>
    <row r="317">
      <c r="A317" s="14" t="str">
        <f>'PC Geral'!A315</f>
        <v>453-DT-CG</v>
      </c>
      <c r="B317" s="19" t="str">
        <f t="shared" si="1"/>
        <v>Leve A</v>
      </c>
      <c r="C317" s="22">
        <f>'PC Geral'!AV315</f>
        <v>4554</v>
      </c>
      <c r="D317" s="22">
        <f>'PC Geral'!AX315</f>
        <v>958.2027783</v>
      </c>
      <c r="E317" s="22">
        <f t="shared" si="52"/>
        <v>0</v>
      </c>
      <c r="F317" s="22">
        <f t="shared" si="53"/>
        <v>153.3124445</v>
      </c>
    </row>
    <row r="318">
      <c r="A318" s="14" t="str">
        <f>'PC Geral'!A316</f>
        <v>456-DT-CG</v>
      </c>
      <c r="B318" s="19" t="str">
        <f t="shared" si="1"/>
        <v>Leve A</v>
      </c>
      <c r="C318" s="22">
        <f>'PC Geral'!AV316</f>
        <v>4554</v>
      </c>
      <c r="D318" s="22">
        <f>'PC Geral'!AX316</f>
        <v>1587.602252</v>
      </c>
      <c r="E318" s="22">
        <f t="shared" si="52"/>
        <v>182.16</v>
      </c>
      <c r="F318" s="22">
        <f t="shared" si="53"/>
        <v>182.16</v>
      </c>
    </row>
    <row r="319">
      <c r="A319" s="14" t="str">
        <f>'PC Geral'!A317</f>
        <v>461-DT-CG</v>
      </c>
      <c r="B319" s="19" t="str">
        <f t="shared" si="1"/>
        <v>Leve A</v>
      </c>
      <c r="C319" s="22">
        <f>'PC Geral'!AV317</f>
        <v>4554</v>
      </c>
      <c r="D319" s="22">
        <f>'PC Geral'!AX317</f>
        <v>3711.342807</v>
      </c>
      <c r="E319" s="22">
        <f t="shared" si="52"/>
        <v>182.16</v>
      </c>
      <c r="F319" s="22">
        <f t="shared" si="53"/>
        <v>182.16</v>
      </c>
    </row>
    <row r="320">
      <c r="A320" s="14" t="str">
        <f>'PC Geral'!A318</f>
        <v>462-DT-CG</v>
      </c>
      <c r="B320" s="19" t="str">
        <f t="shared" si="1"/>
        <v>Leve A</v>
      </c>
      <c r="C320" s="22">
        <f>'PC Geral'!AV318</f>
        <v>4554</v>
      </c>
      <c r="D320" s="22">
        <f>'PC Geral'!AX318</f>
        <v>900.2825813</v>
      </c>
      <c r="E320" s="22">
        <f t="shared" si="52"/>
        <v>0</v>
      </c>
      <c r="F320" s="22">
        <f t="shared" si="53"/>
        <v>144.045213</v>
      </c>
    </row>
    <row r="321">
      <c r="A321" s="14" t="str">
        <f>'PC Geral'!A319</f>
        <v>463-DT-CG</v>
      </c>
      <c r="B321" s="19" t="str">
        <f t="shared" si="1"/>
        <v>Leve A</v>
      </c>
      <c r="C321" s="22">
        <f>'PC Geral'!AV319</f>
        <v>4554</v>
      </c>
      <c r="D321" s="22">
        <f>'PC Geral'!AX319</f>
        <v>79.74645784</v>
      </c>
      <c r="E321" s="22">
        <f>IF(D321&gt;=2487.9,2487.9*0.16,IF(D321&lt;2487.9,0))</f>
        <v>0</v>
      </c>
      <c r="F321" s="22">
        <f>IF(D321&gt;=2487.9,2487.9*0.16,IF(D321&lt;2487.9,D321*0.16))</f>
        <v>12.75943325</v>
      </c>
    </row>
    <row r="322">
      <c r="A322" s="14" t="str">
        <f>'PC Geral'!A320</f>
        <v>465-DT-CG</v>
      </c>
      <c r="B322" s="19" t="str">
        <f t="shared" si="1"/>
        <v>Leve A</v>
      </c>
      <c r="C322" s="22">
        <f>'PC Geral'!AV320</f>
        <v>4554</v>
      </c>
      <c r="D322" s="22">
        <f>'PC Geral'!AX320</f>
        <v>622.265636</v>
      </c>
      <c r="E322" s="22">
        <f>IF(D322&gt;=1138.5,1138.5*0.16,IF(D322&lt;1138.5,0))</f>
        <v>0</v>
      </c>
      <c r="F322" s="22">
        <f>IF(D322&gt;=1138.5,1138.5*0.16,IF(D322&lt;1138.5,D322*0.16))</f>
        <v>99.56250175</v>
      </c>
    </row>
    <row r="323">
      <c r="A323" s="14" t="str">
        <f>'PC Geral'!A321</f>
        <v>469-DT-CG</v>
      </c>
      <c r="B323" s="19" t="str">
        <f t="shared" si="1"/>
        <v>Leve A</v>
      </c>
      <c r="C323" s="22">
        <f>'PC Geral'!AV321</f>
        <v>4554</v>
      </c>
      <c r="D323" s="22">
        <f>'PC Geral'!AX321</f>
        <v>1393.569592</v>
      </c>
      <c r="E323" s="22">
        <f>IF(D323&gt;=2487.9,2487.9*0.16,IF(D323&lt;2487.9,0))</f>
        <v>0</v>
      </c>
      <c r="F323" s="22">
        <f>IF(D323&gt;=2487.9,2487.9*0.16,IF(D323&lt;2487.9,D323*0.16))</f>
        <v>222.9711347</v>
      </c>
    </row>
    <row r="324">
      <c r="A324" s="14" t="str">
        <f>'PC Geral'!A322</f>
        <v>471-DT-CG</v>
      </c>
      <c r="B324" s="19" t="str">
        <f t="shared" si="1"/>
        <v>Leve A</v>
      </c>
      <c r="C324" s="22">
        <f>'PC Geral'!AV322</f>
        <v>4554</v>
      </c>
      <c r="D324" s="22">
        <f>'PC Geral'!AX322</f>
        <v>397.3422045</v>
      </c>
      <c r="E324" s="22">
        <f t="shared" ref="E324:E329" si="54">IF(D324&gt;=1138.5,1138.5*0.16,IF(D324&lt;1138.5,0))</f>
        <v>0</v>
      </c>
      <c r="F324" s="22">
        <f t="shared" ref="F324:F329" si="55">IF(D324&gt;=1138.5,1138.5*0.16,IF(D324&lt;1138.5,D324*0.16))</f>
        <v>63.57475271</v>
      </c>
    </row>
    <row r="325">
      <c r="A325" s="14" t="str">
        <f>'PC Geral'!A323</f>
        <v>472-DT-CG</v>
      </c>
      <c r="B325" s="19" t="str">
        <f t="shared" si="1"/>
        <v>Leve A</v>
      </c>
      <c r="C325" s="22">
        <f>'PC Geral'!AV323</f>
        <v>4554</v>
      </c>
      <c r="D325" s="22">
        <f>'PC Geral'!AX323</f>
        <v>1767.251396</v>
      </c>
      <c r="E325" s="22">
        <f t="shared" si="54"/>
        <v>182.16</v>
      </c>
      <c r="F325" s="22">
        <f t="shared" si="55"/>
        <v>182.16</v>
      </c>
    </row>
    <row r="326">
      <c r="A326" s="14" t="str">
        <f>'PC Geral'!A324</f>
        <v>474-DT-CG</v>
      </c>
      <c r="B326" s="19" t="str">
        <f t="shared" si="1"/>
        <v>Leve A</v>
      </c>
      <c r="C326" s="22">
        <f>'PC Geral'!AV324</f>
        <v>4554</v>
      </c>
      <c r="D326" s="22">
        <f>'PC Geral'!AX324</f>
        <v>870.3571462</v>
      </c>
      <c r="E326" s="22">
        <f t="shared" si="54"/>
        <v>0</v>
      </c>
      <c r="F326" s="22">
        <f t="shared" si="55"/>
        <v>139.2571434</v>
      </c>
    </row>
    <row r="327">
      <c r="A327" s="14" t="str">
        <f>'PC Geral'!A325</f>
        <v>477-DT-CG</v>
      </c>
      <c r="B327" s="19" t="str">
        <f t="shared" si="1"/>
        <v>Leve A</v>
      </c>
      <c r="C327" s="22">
        <f>'PC Geral'!AV325</f>
        <v>4554</v>
      </c>
      <c r="D327" s="22">
        <f>'PC Geral'!AX325</f>
        <v>1563.468836</v>
      </c>
      <c r="E327" s="22">
        <f t="shared" si="54"/>
        <v>182.16</v>
      </c>
      <c r="F327" s="22">
        <f t="shared" si="55"/>
        <v>182.16</v>
      </c>
    </row>
    <row r="328">
      <c r="A328" s="14" t="str">
        <f>'PC Geral'!A326</f>
        <v>479-DT-CG</v>
      </c>
      <c r="B328" s="19" t="str">
        <f t="shared" si="1"/>
        <v>Leve A</v>
      </c>
      <c r="C328" s="22">
        <f>'PC Geral'!AV326</f>
        <v>4554</v>
      </c>
      <c r="D328" s="22">
        <f>'PC Geral'!AX326</f>
        <v>570.1374587</v>
      </c>
      <c r="E328" s="22">
        <f t="shared" si="54"/>
        <v>0</v>
      </c>
      <c r="F328" s="22">
        <f t="shared" si="55"/>
        <v>91.22199339</v>
      </c>
    </row>
    <row r="329">
      <c r="A329" s="14" t="str">
        <f>'PC Geral'!A327</f>
        <v>480-DT-CG</v>
      </c>
      <c r="B329" s="19" t="str">
        <f t="shared" si="1"/>
        <v>Leve A</v>
      </c>
      <c r="C329" s="22">
        <f>'PC Geral'!AV327</f>
        <v>4554</v>
      </c>
      <c r="D329" s="22">
        <f>'PC Geral'!AX327</f>
        <v>4000.943792</v>
      </c>
      <c r="E329" s="22">
        <f t="shared" si="54"/>
        <v>182.16</v>
      </c>
      <c r="F329" s="22">
        <f t="shared" si="55"/>
        <v>182.16</v>
      </c>
    </row>
    <row r="330">
      <c r="A330" s="14" t="str">
        <f>'PC Geral'!A328</f>
        <v>481-DT-CG</v>
      </c>
      <c r="B330" s="19" t="str">
        <f t="shared" si="1"/>
        <v>Leve A</v>
      </c>
      <c r="C330" s="22">
        <f>'PC Geral'!AV328</f>
        <v>4554</v>
      </c>
      <c r="D330" s="22">
        <f>'PC Geral'!AX328</f>
        <v>1524.855372</v>
      </c>
      <c r="E330" s="22">
        <f>IF(D330&gt;=2487.9,2487.9*0.16,IF(D330&lt;2487.9,0))</f>
        <v>0</v>
      </c>
      <c r="F330" s="22">
        <f>IF(D330&gt;=2487.9,2487.9*0.16,IF(D330&lt;2487.9,D330*0.16))</f>
        <v>243.9768595</v>
      </c>
    </row>
    <row r="331">
      <c r="A331" s="14" t="str">
        <f>'PC Geral'!A329</f>
        <v>482-DT-CG</v>
      </c>
      <c r="B331" s="19" t="str">
        <f t="shared" si="1"/>
        <v>Leve A</v>
      </c>
      <c r="C331" s="22">
        <f>'PC Geral'!AV329</f>
        <v>4554</v>
      </c>
      <c r="D331" s="22">
        <f>'PC Geral'!AX329</f>
        <v>1206.294289</v>
      </c>
      <c r="E331" s="22">
        <f t="shared" ref="E331:E350" si="56">IF(D331&gt;=1138.5,1138.5*0.16,IF(D331&lt;1138.5,0))</f>
        <v>182.16</v>
      </c>
      <c r="F331" s="22">
        <f t="shared" ref="F331:F350" si="57">IF(D331&gt;=1138.5,1138.5*0.16,IF(D331&lt;1138.5,D331*0.16))</f>
        <v>182.16</v>
      </c>
    </row>
    <row r="332">
      <c r="A332" s="14" t="str">
        <f>'PC Geral'!A330</f>
        <v>483-DT-CG</v>
      </c>
      <c r="B332" s="19" t="str">
        <f t="shared" si="1"/>
        <v>Leve B</v>
      </c>
      <c r="C332" s="22">
        <f>'PC Geral'!AV330</f>
        <v>9951.6</v>
      </c>
      <c r="D332" s="22">
        <f>'PC Geral'!AX330</f>
        <v>9951.6</v>
      </c>
      <c r="E332" s="22">
        <f t="shared" si="56"/>
        <v>182.16</v>
      </c>
      <c r="F332" s="22">
        <f t="shared" si="57"/>
        <v>182.16</v>
      </c>
    </row>
    <row r="333">
      <c r="A333" s="14" t="str">
        <f>'PC Geral'!A331</f>
        <v>484-DT-CG</v>
      </c>
      <c r="B333" s="19" t="str">
        <f t="shared" si="1"/>
        <v>Leve A</v>
      </c>
      <c r="C333" s="22">
        <f>'PC Geral'!AV331</f>
        <v>4554</v>
      </c>
      <c r="D333" s="22">
        <f>'PC Geral'!AX331</f>
        <v>588.4788544</v>
      </c>
      <c r="E333" s="22">
        <f t="shared" si="56"/>
        <v>0</v>
      </c>
      <c r="F333" s="22">
        <f t="shared" si="57"/>
        <v>94.15661671</v>
      </c>
    </row>
    <row r="334">
      <c r="A334" s="14" t="str">
        <f>'PC Geral'!A332</f>
        <v>485-DT-CG</v>
      </c>
      <c r="B334" s="19" t="str">
        <f t="shared" si="1"/>
        <v>Leve B</v>
      </c>
      <c r="C334" s="22">
        <f>'PC Geral'!AV332</f>
        <v>9951.6</v>
      </c>
      <c r="D334" s="22">
        <f>'PC Geral'!AX332</f>
        <v>4472.02806</v>
      </c>
      <c r="E334" s="22">
        <f t="shared" si="56"/>
        <v>182.16</v>
      </c>
      <c r="F334" s="22">
        <f t="shared" si="57"/>
        <v>182.16</v>
      </c>
    </row>
    <row r="335">
      <c r="A335" s="14" t="str">
        <f>'PC Geral'!A333</f>
        <v>486-DT-CG</v>
      </c>
      <c r="B335" s="19" t="str">
        <f t="shared" si="1"/>
        <v>Leve A</v>
      </c>
      <c r="C335" s="22">
        <f>'PC Geral'!AV333</f>
        <v>4554</v>
      </c>
      <c r="D335" s="22">
        <f>'PC Geral'!AX333</f>
        <v>2541.354828</v>
      </c>
      <c r="E335" s="22">
        <f t="shared" si="56"/>
        <v>182.16</v>
      </c>
      <c r="F335" s="22">
        <f t="shared" si="57"/>
        <v>182.16</v>
      </c>
    </row>
    <row r="336">
      <c r="A336" s="14" t="str">
        <f>'PC Geral'!A334</f>
        <v>487-DT-CG</v>
      </c>
      <c r="B336" s="19" t="str">
        <f t="shared" si="1"/>
        <v>Leve A</v>
      </c>
      <c r="C336" s="22">
        <f>'PC Geral'!AV334</f>
        <v>4554</v>
      </c>
      <c r="D336" s="22">
        <f>'PC Geral'!AX334</f>
        <v>435.9556691</v>
      </c>
      <c r="E336" s="22">
        <f t="shared" si="56"/>
        <v>0</v>
      </c>
      <c r="F336" s="22">
        <f t="shared" si="57"/>
        <v>69.75290706</v>
      </c>
    </row>
    <row r="337">
      <c r="A337" s="14" t="str">
        <f>'PC Geral'!A335</f>
        <v>491-DT-CG</v>
      </c>
      <c r="B337" s="19" t="str">
        <f t="shared" si="1"/>
        <v>Leve A</v>
      </c>
      <c r="C337" s="22">
        <f>'PC Geral'!AV335</f>
        <v>4554</v>
      </c>
      <c r="D337" s="22">
        <f>'PC Geral'!AX335</f>
        <v>764.1701185</v>
      </c>
      <c r="E337" s="22">
        <f t="shared" si="56"/>
        <v>0</v>
      </c>
      <c r="F337" s="22">
        <f t="shared" si="57"/>
        <v>122.267219</v>
      </c>
    </row>
    <row r="338">
      <c r="A338" s="14" t="str">
        <f>'PC Geral'!A336</f>
        <v>492-DT-CG</v>
      </c>
      <c r="B338" s="19" t="str">
        <f t="shared" si="1"/>
        <v>Leve A</v>
      </c>
      <c r="C338" s="22">
        <f>'PC Geral'!AV336</f>
        <v>4554</v>
      </c>
      <c r="D338" s="22">
        <f>'PC Geral'!AX336</f>
        <v>1064.389806</v>
      </c>
      <c r="E338" s="22">
        <f t="shared" si="56"/>
        <v>0</v>
      </c>
      <c r="F338" s="22">
        <f t="shared" si="57"/>
        <v>170.302369</v>
      </c>
    </row>
    <row r="339">
      <c r="A339" s="14" t="str">
        <f>'PC Geral'!A337</f>
        <v>493-DT-CG</v>
      </c>
      <c r="B339" s="19" t="str">
        <f t="shared" si="1"/>
        <v>Leve A</v>
      </c>
      <c r="C339" s="22">
        <f>'PC Geral'!AV337</f>
        <v>4554</v>
      </c>
      <c r="D339" s="22">
        <f>'PC Geral'!AX337</f>
        <v>1095.280578</v>
      </c>
      <c r="E339" s="22">
        <f t="shared" si="56"/>
        <v>0</v>
      </c>
      <c r="F339" s="22">
        <f t="shared" si="57"/>
        <v>175.2448924</v>
      </c>
    </row>
    <row r="340">
      <c r="A340" s="14" t="str">
        <f>'PC Geral'!A338</f>
        <v>494-DT-CG</v>
      </c>
      <c r="B340" s="19" t="str">
        <f t="shared" si="1"/>
        <v>Leve A</v>
      </c>
      <c r="C340" s="22">
        <f>'PC Geral'!AV338</f>
        <v>4554</v>
      </c>
      <c r="D340" s="22">
        <f>'PC Geral'!AX338</f>
        <v>1039.291054</v>
      </c>
      <c r="E340" s="22">
        <f t="shared" si="56"/>
        <v>0</v>
      </c>
      <c r="F340" s="22">
        <f t="shared" si="57"/>
        <v>166.2865686</v>
      </c>
    </row>
    <row r="341">
      <c r="A341" s="14" t="str">
        <f>'PC Geral'!A339</f>
        <v>495-DT-CG</v>
      </c>
      <c r="B341" s="19" t="str">
        <f t="shared" si="1"/>
        <v>Leve B</v>
      </c>
      <c r="C341" s="22">
        <f>'PC Geral'!AV339</f>
        <v>9951.6</v>
      </c>
      <c r="D341" s="22">
        <f>'PC Geral'!AX339</f>
        <v>9951.6</v>
      </c>
      <c r="E341" s="22">
        <f t="shared" si="56"/>
        <v>182.16</v>
      </c>
      <c r="F341" s="22">
        <f t="shared" si="57"/>
        <v>182.16</v>
      </c>
    </row>
    <row r="342">
      <c r="A342" s="14" t="str">
        <f>'PC Geral'!A340</f>
        <v>496-DT-CG</v>
      </c>
      <c r="B342" s="19" t="str">
        <f t="shared" si="1"/>
        <v>Leve A</v>
      </c>
      <c r="C342" s="22">
        <f>'PC Geral'!AV340</f>
        <v>4554</v>
      </c>
      <c r="D342" s="22">
        <f>'PC Geral'!AX340</f>
        <v>429.1983128</v>
      </c>
      <c r="E342" s="22">
        <f t="shared" si="56"/>
        <v>0</v>
      </c>
      <c r="F342" s="22">
        <f t="shared" si="57"/>
        <v>68.67173005</v>
      </c>
    </row>
    <row r="343">
      <c r="A343" s="14" t="str">
        <f>'PC Geral'!A341</f>
        <v>499-DT-CG</v>
      </c>
      <c r="B343" s="19" t="str">
        <f t="shared" si="1"/>
        <v>Leve A</v>
      </c>
      <c r="C343" s="22">
        <f>'PC Geral'!AV341</f>
        <v>4554</v>
      </c>
      <c r="D343" s="22">
        <f>'PC Geral'!AX341</f>
        <v>2215.071052</v>
      </c>
      <c r="E343" s="22">
        <f t="shared" si="56"/>
        <v>182.16</v>
      </c>
      <c r="F343" s="22">
        <f t="shared" si="57"/>
        <v>182.16</v>
      </c>
    </row>
    <row r="344">
      <c r="A344" s="14" t="str">
        <f>'PC Geral'!A342</f>
        <v>501-DT-CG</v>
      </c>
      <c r="B344" s="19" t="str">
        <f t="shared" si="1"/>
        <v>Leve A</v>
      </c>
      <c r="C344" s="22">
        <f>'PC Geral'!AV342</f>
        <v>4554</v>
      </c>
      <c r="D344" s="22">
        <f>'PC Geral'!AX342</f>
        <v>1008.400282</v>
      </c>
      <c r="E344" s="22">
        <f t="shared" si="56"/>
        <v>0</v>
      </c>
      <c r="F344" s="22">
        <f t="shared" si="57"/>
        <v>161.3440452</v>
      </c>
    </row>
    <row r="345">
      <c r="A345" s="14" t="str">
        <f>'PC Geral'!A343</f>
        <v>505-DT-CG</v>
      </c>
      <c r="B345" s="19" t="str">
        <f t="shared" si="1"/>
        <v>Leve A</v>
      </c>
      <c r="C345" s="22">
        <f>'PC Geral'!AV343</f>
        <v>4554</v>
      </c>
      <c r="D345" s="22">
        <f>'PC Geral'!AX343</f>
        <v>649.2950612</v>
      </c>
      <c r="E345" s="22">
        <f t="shared" si="56"/>
        <v>0</v>
      </c>
      <c r="F345" s="22">
        <f t="shared" si="57"/>
        <v>103.8872098</v>
      </c>
    </row>
    <row r="346">
      <c r="A346" s="14" t="str">
        <f>'PC Geral'!A344</f>
        <v>507-DT-CG</v>
      </c>
      <c r="B346" s="19" t="str">
        <f t="shared" si="1"/>
        <v>Leve A</v>
      </c>
      <c r="C346" s="22">
        <f>'PC Geral'!AV344</f>
        <v>4554</v>
      </c>
      <c r="D346" s="22">
        <f>'PC Geral'!AX344</f>
        <v>1189.883566</v>
      </c>
      <c r="E346" s="22">
        <f t="shared" si="56"/>
        <v>182.16</v>
      </c>
      <c r="F346" s="22">
        <f t="shared" si="57"/>
        <v>182.16</v>
      </c>
    </row>
    <row r="347">
      <c r="A347" s="14" t="str">
        <f>'PC Geral'!A345</f>
        <v>509-DT-CG</v>
      </c>
      <c r="B347" s="19" t="str">
        <f t="shared" si="1"/>
        <v>Leve A</v>
      </c>
      <c r="C347" s="22">
        <f>'PC Geral'!AV345</f>
        <v>4554</v>
      </c>
      <c r="D347" s="22">
        <f>'PC Geral'!AX345</f>
        <v>1585.671579</v>
      </c>
      <c r="E347" s="22">
        <f t="shared" si="56"/>
        <v>182.16</v>
      </c>
      <c r="F347" s="22">
        <f t="shared" si="57"/>
        <v>182.16</v>
      </c>
    </row>
    <row r="348">
      <c r="A348" s="14" t="str">
        <f>'PC Geral'!A346</f>
        <v>510-DT-CG</v>
      </c>
      <c r="B348" s="19" t="str">
        <f t="shared" si="1"/>
        <v>Leve A</v>
      </c>
      <c r="C348" s="22">
        <f>'PC Geral'!AV346</f>
        <v>4554</v>
      </c>
      <c r="D348" s="22">
        <f>'PC Geral'!AX346</f>
        <v>604.8895769</v>
      </c>
      <c r="E348" s="22">
        <f t="shared" si="56"/>
        <v>0</v>
      </c>
      <c r="F348" s="22">
        <f t="shared" si="57"/>
        <v>96.7823323</v>
      </c>
    </row>
    <row r="349">
      <c r="A349" s="14" t="str">
        <f>'PC Geral'!A347</f>
        <v>512-DT-CG</v>
      </c>
      <c r="B349" s="19" t="str">
        <f t="shared" si="1"/>
        <v>Leve A</v>
      </c>
      <c r="C349" s="22">
        <f>'PC Geral'!AV347</f>
        <v>4554</v>
      </c>
      <c r="D349" s="22">
        <f>'PC Geral'!AX347</f>
        <v>262.2916119</v>
      </c>
      <c r="E349" s="22">
        <f t="shared" si="56"/>
        <v>0</v>
      </c>
      <c r="F349" s="22">
        <f t="shared" si="57"/>
        <v>41.9666579</v>
      </c>
    </row>
    <row r="350">
      <c r="A350" s="14" t="str">
        <f>'PC Geral'!A348</f>
        <v>514-DT-CG</v>
      </c>
      <c r="B350" s="19" t="str">
        <f t="shared" si="1"/>
        <v>Leve A</v>
      </c>
      <c r="C350" s="22">
        <f>'PC Geral'!AV348</f>
        <v>4554</v>
      </c>
      <c r="D350" s="22">
        <f>'PC Geral'!AX348</f>
        <v>1767.251396</v>
      </c>
      <c r="E350" s="22">
        <f t="shared" si="56"/>
        <v>182.16</v>
      </c>
      <c r="F350" s="22">
        <f t="shared" si="57"/>
        <v>182.16</v>
      </c>
    </row>
    <row r="351">
      <c r="A351" s="14" t="str">
        <f>'PC Geral'!A349</f>
        <v>515-DT-CG</v>
      </c>
      <c r="B351" s="19" t="str">
        <f t="shared" si="1"/>
        <v>Leve A</v>
      </c>
      <c r="C351" s="22">
        <f>'PC Geral'!AV349</f>
        <v>4554</v>
      </c>
      <c r="D351" s="22">
        <f>'PC Geral'!AX349</f>
        <v>670.6290004</v>
      </c>
      <c r="E351" s="22">
        <f>IF(D351&gt;=2487.9,2487.9*0.16,IF(D351&lt;2487.9,0))</f>
        <v>0</v>
      </c>
      <c r="F351" s="22">
        <f>IF(D351&gt;=2487.9,2487.9*0.16,IF(D351&lt;2487.9,D351*0.16))</f>
        <v>107.3006401</v>
      </c>
    </row>
    <row r="352">
      <c r="A352" s="14" t="str">
        <f>'PC Geral'!A350</f>
        <v>516-DT-CG</v>
      </c>
      <c r="B352" s="19" t="str">
        <f t="shared" si="1"/>
        <v>Leve A</v>
      </c>
      <c r="C352" s="22">
        <f>'PC Geral'!AV350</f>
        <v>4554</v>
      </c>
      <c r="D352" s="22">
        <f>'PC Geral'!AX350</f>
        <v>792.1648804</v>
      </c>
      <c r="E352" s="22">
        <f t="shared" ref="E352:E358" si="58">IF(D352&gt;=1138.5,1138.5*0.16,IF(D352&lt;1138.5,0))</f>
        <v>0</v>
      </c>
      <c r="F352" s="22">
        <f t="shared" ref="F352:F358" si="59">IF(D352&gt;=1138.5,1138.5*0.16,IF(D352&lt;1138.5,D352*0.16))</f>
        <v>126.7463809</v>
      </c>
    </row>
    <row r="353">
      <c r="A353" s="14" t="str">
        <f>'PC Geral'!A351</f>
        <v>517-DT-CG</v>
      </c>
      <c r="B353" s="19" t="str">
        <f t="shared" si="1"/>
        <v>Leve A</v>
      </c>
      <c r="C353" s="22">
        <f>'PC Geral'!AV351</f>
        <v>4554</v>
      </c>
      <c r="D353" s="22">
        <f>'PC Geral'!AX351</f>
        <v>299.8432063</v>
      </c>
      <c r="E353" s="22">
        <f t="shared" si="58"/>
        <v>0</v>
      </c>
      <c r="F353" s="22">
        <f t="shared" si="59"/>
        <v>47.974913</v>
      </c>
    </row>
    <row r="354">
      <c r="A354" s="14" t="str">
        <f>'PC Geral'!A352</f>
        <v>518-DT-CG</v>
      </c>
      <c r="B354" s="19" t="str">
        <f t="shared" si="1"/>
        <v>Leve A</v>
      </c>
      <c r="C354" s="22">
        <f>'PC Geral'!AV352</f>
        <v>4554</v>
      </c>
      <c r="D354" s="22">
        <f>'PC Geral'!AX352</f>
        <v>1101.072597</v>
      </c>
      <c r="E354" s="22">
        <f t="shared" si="58"/>
        <v>0</v>
      </c>
      <c r="F354" s="22">
        <f t="shared" si="59"/>
        <v>176.1716156</v>
      </c>
    </row>
    <row r="355">
      <c r="A355" s="14" t="str">
        <f>'PC Geral'!A353</f>
        <v>520-DT-CG</v>
      </c>
      <c r="B355" s="19" t="str">
        <f t="shared" si="1"/>
        <v>Leve A</v>
      </c>
      <c r="C355" s="22">
        <f>'PC Geral'!AV353</f>
        <v>4554</v>
      </c>
      <c r="D355" s="22">
        <f>'PC Geral'!AX353</f>
        <v>449.4703817</v>
      </c>
      <c r="E355" s="22">
        <f t="shared" si="58"/>
        <v>0</v>
      </c>
      <c r="F355" s="22">
        <f t="shared" si="59"/>
        <v>71.91526108</v>
      </c>
    </row>
    <row r="356">
      <c r="A356" s="14" t="str">
        <f>'PC Geral'!A354</f>
        <v>521-DT-CG</v>
      </c>
      <c r="B356" s="19" t="str">
        <f t="shared" si="1"/>
        <v>Leve A</v>
      </c>
      <c r="C356" s="22">
        <f>'PC Geral'!AV354</f>
        <v>4554</v>
      </c>
      <c r="D356" s="22">
        <f>'PC Geral'!AX354</f>
        <v>911.8666207</v>
      </c>
      <c r="E356" s="22">
        <f t="shared" si="58"/>
        <v>0</v>
      </c>
      <c r="F356" s="22">
        <f t="shared" si="59"/>
        <v>145.8986593</v>
      </c>
    </row>
    <row r="357">
      <c r="A357" s="14" t="str">
        <f>'PC Geral'!A355</f>
        <v>524-DT-CG</v>
      </c>
      <c r="B357" s="19" t="str">
        <f t="shared" si="1"/>
        <v>Leve A</v>
      </c>
      <c r="C357" s="22">
        <f>'PC Geral'!AV355</f>
        <v>4554</v>
      </c>
      <c r="D357" s="22">
        <f>'PC Geral'!AX355</f>
        <v>747.759396</v>
      </c>
      <c r="E357" s="22">
        <f t="shared" si="58"/>
        <v>0</v>
      </c>
      <c r="F357" s="22">
        <f t="shared" si="59"/>
        <v>119.6415034</v>
      </c>
    </row>
    <row r="358">
      <c r="A358" s="14" t="str">
        <f>'PC Geral'!A356</f>
        <v>528-DT-CG</v>
      </c>
      <c r="B358" s="19" t="str">
        <f t="shared" si="1"/>
        <v>Leve A</v>
      </c>
      <c r="C358" s="22">
        <f>'PC Geral'!AV356</f>
        <v>4554</v>
      </c>
      <c r="D358" s="22">
        <f>'PC Geral'!AX356</f>
        <v>521.9671616</v>
      </c>
      <c r="E358" s="22">
        <f t="shared" si="58"/>
        <v>0</v>
      </c>
      <c r="F358" s="22">
        <f t="shared" si="59"/>
        <v>83.51474585</v>
      </c>
    </row>
    <row r="359">
      <c r="A359" s="14" t="str">
        <f>'PC Geral'!A357</f>
        <v>530-DT-CG</v>
      </c>
      <c r="B359" s="19" t="str">
        <f t="shared" si="1"/>
        <v>Leve A</v>
      </c>
      <c r="C359" s="22">
        <f>'PC Geral'!AV357</f>
        <v>4554</v>
      </c>
      <c r="D359" s="22">
        <f>'PC Geral'!AX357</f>
        <v>2734.422152</v>
      </c>
      <c r="E359" s="22">
        <f t="shared" ref="E359:E360" si="60">IF(D359&gt;=2487.9,2487.9*0.16,IF(D359&lt;2487.9,0))</f>
        <v>398.064</v>
      </c>
      <c r="F359" s="22">
        <f t="shared" ref="F359:F360" si="61">IF(D359&gt;=2487.9,2487.9*0.16,IF(D359&lt;2487.9,D359*0.16))</f>
        <v>398.064</v>
      </c>
    </row>
    <row r="360">
      <c r="A360" s="14" t="str">
        <f>'PC Geral'!A358</f>
        <v>531-DT-CG</v>
      </c>
      <c r="B360" s="19" t="str">
        <f t="shared" si="1"/>
        <v>Leve A</v>
      </c>
      <c r="C360" s="22">
        <f>'PC Geral'!AV358</f>
        <v>4554</v>
      </c>
      <c r="D360" s="22">
        <f>'PC Geral'!AX358</f>
        <v>564.345439</v>
      </c>
      <c r="E360" s="22">
        <f t="shared" si="60"/>
        <v>0</v>
      </c>
      <c r="F360" s="22">
        <f t="shared" si="61"/>
        <v>90.29527024</v>
      </c>
    </row>
    <row r="361">
      <c r="A361" s="14" t="str">
        <f>'PC Geral'!A359</f>
        <v>532-DT-CG</v>
      </c>
      <c r="B361" s="19" t="str">
        <f t="shared" si="1"/>
        <v>Leve A</v>
      </c>
      <c r="C361" s="22">
        <f>'PC Geral'!AV359</f>
        <v>4554</v>
      </c>
      <c r="D361" s="22">
        <f>'PC Geral'!AX359</f>
        <v>1008.400282</v>
      </c>
      <c r="E361" s="22">
        <f t="shared" ref="E361:E381" si="62">IF(D361&gt;=1138.5,1138.5*0.16,IF(D361&lt;1138.5,0))</f>
        <v>0</v>
      </c>
      <c r="F361" s="22">
        <f t="shared" ref="F361:F381" si="63">IF(D361&gt;=1138.5,1138.5*0.16,IF(D361&lt;1138.5,D361*0.16))</f>
        <v>161.3440452</v>
      </c>
    </row>
    <row r="362">
      <c r="A362" s="14" t="str">
        <f>'PC Geral'!A360</f>
        <v>535-DT-CG</v>
      </c>
      <c r="B362" s="19" t="str">
        <f t="shared" si="1"/>
        <v>Leve B</v>
      </c>
      <c r="C362" s="22">
        <f>'PC Geral'!AV360</f>
        <v>9951.6</v>
      </c>
      <c r="D362" s="22">
        <f>'PC Geral'!AX360</f>
        <v>8203.05408</v>
      </c>
      <c r="E362" s="22">
        <f t="shared" si="62"/>
        <v>182.16</v>
      </c>
      <c r="F362" s="22">
        <f t="shared" si="63"/>
        <v>182.16</v>
      </c>
    </row>
    <row r="363">
      <c r="A363" s="14" t="str">
        <f>'PC Geral'!A361</f>
        <v>538-DT-CG</v>
      </c>
      <c r="B363" s="19" t="str">
        <f t="shared" si="1"/>
        <v>Leve A</v>
      </c>
      <c r="C363" s="22">
        <f>'PC Geral'!AV361</f>
        <v>4554</v>
      </c>
      <c r="D363" s="22">
        <f>'PC Geral'!AX361</f>
        <v>1607.874321</v>
      </c>
      <c r="E363" s="22">
        <f t="shared" si="62"/>
        <v>182.16</v>
      </c>
      <c r="F363" s="22">
        <f t="shared" si="63"/>
        <v>182.16</v>
      </c>
    </row>
    <row r="364">
      <c r="A364" s="14" t="str">
        <f>'PC Geral'!A362</f>
        <v>539-DT-CG</v>
      </c>
      <c r="B364" s="19" t="str">
        <f t="shared" si="1"/>
        <v>Leve A</v>
      </c>
      <c r="C364" s="22">
        <f>'PC Geral'!AV362</f>
        <v>4554</v>
      </c>
      <c r="D364" s="22">
        <f>'PC Geral'!AX362</f>
        <v>88.43448738</v>
      </c>
      <c r="E364" s="22">
        <f t="shared" si="62"/>
        <v>0</v>
      </c>
      <c r="F364" s="22">
        <f t="shared" si="63"/>
        <v>14.14951798</v>
      </c>
    </row>
    <row r="365">
      <c r="A365" s="14" t="str">
        <f>'PC Geral'!A363</f>
        <v>541-DT-CG</v>
      </c>
      <c r="B365" s="19" t="str">
        <f t="shared" si="1"/>
        <v>Leve A</v>
      </c>
      <c r="C365" s="22">
        <f>'PC Geral'!AV363</f>
        <v>4554</v>
      </c>
      <c r="D365" s="22">
        <f>'PC Geral'!AX363</f>
        <v>2166.804221</v>
      </c>
      <c r="E365" s="22">
        <f t="shared" si="62"/>
        <v>182.16</v>
      </c>
      <c r="F365" s="22">
        <f t="shared" si="63"/>
        <v>182.16</v>
      </c>
    </row>
    <row r="366">
      <c r="A366" s="14" t="str">
        <f>'PC Geral'!A364</f>
        <v>543-DT-CG</v>
      </c>
      <c r="B366" s="19" t="str">
        <f t="shared" si="1"/>
        <v>Leve A</v>
      </c>
      <c r="C366" s="22">
        <f>'PC Geral'!AV364</f>
        <v>4554</v>
      </c>
      <c r="D366" s="22">
        <f>'PC Geral'!AX364</f>
        <v>426.3023029</v>
      </c>
      <c r="E366" s="22">
        <f t="shared" si="62"/>
        <v>0</v>
      </c>
      <c r="F366" s="22">
        <f t="shared" si="63"/>
        <v>68.20836847</v>
      </c>
    </row>
    <row r="367">
      <c r="A367" s="14" t="str">
        <f>'PC Geral'!A365</f>
        <v>545-DT-CG</v>
      </c>
      <c r="B367" s="19" t="str">
        <f t="shared" si="1"/>
        <v>Leve A</v>
      </c>
      <c r="C367" s="22">
        <f>'PC Geral'!AV365</f>
        <v>4554</v>
      </c>
      <c r="D367" s="22">
        <f>'PC Geral'!AX365</f>
        <v>1318.36987</v>
      </c>
      <c r="E367" s="22">
        <f t="shared" si="62"/>
        <v>182.16</v>
      </c>
      <c r="F367" s="22">
        <f t="shared" si="63"/>
        <v>182.16</v>
      </c>
    </row>
    <row r="368">
      <c r="A368" s="14" t="str">
        <f>'PC Geral'!A366</f>
        <v>546-DT-CG</v>
      </c>
      <c r="B368" s="19" t="str">
        <f t="shared" si="1"/>
        <v>Leve A</v>
      </c>
      <c r="C368" s="22">
        <f>'PC Geral'!AV366</f>
        <v>4554</v>
      </c>
      <c r="D368" s="22">
        <f>'PC Geral'!AX366</f>
        <v>1130.998033</v>
      </c>
      <c r="E368" s="22">
        <f t="shared" si="62"/>
        <v>0</v>
      </c>
      <c r="F368" s="22">
        <f t="shared" si="63"/>
        <v>180.9596852</v>
      </c>
    </row>
    <row r="369">
      <c r="A369" s="14" t="str">
        <f>'PC Geral'!A367</f>
        <v>548-DT-CG</v>
      </c>
      <c r="B369" s="19" t="str">
        <f t="shared" si="1"/>
        <v>Leve A</v>
      </c>
      <c r="C369" s="22">
        <f>'PC Geral'!AV367</f>
        <v>4554</v>
      </c>
      <c r="D369" s="22">
        <f>'PC Geral'!AX367</f>
        <v>319.2464722</v>
      </c>
      <c r="E369" s="22">
        <f t="shared" si="62"/>
        <v>0</v>
      </c>
      <c r="F369" s="22">
        <f t="shared" si="63"/>
        <v>51.07943556</v>
      </c>
    </row>
    <row r="370">
      <c r="A370" s="14" t="str">
        <f>'PC Geral'!A368</f>
        <v>549-DT-CG</v>
      </c>
      <c r="B370" s="19" t="str">
        <f t="shared" si="1"/>
        <v>Leve B</v>
      </c>
      <c r="C370" s="22">
        <f>'PC Geral'!AV368</f>
        <v>9951.6</v>
      </c>
      <c r="D370" s="22">
        <f>'PC Geral'!AX368</f>
        <v>4265.542558</v>
      </c>
      <c r="E370" s="22">
        <f t="shared" si="62"/>
        <v>182.16</v>
      </c>
      <c r="F370" s="22">
        <f t="shared" si="63"/>
        <v>182.16</v>
      </c>
    </row>
    <row r="371">
      <c r="A371" s="14" t="str">
        <f>'PC Geral'!A369</f>
        <v>550-DT-CG</v>
      </c>
      <c r="B371" s="19" t="str">
        <f t="shared" si="1"/>
        <v>Leve B</v>
      </c>
      <c r="C371" s="22">
        <f>'PC Geral'!AV369</f>
        <v>9951.6</v>
      </c>
      <c r="D371" s="22">
        <f>'PC Geral'!AX369</f>
        <v>5931.617023</v>
      </c>
      <c r="E371" s="22">
        <f t="shared" si="62"/>
        <v>182.16</v>
      </c>
      <c r="F371" s="22">
        <f t="shared" si="63"/>
        <v>182.16</v>
      </c>
    </row>
    <row r="372">
      <c r="A372" s="14" t="str">
        <f>'PC Geral'!A370</f>
        <v>552-DT-CG</v>
      </c>
      <c r="B372" s="19" t="str">
        <f t="shared" si="1"/>
        <v>Leve A</v>
      </c>
      <c r="C372" s="22">
        <f>'PC Geral'!AV370</f>
        <v>4554</v>
      </c>
      <c r="D372" s="22">
        <f>'PC Geral'!AX370</f>
        <v>1645.522449</v>
      </c>
      <c r="E372" s="22">
        <f t="shared" si="62"/>
        <v>182.16</v>
      </c>
      <c r="F372" s="22">
        <f t="shared" si="63"/>
        <v>182.16</v>
      </c>
    </row>
    <row r="373">
      <c r="A373" s="14" t="str">
        <f>'PC Geral'!A371</f>
        <v>553-DT-CG</v>
      </c>
      <c r="B373" s="19" t="str">
        <f t="shared" si="1"/>
        <v>Leve A</v>
      </c>
      <c r="C373" s="22">
        <f>'PC Geral'!AV371</f>
        <v>4554</v>
      </c>
      <c r="D373" s="22">
        <f>'PC Geral'!AX371</f>
        <v>1732.402744</v>
      </c>
      <c r="E373" s="22">
        <f t="shared" si="62"/>
        <v>182.16</v>
      </c>
      <c r="F373" s="22">
        <f t="shared" si="63"/>
        <v>182.16</v>
      </c>
    </row>
    <row r="374">
      <c r="A374" s="14" t="str">
        <f>'PC Geral'!A372</f>
        <v>554-DT-CG</v>
      </c>
      <c r="B374" s="19" t="str">
        <f t="shared" si="1"/>
        <v>Leve A</v>
      </c>
      <c r="C374" s="22">
        <f>'PC Geral'!AV372</f>
        <v>4554</v>
      </c>
      <c r="D374" s="22">
        <f>'PC Geral'!AX372</f>
        <v>1733.368081</v>
      </c>
      <c r="E374" s="22">
        <f t="shared" si="62"/>
        <v>182.16</v>
      </c>
      <c r="F374" s="22">
        <f t="shared" si="63"/>
        <v>182.16</v>
      </c>
    </row>
    <row r="375">
      <c r="A375" s="14" t="str">
        <f>'PC Geral'!A373</f>
        <v>555-DT-CG</v>
      </c>
      <c r="B375" s="19" t="str">
        <f t="shared" si="1"/>
        <v>Leve A</v>
      </c>
      <c r="C375" s="22">
        <f>'PC Geral'!AV373</f>
        <v>4554</v>
      </c>
      <c r="D375" s="22">
        <f>'PC Geral'!AX373</f>
        <v>1769.085536</v>
      </c>
      <c r="E375" s="22">
        <f t="shared" si="62"/>
        <v>182.16</v>
      </c>
      <c r="F375" s="22">
        <f t="shared" si="63"/>
        <v>182.16</v>
      </c>
    </row>
    <row r="376">
      <c r="A376" s="14" t="str">
        <f>'PC Geral'!A374</f>
        <v>556-DT-CG</v>
      </c>
      <c r="B376" s="19" t="str">
        <f t="shared" si="1"/>
        <v>Leve A</v>
      </c>
      <c r="C376" s="22">
        <f>'PC Geral'!AV374</f>
        <v>4554</v>
      </c>
      <c r="D376" s="22">
        <f>'PC Geral'!AX374</f>
        <v>718.7992976</v>
      </c>
      <c r="E376" s="22">
        <f t="shared" si="62"/>
        <v>0</v>
      </c>
      <c r="F376" s="22">
        <f t="shared" si="63"/>
        <v>115.0078876</v>
      </c>
    </row>
    <row r="377">
      <c r="A377" s="14" t="str">
        <f>'PC Geral'!A375</f>
        <v>557-DT-CG</v>
      </c>
      <c r="B377" s="19" t="str">
        <f t="shared" si="1"/>
        <v>Leve A</v>
      </c>
      <c r="C377" s="22">
        <f>'PC Geral'!AV375</f>
        <v>4554</v>
      </c>
      <c r="D377" s="22">
        <f>'PC Geral'!AX375</f>
        <v>1320.204009</v>
      </c>
      <c r="E377" s="22">
        <f t="shared" si="62"/>
        <v>182.16</v>
      </c>
      <c r="F377" s="22">
        <f t="shared" si="63"/>
        <v>182.16</v>
      </c>
    </row>
    <row r="378">
      <c r="A378" s="14" t="str">
        <f>'PC Geral'!A376</f>
        <v>559-DT-CG</v>
      </c>
      <c r="B378" s="19" t="str">
        <f t="shared" si="1"/>
        <v>Leve A</v>
      </c>
      <c r="C378" s="22">
        <f>'PC Geral'!AV376</f>
        <v>4554</v>
      </c>
      <c r="D378" s="22">
        <f>'PC Geral'!AX376</f>
        <v>79.74645784</v>
      </c>
      <c r="E378" s="22">
        <f t="shared" si="62"/>
        <v>0</v>
      </c>
      <c r="F378" s="22">
        <f t="shared" si="63"/>
        <v>12.75943325</v>
      </c>
    </row>
    <row r="379">
      <c r="A379" s="14" t="str">
        <f>'PC Geral'!A377</f>
        <v>561-DT-CG</v>
      </c>
      <c r="B379" s="19" t="str">
        <f t="shared" si="1"/>
        <v>Leve A</v>
      </c>
      <c r="C379" s="22">
        <f>'PC Geral'!AV377</f>
        <v>4554</v>
      </c>
      <c r="D379" s="22">
        <f>'PC Geral'!AX377</f>
        <v>718.7992976</v>
      </c>
      <c r="E379" s="22">
        <f t="shared" si="62"/>
        <v>0</v>
      </c>
      <c r="F379" s="22">
        <f t="shared" si="63"/>
        <v>115.0078876</v>
      </c>
    </row>
    <row r="380">
      <c r="A380" s="14" t="str">
        <f>'PC Geral'!A378</f>
        <v>563-DT-CG</v>
      </c>
      <c r="B380" s="19" t="str">
        <f t="shared" si="1"/>
        <v>Leve A</v>
      </c>
      <c r="C380" s="22">
        <f>'PC Geral'!AV378</f>
        <v>4554</v>
      </c>
      <c r="D380" s="22">
        <f>'PC Geral'!AX378</f>
        <v>355.83273</v>
      </c>
      <c r="E380" s="22">
        <f t="shared" si="62"/>
        <v>0</v>
      </c>
      <c r="F380" s="22">
        <f t="shared" si="63"/>
        <v>56.9332368</v>
      </c>
    </row>
    <row r="381">
      <c r="A381" s="14" t="str">
        <f>'PC Geral'!A379</f>
        <v>565-DT-CG</v>
      </c>
      <c r="B381" s="19" t="str">
        <f t="shared" si="1"/>
        <v>Leve A</v>
      </c>
      <c r="C381" s="22">
        <f>'PC Geral'!AV379</f>
        <v>4554</v>
      </c>
      <c r="D381" s="22">
        <f>'PC Geral'!AX379</f>
        <v>230.3389699</v>
      </c>
      <c r="E381" s="22">
        <f t="shared" si="62"/>
        <v>0</v>
      </c>
      <c r="F381" s="22">
        <f t="shared" si="63"/>
        <v>36.85423519</v>
      </c>
    </row>
    <row r="382">
      <c r="A382" s="14" t="str">
        <f>'PC Geral'!A380</f>
        <v>568-DT-CG</v>
      </c>
      <c r="B382" s="19" t="str">
        <f t="shared" si="1"/>
        <v>Leve A</v>
      </c>
      <c r="C382" s="22">
        <f>'PC Geral'!AV380</f>
        <v>4554</v>
      </c>
      <c r="D382" s="22">
        <f>'PC Geral'!AX380</f>
        <v>1191.814239</v>
      </c>
      <c r="E382" s="22">
        <f t="shared" ref="E382:E383" si="64">IF(D382&gt;=2487.9,2487.9*0.16,IF(D382&lt;2487.9,0))</f>
        <v>0</v>
      </c>
      <c r="F382" s="22">
        <f t="shared" ref="F382:F383" si="65">IF(D382&gt;=2487.9,2487.9*0.16,IF(D382&lt;2487.9,D382*0.16))</f>
        <v>190.6902783</v>
      </c>
    </row>
    <row r="383">
      <c r="A383" s="14" t="str">
        <f>'PC Geral'!A381</f>
        <v>569-DT-CG</v>
      </c>
      <c r="B383" s="19" t="str">
        <f t="shared" si="1"/>
        <v>Leve A</v>
      </c>
      <c r="C383" s="22">
        <f>'PC Geral'!AV381</f>
        <v>4554</v>
      </c>
      <c r="D383" s="22">
        <f>'PC Geral'!AX381</f>
        <v>1139.782596</v>
      </c>
      <c r="E383" s="22">
        <f t="shared" si="64"/>
        <v>0</v>
      </c>
      <c r="F383" s="22">
        <f t="shared" si="65"/>
        <v>182.3652153</v>
      </c>
    </row>
    <row r="384">
      <c r="A384" s="14" t="str">
        <f>'PC Geral'!A382</f>
        <v>570-DT-CG</v>
      </c>
      <c r="B384" s="19" t="str">
        <f t="shared" si="1"/>
        <v>Leve A</v>
      </c>
      <c r="C384" s="22">
        <f>'PC Geral'!AV382</f>
        <v>4554</v>
      </c>
      <c r="D384" s="22">
        <f>'PC Geral'!AX382</f>
        <v>0</v>
      </c>
      <c r="E384" s="22">
        <f>IF(D384&gt;=1138.5,1138.5*0.16,IF(D384&lt;1138.5,0))</f>
        <v>0</v>
      </c>
      <c r="F384" s="22">
        <f>IF(D384&gt;=1138.5,1138.5*0.16,IF(D384&lt;1138.5,D384*0.16))</f>
        <v>0</v>
      </c>
    </row>
    <row r="385">
      <c r="A385" s="14" t="str">
        <f>'PC Geral'!A383</f>
        <v>571-DT-CG</v>
      </c>
      <c r="B385" s="19" t="str">
        <f t="shared" si="1"/>
        <v>Leve A</v>
      </c>
      <c r="C385" s="22">
        <f>'PC Geral'!AV383</f>
        <v>4554</v>
      </c>
      <c r="D385" s="22">
        <f>'PC Geral'!AX383</f>
        <v>647.364388</v>
      </c>
      <c r="E385" s="22">
        <f>IF(D385&gt;=2487.9,2487.9*0.16,IF(D385&lt;2487.9,0))</f>
        <v>0</v>
      </c>
      <c r="F385" s="22">
        <f>IF(D385&gt;=2487.9,2487.9*0.16,IF(D385&lt;2487.9,D385*0.16))</f>
        <v>103.5783021</v>
      </c>
    </row>
    <row r="386">
      <c r="A386" s="14" t="str">
        <f>'PC Geral'!A384</f>
        <v>572-DT-CG</v>
      </c>
      <c r="B386" s="19" t="str">
        <f t="shared" si="1"/>
        <v>Leve A</v>
      </c>
      <c r="C386" s="22">
        <f>'PC Geral'!AV384</f>
        <v>4554</v>
      </c>
      <c r="D386" s="22">
        <f>'PC Geral'!AX384</f>
        <v>1478.615748</v>
      </c>
      <c r="E386" s="22">
        <f t="shared" ref="E386:E388" si="66">IF(D386&gt;=1138.5,1138.5*0.16,IF(D386&lt;1138.5,0))</f>
        <v>182.16</v>
      </c>
      <c r="F386" s="22">
        <f t="shared" ref="F386:F388" si="67">IF(D386&gt;=1138.5,1138.5*0.16,IF(D386&lt;1138.5,D386*0.16))</f>
        <v>182.16</v>
      </c>
    </row>
    <row r="387">
      <c r="A387" s="14" t="str">
        <f>'PC Geral'!A385</f>
        <v>573-DT-CG</v>
      </c>
      <c r="B387" s="19" t="str">
        <f t="shared" si="1"/>
        <v>Leve A</v>
      </c>
      <c r="C387" s="22">
        <f>'PC Geral'!AV385</f>
        <v>4554</v>
      </c>
      <c r="D387" s="22">
        <f>'PC Geral'!AX385</f>
        <v>604.8895769</v>
      </c>
      <c r="E387" s="22">
        <f t="shared" si="66"/>
        <v>0</v>
      </c>
      <c r="F387" s="22">
        <f t="shared" si="67"/>
        <v>96.7823323</v>
      </c>
    </row>
    <row r="388">
      <c r="A388" s="14" t="str">
        <f>'PC Geral'!A386</f>
        <v>574-DT-CG</v>
      </c>
      <c r="B388" s="19" t="str">
        <f t="shared" si="1"/>
        <v>Leve A</v>
      </c>
      <c r="C388" s="22">
        <f>'PC Geral'!AV386</f>
        <v>4554</v>
      </c>
      <c r="D388" s="22">
        <f>'PC Geral'!AX386</f>
        <v>1286.417228</v>
      </c>
      <c r="E388" s="22">
        <f t="shared" si="66"/>
        <v>182.16</v>
      </c>
      <c r="F388" s="22">
        <f t="shared" si="67"/>
        <v>182.16</v>
      </c>
    </row>
    <row r="389">
      <c r="A389" s="14" t="str">
        <f>'PC Geral'!A387</f>
        <v>576-DT-CG</v>
      </c>
      <c r="B389" s="19" t="str">
        <f t="shared" si="1"/>
        <v>Leve A</v>
      </c>
      <c r="C389" s="22">
        <f>'PC Geral'!AV387</f>
        <v>4554</v>
      </c>
      <c r="D389" s="22">
        <f>'PC Geral'!AX387</f>
        <v>2539.520689</v>
      </c>
      <c r="E389" s="22">
        <f>IF(D389&gt;=2487.9,2487.9*0.16,IF(D389&lt;2487.9,0))</f>
        <v>398.064</v>
      </c>
      <c r="F389" s="22">
        <f>IF(D389&gt;=2487.9,2487.9*0.16,IF(D389&lt;2487.9,D389*0.16))</f>
        <v>398.064</v>
      </c>
    </row>
    <row r="390">
      <c r="A390" s="14" t="str">
        <f>'PC Geral'!A388</f>
        <v>577-DT-CG</v>
      </c>
      <c r="B390" s="19" t="str">
        <f t="shared" si="1"/>
        <v>Leve A</v>
      </c>
      <c r="C390" s="22">
        <f>'PC Geral'!AV388</f>
        <v>4554</v>
      </c>
      <c r="D390" s="22">
        <f>'PC Geral'!AX388</f>
        <v>1219.809001</v>
      </c>
      <c r="E390" s="22">
        <f t="shared" ref="E390:E393" si="68">IF(D390&gt;=1138.5,1138.5*0.16,IF(D390&lt;1138.5,0))</f>
        <v>182.16</v>
      </c>
      <c r="F390" s="22">
        <f t="shared" ref="F390:F393" si="69">IF(D390&gt;=1138.5,1138.5*0.16,IF(D390&lt;1138.5,D390*0.16))</f>
        <v>182.16</v>
      </c>
    </row>
    <row r="391">
      <c r="A391" s="14" t="str">
        <f>'PC Geral'!A389</f>
        <v>578-DT-CG</v>
      </c>
      <c r="B391" s="19" t="str">
        <f t="shared" si="1"/>
        <v>Leve A</v>
      </c>
      <c r="C391" s="22">
        <f>'PC Geral'!AV389</f>
        <v>4554</v>
      </c>
      <c r="D391" s="22">
        <f>'PC Geral'!AX389</f>
        <v>1973.736898</v>
      </c>
      <c r="E391" s="22">
        <f t="shared" si="68"/>
        <v>182.16</v>
      </c>
      <c r="F391" s="22">
        <f t="shared" si="69"/>
        <v>182.16</v>
      </c>
    </row>
    <row r="392">
      <c r="A392" s="14" t="str">
        <f>'PC Geral'!A390</f>
        <v>581-DT-CG</v>
      </c>
      <c r="B392" s="19" t="str">
        <f t="shared" si="1"/>
        <v>Leve A</v>
      </c>
      <c r="C392" s="22">
        <f>'PC Geral'!AV390</f>
        <v>4554</v>
      </c>
      <c r="D392" s="22">
        <f>'PC Geral'!AX390</f>
        <v>1236.316257</v>
      </c>
      <c r="E392" s="22">
        <f t="shared" si="68"/>
        <v>182.16</v>
      </c>
      <c r="F392" s="22">
        <f t="shared" si="69"/>
        <v>182.16</v>
      </c>
    </row>
    <row r="393">
      <c r="A393" s="14" t="str">
        <f>'PC Geral'!A391</f>
        <v>582-DT-CG</v>
      </c>
      <c r="B393" s="19" t="str">
        <f t="shared" si="1"/>
        <v>Leve B</v>
      </c>
      <c r="C393" s="22">
        <f>'PC Geral'!AV391</f>
        <v>9951.6</v>
      </c>
      <c r="D393" s="22">
        <f>'PC Geral'!AX391</f>
        <v>9951.6</v>
      </c>
      <c r="E393" s="22">
        <f t="shared" si="68"/>
        <v>182.16</v>
      </c>
      <c r="F393" s="22">
        <f t="shared" si="69"/>
        <v>182.16</v>
      </c>
    </row>
    <row r="394">
      <c r="A394" s="14" t="str">
        <f>'PC Geral'!A392</f>
        <v>585-DT-CG</v>
      </c>
      <c r="B394" s="19" t="str">
        <f t="shared" si="1"/>
        <v>Leve B</v>
      </c>
      <c r="C394" s="22">
        <f>'PC Geral'!AV392</f>
        <v>9951.6</v>
      </c>
      <c r="D394" s="22">
        <f>'PC Geral'!AX392</f>
        <v>3228.674499</v>
      </c>
      <c r="E394" s="22">
        <f>IF(D394&gt;=2487.9,2487.9*0.16,IF(D394&lt;2487.9,0))</f>
        <v>398.064</v>
      </c>
      <c r="F394" s="22">
        <f>IF(D394&gt;=2487.9,2487.9*0.16,IF(D394&lt;2487.9,D394*0.16))</f>
        <v>398.064</v>
      </c>
    </row>
    <row r="395">
      <c r="A395" s="14" t="str">
        <f>'PC Geral'!A393</f>
        <v>586-DT-CG</v>
      </c>
      <c r="B395" s="19" t="str">
        <f t="shared" si="1"/>
        <v>Leve A</v>
      </c>
      <c r="C395" s="22">
        <f>'PC Geral'!AV393</f>
        <v>4554</v>
      </c>
      <c r="D395" s="22">
        <f>'PC Geral'!AX393</f>
        <v>1249.734436</v>
      </c>
      <c r="E395" s="22">
        <f t="shared" ref="E395:E402" si="70">IF(D395&gt;=1138.5,1138.5*0.16,IF(D395&lt;1138.5,0))</f>
        <v>182.16</v>
      </c>
      <c r="F395" s="22">
        <f t="shared" ref="F395:F402" si="71">IF(D395&gt;=1138.5,1138.5*0.16,IF(D395&lt;1138.5,D395*0.16))</f>
        <v>182.16</v>
      </c>
    </row>
    <row r="396">
      <c r="A396" s="14" t="str">
        <f>'PC Geral'!A394</f>
        <v>587-DT-CG</v>
      </c>
      <c r="B396" s="19" t="str">
        <f t="shared" si="1"/>
        <v>Leve B</v>
      </c>
      <c r="C396" s="22">
        <f>'PC Geral'!AV394</f>
        <v>9951.6</v>
      </c>
      <c r="D396" s="22">
        <f>'PC Geral'!AX394</f>
        <v>7366.203768</v>
      </c>
      <c r="E396" s="22">
        <f t="shared" si="70"/>
        <v>182.16</v>
      </c>
      <c r="F396" s="22">
        <f t="shared" si="71"/>
        <v>182.16</v>
      </c>
    </row>
    <row r="397">
      <c r="A397" s="14" t="str">
        <f>'PC Geral'!A395</f>
        <v>588-DT-CG</v>
      </c>
      <c r="B397" s="19" t="str">
        <f t="shared" si="1"/>
        <v>Leve A</v>
      </c>
      <c r="C397" s="22">
        <f>'PC Geral'!AV395</f>
        <v>4554</v>
      </c>
      <c r="D397" s="22">
        <f>'PC Geral'!AX395</f>
        <v>1045.083074</v>
      </c>
      <c r="E397" s="22">
        <f t="shared" si="70"/>
        <v>0</v>
      </c>
      <c r="F397" s="22">
        <f t="shared" si="71"/>
        <v>167.2132918</v>
      </c>
    </row>
    <row r="398">
      <c r="A398" s="14" t="str">
        <f>'PC Geral'!A396</f>
        <v>589-DT-CG</v>
      </c>
      <c r="B398" s="19" t="str">
        <f t="shared" si="1"/>
        <v>Leve A</v>
      </c>
      <c r="C398" s="22">
        <f>'PC Geral'!AV396</f>
        <v>4554</v>
      </c>
      <c r="D398" s="22">
        <f>'PC Geral'!AX396</f>
        <v>805.679593</v>
      </c>
      <c r="E398" s="22">
        <f t="shared" si="70"/>
        <v>0</v>
      </c>
      <c r="F398" s="22">
        <f t="shared" si="71"/>
        <v>128.9087349</v>
      </c>
    </row>
    <row r="399">
      <c r="A399" s="14" t="str">
        <f>'PC Geral'!A397</f>
        <v>591-DT-CG</v>
      </c>
      <c r="B399" s="19" t="str">
        <f t="shared" si="1"/>
        <v>Leve A</v>
      </c>
      <c r="C399" s="22">
        <f>'PC Geral'!AV397</f>
        <v>4554</v>
      </c>
      <c r="D399" s="22">
        <f>'PC Geral'!AX397</f>
        <v>564.345439</v>
      </c>
      <c r="E399" s="22">
        <f t="shared" si="70"/>
        <v>0</v>
      </c>
      <c r="F399" s="22">
        <f t="shared" si="71"/>
        <v>90.29527024</v>
      </c>
    </row>
    <row r="400">
      <c r="A400" s="14" t="str">
        <f>'PC Geral'!A398</f>
        <v>593-DT-CG</v>
      </c>
      <c r="B400" s="19" t="str">
        <f t="shared" si="1"/>
        <v>Leve B</v>
      </c>
      <c r="C400" s="22">
        <f>'PC Geral'!AV398</f>
        <v>9951.6</v>
      </c>
      <c r="D400" s="22">
        <f>'PC Geral'!AX398</f>
        <v>4807.096399</v>
      </c>
      <c r="E400" s="22">
        <f t="shared" si="70"/>
        <v>182.16</v>
      </c>
      <c r="F400" s="22">
        <f t="shared" si="71"/>
        <v>182.16</v>
      </c>
    </row>
    <row r="401">
      <c r="A401" s="14" t="str">
        <f>'PC Geral'!A399</f>
        <v>595-DT-CG</v>
      </c>
      <c r="B401" s="19" t="str">
        <f t="shared" si="1"/>
        <v>Leve A</v>
      </c>
      <c r="C401" s="22">
        <f>'PC Geral'!AV399</f>
        <v>4554</v>
      </c>
      <c r="D401" s="22">
        <f>'PC Geral'!AX399</f>
        <v>1008.400282</v>
      </c>
      <c r="E401" s="22">
        <f t="shared" si="70"/>
        <v>0</v>
      </c>
      <c r="F401" s="22">
        <f t="shared" si="71"/>
        <v>161.3440452</v>
      </c>
    </row>
    <row r="402">
      <c r="A402" s="14" t="str">
        <f>'PC Geral'!A400</f>
        <v>597-DT-CG</v>
      </c>
      <c r="B402" s="19" t="str">
        <f t="shared" si="1"/>
        <v>Leve A</v>
      </c>
      <c r="C402" s="22">
        <f>'PC Geral'!AV400</f>
        <v>4554</v>
      </c>
      <c r="D402" s="22">
        <f>'PC Geral'!AX400</f>
        <v>918.7205107</v>
      </c>
      <c r="E402" s="22">
        <f t="shared" si="70"/>
        <v>0</v>
      </c>
      <c r="F402" s="22">
        <f t="shared" si="71"/>
        <v>146.9952817</v>
      </c>
    </row>
    <row r="403">
      <c r="A403" s="14" t="str">
        <f>'PC Geral'!A401</f>
        <v>598-DT-CG</v>
      </c>
      <c r="B403" s="19" t="str">
        <f t="shared" si="1"/>
        <v>Leve A</v>
      </c>
      <c r="C403" s="22">
        <f>'PC Geral'!AV401</f>
        <v>4554</v>
      </c>
      <c r="D403" s="22">
        <f>'PC Geral'!AX401</f>
        <v>618.4042895</v>
      </c>
      <c r="E403" s="22">
        <f>IF(D403&gt;=2487.9,2487.9*0.16,IF(D403&lt;2487.9,0))</f>
        <v>0</v>
      </c>
      <c r="F403" s="22">
        <f>IF(D403&gt;=2487.9,2487.9*0.16,IF(D403&lt;2487.9,D403*0.16))</f>
        <v>98.94468632</v>
      </c>
    </row>
    <row r="404">
      <c r="A404" s="14" t="str">
        <f>'PC Geral'!A402</f>
        <v>599-DT-CG</v>
      </c>
      <c r="B404" s="19" t="str">
        <f t="shared" si="1"/>
        <v>Leve A</v>
      </c>
      <c r="C404" s="22">
        <f>'PC Geral'!AV402</f>
        <v>4554</v>
      </c>
      <c r="D404" s="22">
        <f>'PC Geral'!AX402</f>
        <v>855.877097</v>
      </c>
      <c r="E404" s="22">
        <f t="shared" ref="E404:E420" si="72">IF(D404&gt;=1138.5,1138.5*0.16,IF(D404&lt;1138.5,0))</f>
        <v>0</v>
      </c>
      <c r="F404" s="22">
        <f t="shared" ref="F404:F420" si="73">IF(D404&gt;=1138.5,1138.5*0.16,IF(D404&lt;1138.5,D404*0.16))</f>
        <v>136.9403355</v>
      </c>
    </row>
    <row r="405">
      <c r="A405" s="14" t="str">
        <f>'PC Geral'!A403</f>
        <v>600-DT-CG</v>
      </c>
      <c r="B405" s="19" t="str">
        <f t="shared" si="1"/>
        <v>Leve B</v>
      </c>
      <c r="C405" s="22">
        <f>'PC Geral'!AV403</f>
        <v>9951.6</v>
      </c>
      <c r="D405" s="22">
        <f>'PC Geral'!AX403</f>
        <v>6478.094082</v>
      </c>
      <c r="E405" s="22">
        <f t="shared" si="72"/>
        <v>182.16</v>
      </c>
      <c r="F405" s="22">
        <f t="shared" si="73"/>
        <v>182.16</v>
      </c>
    </row>
    <row r="406">
      <c r="A406" s="14" t="str">
        <f>'PC Geral'!A404</f>
        <v>601-DT-CG</v>
      </c>
      <c r="B406" s="19" t="str">
        <f t="shared" si="1"/>
        <v>Leve A</v>
      </c>
      <c r="C406" s="22">
        <f>'PC Geral'!AV404</f>
        <v>4554</v>
      </c>
      <c r="D406" s="22">
        <f>'PC Geral'!AX404</f>
        <v>371.2781158</v>
      </c>
      <c r="E406" s="22">
        <f t="shared" si="72"/>
        <v>0</v>
      </c>
      <c r="F406" s="22">
        <f t="shared" si="73"/>
        <v>59.40449853</v>
      </c>
    </row>
    <row r="407">
      <c r="A407" s="14" t="str">
        <f>'PC Geral'!A405</f>
        <v>602-DT-CG</v>
      </c>
      <c r="B407" s="19" t="str">
        <f t="shared" si="1"/>
        <v>Leve A</v>
      </c>
      <c r="C407" s="22">
        <f>'PC Geral'!AV405</f>
        <v>4554</v>
      </c>
      <c r="D407" s="22">
        <f>'PC Geral'!AX405</f>
        <v>801.9147802</v>
      </c>
      <c r="E407" s="22">
        <f t="shared" si="72"/>
        <v>0</v>
      </c>
      <c r="F407" s="22">
        <f t="shared" si="73"/>
        <v>128.3063648</v>
      </c>
    </row>
    <row r="408">
      <c r="A408" s="14" t="str">
        <f>'PC Geral'!A406</f>
        <v>603-DT-CG</v>
      </c>
      <c r="B408" s="19" t="str">
        <f t="shared" si="1"/>
        <v>Leve A</v>
      </c>
      <c r="C408" s="22">
        <f>'PC Geral'!AV406</f>
        <v>4554</v>
      </c>
      <c r="D408" s="22">
        <f>'PC Geral'!AX406</f>
        <v>993.9202331</v>
      </c>
      <c r="E408" s="22">
        <f t="shared" si="72"/>
        <v>0</v>
      </c>
      <c r="F408" s="22">
        <f t="shared" si="73"/>
        <v>159.0272373</v>
      </c>
    </row>
    <row r="409">
      <c r="A409" s="14" t="str">
        <f>'PC Geral'!A407</f>
        <v>604-DT-CG</v>
      </c>
      <c r="B409" s="19" t="str">
        <f t="shared" si="1"/>
        <v>Leve A</v>
      </c>
      <c r="C409" s="22">
        <f>'PC Geral'!AV407</f>
        <v>4554</v>
      </c>
      <c r="D409" s="22">
        <f>'PC Geral'!AX407</f>
        <v>911.8666207</v>
      </c>
      <c r="E409" s="22">
        <f t="shared" si="72"/>
        <v>0</v>
      </c>
      <c r="F409" s="22">
        <f t="shared" si="73"/>
        <v>145.8986593</v>
      </c>
    </row>
    <row r="410">
      <c r="A410" s="14" t="str">
        <f>'PC Geral'!A408</f>
        <v>605-DT-CG</v>
      </c>
      <c r="B410" s="19" t="str">
        <f t="shared" si="1"/>
        <v>Leve A</v>
      </c>
      <c r="C410" s="22">
        <f>'PC Geral'!AV408</f>
        <v>4554</v>
      </c>
      <c r="D410" s="22">
        <f>'PC Geral'!AX408</f>
        <v>2306.778031</v>
      </c>
      <c r="E410" s="22">
        <f t="shared" si="72"/>
        <v>182.16</v>
      </c>
      <c r="F410" s="22">
        <f t="shared" si="73"/>
        <v>182.16</v>
      </c>
    </row>
    <row r="411">
      <c r="A411" s="14" t="str">
        <f>'PC Geral'!A409</f>
        <v>606-DT-CG</v>
      </c>
      <c r="B411" s="19" t="str">
        <f t="shared" si="1"/>
        <v>Leve A</v>
      </c>
      <c r="C411" s="22">
        <f>'PC Geral'!AV409</f>
        <v>4554</v>
      </c>
      <c r="D411" s="22">
        <f>'PC Geral'!AX409</f>
        <v>570.2339924</v>
      </c>
      <c r="E411" s="22">
        <f t="shared" si="72"/>
        <v>0</v>
      </c>
      <c r="F411" s="22">
        <f t="shared" si="73"/>
        <v>91.23743878</v>
      </c>
    </row>
    <row r="412">
      <c r="A412" s="14" t="str">
        <f>'PC Geral'!A410</f>
        <v>608-DT-CG</v>
      </c>
      <c r="B412" s="19" t="str">
        <f t="shared" si="1"/>
        <v>Leve A</v>
      </c>
      <c r="C412" s="22">
        <f>'PC Geral'!AV410</f>
        <v>4554</v>
      </c>
      <c r="D412" s="22">
        <f>'PC Geral'!AX410</f>
        <v>900.2825813</v>
      </c>
      <c r="E412" s="22">
        <f t="shared" si="72"/>
        <v>0</v>
      </c>
      <c r="F412" s="22">
        <f t="shared" si="73"/>
        <v>144.045213</v>
      </c>
    </row>
    <row r="413">
      <c r="A413" s="14" t="str">
        <f>'PC Geral'!A411</f>
        <v>609-DT-CG</v>
      </c>
      <c r="B413" s="19" t="str">
        <f t="shared" si="1"/>
        <v>Leve A</v>
      </c>
      <c r="C413" s="22">
        <f>'PC Geral'!AV411</f>
        <v>4554</v>
      </c>
      <c r="D413" s="22">
        <f>'PC Geral'!AX411</f>
        <v>314.3232555</v>
      </c>
      <c r="E413" s="22">
        <f t="shared" si="72"/>
        <v>0</v>
      </c>
      <c r="F413" s="22">
        <f t="shared" si="73"/>
        <v>50.29172088</v>
      </c>
    </row>
    <row r="414">
      <c r="A414" s="14" t="str">
        <f>'PC Geral'!A412</f>
        <v>612-DT-CG</v>
      </c>
      <c r="B414" s="19" t="str">
        <f t="shared" si="1"/>
        <v>Leve B</v>
      </c>
      <c r="C414" s="22">
        <f>'PC Geral'!AV412</f>
        <v>9951.6</v>
      </c>
      <c r="D414" s="22">
        <f>'PC Geral'!AX412</f>
        <v>8609.557329</v>
      </c>
      <c r="E414" s="22">
        <f t="shared" si="72"/>
        <v>182.16</v>
      </c>
      <c r="F414" s="22">
        <f t="shared" si="73"/>
        <v>182.16</v>
      </c>
    </row>
    <row r="415">
      <c r="A415" s="14" t="str">
        <f>'PC Geral'!A413</f>
        <v>613-DT-CG</v>
      </c>
      <c r="B415" s="19" t="str">
        <f t="shared" si="1"/>
        <v>Leve A</v>
      </c>
      <c r="C415" s="22">
        <f>'PC Geral'!AV413</f>
        <v>4554</v>
      </c>
      <c r="D415" s="22">
        <f>'PC Geral'!AX413</f>
        <v>179.1761293</v>
      </c>
      <c r="E415" s="22">
        <f t="shared" si="72"/>
        <v>0</v>
      </c>
      <c r="F415" s="22">
        <f t="shared" si="73"/>
        <v>28.66818068</v>
      </c>
    </row>
    <row r="416">
      <c r="A416" s="14" t="str">
        <f>'PC Geral'!A414</f>
        <v>614-DT-CG</v>
      </c>
      <c r="B416" s="19" t="str">
        <f t="shared" si="1"/>
        <v>Leve A</v>
      </c>
      <c r="C416" s="22">
        <f>'PC Geral'!AV414</f>
        <v>4554</v>
      </c>
      <c r="D416" s="22">
        <f>'PC Geral'!AX414</f>
        <v>1042.283598</v>
      </c>
      <c r="E416" s="22">
        <f t="shared" si="72"/>
        <v>0</v>
      </c>
      <c r="F416" s="22">
        <f t="shared" si="73"/>
        <v>166.7653756</v>
      </c>
    </row>
    <row r="417">
      <c r="A417" s="14" t="str">
        <f>'PC Geral'!A415</f>
        <v>617-DT-CG</v>
      </c>
      <c r="B417" s="19" t="str">
        <f t="shared" si="1"/>
        <v>Leve A</v>
      </c>
      <c r="C417" s="22">
        <f>'PC Geral'!AV415</f>
        <v>4554</v>
      </c>
      <c r="D417" s="22">
        <f>'PC Geral'!AX415</f>
        <v>1479.484551</v>
      </c>
      <c r="E417" s="22">
        <f t="shared" si="72"/>
        <v>182.16</v>
      </c>
      <c r="F417" s="22">
        <f t="shared" si="73"/>
        <v>182.16</v>
      </c>
    </row>
    <row r="418">
      <c r="A418" s="14" t="str">
        <f>'PC Geral'!A416</f>
        <v>618-DT-CG</v>
      </c>
      <c r="B418" s="19" t="str">
        <f t="shared" si="1"/>
        <v>Leve A</v>
      </c>
      <c r="C418" s="22">
        <f>'PC Geral'!AV416</f>
        <v>4554</v>
      </c>
      <c r="D418" s="22">
        <f>'PC Geral'!AX416</f>
        <v>1104.933944</v>
      </c>
      <c r="E418" s="22">
        <f t="shared" si="72"/>
        <v>0</v>
      </c>
      <c r="F418" s="22">
        <f t="shared" si="73"/>
        <v>176.789431</v>
      </c>
    </row>
    <row r="419">
      <c r="A419" s="14" t="str">
        <f>'PC Geral'!A417</f>
        <v>620-DT-CG</v>
      </c>
      <c r="B419" s="19" t="str">
        <f t="shared" si="1"/>
        <v>Leve A</v>
      </c>
      <c r="C419" s="22">
        <f>'PC Geral'!AV417</f>
        <v>4554</v>
      </c>
      <c r="D419" s="22">
        <f>'PC Geral'!AX417</f>
        <v>233.2349798</v>
      </c>
      <c r="E419" s="22">
        <f t="shared" si="72"/>
        <v>0</v>
      </c>
      <c r="F419" s="22">
        <f t="shared" si="73"/>
        <v>37.31759676</v>
      </c>
    </row>
    <row r="420">
      <c r="A420" s="14" t="str">
        <f>'PC Geral'!A418</f>
        <v>621-DT-CG</v>
      </c>
      <c r="B420" s="19" t="str">
        <f t="shared" si="1"/>
        <v>Leve A</v>
      </c>
      <c r="C420" s="22">
        <f>'PC Geral'!AV418</f>
        <v>4554</v>
      </c>
      <c r="D420" s="22">
        <f>'PC Geral'!AX418</f>
        <v>511.2519251</v>
      </c>
      <c r="E420" s="22">
        <f t="shared" si="72"/>
        <v>0</v>
      </c>
      <c r="F420" s="22">
        <f t="shared" si="73"/>
        <v>81.80030802</v>
      </c>
    </row>
    <row r="421">
      <c r="A421" s="14" t="str">
        <f>'PC Geral'!A419</f>
        <v>622-DT-CG</v>
      </c>
      <c r="B421" s="19" t="str">
        <f t="shared" si="1"/>
        <v>Leve A</v>
      </c>
      <c r="C421" s="22">
        <f>'PC Geral'!AV419</f>
        <v>4554</v>
      </c>
      <c r="D421" s="22">
        <f>'PC Geral'!AX419</f>
        <v>668.6017935</v>
      </c>
      <c r="E421" s="22">
        <f>IF(D421&gt;=2487.9,2487.9*0.16,IF(D421&lt;2487.9,0))</f>
        <v>0</v>
      </c>
      <c r="F421" s="22">
        <f>IF(D421&gt;=2487.9,2487.9*0.16,IF(D421&lt;2487.9,D421*0.16))</f>
        <v>106.976287</v>
      </c>
    </row>
    <row r="422">
      <c r="A422" s="14" t="str">
        <f>'PC Geral'!A420</f>
        <v>624-DT-CG</v>
      </c>
      <c r="B422" s="19" t="str">
        <f t="shared" si="1"/>
        <v>Leve A</v>
      </c>
      <c r="C422" s="22">
        <f>'PC Geral'!AV420</f>
        <v>4554</v>
      </c>
      <c r="D422" s="22">
        <f>'PC Geral'!AX420</f>
        <v>2939.073514</v>
      </c>
      <c r="E422" s="22">
        <f t="shared" ref="E422:E432" si="74">IF(D422&gt;=1138.5,1138.5*0.16,IF(D422&lt;1138.5,0))</f>
        <v>182.16</v>
      </c>
      <c r="F422" s="22">
        <f t="shared" ref="F422:F432" si="75">IF(D422&gt;=1138.5,1138.5*0.16,IF(D422&lt;1138.5,D422*0.16))</f>
        <v>182.16</v>
      </c>
    </row>
    <row r="423">
      <c r="A423" s="14" t="str">
        <f>'PC Geral'!A421</f>
        <v>627-DT-CG</v>
      </c>
      <c r="B423" s="19" t="str">
        <f t="shared" si="1"/>
        <v>Leve A</v>
      </c>
      <c r="C423" s="22">
        <f>'PC Geral'!AV421</f>
        <v>4554</v>
      </c>
      <c r="D423" s="22">
        <f>'PC Geral'!AX421</f>
        <v>3748.025598</v>
      </c>
      <c r="E423" s="22">
        <f t="shared" si="74"/>
        <v>182.16</v>
      </c>
      <c r="F423" s="22">
        <f t="shared" si="75"/>
        <v>182.16</v>
      </c>
    </row>
    <row r="424">
      <c r="A424" s="14" t="str">
        <f>'PC Geral'!A422</f>
        <v>631-DT-CG</v>
      </c>
      <c r="B424" s="19" t="str">
        <f t="shared" si="1"/>
        <v>Leve A</v>
      </c>
      <c r="C424" s="22">
        <f>'PC Geral'!AV422</f>
        <v>4554</v>
      </c>
      <c r="D424" s="22">
        <f>'PC Geral'!AX422</f>
        <v>245.7843558</v>
      </c>
      <c r="E424" s="22">
        <f t="shared" si="74"/>
        <v>0</v>
      </c>
      <c r="F424" s="22">
        <f t="shared" si="75"/>
        <v>39.32549692</v>
      </c>
    </row>
    <row r="425">
      <c r="A425" s="14" t="str">
        <f>'PC Geral'!A423</f>
        <v>633-DT-CG</v>
      </c>
      <c r="B425" s="19" t="str">
        <f t="shared" si="1"/>
        <v>Leve A</v>
      </c>
      <c r="C425" s="22">
        <f>'PC Geral'!AV423</f>
        <v>4554</v>
      </c>
      <c r="D425" s="22">
        <f>'PC Geral'!AX423</f>
        <v>1394.534929</v>
      </c>
      <c r="E425" s="22">
        <f t="shared" si="74"/>
        <v>182.16</v>
      </c>
      <c r="F425" s="22">
        <f t="shared" si="75"/>
        <v>182.16</v>
      </c>
    </row>
    <row r="426">
      <c r="A426" s="14" t="str">
        <f>'PC Geral'!A424</f>
        <v>634-DT-CG</v>
      </c>
      <c r="B426" s="19" t="str">
        <f t="shared" si="1"/>
        <v>Leve A</v>
      </c>
      <c r="C426" s="22">
        <f>'PC Geral'!AV424</f>
        <v>4554</v>
      </c>
      <c r="D426" s="22">
        <f>'PC Geral'!AX424</f>
        <v>900.2825813</v>
      </c>
      <c r="E426" s="22">
        <f t="shared" si="74"/>
        <v>0</v>
      </c>
      <c r="F426" s="22">
        <f t="shared" si="75"/>
        <v>144.045213</v>
      </c>
    </row>
    <row r="427">
      <c r="A427" s="14" t="str">
        <f>'PC Geral'!A425</f>
        <v>635-DT-CG</v>
      </c>
      <c r="B427" s="19" t="str">
        <f t="shared" si="1"/>
        <v>Leve A</v>
      </c>
      <c r="C427" s="22">
        <f>'PC Geral'!AV425</f>
        <v>4554</v>
      </c>
      <c r="D427" s="22">
        <f>'PC Geral'!AX425</f>
        <v>683.0818428</v>
      </c>
      <c r="E427" s="22">
        <f t="shared" si="74"/>
        <v>0</v>
      </c>
      <c r="F427" s="22">
        <f t="shared" si="75"/>
        <v>109.2930948</v>
      </c>
    </row>
    <row r="428">
      <c r="A428" s="14" t="str">
        <f>'PC Geral'!A426</f>
        <v>636-DT-CG</v>
      </c>
      <c r="B428" s="19" t="str">
        <f t="shared" si="1"/>
        <v>Leve A</v>
      </c>
      <c r="C428" s="22">
        <f>'PC Geral'!AV426</f>
        <v>4554</v>
      </c>
      <c r="D428" s="22">
        <f>'PC Geral'!AX426</f>
        <v>911.8666207</v>
      </c>
      <c r="E428" s="22">
        <f t="shared" si="74"/>
        <v>0</v>
      </c>
      <c r="F428" s="22">
        <f t="shared" si="75"/>
        <v>145.8986593</v>
      </c>
    </row>
    <row r="429">
      <c r="A429" s="14" t="str">
        <f>'PC Geral'!A427</f>
        <v>637-DT-CG</v>
      </c>
      <c r="B429" s="19" t="str">
        <f t="shared" si="1"/>
        <v>Leve A</v>
      </c>
      <c r="C429" s="22">
        <f>'PC Geral'!AV427</f>
        <v>4554</v>
      </c>
      <c r="D429" s="22">
        <f>'PC Geral'!AX427</f>
        <v>1635.869083</v>
      </c>
      <c r="E429" s="22">
        <f t="shared" si="74"/>
        <v>182.16</v>
      </c>
      <c r="F429" s="22">
        <f t="shared" si="75"/>
        <v>182.16</v>
      </c>
    </row>
    <row r="430">
      <c r="A430" s="14" t="str">
        <f>'PC Geral'!A428</f>
        <v>638-DT-CG</v>
      </c>
      <c r="B430" s="19" t="str">
        <f t="shared" si="1"/>
        <v>Leve A</v>
      </c>
      <c r="C430" s="22">
        <f>'PC Geral'!AV428</f>
        <v>4554</v>
      </c>
      <c r="D430" s="22">
        <f>'PC Geral'!AX428</f>
        <v>1130.032696</v>
      </c>
      <c r="E430" s="22">
        <f t="shared" si="74"/>
        <v>0</v>
      </c>
      <c r="F430" s="22">
        <f t="shared" si="75"/>
        <v>180.8052313</v>
      </c>
    </row>
    <row r="431">
      <c r="A431" s="14" t="str">
        <f>'PC Geral'!A429</f>
        <v>639-DT-CG</v>
      </c>
      <c r="B431" s="19" t="str">
        <f t="shared" si="1"/>
        <v>Leve A</v>
      </c>
      <c r="C431" s="22">
        <f>'PC Geral'!AV429</f>
        <v>4554</v>
      </c>
      <c r="D431" s="22">
        <f>'PC Geral'!AX429</f>
        <v>1361.810017</v>
      </c>
      <c r="E431" s="22">
        <f t="shared" si="74"/>
        <v>182.16</v>
      </c>
      <c r="F431" s="22">
        <f t="shared" si="75"/>
        <v>182.16</v>
      </c>
    </row>
    <row r="432">
      <c r="A432" s="14" t="str">
        <f>'PC Geral'!A430</f>
        <v>648-DT-CG</v>
      </c>
      <c r="B432" s="19" t="str">
        <f t="shared" si="1"/>
        <v>Leve A</v>
      </c>
      <c r="C432" s="22">
        <f>'PC Geral'!AV430</f>
        <v>4554</v>
      </c>
      <c r="D432" s="22">
        <f>'PC Geral'!AX430</f>
        <v>779.712038</v>
      </c>
      <c r="E432" s="22">
        <f t="shared" si="74"/>
        <v>0</v>
      </c>
      <c r="F432" s="22">
        <f t="shared" si="75"/>
        <v>124.7539261</v>
      </c>
    </row>
    <row r="433">
      <c r="A433" s="14" t="str">
        <f>'PC Geral'!A431</f>
        <v>649-DT-CG</v>
      </c>
      <c r="B433" s="19" t="str">
        <f t="shared" si="1"/>
        <v>Leve A</v>
      </c>
      <c r="C433" s="22">
        <f>'PC Geral'!AV431</f>
        <v>4554</v>
      </c>
      <c r="D433" s="22">
        <f>'PC Geral'!AX431</f>
        <v>286.3284936</v>
      </c>
      <c r="E433" s="22">
        <f>IF(D433&gt;=2487.9,2487.9*0.16,IF(D433&lt;2487.9,0))</f>
        <v>0</v>
      </c>
      <c r="F433" s="22">
        <f>IF(D433&gt;=2487.9,2487.9*0.16,IF(D433&lt;2487.9,D433*0.16))</f>
        <v>45.81255898</v>
      </c>
    </row>
    <row r="434">
      <c r="A434" s="14" t="str">
        <f>'PC Geral'!A432</f>
        <v>650-DT-CG</v>
      </c>
      <c r="B434" s="19" t="str">
        <f t="shared" si="1"/>
        <v>Leve A</v>
      </c>
      <c r="C434" s="22">
        <f>'PC Geral'!AV432</f>
        <v>4554</v>
      </c>
      <c r="D434" s="22">
        <f>'PC Geral'!AX432</f>
        <v>994.9821034</v>
      </c>
      <c r="E434" s="22">
        <f t="shared" ref="E434:E443" si="76">IF(D434&gt;=1138.5,1138.5*0.16,IF(D434&lt;1138.5,0))</f>
        <v>0</v>
      </c>
      <c r="F434" s="22">
        <f t="shared" ref="F434:F443" si="77">IF(D434&gt;=1138.5,1138.5*0.16,IF(D434&lt;1138.5,D434*0.16))</f>
        <v>159.1971365</v>
      </c>
    </row>
    <row r="435">
      <c r="A435" s="14" t="str">
        <f>'PC Geral'!A433</f>
        <v>651-DT-CG</v>
      </c>
      <c r="B435" s="19" t="str">
        <f t="shared" si="1"/>
        <v>Leve A</v>
      </c>
      <c r="C435" s="22">
        <f>'PC Geral'!AV433</f>
        <v>4554</v>
      </c>
      <c r="D435" s="22">
        <f>'PC Geral'!AX433</f>
        <v>1381.985553</v>
      </c>
      <c r="E435" s="22">
        <f t="shared" si="76"/>
        <v>182.16</v>
      </c>
      <c r="F435" s="22">
        <f t="shared" si="77"/>
        <v>182.16</v>
      </c>
    </row>
    <row r="436">
      <c r="A436" s="14" t="str">
        <f>'PC Geral'!A434</f>
        <v>652-DT-CG</v>
      </c>
      <c r="B436" s="19" t="str">
        <f t="shared" si="1"/>
        <v>Leve A</v>
      </c>
      <c r="C436" s="22">
        <f>'PC Geral'!AV434</f>
        <v>4554</v>
      </c>
      <c r="D436" s="22">
        <f>'PC Geral'!AX434</f>
        <v>1141.616735</v>
      </c>
      <c r="E436" s="22">
        <f t="shared" si="76"/>
        <v>182.16</v>
      </c>
      <c r="F436" s="22">
        <f t="shared" si="77"/>
        <v>182.16</v>
      </c>
    </row>
    <row r="437">
      <c r="A437" s="14" t="str">
        <f>'PC Geral'!A435</f>
        <v>654-DT-CG</v>
      </c>
      <c r="B437" s="19" t="str">
        <f t="shared" si="1"/>
        <v>Leve A</v>
      </c>
      <c r="C437" s="22">
        <f>'PC Geral'!AV435</f>
        <v>4554</v>
      </c>
      <c r="D437" s="22">
        <f>'PC Geral'!AX435</f>
        <v>1133.894042</v>
      </c>
      <c r="E437" s="22">
        <f t="shared" si="76"/>
        <v>0</v>
      </c>
      <c r="F437" s="22">
        <f t="shared" si="77"/>
        <v>181.4230468</v>
      </c>
    </row>
    <row r="438">
      <c r="A438" s="14" t="str">
        <f>'PC Geral'!A436</f>
        <v>658-DT-CG</v>
      </c>
      <c r="B438" s="19" t="str">
        <f t="shared" si="1"/>
        <v>Leve A</v>
      </c>
      <c r="C438" s="22">
        <f>'PC Geral'!AV436</f>
        <v>4554</v>
      </c>
      <c r="D438" s="22">
        <f>'PC Geral'!AX436</f>
        <v>1381.11675</v>
      </c>
      <c r="E438" s="22">
        <f t="shared" si="76"/>
        <v>182.16</v>
      </c>
      <c r="F438" s="22">
        <f t="shared" si="77"/>
        <v>182.16</v>
      </c>
    </row>
    <row r="439">
      <c r="A439" s="14" t="str">
        <f>'PC Geral'!A437</f>
        <v>660-DT-CG</v>
      </c>
      <c r="B439" s="19" t="str">
        <f t="shared" si="1"/>
        <v>Leve A</v>
      </c>
      <c r="C439" s="22">
        <f>'PC Geral'!AV437</f>
        <v>4554</v>
      </c>
      <c r="D439" s="22">
        <f>'PC Geral'!AX437</f>
        <v>757.4127622</v>
      </c>
      <c r="E439" s="22">
        <f t="shared" si="76"/>
        <v>0</v>
      </c>
      <c r="F439" s="22">
        <f t="shared" si="77"/>
        <v>121.1860419</v>
      </c>
    </row>
    <row r="440">
      <c r="A440" s="14" t="str">
        <f>'PC Geral'!A438</f>
        <v>661-DT-CG</v>
      </c>
      <c r="B440" s="19" t="str">
        <f t="shared" si="1"/>
        <v>Leve A</v>
      </c>
      <c r="C440" s="22">
        <f>'PC Geral'!AV438</f>
        <v>4554</v>
      </c>
      <c r="D440" s="22">
        <f>'PC Geral'!AX438</f>
        <v>1182.160873</v>
      </c>
      <c r="E440" s="22">
        <f t="shared" si="76"/>
        <v>182.16</v>
      </c>
      <c r="F440" s="22">
        <f t="shared" si="77"/>
        <v>182.16</v>
      </c>
    </row>
    <row r="441">
      <c r="A441" s="14" t="str">
        <f>'PC Geral'!A439</f>
        <v>663-DT-CG</v>
      </c>
      <c r="B441" s="19" t="str">
        <f t="shared" si="1"/>
        <v>Leve A</v>
      </c>
      <c r="C441" s="22">
        <f>'PC Geral'!AV439</f>
        <v>4554</v>
      </c>
      <c r="D441" s="22">
        <f>'PC Geral'!AX439</f>
        <v>562.4147658</v>
      </c>
      <c r="E441" s="22">
        <f t="shared" si="76"/>
        <v>0</v>
      </c>
      <c r="F441" s="22">
        <f t="shared" si="77"/>
        <v>89.98636252</v>
      </c>
    </row>
    <row r="442">
      <c r="A442" s="14" t="str">
        <f>'PC Geral'!A440</f>
        <v>664-DT-CG</v>
      </c>
      <c r="B442" s="19" t="str">
        <f t="shared" si="1"/>
        <v>Leve B</v>
      </c>
      <c r="C442" s="22">
        <f>'PC Geral'!AV440</f>
        <v>9951.6</v>
      </c>
      <c r="D442" s="22">
        <f>'PC Geral'!AX440</f>
        <v>9951.6</v>
      </c>
      <c r="E442" s="22">
        <f t="shared" si="76"/>
        <v>182.16</v>
      </c>
      <c r="F442" s="22">
        <f t="shared" si="77"/>
        <v>182.16</v>
      </c>
    </row>
    <row r="443">
      <c r="A443" s="14" t="str">
        <f>'PC Geral'!A441</f>
        <v>666-DT-CG</v>
      </c>
      <c r="B443" s="19" t="str">
        <f t="shared" si="1"/>
        <v>Leve A</v>
      </c>
      <c r="C443" s="22">
        <f>'PC Geral'!AV441</f>
        <v>4554</v>
      </c>
      <c r="D443" s="22">
        <f>'PC Geral'!AX441</f>
        <v>1933.19276</v>
      </c>
      <c r="E443" s="22">
        <f t="shared" si="76"/>
        <v>182.16</v>
      </c>
      <c r="F443" s="22">
        <f t="shared" si="77"/>
        <v>182.16</v>
      </c>
    </row>
    <row r="444">
      <c r="A444" s="14" t="str">
        <f>'PC Geral'!A442</f>
        <v>668-DT-CG</v>
      </c>
      <c r="B444" s="19" t="str">
        <f t="shared" si="1"/>
        <v>Leve A</v>
      </c>
      <c r="C444" s="22">
        <f>'PC Geral'!AV442</f>
        <v>4554</v>
      </c>
      <c r="D444" s="22">
        <f>'PC Geral'!AX442</f>
        <v>511.2519251</v>
      </c>
      <c r="E444" s="22">
        <f>IF(D444&gt;=2487.9,2487.9*0.16,IF(D444&lt;2487.9,0))</f>
        <v>0</v>
      </c>
      <c r="F444" s="22">
        <f>IF(D444&gt;=2487.9,2487.9*0.16,IF(D444&lt;2487.9,D444*0.16))</f>
        <v>81.80030802</v>
      </c>
    </row>
    <row r="445">
      <c r="A445" s="14" t="str">
        <f>'PC Geral'!A443</f>
        <v>669-DT-CG</v>
      </c>
      <c r="B445" s="19" t="str">
        <f t="shared" si="1"/>
        <v>Leve A</v>
      </c>
      <c r="C445" s="22">
        <f>'PC Geral'!AV443</f>
        <v>4554</v>
      </c>
      <c r="D445" s="22">
        <f>'PC Geral'!AX443</f>
        <v>302.7392161</v>
      </c>
      <c r="E445" s="22">
        <f>IF(D445&gt;=1138.5,1138.5*0.16,IF(D445&lt;1138.5,0))</f>
        <v>0</v>
      </c>
      <c r="F445" s="22">
        <f>IF(D445&gt;=1138.5,1138.5*0.16,IF(D445&lt;1138.5,D445*0.16))</f>
        <v>48.43827458</v>
      </c>
    </row>
    <row r="446">
      <c r="A446" s="14" t="str">
        <f>'PC Geral'!A444</f>
        <v>670-DT-CG</v>
      </c>
      <c r="B446" s="19" t="str">
        <f t="shared" si="1"/>
        <v>Leve A</v>
      </c>
      <c r="C446" s="22">
        <f>'PC Geral'!AV444</f>
        <v>4554</v>
      </c>
      <c r="D446" s="22">
        <f>'PC Geral'!AX444</f>
        <v>1054.73644</v>
      </c>
      <c r="E446" s="22">
        <f>IF(D446&gt;=2487.9,2487.9*0.16,IF(D446&lt;2487.9,0))</f>
        <v>0</v>
      </c>
      <c r="F446" s="22">
        <f>IF(D446&gt;=2487.9,2487.9*0.16,IF(D446&lt;2487.9,D446*0.16))</f>
        <v>168.7578304</v>
      </c>
    </row>
    <row r="447">
      <c r="A447" s="14" t="str">
        <f>'PC Geral'!A445</f>
        <v>671-DT-CG</v>
      </c>
      <c r="B447" s="19" t="str">
        <f t="shared" si="1"/>
        <v>Leve A</v>
      </c>
      <c r="C447" s="22">
        <f>'PC Geral'!AV445</f>
        <v>4554</v>
      </c>
      <c r="D447" s="22">
        <f>'PC Geral'!AX445</f>
        <v>2462.197226</v>
      </c>
      <c r="E447" s="22">
        <f t="shared" ref="E447:E456" si="78">IF(D447&gt;=1138.5,1138.5*0.16,IF(D447&lt;1138.5,0))</f>
        <v>182.16</v>
      </c>
      <c r="F447" s="22">
        <f t="shared" ref="F447:F456" si="79">IF(D447&gt;=1138.5,1138.5*0.16,IF(D447&lt;1138.5,D447*0.16))</f>
        <v>182.16</v>
      </c>
    </row>
    <row r="448">
      <c r="A448" s="14" t="str">
        <f>'PC Geral'!A446</f>
        <v>673-DT-CG</v>
      </c>
      <c r="B448" s="19" t="str">
        <f t="shared" si="1"/>
        <v>Leve A</v>
      </c>
      <c r="C448" s="22">
        <f>'PC Geral'!AV446</f>
        <v>4554</v>
      </c>
      <c r="D448" s="22">
        <f>'PC Geral'!AX446</f>
        <v>767.0661283</v>
      </c>
      <c r="E448" s="22">
        <f t="shared" si="78"/>
        <v>0</v>
      </c>
      <c r="F448" s="22">
        <f t="shared" si="79"/>
        <v>122.7305805</v>
      </c>
    </row>
    <row r="449">
      <c r="A449" s="14" t="str">
        <f>'PC Geral'!A447</f>
        <v>674-DT-CG</v>
      </c>
      <c r="B449" s="19" t="str">
        <f t="shared" si="1"/>
        <v>Leve A</v>
      </c>
      <c r="C449" s="22">
        <f>'PC Geral'!AV447</f>
        <v>4554</v>
      </c>
      <c r="D449" s="22">
        <f>'PC Geral'!AX447</f>
        <v>337.4913343</v>
      </c>
      <c r="E449" s="22">
        <f t="shared" si="78"/>
        <v>0</v>
      </c>
      <c r="F449" s="22">
        <f t="shared" si="79"/>
        <v>53.99861348</v>
      </c>
    </row>
    <row r="450">
      <c r="A450" s="14" t="str">
        <f>'PC Geral'!A448</f>
        <v>675-DT-CG</v>
      </c>
      <c r="B450" s="19" t="str">
        <f t="shared" si="1"/>
        <v>Leve A</v>
      </c>
      <c r="C450" s="22">
        <f>'PC Geral'!AV448</f>
        <v>4554</v>
      </c>
      <c r="D450" s="22">
        <f>'PC Geral'!AX448</f>
        <v>429.1983128</v>
      </c>
      <c r="E450" s="22">
        <f t="shared" si="78"/>
        <v>0</v>
      </c>
      <c r="F450" s="22">
        <f t="shared" si="79"/>
        <v>68.67173005</v>
      </c>
    </row>
    <row r="451">
      <c r="A451" s="14" t="str">
        <f>'PC Geral'!A449</f>
        <v>676-DT-CG</v>
      </c>
      <c r="B451" s="19" t="str">
        <f t="shared" si="1"/>
        <v>Leve A</v>
      </c>
      <c r="C451" s="22">
        <f>'PC Geral'!AV449</f>
        <v>4554</v>
      </c>
      <c r="D451" s="22">
        <f>'PC Geral'!AX449</f>
        <v>3132.140837</v>
      </c>
      <c r="E451" s="22">
        <f t="shared" si="78"/>
        <v>182.16</v>
      </c>
      <c r="F451" s="22">
        <f t="shared" si="79"/>
        <v>182.16</v>
      </c>
    </row>
    <row r="452">
      <c r="A452" s="14" t="str">
        <f>'PC Geral'!A450</f>
        <v>677-DT-CG</v>
      </c>
      <c r="B452" s="19" t="str">
        <f t="shared" si="1"/>
        <v>Leve A</v>
      </c>
      <c r="C452" s="22">
        <f>'PC Geral'!AV450</f>
        <v>4554</v>
      </c>
      <c r="D452" s="22">
        <f>'PC Geral'!AX450</f>
        <v>542.1426968</v>
      </c>
      <c r="E452" s="22">
        <f t="shared" si="78"/>
        <v>0</v>
      </c>
      <c r="F452" s="22">
        <f t="shared" si="79"/>
        <v>86.7428315</v>
      </c>
    </row>
    <row r="453">
      <c r="A453" s="14" t="str">
        <f>'PC Geral'!A451</f>
        <v>681-DT-CG</v>
      </c>
      <c r="B453" s="19" t="str">
        <f t="shared" si="1"/>
        <v>Leve B</v>
      </c>
      <c r="C453" s="22">
        <f>'PC Geral'!AV451</f>
        <v>9951.6</v>
      </c>
      <c r="D453" s="22">
        <f>'PC Geral'!AX451</f>
        <v>8138.473061</v>
      </c>
      <c r="E453" s="22">
        <f t="shared" si="78"/>
        <v>182.16</v>
      </c>
      <c r="F453" s="22">
        <f t="shared" si="79"/>
        <v>182.16</v>
      </c>
    </row>
    <row r="454">
      <c r="A454" s="14" t="str">
        <f>'PC Geral'!A452</f>
        <v>682-DT-CG</v>
      </c>
      <c r="B454" s="19" t="str">
        <f t="shared" si="1"/>
        <v>Leve A</v>
      </c>
      <c r="C454" s="22">
        <f>'PC Geral'!AV452</f>
        <v>4554</v>
      </c>
      <c r="D454" s="22">
        <f>'PC Geral'!AX452</f>
        <v>2925.655335</v>
      </c>
      <c r="E454" s="22">
        <f t="shared" si="78"/>
        <v>182.16</v>
      </c>
      <c r="F454" s="22">
        <f t="shared" si="79"/>
        <v>182.16</v>
      </c>
    </row>
    <row r="455">
      <c r="A455" s="14" t="str">
        <f>'PC Geral'!A453</f>
        <v>684-DT-CG</v>
      </c>
      <c r="B455" s="19" t="str">
        <f t="shared" si="1"/>
        <v>Leve B</v>
      </c>
      <c r="C455" s="22">
        <f>'PC Geral'!AV453</f>
        <v>9951.6</v>
      </c>
      <c r="D455" s="22">
        <f>'PC Geral'!AX453</f>
        <v>1847.374335</v>
      </c>
      <c r="E455" s="22">
        <f t="shared" si="78"/>
        <v>182.16</v>
      </c>
      <c r="F455" s="22">
        <f t="shared" si="79"/>
        <v>182.16</v>
      </c>
    </row>
    <row r="456">
      <c r="A456" s="14" t="str">
        <f>'PC Geral'!A454</f>
        <v>689-DT-CG</v>
      </c>
      <c r="B456" s="19" t="str">
        <f t="shared" si="1"/>
        <v>Leve A</v>
      </c>
      <c r="C456" s="22">
        <f>'PC Geral'!AV454</f>
        <v>4554</v>
      </c>
      <c r="D456" s="22">
        <f>'PC Geral'!AX454</f>
        <v>1767.251396</v>
      </c>
      <c r="E456" s="22">
        <f t="shared" si="78"/>
        <v>182.16</v>
      </c>
      <c r="F456" s="22">
        <f t="shared" si="79"/>
        <v>182.16</v>
      </c>
    </row>
    <row r="457">
      <c r="A457" s="14" t="str">
        <f>'PC Geral'!A455</f>
        <v>692-DT-CG</v>
      </c>
      <c r="B457" s="19" t="str">
        <f t="shared" si="1"/>
        <v>Leve A</v>
      </c>
      <c r="C457" s="22">
        <f>'PC Geral'!AV455</f>
        <v>4554</v>
      </c>
      <c r="D457" s="22">
        <f>'PC Geral'!AX455</f>
        <v>718.7992976</v>
      </c>
      <c r="E457" s="22">
        <f>IF(D457&gt;=2487.9,2487.9*0.16,IF(D457&lt;2487.9,0))</f>
        <v>0</v>
      </c>
      <c r="F457" s="22">
        <f>IF(D457&gt;=2487.9,2487.9*0.16,IF(D457&lt;2487.9,D457*0.16))</f>
        <v>115.0078876</v>
      </c>
    </row>
    <row r="458">
      <c r="A458" s="14" t="str">
        <f>'PC Geral'!A456</f>
        <v>693-DT-CG</v>
      </c>
      <c r="B458" s="19" t="str">
        <f t="shared" si="1"/>
        <v>Leve A</v>
      </c>
      <c r="C458" s="22">
        <f>'PC Geral'!AV456</f>
        <v>4554</v>
      </c>
      <c r="D458" s="22">
        <f>'PC Geral'!AX456</f>
        <v>886.8644024</v>
      </c>
      <c r="E458" s="22">
        <f t="shared" ref="E458:E473" si="80">IF(D458&gt;=1138.5,1138.5*0.16,IF(D458&lt;1138.5,0))</f>
        <v>0</v>
      </c>
      <c r="F458" s="22">
        <f t="shared" ref="F458:F473" si="81">IF(D458&gt;=1138.5,1138.5*0.16,IF(D458&lt;1138.5,D458*0.16))</f>
        <v>141.8983044</v>
      </c>
    </row>
    <row r="459">
      <c r="A459" s="14" t="str">
        <f>'PC Geral'!A457</f>
        <v>695-DT-CG</v>
      </c>
      <c r="B459" s="19" t="str">
        <f t="shared" si="1"/>
        <v>Leve A</v>
      </c>
      <c r="C459" s="22">
        <f>'PC Geral'!AV457</f>
        <v>4554</v>
      </c>
      <c r="D459" s="22">
        <f>'PC Geral'!AX457</f>
        <v>900.2825813</v>
      </c>
      <c r="E459" s="22">
        <f t="shared" si="80"/>
        <v>0</v>
      </c>
      <c r="F459" s="22">
        <f t="shared" si="81"/>
        <v>144.045213</v>
      </c>
    </row>
    <row r="460">
      <c r="A460" s="14" t="str">
        <f>'PC Geral'!A458</f>
        <v>696-DT-CG</v>
      </c>
      <c r="B460" s="19" t="str">
        <f t="shared" si="1"/>
        <v>Leve A</v>
      </c>
      <c r="C460" s="22">
        <f>'PC Geral'!AV458</f>
        <v>4554</v>
      </c>
      <c r="D460" s="22">
        <f>'PC Geral'!AX458</f>
        <v>2659.125895</v>
      </c>
      <c r="E460" s="22">
        <f t="shared" si="80"/>
        <v>182.16</v>
      </c>
      <c r="F460" s="22">
        <f t="shared" si="81"/>
        <v>182.16</v>
      </c>
    </row>
    <row r="461">
      <c r="A461" s="14" t="str">
        <f>'PC Geral'!A459</f>
        <v>698-DT-CG</v>
      </c>
      <c r="B461" s="19" t="str">
        <f t="shared" si="1"/>
        <v>Leve A</v>
      </c>
      <c r="C461" s="22">
        <f>'PC Geral'!AV459</f>
        <v>4554</v>
      </c>
      <c r="D461" s="22">
        <f>'PC Geral'!AX459</f>
        <v>1942.846126</v>
      </c>
      <c r="E461" s="22">
        <f t="shared" si="80"/>
        <v>182.16</v>
      </c>
      <c r="F461" s="22">
        <f t="shared" si="81"/>
        <v>182.16</v>
      </c>
    </row>
    <row r="462">
      <c r="A462" s="14" t="str">
        <f>'PC Geral'!A460</f>
        <v>700-DT-CG</v>
      </c>
      <c r="B462" s="19" t="str">
        <f t="shared" si="1"/>
        <v>Leve A</v>
      </c>
      <c r="C462" s="22">
        <f>'PC Geral'!AV460</f>
        <v>4554</v>
      </c>
      <c r="D462" s="22">
        <f>'PC Geral'!AX460</f>
        <v>943.7227291</v>
      </c>
      <c r="E462" s="22">
        <f t="shared" si="80"/>
        <v>0</v>
      </c>
      <c r="F462" s="22">
        <f t="shared" si="81"/>
        <v>150.9956366</v>
      </c>
    </row>
    <row r="463">
      <c r="A463" s="14" t="str">
        <f>'PC Geral'!A461</f>
        <v>702-DT-CG</v>
      </c>
      <c r="B463" s="19" t="str">
        <f t="shared" si="1"/>
        <v>Leve A</v>
      </c>
      <c r="C463" s="22">
        <f>'PC Geral'!AV461</f>
        <v>4554</v>
      </c>
      <c r="D463" s="22">
        <f>'PC Geral'!AX461</f>
        <v>1286.417228</v>
      </c>
      <c r="E463" s="22">
        <f t="shared" si="80"/>
        <v>182.16</v>
      </c>
      <c r="F463" s="22">
        <f t="shared" si="81"/>
        <v>182.16</v>
      </c>
    </row>
    <row r="464">
      <c r="A464" s="14" t="str">
        <f>'PC Geral'!A462</f>
        <v>703-DT-CG</v>
      </c>
      <c r="B464" s="19" t="str">
        <f t="shared" si="1"/>
        <v>Leve A</v>
      </c>
      <c r="C464" s="22">
        <f>'PC Geral'!AV462</f>
        <v>4554</v>
      </c>
      <c r="D464" s="22">
        <f>'PC Geral'!AX462</f>
        <v>4554</v>
      </c>
      <c r="E464" s="22">
        <f t="shared" si="80"/>
        <v>182.16</v>
      </c>
      <c r="F464" s="22">
        <f t="shared" si="81"/>
        <v>182.16</v>
      </c>
    </row>
    <row r="465">
      <c r="A465" s="14" t="str">
        <f>'PC Geral'!A463</f>
        <v>705-DT-CG</v>
      </c>
      <c r="B465" s="19" t="str">
        <f t="shared" si="1"/>
        <v>Leve A</v>
      </c>
      <c r="C465" s="22">
        <f>'PC Geral'!AV463</f>
        <v>4554</v>
      </c>
      <c r="D465" s="22">
        <f>'PC Geral'!AX463</f>
        <v>2215.071052</v>
      </c>
      <c r="E465" s="22">
        <f t="shared" si="80"/>
        <v>182.16</v>
      </c>
      <c r="F465" s="22">
        <f t="shared" si="81"/>
        <v>182.16</v>
      </c>
    </row>
    <row r="466">
      <c r="A466" s="14" t="str">
        <f>'PC Geral'!A464</f>
        <v>706-DT-CG</v>
      </c>
      <c r="B466" s="19" t="str">
        <f t="shared" si="1"/>
        <v>Leve B</v>
      </c>
      <c r="C466" s="22">
        <f>'PC Geral'!AV464</f>
        <v>9951.6</v>
      </c>
      <c r="D466" s="22">
        <f>'PC Geral'!AX464</f>
        <v>8041.939399</v>
      </c>
      <c r="E466" s="22">
        <f t="shared" si="80"/>
        <v>182.16</v>
      </c>
      <c r="F466" s="22">
        <f t="shared" si="81"/>
        <v>182.16</v>
      </c>
    </row>
    <row r="467">
      <c r="A467" s="14" t="str">
        <f>'PC Geral'!A465</f>
        <v>707-DT-CG</v>
      </c>
      <c r="B467" s="19" t="str">
        <f t="shared" si="1"/>
        <v>Leve A</v>
      </c>
      <c r="C467" s="22">
        <f>'PC Geral'!AV465</f>
        <v>4554</v>
      </c>
      <c r="D467" s="22">
        <f>'PC Geral'!AX465</f>
        <v>2106.953351</v>
      </c>
      <c r="E467" s="22">
        <f t="shared" si="80"/>
        <v>182.16</v>
      </c>
      <c r="F467" s="22">
        <f t="shared" si="81"/>
        <v>182.16</v>
      </c>
    </row>
    <row r="468">
      <c r="A468" s="14" t="str">
        <f>'PC Geral'!A466</f>
        <v>708-DT-CG</v>
      </c>
      <c r="B468" s="19" t="str">
        <f t="shared" si="1"/>
        <v>Leve A</v>
      </c>
      <c r="C468" s="22">
        <f>'PC Geral'!AV466</f>
        <v>4554</v>
      </c>
      <c r="D468" s="22">
        <f>'PC Geral'!AX466</f>
        <v>477.4651436</v>
      </c>
      <c r="E468" s="22">
        <f t="shared" si="80"/>
        <v>0</v>
      </c>
      <c r="F468" s="22">
        <f t="shared" si="81"/>
        <v>76.39442297</v>
      </c>
    </row>
    <row r="469">
      <c r="A469" s="14" t="str">
        <f>'PC Geral'!A467</f>
        <v>711-DT-CG</v>
      </c>
      <c r="B469" s="19" t="str">
        <f t="shared" si="1"/>
        <v>Leve A</v>
      </c>
      <c r="C469" s="22">
        <f>'PC Geral'!AV467</f>
        <v>4554</v>
      </c>
      <c r="D469" s="22">
        <f>'PC Geral'!AX467</f>
        <v>417.6142734</v>
      </c>
      <c r="E469" s="22">
        <f t="shared" si="80"/>
        <v>0</v>
      </c>
      <c r="F469" s="22">
        <f t="shared" si="81"/>
        <v>66.81828374</v>
      </c>
    </row>
    <row r="470">
      <c r="A470" s="14" t="str">
        <f>'PC Geral'!A468</f>
        <v>715-DT-CG</v>
      </c>
      <c r="B470" s="19" t="str">
        <f t="shared" si="1"/>
        <v>Leve A</v>
      </c>
      <c r="C470" s="22">
        <f>'PC Geral'!AV468</f>
        <v>4554</v>
      </c>
      <c r="D470" s="22">
        <f>'PC Geral'!AX468</f>
        <v>1780.669575</v>
      </c>
      <c r="E470" s="22">
        <f t="shared" si="80"/>
        <v>182.16</v>
      </c>
      <c r="F470" s="22">
        <f t="shared" si="81"/>
        <v>182.16</v>
      </c>
    </row>
    <row r="471">
      <c r="A471" s="14" t="str">
        <f>'PC Geral'!A469</f>
        <v>716-DT-CG</v>
      </c>
      <c r="B471" s="19" t="str">
        <f t="shared" si="1"/>
        <v>Leve A</v>
      </c>
      <c r="C471" s="22">
        <f>'PC Geral'!AV469</f>
        <v>4554</v>
      </c>
      <c r="D471" s="22">
        <f>'PC Geral'!AX469</f>
        <v>815.3329591</v>
      </c>
      <c r="E471" s="22">
        <f t="shared" si="80"/>
        <v>0</v>
      </c>
      <c r="F471" s="22">
        <f t="shared" si="81"/>
        <v>130.4532735</v>
      </c>
    </row>
    <row r="472">
      <c r="A472" s="14" t="str">
        <f>'PC Geral'!A470</f>
        <v>717-DT-CG</v>
      </c>
      <c r="B472" s="19" t="str">
        <f t="shared" si="1"/>
        <v>Leve A</v>
      </c>
      <c r="C472" s="22">
        <f>'PC Geral'!AV470</f>
        <v>4554</v>
      </c>
      <c r="D472" s="22">
        <f>'PC Geral'!AX470</f>
        <v>1732.402744</v>
      </c>
      <c r="E472" s="22">
        <f t="shared" si="80"/>
        <v>182.16</v>
      </c>
      <c r="F472" s="22">
        <f t="shared" si="81"/>
        <v>182.16</v>
      </c>
    </row>
    <row r="473">
      <c r="A473" s="14" t="str">
        <f>'PC Geral'!A471</f>
        <v>720-DT-CG</v>
      </c>
      <c r="B473" s="19" t="str">
        <f t="shared" si="1"/>
        <v>Leve A</v>
      </c>
      <c r="C473" s="22">
        <f>'PC Geral'!AV471</f>
        <v>4554</v>
      </c>
      <c r="D473" s="22">
        <f>'PC Geral'!AX471</f>
        <v>2939.073514</v>
      </c>
      <c r="E473" s="22">
        <f t="shared" si="80"/>
        <v>182.16</v>
      </c>
      <c r="F473" s="22">
        <f t="shared" si="81"/>
        <v>182.16</v>
      </c>
    </row>
    <row r="474">
      <c r="A474" s="14" t="str">
        <f>'PC Geral'!A472</f>
        <v>721-DT-CG</v>
      </c>
      <c r="B474" s="19" t="str">
        <f t="shared" si="1"/>
        <v>Leve A</v>
      </c>
      <c r="C474" s="22">
        <f>'PC Geral'!AV472</f>
        <v>4554</v>
      </c>
      <c r="D474" s="22">
        <f>'PC Geral'!AX472</f>
        <v>0</v>
      </c>
      <c r="E474" s="22">
        <f t="shared" ref="E474:E475" si="82">IF(D474&gt;=2487.9,2487.9*0.16,IF(D474&lt;2487.9,0))</f>
        <v>0</v>
      </c>
      <c r="F474" s="22">
        <f t="shared" ref="F474:F475" si="83">IF(D474&gt;=2487.9,2487.9*0.16,IF(D474&lt;2487.9,D474*0.16))</f>
        <v>0</v>
      </c>
    </row>
    <row r="475">
      <c r="A475" s="14" t="str">
        <f>'PC Geral'!A473</f>
        <v>722-DT-CG</v>
      </c>
      <c r="B475" s="19" t="str">
        <f t="shared" si="1"/>
        <v>Leve A</v>
      </c>
      <c r="C475" s="22">
        <f>'PC Geral'!AV473</f>
        <v>4554</v>
      </c>
      <c r="D475" s="22">
        <f>'PC Geral'!AX473</f>
        <v>1104.933944</v>
      </c>
      <c r="E475" s="22">
        <f t="shared" si="82"/>
        <v>0</v>
      </c>
      <c r="F475" s="22">
        <f t="shared" si="83"/>
        <v>176.789431</v>
      </c>
    </row>
    <row r="476">
      <c r="A476" s="14" t="str">
        <f>'PC Geral'!A474</f>
        <v>725-DT-CG</v>
      </c>
      <c r="B476" s="19" t="str">
        <f t="shared" si="1"/>
        <v>Leve A</v>
      </c>
      <c r="C476" s="22">
        <f>'PC Geral'!AV474</f>
        <v>4554</v>
      </c>
      <c r="D476" s="22">
        <f>'PC Geral'!AX474</f>
        <v>850.181611</v>
      </c>
      <c r="E476" s="22">
        <f t="shared" ref="E476:E477" si="84">IF(D476&gt;=1138.5,1138.5*0.16,IF(D476&lt;1138.5,0))</f>
        <v>0</v>
      </c>
      <c r="F476" s="22">
        <f t="shared" ref="F476:F477" si="85">IF(D476&gt;=1138.5,1138.5*0.16,IF(D476&lt;1138.5,D476*0.16))</f>
        <v>136.0290578</v>
      </c>
    </row>
    <row r="477">
      <c r="A477" s="14" t="str">
        <f>'PC Geral'!A475</f>
        <v>726-DT-CG</v>
      </c>
      <c r="B477" s="19" t="str">
        <f t="shared" si="1"/>
        <v>Leve A</v>
      </c>
      <c r="C477" s="22">
        <f>'PC Geral'!AV475</f>
        <v>4554</v>
      </c>
      <c r="D477" s="22">
        <f>'PC Geral'!AX475</f>
        <v>1104.933944</v>
      </c>
      <c r="E477" s="22">
        <f t="shared" si="84"/>
        <v>0</v>
      </c>
      <c r="F477" s="22">
        <f t="shared" si="85"/>
        <v>176.789431</v>
      </c>
    </row>
    <row r="478">
      <c r="A478" s="14" t="str">
        <f>'PC Geral'!A476</f>
        <v>728-DT-CG</v>
      </c>
      <c r="B478" s="19" t="str">
        <f t="shared" si="1"/>
        <v>Leve A</v>
      </c>
      <c r="C478" s="22">
        <f>'PC Geral'!AV476</f>
        <v>4554</v>
      </c>
      <c r="D478" s="22">
        <f>'PC Geral'!AX476</f>
        <v>4472.02806</v>
      </c>
      <c r="E478" s="22">
        <f>IF(D478&gt;=2487.9,2487.9*0.16,IF(D478&lt;2487.9,0))</f>
        <v>398.064</v>
      </c>
      <c r="F478" s="22">
        <f>IF(D478&gt;=2487.9,2487.9*0.16,IF(D478&lt;2487.9,D478*0.16))</f>
        <v>398.064</v>
      </c>
    </row>
    <row r="479">
      <c r="A479" s="14" t="str">
        <f>'PC Geral'!A477</f>
        <v>729-DT-CG</v>
      </c>
      <c r="B479" s="19" t="str">
        <f t="shared" si="1"/>
        <v>Leve A</v>
      </c>
      <c r="C479" s="22">
        <f>'PC Geral'!AV477</f>
        <v>4554</v>
      </c>
      <c r="D479" s="22">
        <f>'PC Geral'!AX477</f>
        <v>43.06366643</v>
      </c>
      <c r="E479" s="22">
        <f t="shared" ref="E479:E482" si="86">IF(D479&gt;=1138.5,1138.5*0.16,IF(D479&lt;1138.5,0))</f>
        <v>0</v>
      </c>
      <c r="F479" s="22">
        <f t="shared" ref="F479:F482" si="87">IF(D479&gt;=1138.5,1138.5*0.16,IF(D479&lt;1138.5,D479*0.16))</f>
        <v>6.89018663</v>
      </c>
    </row>
    <row r="480">
      <c r="A480" s="14" t="str">
        <f>'PC Geral'!A478</f>
        <v>730-DT-CG</v>
      </c>
      <c r="B480" s="19" t="str">
        <f t="shared" si="1"/>
        <v>Leve A</v>
      </c>
      <c r="C480" s="22">
        <f>'PC Geral'!AV478</f>
        <v>4554</v>
      </c>
      <c r="D480" s="22">
        <f>'PC Geral'!AX478</f>
        <v>1240.08107</v>
      </c>
      <c r="E480" s="22">
        <f t="shared" si="86"/>
        <v>182.16</v>
      </c>
      <c r="F480" s="22">
        <f t="shared" si="87"/>
        <v>182.16</v>
      </c>
    </row>
    <row r="481">
      <c r="A481" s="14" t="str">
        <f>'PC Geral'!A479</f>
        <v>731-DT-CG</v>
      </c>
      <c r="B481" s="19" t="str">
        <f t="shared" si="1"/>
        <v>Leve A</v>
      </c>
      <c r="C481" s="22">
        <f>'PC Geral'!AV479</f>
        <v>4554</v>
      </c>
      <c r="D481" s="22">
        <f>'PC Geral'!AX479</f>
        <v>462.9850943</v>
      </c>
      <c r="E481" s="22">
        <f t="shared" si="86"/>
        <v>0</v>
      </c>
      <c r="F481" s="22">
        <f t="shared" si="87"/>
        <v>74.07761509</v>
      </c>
    </row>
    <row r="482">
      <c r="A482" s="14" t="str">
        <f>'PC Geral'!A480</f>
        <v>732-DT-CG</v>
      </c>
      <c r="B482" s="19" t="str">
        <f t="shared" si="1"/>
        <v>Leve A</v>
      </c>
      <c r="C482" s="22">
        <f>'PC Geral'!AV480</f>
        <v>4554</v>
      </c>
      <c r="D482" s="22">
        <f>'PC Geral'!AX480</f>
        <v>524.7666378</v>
      </c>
      <c r="E482" s="22">
        <f t="shared" si="86"/>
        <v>0</v>
      </c>
      <c r="F482" s="22">
        <f t="shared" si="87"/>
        <v>83.96266204</v>
      </c>
    </row>
    <row r="483">
      <c r="A483" s="14" t="str">
        <f>'PC Geral'!A481</f>
        <v>733-DT-CG</v>
      </c>
      <c r="B483" s="19" t="str">
        <f t="shared" si="1"/>
        <v>Leve B</v>
      </c>
      <c r="C483" s="22">
        <f>'PC Geral'!AV481</f>
        <v>9951.6</v>
      </c>
      <c r="D483" s="22">
        <f>'PC Geral'!AX481</f>
        <v>9951.6</v>
      </c>
      <c r="E483" s="22">
        <f>IF(D483&gt;=2487.9,2487.9*0.16,IF(D483&lt;2487.9,0))</f>
        <v>398.064</v>
      </c>
      <c r="F483" s="22">
        <f>IF(D483&gt;=2487.9,2487.9*0.16,IF(D483&lt;2487.9,D483*0.16))</f>
        <v>398.064</v>
      </c>
    </row>
    <row r="484">
      <c r="A484" s="14" t="str">
        <f>'PC Geral'!A482</f>
        <v>734-DT-CG</v>
      </c>
      <c r="B484" s="19" t="str">
        <f t="shared" si="1"/>
        <v>Leve B</v>
      </c>
      <c r="C484" s="22">
        <f>'PC Geral'!AV482</f>
        <v>9951.6</v>
      </c>
      <c r="D484" s="22">
        <f>'PC Geral'!AX482</f>
        <v>7933.821698</v>
      </c>
      <c r="E484" s="22">
        <f t="shared" ref="E484:E487" si="88">IF(D484&gt;=1138.5,1138.5*0.16,IF(D484&lt;1138.5,0))</f>
        <v>182.16</v>
      </c>
      <c r="F484" s="22">
        <f t="shared" ref="F484:F487" si="89">IF(D484&gt;=1138.5,1138.5*0.16,IF(D484&lt;1138.5,D484*0.16))</f>
        <v>182.16</v>
      </c>
    </row>
    <row r="485">
      <c r="A485" s="14" t="str">
        <f>'PC Geral'!A483</f>
        <v>735-DT-CG</v>
      </c>
      <c r="B485" s="19" t="str">
        <f t="shared" si="1"/>
        <v>Leve A</v>
      </c>
      <c r="C485" s="22">
        <f>'PC Geral'!AV483</f>
        <v>4554</v>
      </c>
      <c r="D485" s="22">
        <f>'PC Geral'!AX483</f>
        <v>432.0943226</v>
      </c>
      <c r="E485" s="22">
        <f t="shared" si="88"/>
        <v>0</v>
      </c>
      <c r="F485" s="22">
        <f t="shared" si="89"/>
        <v>69.13509162</v>
      </c>
    </row>
    <row r="486">
      <c r="A486" s="14" t="str">
        <f>'PC Geral'!A484</f>
        <v>736-DT-CG</v>
      </c>
      <c r="B486" s="19" t="str">
        <f t="shared" si="1"/>
        <v>Leve A</v>
      </c>
      <c r="C486" s="22">
        <f>'PC Geral'!AV484</f>
        <v>4554</v>
      </c>
      <c r="D486" s="22">
        <f>'PC Geral'!AX484</f>
        <v>996.9127766</v>
      </c>
      <c r="E486" s="22">
        <f t="shared" si="88"/>
        <v>0</v>
      </c>
      <c r="F486" s="22">
        <f t="shared" si="89"/>
        <v>159.5060443</v>
      </c>
    </row>
    <row r="487">
      <c r="A487" s="14" t="str">
        <f>'PC Geral'!A485</f>
        <v>738-DT-CG</v>
      </c>
      <c r="B487" s="19" t="str">
        <f t="shared" si="1"/>
        <v>Leve B</v>
      </c>
      <c r="C487" s="22">
        <f>'PC Geral'!AV485</f>
        <v>9951.6</v>
      </c>
      <c r="D487" s="22">
        <f>'PC Geral'!AX485</f>
        <v>7206.054424</v>
      </c>
      <c r="E487" s="22">
        <f t="shared" si="88"/>
        <v>182.16</v>
      </c>
      <c r="F487" s="22">
        <f t="shared" si="89"/>
        <v>182.16</v>
      </c>
    </row>
    <row r="488">
      <c r="A488" s="14" t="str">
        <f>'PC Geral'!A486</f>
        <v>739-DT-CG</v>
      </c>
      <c r="B488" s="19" t="str">
        <f t="shared" si="1"/>
        <v>Leve A</v>
      </c>
      <c r="C488" s="22">
        <f>'PC Geral'!AV486</f>
        <v>4554</v>
      </c>
      <c r="D488" s="22">
        <f>'PC Geral'!AX486</f>
        <v>294.0511866</v>
      </c>
      <c r="E488" s="22">
        <f>IF(D488&gt;=2487.9,2487.9*0.16,IF(D488&lt;2487.9,0))</f>
        <v>0</v>
      </c>
      <c r="F488" s="22">
        <f>IF(D488&gt;=2487.9,2487.9*0.16,IF(D488&lt;2487.9,D488*0.16))</f>
        <v>47.04818985</v>
      </c>
    </row>
    <row r="489">
      <c r="A489" s="14" t="str">
        <f>'PC Geral'!A487</f>
        <v>740-DT-CG</v>
      </c>
      <c r="B489" s="19" t="str">
        <f t="shared" si="1"/>
        <v>Leve A</v>
      </c>
      <c r="C489" s="22">
        <f>'PC Geral'!AV487</f>
        <v>4554</v>
      </c>
      <c r="D489" s="22">
        <f>'PC Geral'!AX487</f>
        <v>176.2801194</v>
      </c>
      <c r="E489" s="22">
        <f t="shared" ref="E489:E506" si="90">IF(D489&gt;=1138.5,1138.5*0.16,IF(D489&lt;1138.5,0))</f>
        <v>0</v>
      </c>
      <c r="F489" s="22">
        <f t="shared" ref="F489:F506" si="91">IF(D489&gt;=1138.5,1138.5*0.16,IF(D489&lt;1138.5,D489*0.16))</f>
        <v>28.20481911</v>
      </c>
    </row>
    <row r="490">
      <c r="A490" s="14" t="str">
        <f>'PC Geral'!A488</f>
        <v>741-DT-CG</v>
      </c>
      <c r="B490" s="19" t="str">
        <f t="shared" si="1"/>
        <v>Leve A</v>
      </c>
      <c r="C490" s="22">
        <f>'PC Geral'!AV488</f>
        <v>4554</v>
      </c>
      <c r="D490" s="22">
        <f>'PC Geral'!AX488</f>
        <v>911.8666207</v>
      </c>
      <c r="E490" s="22">
        <f t="shared" si="90"/>
        <v>0</v>
      </c>
      <c r="F490" s="22">
        <f t="shared" si="91"/>
        <v>145.8986593</v>
      </c>
    </row>
    <row r="491">
      <c r="A491" s="14" t="str">
        <f>'PC Geral'!A489</f>
        <v>742-DT-CG</v>
      </c>
      <c r="B491" s="19" t="str">
        <f t="shared" si="1"/>
        <v>Leve A</v>
      </c>
      <c r="C491" s="22">
        <f>'PC Geral'!AV489</f>
        <v>4554</v>
      </c>
      <c r="D491" s="22">
        <f>'PC Geral'!AX489</f>
        <v>2732.588012</v>
      </c>
      <c r="E491" s="22">
        <f t="shared" si="90"/>
        <v>182.16</v>
      </c>
      <c r="F491" s="22">
        <f t="shared" si="91"/>
        <v>182.16</v>
      </c>
    </row>
    <row r="492">
      <c r="A492" s="14" t="str">
        <f>'PC Geral'!A490</f>
        <v>743-DT-CG</v>
      </c>
      <c r="B492" s="19" t="str">
        <f t="shared" si="1"/>
        <v>Leve B</v>
      </c>
      <c r="C492" s="22">
        <f>'PC Geral'!AV490</f>
        <v>9951.6</v>
      </c>
      <c r="D492" s="22">
        <f>'PC Geral'!AX490</f>
        <v>9951.6</v>
      </c>
      <c r="E492" s="22">
        <f t="shared" si="90"/>
        <v>182.16</v>
      </c>
      <c r="F492" s="22">
        <f t="shared" si="91"/>
        <v>182.16</v>
      </c>
    </row>
    <row r="493">
      <c r="A493" s="14" t="str">
        <f>'PC Geral'!A491</f>
        <v>745-DT-CG</v>
      </c>
      <c r="B493" s="19" t="str">
        <f t="shared" si="1"/>
        <v>Leve A</v>
      </c>
      <c r="C493" s="22">
        <f>'PC Geral'!AV491</f>
        <v>4554</v>
      </c>
      <c r="D493" s="22">
        <f>'PC Geral'!AX491</f>
        <v>429.1983128</v>
      </c>
      <c r="E493" s="22">
        <f t="shared" si="90"/>
        <v>0</v>
      </c>
      <c r="F493" s="22">
        <f t="shared" si="91"/>
        <v>68.67173005</v>
      </c>
    </row>
    <row r="494">
      <c r="A494" s="14" t="str">
        <f>'PC Geral'!A492</f>
        <v>746-DT-CG</v>
      </c>
      <c r="B494" s="19" t="str">
        <f t="shared" si="1"/>
        <v>Leve A</v>
      </c>
      <c r="C494" s="22">
        <f>'PC Geral'!AV492</f>
        <v>4554</v>
      </c>
      <c r="D494" s="22">
        <f>'PC Geral'!AX492</f>
        <v>173.3841096</v>
      </c>
      <c r="E494" s="22">
        <f t="shared" si="90"/>
        <v>0</v>
      </c>
      <c r="F494" s="22">
        <f t="shared" si="91"/>
        <v>27.74145753</v>
      </c>
    </row>
    <row r="495">
      <c r="A495" s="14" t="str">
        <f>'PC Geral'!A493</f>
        <v>748-DT-CG</v>
      </c>
      <c r="B495" s="19" t="str">
        <f t="shared" si="1"/>
        <v>Leve A</v>
      </c>
      <c r="C495" s="22">
        <f>'PC Geral'!AV493</f>
        <v>4554</v>
      </c>
      <c r="D495" s="22">
        <f>'PC Geral'!AX493</f>
        <v>1075.008509</v>
      </c>
      <c r="E495" s="22">
        <f t="shared" si="90"/>
        <v>0</v>
      </c>
      <c r="F495" s="22">
        <f t="shared" si="91"/>
        <v>172.0013614</v>
      </c>
    </row>
    <row r="496">
      <c r="A496" s="14" t="str">
        <f>'PC Geral'!A494</f>
        <v>749-DT-CG</v>
      </c>
      <c r="B496" s="19" t="str">
        <f t="shared" si="1"/>
        <v>Leve A</v>
      </c>
      <c r="C496" s="22">
        <f>'PC Geral'!AV494</f>
        <v>4554</v>
      </c>
      <c r="D496" s="22">
        <f>'PC Geral'!AX494</f>
        <v>1780.669575</v>
      </c>
      <c r="E496" s="22">
        <f t="shared" si="90"/>
        <v>182.16</v>
      </c>
      <c r="F496" s="22">
        <f t="shared" si="91"/>
        <v>182.16</v>
      </c>
    </row>
    <row r="497">
      <c r="A497" s="14" t="str">
        <f>'PC Geral'!A495</f>
        <v>751-DT-CG</v>
      </c>
      <c r="B497" s="19" t="str">
        <f t="shared" si="1"/>
        <v>Leve B</v>
      </c>
      <c r="C497" s="22">
        <f>'PC Geral'!AV495</f>
        <v>9951.6</v>
      </c>
      <c r="D497" s="22">
        <f>'PC Geral'!AX495</f>
        <v>9951.6</v>
      </c>
      <c r="E497" s="22">
        <f t="shared" si="90"/>
        <v>182.16</v>
      </c>
      <c r="F497" s="22">
        <f t="shared" si="91"/>
        <v>182.16</v>
      </c>
    </row>
    <row r="498">
      <c r="A498" s="14" t="str">
        <f>'PC Geral'!A496</f>
        <v>752-DT-CG</v>
      </c>
      <c r="B498" s="19" t="str">
        <f t="shared" si="1"/>
        <v>Leve A</v>
      </c>
      <c r="C498" s="22">
        <f>'PC Geral'!AV496</f>
        <v>4554</v>
      </c>
      <c r="D498" s="22">
        <f>'PC Geral'!AX496</f>
        <v>815.3329591</v>
      </c>
      <c r="E498" s="22">
        <f t="shared" si="90"/>
        <v>0</v>
      </c>
      <c r="F498" s="22">
        <f t="shared" si="91"/>
        <v>130.4532735</v>
      </c>
    </row>
    <row r="499">
      <c r="A499" s="14" t="str">
        <f>'PC Geral'!A497</f>
        <v>753-DT-CG</v>
      </c>
      <c r="B499" s="19" t="str">
        <f t="shared" si="1"/>
        <v>Leve A</v>
      </c>
      <c r="C499" s="22">
        <f>'PC Geral'!AV497</f>
        <v>4554</v>
      </c>
      <c r="D499" s="22">
        <f>'PC Geral'!AX497</f>
        <v>1346.268098</v>
      </c>
      <c r="E499" s="22">
        <f t="shared" si="90"/>
        <v>182.16</v>
      </c>
      <c r="F499" s="22">
        <f t="shared" si="91"/>
        <v>182.16</v>
      </c>
    </row>
    <row r="500">
      <c r="A500" s="14" t="str">
        <f>'PC Geral'!A498</f>
        <v>755-DT-CG</v>
      </c>
      <c r="B500" s="19" t="str">
        <f t="shared" si="1"/>
        <v>Leve A</v>
      </c>
      <c r="C500" s="22">
        <f>'PC Geral'!AV498</f>
        <v>4554</v>
      </c>
      <c r="D500" s="22">
        <f>'PC Geral'!AX498</f>
        <v>2359.871545</v>
      </c>
      <c r="E500" s="22">
        <f t="shared" si="90"/>
        <v>182.16</v>
      </c>
      <c r="F500" s="22">
        <f t="shared" si="91"/>
        <v>182.16</v>
      </c>
    </row>
    <row r="501">
      <c r="A501" s="14" t="str">
        <f>'PC Geral'!A499</f>
        <v>756-DT-CG</v>
      </c>
      <c r="B501" s="19" t="str">
        <f t="shared" si="1"/>
        <v>Leve A</v>
      </c>
      <c r="C501" s="22">
        <f>'PC Geral'!AV499</f>
        <v>4554</v>
      </c>
      <c r="D501" s="22">
        <f>'PC Geral'!AX499</f>
        <v>1093.349905</v>
      </c>
      <c r="E501" s="22">
        <f t="shared" si="90"/>
        <v>0</v>
      </c>
      <c r="F501" s="22">
        <f t="shared" si="91"/>
        <v>174.9359847</v>
      </c>
    </row>
    <row r="502">
      <c r="A502" s="14" t="str">
        <f>'PC Geral'!A500</f>
        <v>758-DT-CG</v>
      </c>
      <c r="B502" s="19" t="str">
        <f t="shared" si="1"/>
        <v>Leve A</v>
      </c>
      <c r="C502" s="22">
        <f>'PC Geral'!AV500</f>
        <v>4554</v>
      </c>
      <c r="D502" s="22">
        <f>'PC Geral'!AX500</f>
        <v>252.5417121</v>
      </c>
      <c r="E502" s="22">
        <f t="shared" si="90"/>
        <v>0</v>
      </c>
      <c r="F502" s="22">
        <f t="shared" si="91"/>
        <v>40.40667393</v>
      </c>
    </row>
    <row r="503">
      <c r="A503" s="14" t="str">
        <f>'PC Geral'!A501</f>
        <v>762-DT-CG</v>
      </c>
      <c r="B503" s="19" t="str">
        <f t="shared" si="1"/>
        <v>Leve A</v>
      </c>
      <c r="C503" s="22">
        <f>'PC Geral'!AV501</f>
        <v>4554</v>
      </c>
      <c r="D503" s="22">
        <f>'PC Geral'!AX501</f>
        <v>796.0262268</v>
      </c>
      <c r="E503" s="22">
        <f t="shared" si="90"/>
        <v>0</v>
      </c>
      <c r="F503" s="22">
        <f t="shared" si="91"/>
        <v>127.3641963</v>
      </c>
    </row>
    <row r="504">
      <c r="A504" s="14" t="str">
        <f>'PC Geral'!A502</f>
        <v>763-DT-CG</v>
      </c>
      <c r="B504" s="19" t="str">
        <f t="shared" si="1"/>
        <v>Leve A</v>
      </c>
      <c r="C504" s="22">
        <f>'PC Geral'!AV502</f>
        <v>4554</v>
      </c>
      <c r="D504" s="22">
        <f>'PC Geral'!AX502</f>
        <v>622.265636</v>
      </c>
      <c r="E504" s="22">
        <f t="shared" si="90"/>
        <v>0</v>
      </c>
      <c r="F504" s="22">
        <f t="shared" si="91"/>
        <v>99.56250175</v>
      </c>
    </row>
    <row r="505">
      <c r="A505" s="14" t="str">
        <f>'PC Geral'!A503</f>
        <v>764-DT-CG</v>
      </c>
      <c r="B505" s="19" t="str">
        <f t="shared" si="1"/>
        <v>Leve A</v>
      </c>
      <c r="C505" s="22">
        <f>'PC Geral'!AV503</f>
        <v>4554</v>
      </c>
      <c r="D505" s="22">
        <f>'PC Geral'!AX503</f>
        <v>2359.871545</v>
      </c>
      <c r="E505" s="22">
        <f t="shared" si="90"/>
        <v>182.16</v>
      </c>
      <c r="F505" s="22">
        <f t="shared" si="91"/>
        <v>182.16</v>
      </c>
    </row>
    <row r="506">
      <c r="A506" s="14" t="str">
        <f>'PC Geral'!A504</f>
        <v>766-DT-CG</v>
      </c>
      <c r="B506" s="19" t="str">
        <f t="shared" si="1"/>
        <v>Leve A</v>
      </c>
      <c r="C506" s="22">
        <f>'PC Geral'!AV504</f>
        <v>4554</v>
      </c>
      <c r="D506" s="22">
        <f>'PC Geral'!AX504</f>
        <v>176.2801194</v>
      </c>
      <c r="E506" s="22">
        <f t="shared" si="90"/>
        <v>0</v>
      </c>
      <c r="F506" s="22">
        <f t="shared" si="91"/>
        <v>28.20481911</v>
      </c>
    </row>
    <row r="507">
      <c r="A507" s="14" t="str">
        <f>'PC Geral'!A505</f>
        <v>767-DT-CG</v>
      </c>
      <c r="B507" s="19" t="str">
        <f t="shared" si="1"/>
        <v>Leve A</v>
      </c>
      <c r="C507" s="22">
        <f>'PC Geral'!AV505</f>
        <v>4554</v>
      </c>
      <c r="D507" s="22">
        <f>'PC Geral'!AX505</f>
        <v>1394.534929</v>
      </c>
      <c r="E507" s="22">
        <f>IF(D507&gt;=2487.9,2487.9*0.16,IF(D507&lt;2487.9,0))</f>
        <v>0</v>
      </c>
      <c r="F507" s="22">
        <f>IF(D507&gt;=2487.9,2487.9*0.16,IF(D507&lt;2487.9,D507*0.16))</f>
        <v>223.1255886</v>
      </c>
    </row>
    <row r="508">
      <c r="A508" s="14" t="str">
        <f>'PC Geral'!A506</f>
        <v>768-DT-CG</v>
      </c>
      <c r="B508" s="19" t="str">
        <f t="shared" si="1"/>
        <v>Leve A</v>
      </c>
      <c r="C508" s="22">
        <f>'PC Geral'!AV506</f>
        <v>4554</v>
      </c>
      <c r="D508" s="22">
        <f>'PC Geral'!AX506</f>
        <v>406.030234</v>
      </c>
      <c r="E508" s="22">
        <f t="shared" ref="E508:E510" si="92">IF(D508&gt;=1138.5,1138.5*0.16,IF(D508&lt;1138.5,0))</f>
        <v>0</v>
      </c>
      <c r="F508" s="22">
        <f t="shared" ref="F508:F510" si="93">IF(D508&gt;=1138.5,1138.5*0.16,IF(D508&lt;1138.5,D508*0.16))</f>
        <v>64.96483744</v>
      </c>
    </row>
    <row r="509">
      <c r="A509" s="14" t="str">
        <f>'PC Geral'!A507</f>
        <v>769-DT-CG</v>
      </c>
      <c r="B509" s="19" t="str">
        <f t="shared" si="1"/>
        <v>Leve A</v>
      </c>
      <c r="C509" s="22">
        <f>'PC Geral'!AV507</f>
        <v>4554</v>
      </c>
      <c r="D509" s="22">
        <f>'PC Geral'!AX507</f>
        <v>612.6122698</v>
      </c>
      <c r="E509" s="22">
        <f t="shared" si="92"/>
        <v>0</v>
      </c>
      <c r="F509" s="22">
        <f t="shared" si="93"/>
        <v>98.01796317</v>
      </c>
    </row>
    <row r="510">
      <c r="A510" s="14" t="str">
        <f>'PC Geral'!A508</f>
        <v>770-DT-CG</v>
      </c>
      <c r="B510" s="19" t="str">
        <f t="shared" si="1"/>
        <v>Leve A</v>
      </c>
      <c r="C510" s="22">
        <f>'PC Geral'!AV508</f>
        <v>4554</v>
      </c>
      <c r="D510" s="22">
        <f>'PC Geral'!AX508</f>
        <v>477.4651436</v>
      </c>
      <c r="E510" s="22">
        <f t="shared" si="92"/>
        <v>0</v>
      </c>
      <c r="F510" s="22">
        <f t="shared" si="93"/>
        <v>76.39442297</v>
      </c>
    </row>
    <row r="511">
      <c r="A511" s="14" t="str">
        <f>'PC Geral'!A509</f>
        <v>771-DT-CG</v>
      </c>
      <c r="B511" s="19" t="str">
        <f t="shared" si="1"/>
        <v>Leve A</v>
      </c>
      <c r="C511" s="22">
        <f>'PC Geral'!AV509</f>
        <v>4554</v>
      </c>
      <c r="D511" s="22">
        <f>'PC Geral'!AX509</f>
        <v>1597.255618</v>
      </c>
      <c r="E511" s="22">
        <f>IF(D511&gt;=2487.9,2487.9*0.16,IF(D511&lt;2487.9,0))</f>
        <v>0</v>
      </c>
      <c r="F511" s="22">
        <f>IF(D511&gt;=2487.9,2487.9*0.16,IF(D511&lt;2487.9,D511*0.16))</f>
        <v>255.5608989</v>
      </c>
    </row>
    <row r="512">
      <c r="A512" s="14" t="str">
        <f>'PC Geral'!A510</f>
        <v>773-DT-CG</v>
      </c>
      <c r="B512" s="19" t="str">
        <f t="shared" si="1"/>
        <v>Leve A</v>
      </c>
      <c r="C512" s="22">
        <f>'PC Geral'!AV510</f>
        <v>4554</v>
      </c>
      <c r="D512" s="22">
        <f>'PC Geral'!AX510</f>
        <v>543.1080335</v>
      </c>
      <c r="E512" s="22">
        <f>IF(D512&gt;=1138.5,1138.5*0.16,IF(D512&lt;1138.5,0))</f>
        <v>0</v>
      </c>
      <c r="F512" s="22">
        <f>IF(D512&gt;=1138.5,1138.5*0.16,IF(D512&lt;1138.5,D512*0.16))</f>
        <v>86.89728535</v>
      </c>
    </row>
    <row r="513">
      <c r="A513" s="14" t="str">
        <f>'PC Geral'!A511</f>
        <v>774-DT-CG</v>
      </c>
      <c r="B513" s="19" t="str">
        <f t="shared" si="1"/>
        <v>Leve A</v>
      </c>
      <c r="C513" s="22">
        <f>'PC Geral'!AV511</f>
        <v>4554</v>
      </c>
      <c r="D513" s="22">
        <f>'PC Geral'!AX511</f>
        <v>1259.387802</v>
      </c>
      <c r="E513" s="22">
        <f>IF(D513&gt;=2487.9,2487.9*0.16,IF(D513&lt;2487.9,0))</f>
        <v>0</v>
      </c>
      <c r="F513" s="22">
        <f>IF(D513&gt;=2487.9,2487.9*0.16,IF(D513&lt;2487.9,D513*0.16))</f>
        <v>201.5020484</v>
      </c>
    </row>
    <row r="514">
      <c r="A514" s="14" t="str">
        <f>'PC Geral'!A512</f>
        <v>776-DT-CG</v>
      </c>
      <c r="B514" s="19" t="str">
        <f t="shared" si="1"/>
        <v>Leve A</v>
      </c>
      <c r="C514" s="22">
        <f>'PC Geral'!AV512</f>
        <v>4554</v>
      </c>
      <c r="D514" s="22">
        <f>'PC Geral'!AX512</f>
        <v>2847.366536</v>
      </c>
      <c r="E514" s="22">
        <f t="shared" ref="E514:E529" si="94">IF(D514&gt;=1138.5,1138.5*0.16,IF(D514&lt;1138.5,0))</f>
        <v>182.16</v>
      </c>
      <c r="F514" s="22">
        <f t="shared" ref="F514:F529" si="95">IF(D514&gt;=1138.5,1138.5*0.16,IF(D514&lt;1138.5,D514*0.16))</f>
        <v>182.16</v>
      </c>
    </row>
    <row r="515">
      <c r="A515" s="14" t="str">
        <f>'PC Geral'!A513</f>
        <v>778-DT-CG</v>
      </c>
      <c r="B515" s="19" t="str">
        <f t="shared" si="1"/>
        <v>Leve A</v>
      </c>
      <c r="C515" s="22">
        <f>'PC Geral'!AV513</f>
        <v>4554</v>
      </c>
      <c r="D515" s="22">
        <f>'PC Geral'!AX513</f>
        <v>873.2531561</v>
      </c>
      <c r="E515" s="22">
        <f t="shared" si="94"/>
        <v>0</v>
      </c>
      <c r="F515" s="22">
        <f t="shared" si="95"/>
        <v>139.720505</v>
      </c>
    </row>
    <row r="516">
      <c r="A516" s="14" t="str">
        <f>'PC Geral'!A514</f>
        <v>781-DT-CG</v>
      </c>
      <c r="B516" s="19" t="str">
        <f t="shared" si="1"/>
        <v>Leve A</v>
      </c>
      <c r="C516" s="22">
        <f>'PC Geral'!AV514</f>
        <v>4554</v>
      </c>
      <c r="D516" s="22">
        <f>'PC Geral'!AX514</f>
        <v>614.542943</v>
      </c>
      <c r="E516" s="22">
        <f t="shared" si="94"/>
        <v>0</v>
      </c>
      <c r="F516" s="22">
        <f t="shared" si="95"/>
        <v>98.32687089</v>
      </c>
    </row>
    <row r="517">
      <c r="A517" s="14" t="str">
        <f>'PC Geral'!A515</f>
        <v>782-DT-CG</v>
      </c>
      <c r="B517" s="19" t="str">
        <f t="shared" si="1"/>
        <v>Leve A</v>
      </c>
      <c r="C517" s="22">
        <f>'PC Geral'!AV515</f>
        <v>4554</v>
      </c>
      <c r="D517" s="22">
        <f>'PC Geral'!AX515</f>
        <v>429.1983128</v>
      </c>
      <c r="E517" s="22">
        <f t="shared" si="94"/>
        <v>0</v>
      </c>
      <c r="F517" s="22">
        <f t="shared" si="95"/>
        <v>68.67173005</v>
      </c>
    </row>
    <row r="518">
      <c r="A518" s="14" t="str">
        <f>'PC Geral'!A516</f>
        <v>785-DT-CG</v>
      </c>
      <c r="B518" s="19" t="str">
        <f t="shared" si="1"/>
        <v>Leve A</v>
      </c>
      <c r="C518" s="22">
        <f>'PC Geral'!AV516</f>
        <v>4554</v>
      </c>
      <c r="D518" s="22">
        <f>'PC Geral'!AX516</f>
        <v>659.913764</v>
      </c>
      <c r="E518" s="22">
        <f t="shared" si="94"/>
        <v>0</v>
      </c>
      <c r="F518" s="22">
        <f t="shared" si="95"/>
        <v>105.5862022</v>
      </c>
    </row>
    <row r="519">
      <c r="A519" s="14" t="str">
        <f>'PC Geral'!A517</f>
        <v>787-DT-CG</v>
      </c>
      <c r="B519" s="19" t="str">
        <f t="shared" si="1"/>
        <v>Leve B</v>
      </c>
      <c r="C519" s="22">
        <f>'PC Geral'!AV517</f>
        <v>9951.6</v>
      </c>
      <c r="D519" s="22">
        <f>'PC Geral'!AX517</f>
        <v>9951.6</v>
      </c>
      <c r="E519" s="22">
        <f t="shared" si="94"/>
        <v>182.16</v>
      </c>
      <c r="F519" s="22">
        <f t="shared" si="95"/>
        <v>182.16</v>
      </c>
    </row>
    <row r="520">
      <c r="A520" s="14" t="str">
        <f>'PC Geral'!A518</f>
        <v>788-DT-CG</v>
      </c>
      <c r="B520" s="19" t="str">
        <f t="shared" si="1"/>
        <v>Leve A</v>
      </c>
      <c r="C520" s="22">
        <f>'PC Geral'!AV518</f>
        <v>4554</v>
      </c>
      <c r="D520" s="22">
        <f>'PC Geral'!AX518</f>
        <v>1554.877341</v>
      </c>
      <c r="E520" s="22">
        <f t="shared" si="94"/>
        <v>182.16</v>
      </c>
      <c r="F520" s="22">
        <f t="shared" si="95"/>
        <v>182.16</v>
      </c>
    </row>
    <row r="521">
      <c r="A521" s="14" t="str">
        <f>'PC Geral'!A519</f>
        <v>789-DT-CG</v>
      </c>
      <c r="B521" s="19" t="str">
        <f t="shared" si="1"/>
        <v>Leve B</v>
      </c>
      <c r="C521" s="22">
        <f>'PC Geral'!AV519</f>
        <v>9951.6</v>
      </c>
      <c r="D521" s="22">
        <f>'PC Geral'!AX519</f>
        <v>2973.922166</v>
      </c>
      <c r="E521" s="22">
        <f t="shared" si="94"/>
        <v>182.16</v>
      </c>
      <c r="F521" s="22">
        <f t="shared" si="95"/>
        <v>182.16</v>
      </c>
    </row>
    <row r="522">
      <c r="A522" s="14" t="str">
        <f>'PC Geral'!A520</f>
        <v>791-DT-CG</v>
      </c>
      <c r="B522" s="19" t="str">
        <f t="shared" si="1"/>
        <v>Leve A</v>
      </c>
      <c r="C522" s="22">
        <f>'PC Geral'!AV520</f>
        <v>4554</v>
      </c>
      <c r="D522" s="22">
        <f>'PC Geral'!AX520</f>
        <v>1664.829181</v>
      </c>
      <c r="E522" s="22">
        <f t="shared" si="94"/>
        <v>182.16</v>
      </c>
      <c r="F522" s="22">
        <f t="shared" si="95"/>
        <v>182.16</v>
      </c>
    </row>
    <row r="523">
      <c r="A523" s="14" t="str">
        <f>'PC Geral'!A521</f>
        <v>792-DT-CG</v>
      </c>
      <c r="B523" s="19" t="str">
        <f t="shared" si="1"/>
        <v>Leve A</v>
      </c>
      <c r="C523" s="22">
        <f>'PC Geral'!AV521</f>
        <v>4554</v>
      </c>
      <c r="D523" s="22">
        <f>'PC Geral'!AX521</f>
        <v>718.7992976</v>
      </c>
      <c r="E523" s="22">
        <f t="shared" si="94"/>
        <v>0</v>
      </c>
      <c r="F523" s="22">
        <f t="shared" si="95"/>
        <v>115.0078876</v>
      </c>
    </row>
    <row r="524">
      <c r="A524" s="14" t="str">
        <f>'PC Geral'!A522</f>
        <v>793-DT-CG</v>
      </c>
      <c r="B524" s="19" t="str">
        <f t="shared" si="1"/>
        <v>Leve A</v>
      </c>
      <c r="C524" s="22">
        <f>'PC Geral'!AV522</f>
        <v>4554</v>
      </c>
      <c r="D524" s="22">
        <f>'PC Geral'!AX522</f>
        <v>1962.152859</v>
      </c>
      <c r="E524" s="22">
        <f t="shared" si="94"/>
        <v>182.16</v>
      </c>
      <c r="F524" s="22">
        <f t="shared" si="95"/>
        <v>182.16</v>
      </c>
    </row>
    <row r="525">
      <c r="A525" s="14" t="str">
        <f>'PC Geral'!A523</f>
        <v>794-DT-CG</v>
      </c>
      <c r="B525" s="19" t="str">
        <f t="shared" si="1"/>
        <v>Leve A</v>
      </c>
      <c r="C525" s="22">
        <f>'PC Geral'!AV523</f>
        <v>4554</v>
      </c>
      <c r="D525" s="22">
        <f>'PC Geral'!AX523</f>
        <v>1166.715487</v>
      </c>
      <c r="E525" s="22">
        <f t="shared" si="94"/>
        <v>182.16</v>
      </c>
      <c r="F525" s="22">
        <f t="shared" si="95"/>
        <v>182.16</v>
      </c>
    </row>
    <row r="526">
      <c r="A526" s="14" t="str">
        <f>'PC Geral'!A524</f>
        <v>795-DT-CG</v>
      </c>
      <c r="B526" s="19" t="str">
        <f t="shared" si="1"/>
        <v>Leve A</v>
      </c>
      <c r="C526" s="22">
        <f>'PC Geral'!AV524</f>
        <v>4554</v>
      </c>
      <c r="D526" s="22">
        <f>'PC Geral'!AX524</f>
        <v>815.3329591</v>
      </c>
      <c r="E526" s="22">
        <f t="shared" si="94"/>
        <v>0</v>
      </c>
      <c r="F526" s="22">
        <f t="shared" si="95"/>
        <v>130.4532735</v>
      </c>
    </row>
    <row r="527">
      <c r="A527" s="14" t="str">
        <f>'PC Geral'!A525</f>
        <v>796-DT-CG</v>
      </c>
      <c r="B527" s="19" t="str">
        <f t="shared" si="1"/>
        <v>Leve A</v>
      </c>
      <c r="C527" s="22">
        <f>'PC Geral'!AV525</f>
        <v>4554</v>
      </c>
      <c r="D527" s="22">
        <f>'PC Geral'!AX525</f>
        <v>1973.736898</v>
      </c>
      <c r="E527" s="22">
        <f t="shared" si="94"/>
        <v>182.16</v>
      </c>
      <c r="F527" s="22">
        <f t="shared" si="95"/>
        <v>182.16</v>
      </c>
    </row>
    <row r="528">
      <c r="A528" s="14" t="str">
        <f>'PC Geral'!A526</f>
        <v>799-DT-CG</v>
      </c>
      <c r="B528" s="19" t="str">
        <f t="shared" si="1"/>
        <v>Leve A</v>
      </c>
      <c r="C528" s="22">
        <f>'PC Geral'!AV526</f>
        <v>4554</v>
      </c>
      <c r="D528" s="22">
        <f>'PC Geral'!AX526</f>
        <v>516.0786082</v>
      </c>
      <c r="E528" s="22">
        <f t="shared" si="94"/>
        <v>0</v>
      </c>
      <c r="F528" s="22">
        <f t="shared" si="95"/>
        <v>82.57257731</v>
      </c>
    </row>
    <row r="529">
      <c r="A529" s="14" t="str">
        <f>'PC Geral'!A527</f>
        <v>802-DT-CG</v>
      </c>
      <c r="B529" s="19" t="str">
        <f t="shared" si="1"/>
        <v>Leve A</v>
      </c>
      <c r="C529" s="22">
        <f>'PC Geral'!AV527</f>
        <v>4554</v>
      </c>
      <c r="D529" s="22">
        <f>'PC Geral'!AX527</f>
        <v>2166.804221</v>
      </c>
      <c r="E529" s="22">
        <f t="shared" si="94"/>
        <v>182.16</v>
      </c>
      <c r="F529" s="22">
        <f t="shared" si="95"/>
        <v>182.16</v>
      </c>
    </row>
    <row r="530">
      <c r="A530" s="14" t="str">
        <f>'PC Geral'!A528</f>
        <v>806-DT-CG</v>
      </c>
      <c r="B530" s="19" t="str">
        <f t="shared" si="1"/>
        <v>Leve A</v>
      </c>
      <c r="C530" s="22">
        <f>'PC Geral'!AV528</f>
        <v>4554</v>
      </c>
      <c r="D530" s="22">
        <f>'PC Geral'!AX528</f>
        <v>1684.135913</v>
      </c>
      <c r="E530" s="22">
        <f>IF(D530&gt;=2487.9,2487.9*0.16,IF(D530&lt;2487.9,0))</f>
        <v>0</v>
      </c>
      <c r="F530" s="22">
        <f>IF(D530&gt;=2487.9,2487.9*0.16,IF(D530&lt;2487.9,D530*0.16))</f>
        <v>269.4617461</v>
      </c>
    </row>
    <row r="531">
      <c r="A531" s="14" t="str">
        <f>'PC Geral'!A529</f>
        <v>807-DT-CG</v>
      </c>
      <c r="B531" s="19" t="str">
        <f t="shared" si="1"/>
        <v>Leve A</v>
      </c>
      <c r="C531" s="22">
        <f>'PC Geral'!AV529</f>
        <v>4554</v>
      </c>
      <c r="D531" s="22">
        <f>'PC Geral'!AX529</f>
        <v>1595.421478</v>
      </c>
      <c r="E531" s="22">
        <f t="shared" ref="E531:E532" si="96">IF(D531&gt;=1138.5,1138.5*0.16,IF(D531&lt;1138.5,0))</f>
        <v>182.16</v>
      </c>
      <c r="F531" s="22">
        <f t="shared" ref="F531:F532" si="97">IF(D531&gt;=1138.5,1138.5*0.16,IF(D531&lt;1138.5,D531*0.16))</f>
        <v>182.16</v>
      </c>
    </row>
    <row r="532">
      <c r="A532" s="14" t="str">
        <f>'PC Geral'!A530</f>
        <v>808-DT-CG</v>
      </c>
      <c r="B532" s="19" t="str">
        <f t="shared" si="1"/>
        <v>Leve A</v>
      </c>
      <c r="C532" s="22">
        <f>'PC Geral'!AV530</f>
        <v>4554</v>
      </c>
      <c r="D532" s="22">
        <f>'PC Geral'!AX530</f>
        <v>530.5586575</v>
      </c>
      <c r="E532" s="22">
        <f t="shared" si="96"/>
        <v>0</v>
      </c>
      <c r="F532" s="22">
        <f t="shared" si="97"/>
        <v>84.88938519</v>
      </c>
    </row>
    <row r="533">
      <c r="A533" s="14" t="str">
        <f>'PC Geral'!A531</f>
        <v>810-DT-CG</v>
      </c>
      <c r="B533" s="19" t="str">
        <f t="shared" si="1"/>
        <v>Leve A</v>
      </c>
      <c r="C533" s="22">
        <f>'PC Geral'!AV531</f>
        <v>4554</v>
      </c>
      <c r="D533" s="22">
        <f>'PC Geral'!AX531</f>
        <v>1276.763862</v>
      </c>
      <c r="E533" s="22">
        <f>IF(D533&gt;=2487.9,2487.9*0.16,IF(D533&lt;2487.9,0))</f>
        <v>0</v>
      </c>
      <c r="F533" s="22">
        <f>IF(D533&gt;=2487.9,2487.9*0.16,IF(D533&lt;2487.9,D533*0.16))</f>
        <v>204.2822178</v>
      </c>
    </row>
    <row r="534">
      <c r="A534" s="14" t="str">
        <f>'PC Geral'!A532</f>
        <v>811-DT-CG</v>
      </c>
      <c r="B534" s="19" t="str">
        <f t="shared" si="1"/>
        <v>Leve A</v>
      </c>
      <c r="C534" s="22">
        <f>'PC Geral'!AV532</f>
        <v>4554</v>
      </c>
      <c r="D534" s="22">
        <f>'PC Geral'!AX532</f>
        <v>1153.200775</v>
      </c>
      <c r="E534" s="22">
        <f t="shared" ref="E534:E536" si="98">IF(D534&gt;=1138.5,1138.5*0.16,IF(D534&lt;1138.5,0))</f>
        <v>182.16</v>
      </c>
      <c r="F534" s="22">
        <f t="shared" ref="F534:F536" si="99">IF(D534&gt;=1138.5,1138.5*0.16,IF(D534&lt;1138.5,D534*0.16))</f>
        <v>182.16</v>
      </c>
    </row>
    <row r="535">
      <c r="A535" s="14" t="str">
        <f>'PC Geral'!A533</f>
        <v>812-DT-CG</v>
      </c>
      <c r="B535" s="19" t="str">
        <f t="shared" si="1"/>
        <v>Leve A</v>
      </c>
      <c r="C535" s="22">
        <f>'PC Geral'!AV533</f>
        <v>4554</v>
      </c>
      <c r="D535" s="22">
        <f>'PC Geral'!AX533</f>
        <v>589.444191</v>
      </c>
      <c r="E535" s="22">
        <f t="shared" si="98"/>
        <v>0</v>
      </c>
      <c r="F535" s="22">
        <f t="shared" si="99"/>
        <v>94.31107056</v>
      </c>
    </row>
    <row r="536">
      <c r="A536" s="14" t="str">
        <f>'PC Geral'!A534</f>
        <v>813-DT-CG</v>
      </c>
      <c r="B536" s="19" t="str">
        <f t="shared" si="1"/>
        <v>Leve A</v>
      </c>
      <c r="C536" s="22">
        <f>'PC Geral'!AV534</f>
        <v>4554</v>
      </c>
      <c r="D536" s="22">
        <f>'PC Geral'!AX534</f>
        <v>591.3748643</v>
      </c>
      <c r="E536" s="22">
        <f t="shared" si="98"/>
        <v>0</v>
      </c>
      <c r="F536" s="22">
        <f t="shared" si="99"/>
        <v>94.61997828</v>
      </c>
    </row>
    <row r="537">
      <c r="A537" s="14" t="str">
        <f>'PC Geral'!A535</f>
        <v>817-DT-CG</v>
      </c>
      <c r="B537" s="19" t="str">
        <f t="shared" si="1"/>
        <v>Leve A</v>
      </c>
      <c r="C537" s="22">
        <f>'PC Geral'!AV535</f>
        <v>4554</v>
      </c>
      <c r="D537" s="22">
        <f>'PC Geral'!AX535</f>
        <v>924.4159967</v>
      </c>
      <c r="E537" s="22">
        <f t="shared" ref="E537:E539" si="100">IF(D537&gt;=2487.9,2487.9*0.16,IF(D537&lt;2487.9,0))</f>
        <v>0</v>
      </c>
      <c r="F537" s="22">
        <f t="shared" ref="F537:F539" si="101">IF(D537&gt;=2487.9,2487.9*0.16,IF(D537&lt;2487.9,D537*0.16))</f>
        <v>147.9065595</v>
      </c>
    </row>
    <row r="538">
      <c r="A538" s="14" t="str">
        <f>'PC Geral'!A536</f>
        <v>818-DT-CG</v>
      </c>
      <c r="B538" s="19" t="str">
        <f t="shared" si="1"/>
        <v>Leve B</v>
      </c>
      <c r="C538" s="22">
        <f>'PC Geral'!AV536</f>
        <v>9951.6</v>
      </c>
      <c r="D538" s="22">
        <f>'PC Geral'!AX536</f>
        <v>6980.069122</v>
      </c>
      <c r="E538" s="22">
        <f t="shared" si="100"/>
        <v>398.064</v>
      </c>
      <c r="F538" s="22">
        <f t="shared" si="101"/>
        <v>398.064</v>
      </c>
    </row>
    <row r="539">
      <c r="A539" s="14" t="str">
        <f>'PC Geral'!A537</f>
        <v>819-DT-CG</v>
      </c>
      <c r="B539" s="19" t="str">
        <f t="shared" si="1"/>
        <v>Leve A</v>
      </c>
      <c r="C539" s="22">
        <f>'PC Geral'!AV537</f>
        <v>4554</v>
      </c>
      <c r="D539" s="22">
        <f>'PC Geral'!AX537</f>
        <v>1104.933944</v>
      </c>
      <c r="E539" s="22">
        <f t="shared" si="100"/>
        <v>0</v>
      </c>
      <c r="F539" s="22">
        <f t="shared" si="101"/>
        <v>176.789431</v>
      </c>
    </row>
    <row r="540">
      <c r="A540" s="14" t="str">
        <f>'PC Geral'!A538</f>
        <v>821-DT-CG</v>
      </c>
      <c r="B540" s="19" t="str">
        <f t="shared" si="1"/>
        <v>Leve A</v>
      </c>
      <c r="C540" s="22">
        <f>'PC Geral'!AV538</f>
        <v>4554</v>
      </c>
      <c r="D540" s="22">
        <f>'PC Geral'!AX538</f>
        <v>2155.220182</v>
      </c>
      <c r="E540" s="22">
        <f t="shared" ref="E540:E543" si="102">IF(D540&gt;=1138.5,1138.5*0.16,IF(D540&lt;1138.5,0))</f>
        <v>182.16</v>
      </c>
      <c r="F540" s="22">
        <f t="shared" ref="F540:F543" si="103">IF(D540&gt;=1138.5,1138.5*0.16,IF(D540&lt;1138.5,D540*0.16))</f>
        <v>182.16</v>
      </c>
    </row>
    <row r="541">
      <c r="A541" s="14" t="str">
        <f>'PC Geral'!A539</f>
        <v>822-DT-CG</v>
      </c>
      <c r="B541" s="19" t="str">
        <f t="shared" si="1"/>
        <v>Leve B</v>
      </c>
      <c r="C541" s="22">
        <f>'PC Geral'!AV539</f>
        <v>9951.6</v>
      </c>
      <c r="D541" s="22">
        <f>'PC Geral'!AX539</f>
        <v>7269.670107</v>
      </c>
      <c r="E541" s="22">
        <f t="shared" si="102"/>
        <v>182.16</v>
      </c>
      <c r="F541" s="22">
        <f t="shared" si="103"/>
        <v>182.16</v>
      </c>
    </row>
    <row r="542">
      <c r="A542" s="14" t="str">
        <f>'PC Geral'!A540</f>
        <v>825-DT-CG</v>
      </c>
      <c r="B542" s="19" t="str">
        <f t="shared" si="1"/>
        <v>Leve A</v>
      </c>
      <c r="C542" s="22">
        <f>'PC Geral'!AV540</f>
        <v>4554</v>
      </c>
      <c r="D542" s="22">
        <f>'PC Geral'!AX540</f>
        <v>907.0399376</v>
      </c>
      <c r="E542" s="22">
        <f t="shared" si="102"/>
        <v>0</v>
      </c>
      <c r="F542" s="22">
        <f t="shared" si="103"/>
        <v>145.12639</v>
      </c>
    </row>
    <row r="543">
      <c r="A543" s="14" t="str">
        <f>'PC Geral'!A541</f>
        <v>828-DT-CG</v>
      </c>
      <c r="B543" s="19" t="str">
        <f t="shared" si="1"/>
        <v>Leve A</v>
      </c>
      <c r="C543" s="22">
        <f>'PC Geral'!AV541</f>
        <v>4554</v>
      </c>
      <c r="D543" s="22">
        <f>'PC Geral'!AX541</f>
        <v>1382.950889</v>
      </c>
      <c r="E543" s="22">
        <f t="shared" si="102"/>
        <v>182.16</v>
      </c>
      <c r="F543" s="22">
        <f t="shared" si="103"/>
        <v>182.16</v>
      </c>
    </row>
    <row r="544">
      <c r="A544" s="14" t="str">
        <f>'PC Geral'!A542</f>
        <v>831-DT-CG</v>
      </c>
      <c r="B544" s="19" t="str">
        <f t="shared" si="1"/>
        <v>Leve A</v>
      </c>
      <c r="C544" s="22">
        <f>'PC Geral'!AV542</f>
        <v>4554</v>
      </c>
      <c r="D544" s="22">
        <f>'PC Geral'!AX542</f>
        <v>718.7992976</v>
      </c>
      <c r="E544" s="22">
        <f>IF(D544&gt;=2487.9,2487.9*0.16,IF(D544&lt;2487.9,0))</f>
        <v>0</v>
      </c>
      <c r="F544" s="22">
        <f>IF(D544&gt;=2487.9,2487.9*0.16,IF(D544&lt;2487.9,D544*0.16))</f>
        <v>115.0078876</v>
      </c>
    </row>
    <row r="545">
      <c r="A545" s="14" t="str">
        <f>'PC Geral'!A543</f>
        <v>833-DT-CG</v>
      </c>
      <c r="B545" s="19" t="str">
        <f t="shared" si="1"/>
        <v>Leve B</v>
      </c>
      <c r="C545" s="22">
        <f>'PC Geral'!AV543</f>
        <v>9951.6</v>
      </c>
      <c r="D545" s="22">
        <f>'PC Geral'!AX543</f>
        <v>7958.823917</v>
      </c>
      <c r="E545" s="22">
        <f t="shared" ref="E545:E706" si="104">IF(D545&gt;=1138.5,1138.5*0.16,IF(D545&lt;1138.5,0))</f>
        <v>182.16</v>
      </c>
      <c r="F545" s="22">
        <f t="shared" ref="F545:F706" si="105">IF(D545&gt;=1138.5,1138.5*0.16,IF(D545&lt;1138.5,D545*0.16))</f>
        <v>182.16</v>
      </c>
    </row>
    <row r="546">
      <c r="A546" s="14" t="str">
        <f>'PC Geral'!A544</f>
        <v>834-DT-CG</v>
      </c>
      <c r="B546" s="19" t="str">
        <f t="shared" si="1"/>
        <v>Leve B</v>
      </c>
      <c r="C546" s="22">
        <f>'PC Geral'!AV544</f>
        <v>9951.6</v>
      </c>
      <c r="D546" s="22">
        <f>'PC Geral'!AX544</f>
        <v>9103.809677</v>
      </c>
      <c r="E546" s="22">
        <f t="shared" si="104"/>
        <v>182.16</v>
      </c>
      <c r="F546" s="22">
        <f t="shared" si="105"/>
        <v>182.16</v>
      </c>
    </row>
    <row r="547">
      <c r="A547" s="14" t="str">
        <f>'PC Geral'!A545</f>
        <v>835-DT-CG</v>
      </c>
      <c r="B547" s="19" t="str">
        <f t="shared" si="1"/>
        <v>Leve B</v>
      </c>
      <c r="C547" s="22">
        <f>'PC Geral'!AV545</f>
        <v>9951.6</v>
      </c>
      <c r="D547" s="22">
        <f>'PC Geral'!AX545</f>
        <v>8320.921681</v>
      </c>
      <c r="E547" s="22">
        <f t="shared" si="104"/>
        <v>182.16</v>
      </c>
      <c r="F547" s="22">
        <f t="shared" si="105"/>
        <v>182.16</v>
      </c>
    </row>
    <row r="548">
      <c r="A548" s="14" t="str">
        <f>'PC Geral'!A546</f>
        <v>836-DT-CG</v>
      </c>
      <c r="B548" s="19" t="str">
        <f t="shared" si="1"/>
        <v>Leve A</v>
      </c>
      <c r="C548" s="22">
        <f>'PC Geral'!AV546</f>
        <v>4554</v>
      </c>
      <c r="D548" s="22">
        <f>'PC Geral'!AX546</f>
        <v>1973.736898</v>
      </c>
      <c r="E548" s="22">
        <f t="shared" si="104"/>
        <v>182.16</v>
      </c>
      <c r="F548" s="22">
        <f t="shared" si="105"/>
        <v>182.16</v>
      </c>
    </row>
    <row r="549">
      <c r="A549" s="14" t="str">
        <f>'PC Geral'!A547</f>
        <v>838-DT-CG</v>
      </c>
      <c r="B549" s="19" t="str">
        <f t="shared" si="1"/>
        <v>Leve A</v>
      </c>
      <c r="C549" s="22">
        <f>'PC Geral'!AV547</f>
        <v>4554</v>
      </c>
      <c r="D549" s="22">
        <f>'PC Geral'!AX547</f>
        <v>531.6205277</v>
      </c>
      <c r="E549" s="22">
        <f t="shared" si="104"/>
        <v>0</v>
      </c>
      <c r="F549" s="22">
        <f t="shared" si="105"/>
        <v>85.05928444</v>
      </c>
    </row>
    <row r="550">
      <c r="A550" s="14" t="str">
        <f>'PC Geral'!A548</f>
        <v>841-DT-CG</v>
      </c>
      <c r="B550" s="19" t="str">
        <f t="shared" si="1"/>
        <v>Leve A</v>
      </c>
      <c r="C550" s="22">
        <f>'PC Geral'!AV548</f>
        <v>4554</v>
      </c>
      <c r="D550" s="22">
        <f>'PC Geral'!AX548</f>
        <v>911.9631544</v>
      </c>
      <c r="E550" s="22">
        <f t="shared" si="104"/>
        <v>0</v>
      </c>
      <c r="F550" s="22">
        <f t="shared" si="105"/>
        <v>145.9141047</v>
      </c>
    </row>
    <row r="551">
      <c r="A551" s="14" t="str">
        <f>'PC Geral'!A549</f>
        <v>842-DT-CG</v>
      </c>
      <c r="B551" s="19" t="str">
        <f t="shared" si="1"/>
        <v>Leve A</v>
      </c>
      <c r="C551" s="22">
        <f>'PC Geral'!AV549</f>
        <v>4554</v>
      </c>
      <c r="D551" s="22">
        <f>'PC Geral'!AX549</f>
        <v>658.9484274</v>
      </c>
      <c r="E551" s="22">
        <f t="shared" si="104"/>
        <v>0</v>
      </c>
      <c r="F551" s="22">
        <f t="shared" si="105"/>
        <v>105.4317484</v>
      </c>
    </row>
    <row r="552">
      <c r="A552" s="14" t="str">
        <f>'PC Geral'!A550</f>
        <v>844-DT-CG</v>
      </c>
      <c r="B552" s="19" t="str">
        <f t="shared" si="1"/>
        <v>Leve B</v>
      </c>
      <c r="C552" s="22">
        <f>'PC Geral'!AV550</f>
        <v>9951.6</v>
      </c>
      <c r="D552" s="22">
        <f>'PC Geral'!AX550</f>
        <v>1446.75964</v>
      </c>
      <c r="E552" s="22">
        <f t="shared" si="104"/>
        <v>182.16</v>
      </c>
      <c r="F552" s="22">
        <f t="shared" si="105"/>
        <v>182.16</v>
      </c>
    </row>
    <row r="553">
      <c r="A553" s="14" t="str">
        <f>'PC Geral'!A551</f>
        <v>846-DT-CG</v>
      </c>
      <c r="B553" s="19" t="str">
        <f t="shared" si="1"/>
        <v>Leve A</v>
      </c>
      <c r="C553" s="22">
        <f>'PC Geral'!AV551</f>
        <v>4554</v>
      </c>
      <c r="D553" s="22">
        <f>'PC Geral'!AX551</f>
        <v>2346.453366</v>
      </c>
      <c r="E553" s="22">
        <f t="shared" si="104"/>
        <v>182.16</v>
      </c>
      <c r="F553" s="22">
        <f t="shared" si="105"/>
        <v>182.16</v>
      </c>
    </row>
    <row r="554">
      <c r="A554" s="14" t="str">
        <f>'PC Geral'!A552</f>
        <v>849-DT-CG</v>
      </c>
      <c r="B554" s="19" t="str">
        <f t="shared" si="1"/>
        <v>Leve A</v>
      </c>
      <c r="C554" s="22">
        <f>'PC Geral'!AV552</f>
        <v>4554</v>
      </c>
      <c r="D554" s="22">
        <f>'PC Geral'!AX552</f>
        <v>678.2551597</v>
      </c>
      <c r="E554" s="22">
        <f t="shared" si="104"/>
        <v>0</v>
      </c>
      <c r="F554" s="22">
        <f t="shared" si="105"/>
        <v>108.5208255</v>
      </c>
    </row>
    <row r="555">
      <c r="A555" s="14" t="str">
        <f>'PC Geral'!A553</f>
        <v>850-DT-CG</v>
      </c>
      <c r="B555" s="19" t="str">
        <f t="shared" si="1"/>
        <v>Leve A</v>
      </c>
      <c r="C555" s="22">
        <f>'PC Geral'!AV553</f>
        <v>4554</v>
      </c>
      <c r="D555" s="22">
        <f>'PC Geral'!AX553</f>
        <v>1479.484551</v>
      </c>
      <c r="E555" s="22">
        <f t="shared" si="104"/>
        <v>182.16</v>
      </c>
      <c r="F555" s="22">
        <f t="shared" si="105"/>
        <v>182.16</v>
      </c>
    </row>
    <row r="556">
      <c r="A556" s="14" t="str">
        <f>'PC Geral'!A554</f>
        <v>851-DT-CG</v>
      </c>
      <c r="B556" s="19" t="str">
        <f t="shared" si="1"/>
        <v>Leve A</v>
      </c>
      <c r="C556" s="22">
        <f>'PC Geral'!AV554</f>
        <v>4554</v>
      </c>
      <c r="D556" s="22">
        <f>'PC Geral'!AX554</f>
        <v>670.5324668</v>
      </c>
      <c r="E556" s="22">
        <f t="shared" si="104"/>
        <v>0</v>
      </c>
      <c r="F556" s="22">
        <f t="shared" si="105"/>
        <v>107.2851947</v>
      </c>
    </row>
    <row r="557">
      <c r="A557" s="14" t="str">
        <f>'PC Geral'!A555</f>
        <v>852-DT-CG</v>
      </c>
      <c r="B557" s="19" t="str">
        <f t="shared" si="1"/>
        <v>Leve A</v>
      </c>
      <c r="C557" s="22">
        <f>'PC Geral'!AV555</f>
        <v>4554</v>
      </c>
      <c r="D557" s="22">
        <f>'PC Geral'!AX555</f>
        <v>474.5691337</v>
      </c>
      <c r="E557" s="22">
        <f t="shared" si="104"/>
        <v>0</v>
      </c>
      <c r="F557" s="22">
        <f t="shared" si="105"/>
        <v>75.9310614</v>
      </c>
    </row>
    <row r="558">
      <c r="A558" s="14" t="str">
        <f>'PC Geral'!A556</f>
        <v>856-DT-CG</v>
      </c>
      <c r="B558" s="19" t="str">
        <f t="shared" si="1"/>
        <v>Leve A</v>
      </c>
      <c r="C558" s="22">
        <f>'PC Geral'!AV556</f>
        <v>4554</v>
      </c>
      <c r="D558" s="22">
        <f>'PC Geral'!AX556</f>
        <v>744.8633862</v>
      </c>
      <c r="E558" s="22">
        <f t="shared" si="104"/>
        <v>0</v>
      </c>
      <c r="F558" s="22">
        <f t="shared" si="105"/>
        <v>119.1781418</v>
      </c>
    </row>
    <row r="559">
      <c r="A559" s="14" t="str">
        <f>'PC Geral'!A557</f>
        <v>857-DT-CG</v>
      </c>
      <c r="B559" s="19" t="str">
        <f t="shared" si="1"/>
        <v>Leve A</v>
      </c>
      <c r="C559" s="22">
        <f>'PC Geral'!AV557</f>
        <v>4554</v>
      </c>
      <c r="D559" s="22">
        <f>'PC Geral'!AX557</f>
        <v>160.8347336</v>
      </c>
      <c r="E559" s="22">
        <f t="shared" si="104"/>
        <v>0</v>
      </c>
      <c r="F559" s="22">
        <f t="shared" si="105"/>
        <v>25.73355737</v>
      </c>
    </row>
    <row r="560">
      <c r="A560" s="14" t="str">
        <f>'PC Geral'!A558</f>
        <v>858-DT-CG</v>
      </c>
      <c r="B560" s="19" t="str">
        <f t="shared" si="1"/>
        <v>Leve A</v>
      </c>
      <c r="C560" s="22">
        <f>'PC Geral'!AV558</f>
        <v>4554</v>
      </c>
      <c r="D560" s="22">
        <f>'PC Geral'!AX558</f>
        <v>774.7888213</v>
      </c>
      <c r="E560" s="22">
        <f t="shared" si="104"/>
        <v>0</v>
      </c>
      <c r="F560" s="22">
        <f t="shared" si="105"/>
        <v>123.9662114</v>
      </c>
    </row>
    <row r="561">
      <c r="A561" s="14" t="str">
        <f>'PC Geral'!A559</f>
        <v>862-DT-CG</v>
      </c>
      <c r="B561" s="19" t="str">
        <f t="shared" si="1"/>
        <v>Leve A</v>
      </c>
      <c r="C561" s="22">
        <f>'PC Geral'!AV559</f>
        <v>4554</v>
      </c>
      <c r="D561" s="22">
        <f>'PC Geral'!AX559</f>
        <v>476.499807</v>
      </c>
      <c r="E561" s="22">
        <f t="shared" si="104"/>
        <v>0</v>
      </c>
      <c r="F561" s="22">
        <f t="shared" si="105"/>
        <v>76.23996911</v>
      </c>
    </row>
    <row r="562">
      <c r="A562" s="14" t="str">
        <f>'PC Geral'!A560</f>
        <v>865-DT-CG</v>
      </c>
      <c r="B562" s="19" t="str">
        <f t="shared" si="1"/>
        <v>Leve A</v>
      </c>
      <c r="C562" s="22">
        <f>'PC Geral'!AV560</f>
        <v>4554</v>
      </c>
      <c r="D562" s="22">
        <f>'PC Geral'!AX560</f>
        <v>1104.933944</v>
      </c>
      <c r="E562" s="22">
        <f t="shared" si="104"/>
        <v>0</v>
      </c>
      <c r="F562" s="22">
        <f t="shared" si="105"/>
        <v>176.789431</v>
      </c>
    </row>
    <row r="563">
      <c r="A563" s="14" t="str">
        <f>'PC Geral'!A561</f>
        <v>866-DT-CG</v>
      </c>
      <c r="B563" s="19" t="str">
        <f t="shared" si="1"/>
        <v>Leve A</v>
      </c>
      <c r="C563" s="22">
        <f>'PC Geral'!AV561</f>
        <v>4554</v>
      </c>
      <c r="D563" s="22">
        <f>'PC Geral'!AX561</f>
        <v>190.7601687</v>
      </c>
      <c r="E563" s="22">
        <f t="shared" si="104"/>
        <v>0</v>
      </c>
      <c r="F563" s="22">
        <f t="shared" si="105"/>
        <v>30.52162699</v>
      </c>
    </row>
    <row r="564">
      <c r="A564" s="14" t="str">
        <f>'PC Geral'!A562</f>
        <v>867-DT-CG</v>
      </c>
      <c r="B564" s="19" t="str">
        <f t="shared" si="1"/>
        <v>Leve A</v>
      </c>
      <c r="C564" s="22">
        <f>'PC Geral'!AV562</f>
        <v>4554</v>
      </c>
      <c r="D564" s="22">
        <f>'PC Geral'!AX562</f>
        <v>815.3329591</v>
      </c>
      <c r="E564" s="22">
        <f t="shared" si="104"/>
        <v>0</v>
      </c>
      <c r="F564" s="22">
        <f t="shared" si="105"/>
        <v>130.4532735</v>
      </c>
    </row>
    <row r="565">
      <c r="A565" s="14" t="str">
        <f>'PC Geral'!A563</f>
        <v>869-DT-CG</v>
      </c>
      <c r="B565" s="19" t="str">
        <f t="shared" si="1"/>
        <v>Leve A</v>
      </c>
      <c r="C565" s="22">
        <f>'PC Geral'!AV563</f>
        <v>4554</v>
      </c>
      <c r="D565" s="22">
        <f>'PC Geral'!AX563</f>
        <v>2518.283283</v>
      </c>
      <c r="E565" s="22">
        <f t="shared" si="104"/>
        <v>182.16</v>
      </c>
      <c r="F565" s="22">
        <f t="shared" si="105"/>
        <v>182.16</v>
      </c>
    </row>
    <row r="566">
      <c r="A566" s="14" t="str">
        <f>'PC Geral'!A564</f>
        <v>870-DT-CG</v>
      </c>
      <c r="B566" s="19" t="str">
        <f t="shared" si="1"/>
        <v>Leve A</v>
      </c>
      <c r="C566" s="22">
        <f>'PC Geral'!AV564</f>
        <v>4554</v>
      </c>
      <c r="D566" s="22">
        <f>'PC Geral'!AX564</f>
        <v>960.1334515</v>
      </c>
      <c r="E566" s="22">
        <f t="shared" si="104"/>
        <v>0</v>
      </c>
      <c r="F566" s="22">
        <f t="shared" si="105"/>
        <v>153.6213522</v>
      </c>
    </row>
    <row r="567">
      <c r="A567" s="14" t="str">
        <f>'PC Geral'!A565</f>
        <v>871-DT-CG</v>
      </c>
      <c r="B567" s="19" t="str">
        <f t="shared" si="1"/>
        <v>Leve A</v>
      </c>
      <c r="C567" s="22">
        <f>'PC Geral'!AV565</f>
        <v>4554</v>
      </c>
      <c r="D567" s="22">
        <f>'PC Geral'!AX565</f>
        <v>477.4651436</v>
      </c>
      <c r="E567" s="22">
        <f t="shared" si="104"/>
        <v>0</v>
      </c>
      <c r="F567" s="22">
        <f t="shared" si="105"/>
        <v>76.39442297</v>
      </c>
    </row>
    <row r="568">
      <c r="A568" s="14" t="str">
        <f>'PC Geral'!A566</f>
        <v>873-DT-CG</v>
      </c>
      <c r="B568" s="19" t="str">
        <f t="shared" si="1"/>
        <v>Leve A</v>
      </c>
      <c r="C568" s="22">
        <f>'PC Geral'!AV566</f>
        <v>4554</v>
      </c>
      <c r="D568" s="22">
        <f>'PC Geral'!AX566</f>
        <v>159.869397</v>
      </c>
      <c r="E568" s="22">
        <f t="shared" si="104"/>
        <v>0</v>
      </c>
      <c r="F568" s="22">
        <f t="shared" si="105"/>
        <v>25.57910351</v>
      </c>
    </row>
    <row r="569">
      <c r="A569" s="14" t="str">
        <f>'PC Geral'!A567</f>
        <v>876-DT-CG</v>
      </c>
      <c r="B569" s="19" t="str">
        <f t="shared" si="1"/>
        <v>Leve A</v>
      </c>
      <c r="C569" s="22">
        <f>'PC Geral'!AV567</f>
        <v>4554</v>
      </c>
      <c r="D569" s="22">
        <f>'PC Geral'!AX567</f>
        <v>2914.071296</v>
      </c>
      <c r="E569" s="22">
        <f t="shared" si="104"/>
        <v>182.16</v>
      </c>
      <c r="F569" s="22">
        <f t="shared" si="105"/>
        <v>182.16</v>
      </c>
    </row>
    <row r="570">
      <c r="A570" s="14" t="str">
        <f>'PC Geral'!A568</f>
        <v>877-DT-CG</v>
      </c>
      <c r="B570" s="19" t="str">
        <f t="shared" si="1"/>
        <v>Leve A</v>
      </c>
      <c r="C570" s="22">
        <f>'PC Geral'!AV568</f>
        <v>4554</v>
      </c>
      <c r="D570" s="22">
        <f>'PC Geral'!AX568</f>
        <v>173.3841096</v>
      </c>
      <c r="E570" s="22">
        <f t="shared" si="104"/>
        <v>0</v>
      </c>
      <c r="F570" s="22">
        <f t="shared" si="105"/>
        <v>27.74145753</v>
      </c>
    </row>
    <row r="571">
      <c r="A571" s="14" t="str">
        <f>'PC Geral'!A569</f>
        <v>880-DT-CG</v>
      </c>
      <c r="B571" s="19" t="str">
        <f t="shared" si="1"/>
        <v>Leve A</v>
      </c>
      <c r="C571" s="22">
        <f>'PC Geral'!AV569</f>
        <v>4554</v>
      </c>
      <c r="D571" s="22">
        <f>'PC Geral'!AX569</f>
        <v>1288.347901</v>
      </c>
      <c r="E571" s="22">
        <f t="shared" si="104"/>
        <v>182.16</v>
      </c>
      <c r="F571" s="22">
        <f t="shared" si="105"/>
        <v>182.16</v>
      </c>
    </row>
    <row r="572">
      <c r="A572" s="14" t="str">
        <f>'PC Geral'!A570</f>
        <v>881-DT-CG</v>
      </c>
      <c r="B572" s="19" t="str">
        <f t="shared" si="1"/>
        <v>Leve A</v>
      </c>
      <c r="C572" s="22">
        <f>'PC Geral'!AV570</f>
        <v>4554</v>
      </c>
      <c r="D572" s="22">
        <f>'PC Geral'!AX570</f>
        <v>1008.400282</v>
      </c>
      <c r="E572" s="22">
        <f t="shared" si="104"/>
        <v>0</v>
      </c>
      <c r="F572" s="22">
        <f t="shared" si="105"/>
        <v>161.3440452</v>
      </c>
    </row>
    <row r="573">
      <c r="A573" s="14" t="str">
        <f>'PC Geral'!A571</f>
        <v>882-DT-CG</v>
      </c>
      <c r="B573" s="19" t="str">
        <f t="shared" si="1"/>
        <v>Leve A</v>
      </c>
      <c r="C573" s="22">
        <f>'PC Geral'!AV571</f>
        <v>4554</v>
      </c>
      <c r="D573" s="22">
        <f>'PC Geral'!AX571</f>
        <v>767.0661283</v>
      </c>
      <c r="E573" s="22">
        <f t="shared" si="104"/>
        <v>0</v>
      </c>
      <c r="F573" s="22">
        <f t="shared" si="105"/>
        <v>122.7305805</v>
      </c>
    </row>
    <row r="574">
      <c r="A574" s="14" t="str">
        <f>'PC Geral'!A572</f>
        <v>884-DT-CG</v>
      </c>
      <c r="B574" s="19" t="str">
        <f t="shared" si="1"/>
        <v>Leve A</v>
      </c>
      <c r="C574" s="22">
        <f>'PC Geral'!AV572</f>
        <v>4554</v>
      </c>
      <c r="D574" s="22">
        <f>'PC Geral'!AX572</f>
        <v>332.6646512</v>
      </c>
      <c r="E574" s="22">
        <f t="shared" si="104"/>
        <v>0</v>
      </c>
      <c r="F574" s="22">
        <f t="shared" si="105"/>
        <v>53.22634419</v>
      </c>
    </row>
    <row r="575">
      <c r="A575" s="14" t="str">
        <f>'PC Geral'!A573</f>
        <v>886-DT-CG</v>
      </c>
      <c r="B575" s="19" t="str">
        <f t="shared" si="1"/>
        <v>Leve A</v>
      </c>
      <c r="C575" s="22">
        <f>'PC Geral'!AV573</f>
        <v>4554</v>
      </c>
      <c r="D575" s="22">
        <f>'PC Geral'!AX573</f>
        <v>4554</v>
      </c>
      <c r="E575" s="22">
        <f t="shared" si="104"/>
        <v>182.16</v>
      </c>
      <c r="F575" s="22">
        <f t="shared" si="105"/>
        <v>182.16</v>
      </c>
    </row>
    <row r="576">
      <c r="A576" s="14" t="str">
        <f>'PC Geral'!A574</f>
        <v>888-DT-CG</v>
      </c>
      <c r="B576" s="19" t="str">
        <f t="shared" si="1"/>
        <v>Leve A</v>
      </c>
      <c r="C576" s="22">
        <f>'PC Geral'!AV574</f>
        <v>4554</v>
      </c>
      <c r="D576" s="22">
        <f>'PC Geral'!AX574</f>
        <v>1298.001267</v>
      </c>
      <c r="E576" s="22">
        <f t="shared" si="104"/>
        <v>182.16</v>
      </c>
      <c r="F576" s="22">
        <f t="shared" si="105"/>
        <v>182.16</v>
      </c>
    </row>
    <row r="577">
      <c r="A577" s="14" t="str">
        <f>'PC Geral'!A575</f>
        <v>891-DT-CG</v>
      </c>
      <c r="B577" s="19" t="str">
        <f t="shared" si="1"/>
        <v>Leve A</v>
      </c>
      <c r="C577" s="22">
        <f>'PC Geral'!AV575</f>
        <v>4554</v>
      </c>
      <c r="D577" s="22">
        <f>'PC Geral'!AX575</f>
        <v>998.7469162</v>
      </c>
      <c r="E577" s="22">
        <f t="shared" si="104"/>
        <v>0</v>
      </c>
      <c r="F577" s="22">
        <f t="shared" si="105"/>
        <v>159.7995066</v>
      </c>
    </row>
    <row r="578">
      <c r="A578" s="14" t="str">
        <f>'PC Geral'!A576</f>
        <v>892-DT-CG</v>
      </c>
      <c r="B578" s="19" t="str">
        <f t="shared" si="1"/>
        <v>Leve A</v>
      </c>
      <c r="C578" s="22">
        <f>'PC Geral'!AV576</f>
        <v>4554</v>
      </c>
      <c r="D578" s="22">
        <f>'PC Geral'!AX576</f>
        <v>1286.417228</v>
      </c>
      <c r="E578" s="22">
        <f t="shared" si="104"/>
        <v>182.16</v>
      </c>
      <c r="F578" s="22">
        <f t="shared" si="105"/>
        <v>182.16</v>
      </c>
    </row>
    <row r="579">
      <c r="A579" s="14" t="str">
        <f>'PC Geral'!A577</f>
        <v>893-DT-CG</v>
      </c>
      <c r="B579" s="19" t="str">
        <f t="shared" si="1"/>
        <v>Leve A</v>
      </c>
      <c r="C579" s="22">
        <f>'PC Geral'!AV577</f>
        <v>4554</v>
      </c>
      <c r="D579" s="22">
        <f>'PC Geral'!AX577</f>
        <v>1177.33419</v>
      </c>
      <c r="E579" s="22">
        <f t="shared" si="104"/>
        <v>182.16</v>
      </c>
      <c r="F579" s="22">
        <f t="shared" si="105"/>
        <v>182.16</v>
      </c>
    </row>
    <row r="580">
      <c r="A580" s="14" t="str">
        <f>'PC Geral'!A578</f>
        <v>896-DT-CG</v>
      </c>
      <c r="B580" s="19" t="str">
        <f t="shared" si="1"/>
        <v>Leve A</v>
      </c>
      <c r="C580" s="22">
        <f>'PC Geral'!AV578</f>
        <v>4554</v>
      </c>
      <c r="D580" s="22">
        <f>'PC Geral'!AX578</f>
        <v>1314.508523</v>
      </c>
      <c r="E580" s="22">
        <f t="shared" si="104"/>
        <v>182.16</v>
      </c>
      <c r="F580" s="22">
        <f t="shared" si="105"/>
        <v>182.16</v>
      </c>
    </row>
    <row r="581">
      <c r="A581" s="14" t="str">
        <f>'PC Geral'!A579</f>
        <v>899-DT-CG</v>
      </c>
      <c r="B581" s="19" t="str">
        <f t="shared" si="1"/>
        <v>Leve A</v>
      </c>
      <c r="C581" s="22">
        <f>'PC Geral'!AV579</f>
        <v>4554</v>
      </c>
      <c r="D581" s="22">
        <f>'PC Geral'!AX579</f>
        <v>1182.160873</v>
      </c>
      <c r="E581" s="22">
        <f t="shared" si="104"/>
        <v>182.16</v>
      </c>
      <c r="F581" s="22">
        <f t="shared" si="105"/>
        <v>182.16</v>
      </c>
    </row>
    <row r="582">
      <c r="A582" s="14" t="str">
        <f>'PC Geral'!A580</f>
        <v>903-DT-CG</v>
      </c>
      <c r="B582" s="19" t="str">
        <f t="shared" si="1"/>
        <v>Leve A</v>
      </c>
      <c r="C582" s="22">
        <f>'PC Geral'!AV580</f>
        <v>4554</v>
      </c>
      <c r="D582" s="22">
        <f>'PC Geral'!AX580</f>
        <v>1282.555881</v>
      </c>
      <c r="E582" s="22">
        <f t="shared" si="104"/>
        <v>182.16</v>
      </c>
      <c r="F582" s="22">
        <f t="shared" si="105"/>
        <v>182.16</v>
      </c>
    </row>
    <row r="583">
      <c r="A583" s="14" t="str">
        <f>'PC Geral'!A581</f>
        <v>905-DT-CG</v>
      </c>
      <c r="B583" s="19" t="str">
        <f t="shared" si="1"/>
        <v>Leve A</v>
      </c>
      <c r="C583" s="22">
        <f>'PC Geral'!AV581</f>
        <v>4554</v>
      </c>
      <c r="D583" s="22">
        <f>'PC Geral'!AX581</f>
        <v>622.265636</v>
      </c>
      <c r="E583" s="22">
        <f t="shared" si="104"/>
        <v>0</v>
      </c>
      <c r="F583" s="22">
        <f t="shared" si="105"/>
        <v>99.56250175</v>
      </c>
    </row>
    <row r="584">
      <c r="A584" s="14" t="str">
        <f>'PC Geral'!A582</f>
        <v>906-DT-CG</v>
      </c>
      <c r="B584" s="19" t="str">
        <f t="shared" si="1"/>
        <v>Leve A</v>
      </c>
      <c r="C584" s="22">
        <f>'PC Geral'!AV582</f>
        <v>4554</v>
      </c>
      <c r="D584" s="22">
        <f>'PC Geral'!AX582</f>
        <v>689.8391991</v>
      </c>
      <c r="E584" s="22">
        <f t="shared" si="104"/>
        <v>0</v>
      </c>
      <c r="F584" s="22">
        <f t="shared" si="105"/>
        <v>110.3742719</v>
      </c>
    </row>
    <row r="585">
      <c r="A585" s="14" t="str">
        <f>'PC Geral'!A583</f>
        <v>909-DT-CG</v>
      </c>
      <c r="B585" s="19" t="str">
        <f t="shared" si="1"/>
        <v>Leve A</v>
      </c>
      <c r="C585" s="22">
        <f>'PC Geral'!AV583</f>
        <v>4554</v>
      </c>
      <c r="D585" s="22">
        <f>'PC Geral'!AX583</f>
        <v>1008.400282</v>
      </c>
      <c r="E585" s="22">
        <f t="shared" si="104"/>
        <v>0</v>
      </c>
      <c r="F585" s="22">
        <f t="shared" si="105"/>
        <v>161.3440452</v>
      </c>
    </row>
    <row r="586">
      <c r="A586" s="14" t="str">
        <f>'PC Geral'!A584</f>
        <v>910-DT-CG</v>
      </c>
      <c r="B586" s="19" t="str">
        <f t="shared" si="1"/>
        <v>Leve A</v>
      </c>
      <c r="C586" s="22">
        <f>'PC Geral'!AV584</f>
        <v>4554</v>
      </c>
      <c r="D586" s="22">
        <f>'PC Geral'!AX584</f>
        <v>2282.644615</v>
      </c>
      <c r="E586" s="22">
        <f t="shared" si="104"/>
        <v>182.16</v>
      </c>
      <c r="F586" s="22">
        <f t="shared" si="105"/>
        <v>182.16</v>
      </c>
    </row>
    <row r="587">
      <c r="A587" s="14" t="str">
        <f>'PC Geral'!A585</f>
        <v>911-DT-CG</v>
      </c>
      <c r="B587" s="19" t="str">
        <f t="shared" si="1"/>
        <v>Leve A</v>
      </c>
      <c r="C587" s="22">
        <f>'PC Geral'!AV585</f>
        <v>4554</v>
      </c>
      <c r="D587" s="22">
        <f>'PC Geral'!AX585</f>
        <v>446.5743719</v>
      </c>
      <c r="E587" s="22">
        <f t="shared" si="104"/>
        <v>0</v>
      </c>
      <c r="F587" s="22">
        <f t="shared" si="105"/>
        <v>71.4518995</v>
      </c>
    </row>
    <row r="588">
      <c r="A588" s="14" t="str">
        <f>'PC Geral'!A586</f>
        <v>912-DT-CG</v>
      </c>
      <c r="B588" s="19" t="str">
        <f t="shared" si="1"/>
        <v>Leve A</v>
      </c>
      <c r="C588" s="22">
        <f>'PC Geral'!AV586</f>
        <v>4554</v>
      </c>
      <c r="D588" s="22">
        <f>'PC Geral'!AX586</f>
        <v>427.2676396</v>
      </c>
      <c r="E588" s="22">
        <f t="shared" si="104"/>
        <v>0</v>
      </c>
      <c r="F588" s="22">
        <f t="shared" si="105"/>
        <v>68.36282233</v>
      </c>
    </row>
    <row r="589">
      <c r="A589" s="14" t="str">
        <f>'PC Geral'!A587</f>
        <v>915-DT-CG</v>
      </c>
      <c r="B589" s="19" t="str">
        <f t="shared" si="1"/>
        <v>Leve A</v>
      </c>
      <c r="C589" s="22">
        <f>'PC Geral'!AV587</f>
        <v>4554</v>
      </c>
      <c r="D589" s="22">
        <f>'PC Geral'!AX587</f>
        <v>852.0157505</v>
      </c>
      <c r="E589" s="22">
        <f t="shared" si="104"/>
        <v>0</v>
      </c>
      <c r="F589" s="22">
        <f t="shared" si="105"/>
        <v>136.3225201</v>
      </c>
    </row>
    <row r="590">
      <c r="A590" s="14" t="str">
        <f>'PC Geral'!A588</f>
        <v>916-DT-CG</v>
      </c>
      <c r="B590" s="19" t="str">
        <f t="shared" si="1"/>
        <v>Leve A</v>
      </c>
      <c r="C590" s="22">
        <f>'PC Geral'!AV588</f>
        <v>4554</v>
      </c>
      <c r="D590" s="22">
        <f>'PC Geral'!AX588</f>
        <v>2548.112185</v>
      </c>
      <c r="E590" s="22">
        <f t="shared" si="104"/>
        <v>182.16</v>
      </c>
      <c r="F590" s="22">
        <f t="shared" si="105"/>
        <v>182.16</v>
      </c>
    </row>
    <row r="591">
      <c r="A591" s="14" t="str">
        <f>'PC Geral'!A589</f>
        <v>919-DT-CG</v>
      </c>
      <c r="B591" s="19" t="str">
        <f t="shared" si="1"/>
        <v>Leve A</v>
      </c>
      <c r="C591" s="22">
        <f>'PC Geral'!AV589</f>
        <v>4554</v>
      </c>
      <c r="D591" s="22">
        <f>'PC Geral'!AX589</f>
        <v>911.8666207</v>
      </c>
      <c r="E591" s="22">
        <f t="shared" si="104"/>
        <v>0</v>
      </c>
      <c r="F591" s="22">
        <f t="shared" si="105"/>
        <v>145.8986593</v>
      </c>
    </row>
    <row r="592">
      <c r="A592" s="14" t="str">
        <f>'PC Geral'!A590</f>
        <v>920-DT-CG</v>
      </c>
      <c r="B592" s="19" t="str">
        <f t="shared" si="1"/>
        <v>Leve A</v>
      </c>
      <c r="C592" s="22">
        <f>'PC Geral'!AV590</f>
        <v>4554</v>
      </c>
      <c r="D592" s="22">
        <f>'PC Geral'!AX590</f>
        <v>260.264405</v>
      </c>
      <c r="E592" s="22">
        <f t="shared" si="104"/>
        <v>0</v>
      </c>
      <c r="F592" s="22">
        <f t="shared" si="105"/>
        <v>41.6423048</v>
      </c>
    </row>
    <row r="593">
      <c r="A593" s="14" t="str">
        <f>'PC Geral'!A591</f>
        <v>921-DT-CG</v>
      </c>
      <c r="B593" s="19" t="str">
        <f t="shared" si="1"/>
        <v>Leve A</v>
      </c>
      <c r="C593" s="22">
        <f>'PC Geral'!AV591</f>
        <v>4554</v>
      </c>
      <c r="D593" s="22">
        <f>'PC Geral'!AX591</f>
        <v>2099.230658</v>
      </c>
      <c r="E593" s="22">
        <f t="shared" si="104"/>
        <v>182.16</v>
      </c>
      <c r="F593" s="22">
        <f t="shared" si="105"/>
        <v>182.16</v>
      </c>
    </row>
    <row r="594">
      <c r="A594" s="14" t="str">
        <f>'PC Geral'!A592</f>
        <v>922-DT-CG</v>
      </c>
      <c r="B594" s="19" t="str">
        <f t="shared" si="1"/>
        <v>Leve A</v>
      </c>
      <c r="C594" s="22">
        <f>'PC Geral'!AV592</f>
        <v>4554</v>
      </c>
      <c r="D594" s="22">
        <f>'PC Geral'!AX592</f>
        <v>1659.133695</v>
      </c>
      <c r="E594" s="22">
        <f t="shared" si="104"/>
        <v>182.16</v>
      </c>
      <c r="F594" s="22">
        <f t="shared" si="105"/>
        <v>182.16</v>
      </c>
    </row>
    <row r="595">
      <c r="A595" s="14" t="str">
        <f>'PC Geral'!A593</f>
        <v>925-DT-CG</v>
      </c>
      <c r="B595" s="19" t="str">
        <f t="shared" si="1"/>
        <v>Leve A</v>
      </c>
      <c r="C595" s="22">
        <f>'PC Geral'!AV593</f>
        <v>4554</v>
      </c>
      <c r="D595" s="22">
        <f>'PC Geral'!AX593</f>
        <v>521.8706279</v>
      </c>
      <c r="E595" s="22">
        <f t="shared" si="104"/>
        <v>0</v>
      </c>
      <c r="F595" s="22">
        <f t="shared" si="105"/>
        <v>83.49930047</v>
      </c>
    </row>
    <row r="596">
      <c r="A596" s="14" t="str">
        <f>'PC Geral'!A594</f>
        <v>927-DT-CG</v>
      </c>
      <c r="B596" s="19" t="str">
        <f t="shared" si="1"/>
        <v>Leve A</v>
      </c>
      <c r="C596" s="22">
        <f>'PC Geral'!AV594</f>
        <v>4554</v>
      </c>
      <c r="D596" s="22">
        <f>'PC Geral'!AX594</f>
        <v>1439.90575</v>
      </c>
      <c r="E596" s="22">
        <f t="shared" si="104"/>
        <v>182.16</v>
      </c>
      <c r="F596" s="22">
        <f t="shared" si="105"/>
        <v>182.16</v>
      </c>
    </row>
    <row r="597">
      <c r="A597" s="14" t="str">
        <f>'PC Geral'!A595</f>
        <v>928-DT-CG</v>
      </c>
      <c r="B597" s="19" t="str">
        <f t="shared" si="1"/>
        <v>Leve A</v>
      </c>
      <c r="C597" s="22">
        <f>'PC Geral'!AV595</f>
        <v>4554</v>
      </c>
      <c r="D597" s="22">
        <f>'PC Geral'!AX595</f>
        <v>1236.316257</v>
      </c>
      <c r="E597" s="22">
        <f t="shared" si="104"/>
        <v>182.16</v>
      </c>
      <c r="F597" s="22">
        <f t="shared" si="105"/>
        <v>182.16</v>
      </c>
    </row>
    <row r="598">
      <c r="A598" s="14" t="str">
        <f>'PC Geral'!A596</f>
        <v>929-DT-CG</v>
      </c>
      <c r="B598" s="19" t="str">
        <f t="shared" si="1"/>
        <v>Leve A</v>
      </c>
      <c r="C598" s="22">
        <f>'PC Geral'!AV596</f>
        <v>4554</v>
      </c>
      <c r="D598" s="22">
        <f>'PC Geral'!AX596</f>
        <v>715.9032877</v>
      </c>
      <c r="E598" s="22">
        <f t="shared" si="104"/>
        <v>0</v>
      </c>
      <c r="F598" s="22">
        <f t="shared" si="105"/>
        <v>114.544526</v>
      </c>
    </row>
    <row r="599">
      <c r="A599" s="14" t="str">
        <f>'PC Geral'!A597</f>
        <v>935-DT-CG</v>
      </c>
      <c r="B599" s="19" t="str">
        <f t="shared" si="1"/>
        <v>Leve A</v>
      </c>
      <c r="C599" s="22">
        <f>'PC Geral'!AV597</f>
        <v>4554</v>
      </c>
      <c r="D599" s="22">
        <f>'PC Geral'!AX597</f>
        <v>852.0157505</v>
      </c>
      <c r="E599" s="22">
        <f t="shared" si="104"/>
        <v>0</v>
      </c>
      <c r="F599" s="22">
        <f t="shared" si="105"/>
        <v>136.3225201</v>
      </c>
    </row>
    <row r="600">
      <c r="A600" s="14" t="str">
        <f>'PC Geral'!A598</f>
        <v>936-DT-CG</v>
      </c>
      <c r="B600" s="19" t="str">
        <f t="shared" si="1"/>
        <v>Leve A</v>
      </c>
      <c r="C600" s="22">
        <f>'PC Geral'!AV598</f>
        <v>4554</v>
      </c>
      <c r="D600" s="22">
        <f>'PC Geral'!AX598</f>
        <v>1574.184073</v>
      </c>
      <c r="E600" s="22">
        <f t="shared" si="104"/>
        <v>182.16</v>
      </c>
      <c r="F600" s="22">
        <f t="shared" si="105"/>
        <v>182.16</v>
      </c>
    </row>
    <row r="601">
      <c r="A601" s="14" t="str">
        <f>'PC Geral'!A599</f>
        <v>939-DT-CG</v>
      </c>
      <c r="B601" s="19" t="str">
        <f t="shared" si="1"/>
        <v>Leve A</v>
      </c>
      <c r="C601" s="22">
        <f>'PC Geral'!AV599</f>
        <v>4554</v>
      </c>
      <c r="D601" s="22">
        <f>'PC Geral'!AX599</f>
        <v>1670.717734</v>
      </c>
      <c r="E601" s="22">
        <f t="shared" si="104"/>
        <v>182.16</v>
      </c>
      <c r="F601" s="22">
        <f t="shared" si="105"/>
        <v>182.16</v>
      </c>
    </row>
    <row r="602">
      <c r="A602" s="14" t="str">
        <f>'PC Geral'!A600</f>
        <v>942-DT-CG</v>
      </c>
      <c r="B602" s="19" t="str">
        <f t="shared" si="1"/>
        <v>Leve A</v>
      </c>
      <c r="C602" s="22">
        <f>'PC Geral'!AV600</f>
        <v>4554</v>
      </c>
      <c r="D602" s="22">
        <f>'PC Geral'!AX600</f>
        <v>1139.782596</v>
      </c>
      <c r="E602" s="22">
        <f t="shared" si="104"/>
        <v>182.16</v>
      </c>
      <c r="F602" s="22">
        <f t="shared" si="105"/>
        <v>182.16</v>
      </c>
    </row>
    <row r="603">
      <c r="A603" s="14" t="str">
        <f>'PC Geral'!A601</f>
        <v>944-DT-CG</v>
      </c>
      <c r="B603" s="19" t="str">
        <f t="shared" si="1"/>
        <v>Leve A</v>
      </c>
      <c r="C603" s="22">
        <f>'PC Geral'!AV601</f>
        <v>4554</v>
      </c>
      <c r="D603" s="22">
        <f>'PC Geral'!AX601</f>
        <v>991.0242232</v>
      </c>
      <c r="E603" s="22">
        <f t="shared" si="104"/>
        <v>0</v>
      </c>
      <c r="F603" s="22">
        <f t="shared" si="105"/>
        <v>158.5638757</v>
      </c>
    </row>
    <row r="604">
      <c r="A604" s="14" t="str">
        <f>'PC Geral'!A602</f>
        <v>952-DT-CG</v>
      </c>
      <c r="B604" s="19" t="str">
        <f t="shared" si="1"/>
        <v>Leve A</v>
      </c>
      <c r="C604" s="22">
        <f>'PC Geral'!AV602</f>
        <v>4554</v>
      </c>
      <c r="D604" s="22">
        <f>'PC Geral'!AX602</f>
        <v>1249.734436</v>
      </c>
      <c r="E604" s="22">
        <f t="shared" si="104"/>
        <v>182.16</v>
      </c>
      <c r="F604" s="22">
        <f t="shared" si="105"/>
        <v>182.16</v>
      </c>
    </row>
    <row r="605">
      <c r="A605" s="14" t="str">
        <f>'PC Geral'!A603</f>
        <v>953-DT-CG</v>
      </c>
      <c r="B605" s="19" t="str">
        <f t="shared" si="1"/>
        <v>Leve A</v>
      </c>
      <c r="C605" s="22">
        <f>'PC Geral'!AV603</f>
        <v>4554</v>
      </c>
      <c r="D605" s="22">
        <f>'PC Geral'!AX603</f>
        <v>476.499807</v>
      </c>
      <c r="E605" s="22">
        <f t="shared" si="104"/>
        <v>0</v>
      </c>
      <c r="F605" s="22">
        <f t="shared" si="105"/>
        <v>76.23996911</v>
      </c>
    </row>
    <row r="606">
      <c r="A606" s="14" t="str">
        <f>'PC Geral'!A604</f>
        <v>1154-DT-BT</v>
      </c>
      <c r="B606" s="19" t="str">
        <f t="shared" si="1"/>
        <v>Leve A</v>
      </c>
      <c r="C606" s="22">
        <f>'PC Geral'!AV604</f>
        <v>4554</v>
      </c>
      <c r="D606" s="22">
        <f>'PC Geral'!AX604</f>
        <v>1491.06859</v>
      </c>
      <c r="E606" s="22">
        <f t="shared" si="104"/>
        <v>182.16</v>
      </c>
      <c r="F606" s="22">
        <f t="shared" si="105"/>
        <v>182.16</v>
      </c>
    </row>
    <row r="607">
      <c r="A607" s="14" t="str">
        <f>'PC Geral'!A605</f>
        <v>1155-DT-BT</v>
      </c>
      <c r="B607" s="19" t="str">
        <f t="shared" si="1"/>
        <v>Leve A</v>
      </c>
      <c r="C607" s="22">
        <f>'PC Geral'!AV605</f>
        <v>4554</v>
      </c>
      <c r="D607" s="22">
        <f>'PC Geral'!AX605</f>
        <v>350.0407103</v>
      </c>
      <c r="E607" s="22">
        <f t="shared" si="104"/>
        <v>0</v>
      </c>
      <c r="F607" s="22">
        <f t="shared" si="105"/>
        <v>56.00651365</v>
      </c>
    </row>
    <row r="608">
      <c r="A608" s="14" t="str">
        <f>'PC Geral'!A606</f>
        <v>1158-DT-BT</v>
      </c>
      <c r="B608" s="19" t="str">
        <f t="shared" si="1"/>
        <v>Leve A</v>
      </c>
      <c r="C608" s="22">
        <f>'PC Geral'!AV606</f>
        <v>4554</v>
      </c>
      <c r="D608" s="22">
        <f>'PC Geral'!AX606</f>
        <v>474.5691337</v>
      </c>
      <c r="E608" s="22">
        <f t="shared" si="104"/>
        <v>0</v>
      </c>
      <c r="F608" s="22">
        <f t="shared" si="105"/>
        <v>75.9310614</v>
      </c>
    </row>
    <row r="609">
      <c r="A609" s="14" t="str">
        <f>'PC Geral'!A607</f>
        <v>1159-DT-BT</v>
      </c>
      <c r="B609" s="19" t="str">
        <f t="shared" si="1"/>
        <v>Leve A</v>
      </c>
      <c r="C609" s="22">
        <f>'PC Geral'!AV607</f>
        <v>4554</v>
      </c>
      <c r="D609" s="22">
        <f>'PC Geral'!AX607</f>
        <v>747.759396</v>
      </c>
      <c r="E609" s="22">
        <f t="shared" si="104"/>
        <v>0</v>
      </c>
      <c r="F609" s="22">
        <f t="shared" si="105"/>
        <v>119.6415034</v>
      </c>
    </row>
    <row r="610">
      <c r="A610" s="14" t="str">
        <f>'PC Geral'!A608</f>
        <v>1162-DT-BT</v>
      </c>
      <c r="B610" s="19" t="str">
        <f t="shared" si="1"/>
        <v>Leve A</v>
      </c>
      <c r="C610" s="22">
        <f>'PC Geral'!AV608</f>
        <v>4554</v>
      </c>
      <c r="D610" s="22">
        <f>'PC Geral'!AX608</f>
        <v>1332.849919</v>
      </c>
      <c r="E610" s="22">
        <f t="shared" si="104"/>
        <v>182.16</v>
      </c>
      <c r="F610" s="22">
        <f t="shared" si="105"/>
        <v>182.16</v>
      </c>
    </row>
    <row r="611">
      <c r="A611" s="14" t="str">
        <f>'PC Geral'!A609</f>
        <v>1214-DT-BT</v>
      </c>
      <c r="B611" s="19" t="str">
        <f t="shared" si="1"/>
        <v>Leve A</v>
      </c>
      <c r="C611" s="22">
        <f>'PC Geral'!AV609</f>
        <v>4554</v>
      </c>
      <c r="D611" s="22">
        <f>'PC Geral'!AX609</f>
        <v>983.398064</v>
      </c>
      <c r="E611" s="22">
        <f t="shared" si="104"/>
        <v>0</v>
      </c>
      <c r="F611" s="22">
        <f t="shared" si="105"/>
        <v>157.3436902</v>
      </c>
    </row>
    <row r="612">
      <c r="A612" s="14" t="str">
        <f>'PC Geral'!A610</f>
        <v>1215-DT-BT</v>
      </c>
      <c r="B612" s="19" t="str">
        <f t="shared" si="1"/>
        <v>Leve A</v>
      </c>
      <c r="C612" s="22">
        <f>'PC Geral'!AV610</f>
        <v>4554</v>
      </c>
      <c r="D612" s="22">
        <f>'PC Geral'!AX610</f>
        <v>425.4335</v>
      </c>
      <c r="E612" s="22">
        <f t="shared" si="104"/>
        <v>0</v>
      </c>
      <c r="F612" s="22">
        <f t="shared" si="105"/>
        <v>68.06936</v>
      </c>
    </row>
    <row r="613">
      <c r="A613" s="14" t="str">
        <f>'PC Geral'!A611</f>
        <v>1216-DT-BT</v>
      </c>
      <c r="B613" s="19" t="str">
        <f t="shared" si="1"/>
        <v>Leve A</v>
      </c>
      <c r="C613" s="22">
        <f>'PC Geral'!AV611</f>
        <v>4554</v>
      </c>
      <c r="D613" s="22">
        <f>'PC Geral'!AX611</f>
        <v>170.4880997</v>
      </c>
      <c r="E613" s="22">
        <f t="shared" si="104"/>
        <v>0</v>
      </c>
      <c r="F613" s="22">
        <f t="shared" si="105"/>
        <v>27.27809596</v>
      </c>
    </row>
    <row r="614">
      <c r="A614" s="14" t="str">
        <f>'PC Geral'!A612</f>
        <v>1220-DT-BT</v>
      </c>
      <c r="B614" s="19" t="str">
        <f t="shared" si="1"/>
        <v>Leve A</v>
      </c>
      <c r="C614" s="22">
        <f>'PC Geral'!AV612</f>
        <v>4554</v>
      </c>
      <c r="D614" s="22">
        <f>'PC Geral'!AX612</f>
        <v>1491.06859</v>
      </c>
      <c r="E614" s="22">
        <f t="shared" si="104"/>
        <v>182.16</v>
      </c>
      <c r="F614" s="22">
        <f t="shared" si="105"/>
        <v>182.16</v>
      </c>
    </row>
    <row r="615">
      <c r="A615" s="14" t="str">
        <f>'PC Geral'!A613</f>
        <v>1236-DT-BT</v>
      </c>
      <c r="B615" s="19" t="str">
        <f t="shared" si="1"/>
        <v>Leve A</v>
      </c>
      <c r="C615" s="22">
        <f>'PC Geral'!AV613</f>
        <v>4554</v>
      </c>
      <c r="D615" s="22">
        <f>'PC Geral'!AX613</f>
        <v>1468.865848</v>
      </c>
      <c r="E615" s="22">
        <f t="shared" si="104"/>
        <v>182.16</v>
      </c>
      <c r="F615" s="22">
        <f t="shared" si="105"/>
        <v>182.16</v>
      </c>
    </row>
    <row r="616">
      <c r="A616" s="14" t="str">
        <f>'PC Geral'!A614</f>
        <v>1238-DT-BT</v>
      </c>
      <c r="B616" s="19" t="str">
        <f t="shared" si="1"/>
        <v>Leve A</v>
      </c>
      <c r="C616" s="22">
        <f>'PC Geral'!AV614</f>
        <v>4554</v>
      </c>
      <c r="D616" s="22">
        <f>'PC Geral'!AX614</f>
        <v>1086.689082</v>
      </c>
      <c r="E616" s="22">
        <f t="shared" si="104"/>
        <v>0</v>
      </c>
      <c r="F616" s="22">
        <f t="shared" si="105"/>
        <v>173.8702531</v>
      </c>
    </row>
    <row r="617">
      <c r="A617" s="14" t="str">
        <f>'PC Geral'!A615</f>
        <v>1240-DT-BT</v>
      </c>
      <c r="B617" s="19" t="str">
        <f t="shared" si="1"/>
        <v>Leve A</v>
      </c>
      <c r="C617" s="22">
        <f>'PC Geral'!AV615</f>
        <v>4554</v>
      </c>
      <c r="D617" s="22">
        <f>'PC Geral'!AX615</f>
        <v>1635.869083</v>
      </c>
      <c r="E617" s="22">
        <f t="shared" si="104"/>
        <v>182.16</v>
      </c>
      <c r="F617" s="22">
        <f t="shared" si="105"/>
        <v>182.16</v>
      </c>
    </row>
    <row r="618">
      <c r="A618" s="14" t="str">
        <f>'PC Geral'!A616</f>
        <v>1241-DT-BT</v>
      </c>
      <c r="B618" s="19" t="str">
        <f t="shared" si="1"/>
        <v>Leve A</v>
      </c>
      <c r="C618" s="22">
        <f>'PC Geral'!AV616</f>
        <v>4554</v>
      </c>
      <c r="D618" s="22">
        <f>'PC Geral'!AX616</f>
        <v>1477.650411</v>
      </c>
      <c r="E618" s="22">
        <f t="shared" si="104"/>
        <v>182.16</v>
      </c>
      <c r="F618" s="22">
        <f t="shared" si="105"/>
        <v>182.16</v>
      </c>
    </row>
    <row r="619">
      <c r="A619" s="14" t="str">
        <f>'PC Geral'!A617</f>
        <v>1243-DT-BT</v>
      </c>
      <c r="B619" s="19" t="str">
        <f t="shared" si="1"/>
        <v>Leve A</v>
      </c>
      <c r="C619" s="22">
        <f>'PC Geral'!AV617</f>
        <v>4554</v>
      </c>
      <c r="D619" s="22">
        <f>'PC Geral'!AX617</f>
        <v>2441.056354</v>
      </c>
      <c r="E619" s="22">
        <f t="shared" si="104"/>
        <v>182.16</v>
      </c>
      <c r="F619" s="22">
        <f t="shared" si="105"/>
        <v>182.16</v>
      </c>
    </row>
    <row r="620">
      <c r="A620" s="14" t="str">
        <f>'PC Geral'!A618</f>
        <v>1244-DT-BT</v>
      </c>
      <c r="B620" s="19" t="str">
        <f t="shared" si="1"/>
        <v>Leve A</v>
      </c>
      <c r="C620" s="22">
        <f>'PC Geral'!AV618</f>
        <v>4554</v>
      </c>
      <c r="D620" s="22">
        <f>'PC Geral'!AX618</f>
        <v>389.6195115</v>
      </c>
      <c r="E620" s="22">
        <f t="shared" si="104"/>
        <v>0</v>
      </c>
      <c r="F620" s="22">
        <f t="shared" si="105"/>
        <v>62.33912185</v>
      </c>
    </row>
    <row r="621">
      <c r="A621" s="14" t="str">
        <f>'PC Geral'!A619</f>
        <v>1245-DT-BT</v>
      </c>
      <c r="B621" s="19" t="str">
        <f t="shared" si="1"/>
        <v>Leve A</v>
      </c>
      <c r="C621" s="22">
        <f>'PC Geral'!AV619</f>
        <v>4554</v>
      </c>
      <c r="D621" s="22">
        <f>'PC Geral'!AX619</f>
        <v>2166.804221</v>
      </c>
      <c r="E621" s="22">
        <f t="shared" si="104"/>
        <v>182.16</v>
      </c>
      <c r="F621" s="22">
        <f t="shared" si="105"/>
        <v>182.16</v>
      </c>
    </row>
    <row r="622">
      <c r="A622" s="14" t="str">
        <f>'PC Geral'!A620</f>
        <v>1246-DT-BT</v>
      </c>
      <c r="B622" s="19" t="str">
        <f t="shared" si="1"/>
        <v>Leve A</v>
      </c>
      <c r="C622" s="22">
        <f>'PC Geral'!AV620</f>
        <v>4554</v>
      </c>
      <c r="D622" s="22">
        <f>'PC Geral'!AX620</f>
        <v>1431.21772</v>
      </c>
      <c r="E622" s="22">
        <f t="shared" si="104"/>
        <v>182.16</v>
      </c>
      <c r="F622" s="22">
        <f t="shared" si="105"/>
        <v>182.16</v>
      </c>
    </row>
    <row r="623">
      <c r="A623" s="14" t="str">
        <f>'PC Geral'!A621</f>
        <v>1247-DT-BT</v>
      </c>
      <c r="B623" s="19" t="str">
        <f t="shared" si="1"/>
        <v>Leve A</v>
      </c>
      <c r="C623" s="22">
        <f>'PC Geral'!AV621</f>
        <v>4554</v>
      </c>
      <c r="D623" s="22">
        <f>'PC Geral'!AX621</f>
        <v>885.8025321</v>
      </c>
      <c r="E623" s="22">
        <f t="shared" si="104"/>
        <v>0</v>
      </c>
      <c r="F623" s="22">
        <f t="shared" si="105"/>
        <v>141.7284051</v>
      </c>
    </row>
    <row r="624">
      <c r="A624" s="14" t="str">
        <f>'PC Geral'!A622</f>
        <v>1248-DT-BT</v>
      </c>
      <c r="B624" s="19" t="str">
        <f t="shared" si="1"/>
        <v>Leve A</v>
      </c>
      <c r="C624" s="22">
        <f>'PC Geral'!AV622</f>
        <v>4554</v>
      </c>
      <c r="D624" s="22">
        <f>'PC Geral'!AX622</f>
        <v>1385.846899</v>
      </c>
      <c r="E624" s="22">
        <f t="shared" si="104"/>
        <v>182.16</v>
      </c>
      <c r="F624" s="22">
        <f t="shared" si="105"/>
        <v>182.16</v>
      </c>
    </row>
    <row r="625">
      <c r="A625" s="14" t="str">
        <f>'PC Geral'!A623</f>
        <v>1249-DT-BT</v>
      </c>
      <c r="B625" s="19" t="str">
        <f t="shared" si="1"/>
        <v>Leve A</v>
      </c>
      <c r="C625" s="22">
        <f>'PC Geral'!AV623</f>
        <v>4554</v>
      </c>
      <c r="D625" s="22">
        <f>'PC Geral'!AX623</f>
        <v>606.8202501</v>
      </c>
      <c r="E625" s="22">
        <f t="shared" si="104"/>
        <v>0</v>
      </c>
      <c r="F625" s="22">
        <f t="shared" si="105"/>
        <v>97.09124002</v>
      </c>
    </row>
    <row r="626">
      <c r="A626" s="14" t="str">
        <f>'PC Geral'!A624</f>
        <v>1254-DT-BT</v>
      </c>
      <c r="B626" s="19" t="str">
        <f t="shared" si="1"/>
        <v>Leve A</v>
      </c>
      <c r="C626" s="22">
        <f>'PC Geral'!AV624</f>
        <v>4554</v>
      </c>
      <c r="D626" s="22">
        <f>'PC Geral'!AX624</f>
        <v>2346.453366</v>
      </c>
      <c r="E626" s="22">
        <f t="shared" si="104"/>
        <v>182.16</v>
      </c>
      <c r="F626" s="22">
        <f t="shared" si="105"/>
        <v>182.16</v>
      </c>
    </row>
    <row r="627">
      <c r="A627" s="14" t="str">
        <f>'PC Geral'!A625</f>
        <v>1255-DT-BT</v>
      </c>
      <c r="B627" s="19" t="str">
        <f t="shared" si="1"/>
        <v>Leve A</v>
      </c>
      <c r="C627" s="22">
        <f>'PC Geral'!AV625</f>
        <v>4554</v>
      </c>
      <c r="D627" s="22">
        <f>'PC Geral'!AX625</f>
        <v>764.1701185</v>
      </c>
      <c r="E627" s="22">
        <f t="shared" si="104"/>
        <v>0</v>
      </c>
      <c r="F627" s="22">
        <f t="shared" si="105"/>
        <v>122.267219</v>
      </c>
    </row>
    <row r="628">
      <c r="A628" s="14" t="str">
        <f>'PC Geral'!A626</f>
        <v>1257-DT-BT</v>
      </c>
      <c r="B628" s="19" t="str">
        <f t="shared" si="1"/>
        <v>Leve A</v>
      </c>
      <c r="C628" s="22">
        <f>'PC Geral'!AV626</f>
        <v>4554</v>
      </c>
      <c r="D628" s="22">
        <f>'PC Geral'!AX626</f>
        <v>1074.043172</v>
      </c>
      <c r="E628" s="22">
        <f t="shared" si="104"/>
        <v>0</v>
      </c>
      <c r="F628" s="22">
        <f t="shared" si="105"/>
        <v>171.8469076</v>
      </c>
    </row>
    <row r="629">
      <c r="A629" s="14" t="str">
        <f>'PC Geral'!A627</f>
        <v>1258-DT-BT</v>
      </c>
      <c r="B629" s="19" t="str">
        <f t="shared" si="1"/>
        <v>Leve A</v>
      </c>
      <c r="C629" s="22">
        <f>'PC Geral'!AV627</f>
        <v>4554</v>
      </c>
      <c r="D629" s="22">
        <f>'PC Geral'!AX627</f>
        <v>1346.268098</v>
      </c>
      <c r="E629" s="22">
        <f t="shared" si="104"/>
        <v>182.16</v>
      </c>
      <c r="F629" s="22">
        <f t="shared" si="105"/>
        <v>182.16</v>
      </c>
    </row>
    <row r="630">
      <c r="A630" s="14" t="str">
        <f>'PC Geral'!A628</f>
        <v>1260-DT-BT</v>
      </c>
      <c r="B630" s="19" t="str">
        <f t="shared" si="1"/>
        <v>Leve A</v>
      </c>
      <c r="C630" s="22">
        <f>'PC Geral'!AV628</f>
        <v>4554</v>
      </c>
      <c r="D630" s="22">
        <f>'PC Geral'!AX628</f>
        <v>2539.520689</v>
      </c>
      <c r="E630" s="22">
        <f t="shared" si="104"/>
        <v>182.16</v>
      </c>
      <c r="F630" s="22">
        <f t="shared" si="105"/>
        <v>182.16</v>
      </c>
    </row>
    <row r="631">
      <c r="A631" s="14" t="str">
        <f>'PC Geral'!A629</f>
        <v>1261-DT-BT</v>
      </c>
      <c r="B631" s="19" t="str">
        <f t="shared" si="1"/>
        <v>Leve A</v>
      </c>
      <c r="C631" s="22">
        <f>'PC Geral'!AV629</f>
        <v>4554</v>
      </c>
      <c r="D631" s="22">
        <f>'PC Geral'!AX629</f>
        <v>241.0542064</v>
      </c>
      <c r="E631" s="22">
        <f t="shared" si="104"/>
        <v>0</v>
      </c>
      <c r="F631" s="22">
        <f t="shared" si="105"/>
        <v>38.56867302</v>
      </c>
    </row>
    <row r="632">
      <c r="A632" s="14" t="str">
        <f>'PC Geral'!A630</f>
        <v>1266-DT-BT</v>
      </c>
      <c r="B632" s="19" t="str">
        <f t="shared" si="1"/>
        <v>Leve A</v>
      </c>
      <c r="C632" s="22">
        <f>'PC Geral'!AV630</f>
        <v>4554</v>
      </c>
      <c r="D632" s="22">
        <f>'PC Geral'!AX630</f>
        <v>1973.736898</v>
      </c>
      <c r="E632" s="22">
        <f t="shared" si="104"/>
        <v>182.16</v>
      </c>
      <c r="F632" s="22">
        <f t="shared" si="105"/>
        <v>182.16</v>
      </c>
    </row>
    <row r="633">
      <c r="A633" s="14" t="str">
        <f>'PC Geral'!A631</f>
        <v>1268-DT-BT</v>
      </c>
      <c r="B633" s="19" t="str">
        <f t="shared" si="1"/>
        <v>Leve A</v>
      </c>
      <c r="C633" s="22">
        <f>'PC Geral'!AV631</f>
        <v>4554</v>
      </c>
      <c r="D633" s="22">
        <f>'PC Geral'!AX631</f>
        <v>465.8811042</v>
      </c>
      <c r="E633" s="22">
        <f t="shared" si="104"/>
        <v>0</v>
      </c>
      <c r="F633" s="22">
        <f t="shared" si="105"/>
        <v>74.54097667</v>
      </c>
    </row>
    <row r="634">
      <c r="A634" s="14" t="str">
        <f>'PC Geral'!A632</f>
        <v>1271-DT-BT</v>
      </c>
      <c r="B634" s="19" t="str">
        <f t="shared" si="1"/>
        <v>Leve A</v>
      </c>
      <c r="C634" s="22">
        <f>'PC Geral'!AV632</f>
        <v>4554</v>
      </c>
      <c r="D634" s="22">
        <f>'PC Geral'!AX632</f>
        <v>899.3172447</v>
      </c>
      <c r="E634" s="22">
        <f t="shared" si="104"/>
        <v>0</v>
      </c>
      <c r="F634" s="22">
        <f t="shared" si="105"/>
        <v>143.8907592</v>
      </c>
    </row>
    <row r="635">
      <c r="A635" s="14" t="str">
        <f>'PC Geral'!A633</f>
        <v>1273-DT-BT</v>
      </c>
      <c r="B635" s="19" t="str">
        <f t="shared" si="1"/>
        <v>Leve A</v>
      </c>
      <c r="C635" s="22">
        <f>'PC Geral'!AV633</f>
        <v>4554</v>
      </c>
      <c r="D635" s="22">
        <f>'PC Geral'!AX633</f>
        <v>2456.405206</v>
      </c>
      <c r="E635" s="22">
        <f t="shared" si="104"/>
        <v>182.16</v>
      </c>
      <c r="F635" s="22">
        <f t="shared" si="105"/>
        <v>182.16</v>
      </c>
    </row>
    <row r="636">
      <c r="A636" s="14" t="str">
        <f>'PC Geral'!A634</f>
        <v>1274-DT-BT</v>
      </c>
      <c r="B636" s="19" t="str">
        <f t="shared" si="1"/>
        <v>Leve A</v>
      </c>
      <c r="C636" s="22">
        <f>'PC Geral'!AV634</f>
        <v>4554</v>
      </c>
      <c r="D636" s="22">
        <f>'PC Geral'!AX634</f>
        <v>1889.752613</v>
      </c>
      <c r="E636" s="22">
        <f t="shared" si="104"/>
        <v>182.16</v>
      </c>
      <c r="F636" s="22">
        <f t="shared" si="105"/>
        <v>182.16</v>
      </c>
    </row>
    <row r="637">
      <c r="A637" s="14" t="str">
        <f>'PC Geral'!A635</f>
        <v>1276-DT-BT</v>
      </c>
      <c r="B637" s="19" t="str">
        <f t="shared" si="1"/>
        <v>Leve A</v>
      </c>
      <c r="C637" s="22">
        <f>'PC Geral'!AV635</f>
        <v>4554</v>
      </c>
      <c r="D637" s="22">
        <f>'PC Geral'!AX635</f>
        <v>1298.001267</v>
      </c>
      <c r="E637" s="22">
        <f t="shared" si="104"/>
        <v>182.16</v>
      </c>
      <c r="F637" s="22">
        <f t="shared" si="105"/>
        <v>182.16</v>
      </c>
    </row>
    <row r="638">
      <c r="A638" s="14" t="str">
        <f>'PC Geral'!A636</f>
        <v>1277-DT-BT</v>
      </c>
      <c r="B638" s="19" t="str">
        <f t="shared" si="1"/>
        <v>Leve A</v>
      </c>
      <c r="C638" s="22">
        <f>'PC Geral'!AV636</f>
        <v>4554</v>
      </c>
      <c r="D638" s="22">
        <f>'PC Geral'!AX636</f>
        <v>503.5292322</v>
      </c>
      <c r="E638" s="22">
        <f t="shared" si="104"/>
        <v>0</v>
      </c>
      <c r="F638" s="22">
        <f t="shared" si="105"/>
        <v>80.56467715</v>
      </c>
    </row>
    <row r="639">
      <c r="A639" s="14" t="str">
        <f>'PC Geral'!A637</f>
        <v>1278-DT-BT</v>
      </c>
      <c r="B639" s="19" t="str">
        <f t="shared" si="1"/>
        <v>Leve A</v>
      </c>
      <c r="C639" s="22">
        <f>'PC Geral'!AV637</f>
        <v>4554</v>
      </c>
      <c r="D639" s="22">
        <f>'PC Geral'!AX637</f>
        <v>581.7214981</v>
      </c>
      <c r="E639" s="22">
        <f t="shared" si="104"/>
        <v>0</v>
      </c>
      <c r="F639" s="22">
        <f t="shared" si="105"/>
        <v>93.0754397</v>
      </c>
    </row>
    <row r="640">
      <c r="A640" s="14" t="str">
        <f>'PC Geral'!A638</f>
        <v>1280-DT-BT</v>
      </c>
      <c r="B640" s="19" t="str">
        <f t="shared" si="1"/>
        <v>Leve A</v>
      </c>
      <c r="C640" s="22">
        <f>'PC Geral'!AV638</f>
        <v>4554</v>
      </c>
      <c r="D640" s="22">
        <f>'PC Geral'!AX638</f>
        <v>947.5840755</v>
      </c>
      <c r="E640" s="22">
        <f t="shared" si="104"/>
        <v>0</v>
      </c>
      <c r="F640" s="22">
        <f t="shared" si="105"/>
        <v>151.6134521</v>
      </c>
    </row>
    <row r="641">
      <c r="A641" s="14" t="str">
        <f>'PC Geral'!A639</f>
        <v>1282-DT-BT</v>
      </c>
      <c r="B641" s="19" t="str">
        <f t="shared" si="1"/>
        <v>Leve A</v>
      </c>
      <c r="C641" s="22">
        <f>'PC Geral'!AV639</f>
        <v>4554</v>
      </c>
      <c r="D641" s="22">
        <f>'PC Geral'!AX639</f>
        <v>1720.818705</v>
      </c>
      <c r="E641" s="22">
        <f t="shared" si="104"/>
        <v>182.16</v>
      </c>
      <c r="F641" s="22">
        <f t="shared" si="105"/>
        <v>182.16</v>
      </c>
    </row>
    <row r="642">
      <c r="A642" s="14" t="str">
        <f>'PC Geral'!A640</f>
        <v>1283-DT-BT</v>
      </c>
      <c r="B642" s="19" t="str">
        <f t="shared" si="1"/>
        <v>Leve A</v>
      </c>
      <c r="C642" s="22">
        <f>'PC Geral'!AV640</f>
        <v>4554</v>
      </c>
      <c r="D642" s="22">
        <f>'PC Geral'!AX640</f>
        <v>368.382106</v>
      </c>
      <c r="E642" s="22">
        <f t="shared" si="104"/>
        <v>0</v>
      </c>
      <c r="F642" s="22">
        <f t="shared" si="105"/>
        <v>58.94113696</v>
      </c>
    </row>
    <row r="643">
      <c r="A643" s="14" t="str">
        <f>'PC Geral'!A641</f>
        <v>1284-DT-BT</v>
      </c>
      <c r="B643" s="19" t="str">
        <f t="shared" si="1"/>
        <v>Leve A</v>
      </c>
      <c r="C643" s="22">
        <f>'PC Geral'!AV641</f>
        <v>4554</v>
      </c>
      <c r="D643" s="22">
        <f>'PC Geral'!AX641</f>
        <v>4554</v>
      </c>
      <c r="E643" s="22">
        <f t="shared" si="104"/>
        <v>182.16</v>
      </c>
      <c r="F643" s="22">
        <f t="shared" si="105"/>
        <v>182.16</v>
      </c>
    </row>
    <row r="644">
      <c r="A644" s="14" t="str">
        <f>'PC Geral'!A642</f>
        <v>1285-DT-BT</v>
      </c>
      <c r="B644" s="19" t="str">
        <f t="shared" si="1"/>
        <v>Leve A</v>
      </c>
      <c r="C644" s="22">
        <f>'PC Geral'!AV642</f>
        <v>4554</v>
      </c>
      <c r="D644" s="22">
        <f>'PC Geral'!AX642</f>
        <v>1093.349905</v>
      </c>
      <c r="E644" s="22">
        <f t="shared" si="104"/>
        <v>0</v>
      </c>
      <c r="F644" s="22">
        <f t="shared" si="105"/>
        <v>174.9359847</v>
      </c>
    </row>
    <row r="645">
      <c r="A645" s="14" t="str">
        <f>'PC Geral'!A643</f>
        <v>1286-DT-BT</v>
      </c>
      <c r="B645" s="19" t="str">
        <f t="shared" si="1"/>
        <v>Leve A</v>
      </c>
      <c r="C645" s="22">
        <f>'PC Geral'!AV643</f>
        <v>4554</v>
      </c>
      <c r="D645" s="22">
        <f>'PC Geral'!AX643</f>
        <v>1056.667113</v>
      </c>
      <c r="E645" s="22">
        <f t="shared" si="104"/>
        <v>0</v>
      </c>
      <c r="F645" s="22">
        <f t="shared" si="105"/>
        <v>169.0667381</v>
      </c>
    </row>
    <row r="646">
      <c r="A646" s="14" t="str">
        <f>'PC Geral'!A644</f>
        <v>1287-DT-BT</v>
      </c>
      <c r="B646" s="19" t="str">
        <f t="shared" si="1"/>
        <v>Leve A</v>
      </c>
      <c r="C646" s="22">
        <f>'PC Geral'!AV644</f>
        <v>4554</v>
      </c>
      <c r="D646" s="22">
        <f>'PC Geral'!AX644</f>
        <v>1071.243696</v>
      </c>
      <c r="E646" s="22">
        <f t="shared" si="104"/>
        <v>0</v>
      </c>
      <c r="F646" s="22">
        <f t="shared" si="105"/>
        <v>171.3989914</v>
      </c>
    </row>
    <row r="647">
      <c r="A647" s="14" t="str">
        <f>'PC Geral'!A645</f>
        <v>1288-DT-BT</v>
      </c>
      <c r="B647" s="19" t="str">
        <f t="shared" si="1"/>
        <v>Leve A</v>
      </c>
      <c r="C647" s="22">
        <f>'PC Geral'!AV645</f>
        <v>4554</v>
      </c>
      <c r="D647" s="22">
        <f>'PC Geral'!AX645</f>
        <v>161.8000702</v>
      </c>
      <c r="E647" s="22">
        <f t="shared" si="104"/>
        <v>0</v>
      </c>
      <c r="F647" s="22">
        <f t="shared" si="105"/>
        <v>25.88801123</v>
      </c>
    </row>
    <row r="648">
      <c r="A648" s="14" t="str">
        <f>'PC Geral'!A646</f>
        <v>1289-DT-BT</v>
      </c>
      <c r="B648" s="19" t="str">
        <f t="shared" si="1"/>
        <v>Leve A</v>
      </c>
      <c r="C648" s="22">
        <f>'PC Geral'!AV646</f>
        <v>4554</v>
      </c>
      <c r="D648" s="22">
        <f>'PC Geral'!AX646</f>
        <v>1973.736898</v>
      </c>
      <c r="E648" s="22">
        <f t="shared" si="104"/>
        <v>182.16</v>
      </c>
      <c r="F648" s="22">
        <f t="shared" si="105"/>
        <v>182.16</v>
      </c>
    </row>
    <row r="649">
      <c r="A649" s="14" t="str">
        <f>'PC Geral'!A647</f>
        <v>1290-DT-BT</v>
      </c>
      <c r="B649" s="19" t="str">
        <f t="shared" si="1"/>
        <v>Leve A</v>
      </c>
      <c r="C649" s="22">
        <f>'PC Geral'!AV647</f>
        <v>4554</v>
      </c>
      <c r="D649" s="22">
        <f>'PC Geral'!AX647</f>
        <v>508.4524489</v>
      </c>
      <c r="E649" s="22">
        <f t="shared" si="104"/>
        <v>0</v>
      </c>
      <c r="F649" s="22">
        <f t="shared" si="105"/>
        <v>81.35239183</v>
      </c>
    </row>
    <row r="650">
      <c r="A650" s="14" t="str">
        <f>'PC Geral'!A648</f>
        <v>1292-DT-BT</v>
      </c>
      <c r="B650" s="19" t="str">
        <f t="shared" si="1"/>
        <v>Leve A</v>
      </c>
      <c r="C650" s="22">
        <f>'PC Geral'!AV648</f>
        <v>4554</v>
      </c>
      <c r="D650" s="22">
        <f>'PC Geral'!AX648</f>
        <v>623.3275062</v>
      </c>
      <c r="E650" s="22">
        <f t="shared" si="104"/>
        <v>0</v>
      </c>
      <c r="F650" s="22">
        <f t="shared" si="105"/>
        <v>99.732401</v>
      </c>
    </row>
    <row r="651">
      <c r="A651" s="14" t="str">
        <f>'PC Geral'!A649</f>
        <v>1295-DT-BT</v>
      </c>
      <c r="B651" s="19" t="str">
        <f t="shared" si="1"/>
        <v>Leve A</v>
      </c>
      <c r="C651" s="22">
        <f>'PC Geral'!AV649</f>
        <v>4554</v>
      </c>
      <c r="D651" s="22">
        <f>'PC Geral'!AX649</f>
        <v>451.401055</v>
      </c>
      <c r="E651" s="22">
        <f t="shared" si="104"/>
        <v>0</v>
      </c>
      <c r="F651" s="22">
        <f t="shared" si="105"/>
        <v>72.22416879</v>
      </c>
    </row>
    <row r="652">
      <c r="A652" s="14" t="str">
        <f>'PC Geral'!A650</f>
        <v>1296-DT-BT</v>
      </c>
      <c r="B652" s="19" t="str">
        <f t="shared" si="1"/>
        <v>Leve A</v>
      </c>
      <c r="C652" s="22">
        <f>'PC Geral'!AV650</f>
        <v>4554</v>
      </c>
      <c r="D652" s="22">
        <f>'PC Geral'!AX650</f>
        <v>693.7970792</v>
      </c>
      <c r="E652" s="22">
        <f t="shared" si="104"/>
        <v>0</v>
      </c>
      <c r="F652" s="22">
        <f t="shared" si="105"/>
        <v>111.0075327</v>
      </c>
    </row>
    <row r="653">
      <c r="A653" s="14" t="str">
        <f>'PC Geral'!A651</f>
        <v>1297-DT-BT</v>
      </c>
      <c r="B653" s="19" t="str">
        <f t="shared" si="1"/>
        <v>Leve A</v>
      </c>
      <c r="C653" s="22">
        <f>'PC Geral'!AV651</f>
        <v>4554</v>
      </c>
      <c r="D653" s="22">
        <f>'PC Geral'!AX651</f>
        <v>1104.933944</v>
      </c>
      <c r="E653" s="22">
        <f t="shared" si="104"/>
        <v>0</v>
      </c>
      <c r="F653" s="22">
        <f t="shared" si="105"/>
        <v>176.789431</v>
      </c>
    </row>
    <row r="654">
      <c r="A654" s="14" t="str">
        <f>'PC Geral'!A652</f>
        <v>1299-DT-BT</v>
      </c>
      <c r="B654" s="19" t="str">
        <f t="shared" si="1"/>
        <v>Leve A</v>
      </c>
      <c r="C654" s="22">
        <f>'PC Geral'!AV652</f>
        <v>4554</v>
      </c>
      <c r="D654" s="22">
        <f>'PC Geral'!AX652</f>
        <v>71.05842829</v>
      </c>
      <c r="E654" s="22">
        <f t="shared" si="104"/>
        <v>0</v>
      </c>
      <c r="F654" s="22">
        <f t="shared" si="105"/>
        <v>11.36934853</v>
      </c>
    </row>
    <row r="655">
      <c r="A655" s="14" t="str">
        <f>'PC Geral'!A653</f>
        <v>1300-DT-BT</v>
      </c>
      <c r="B655" s="19" t="str">
        <f t="shared" si="1"/>
        <v>Leve A</v>
      </c>
      <c r="C655" s="22">
        <f>'PC Geral'!AV653</f>
        <v>4554</v>
      </c>
      <c r="D655" s="22">
        <f>'PC Geral'!AX653</f>
        <v>696.5965554</v>
      </c>
      <c r="E655" s="22">
        <f t="shared" si="104"/>
        <v>0</v>
      </c>
      <c r="F655" s="22">
        <f t="shared" si="105"/>
        <v>111.4554489</v>
      </c>
    </row>
    <row r="656">
      <c r="A656" s="14" t="str">
        <f>'PC Geral'!A654</f>
        <v>1301-DT-BT</v>
      </c>
      <c r="B656" s="19" t="str">
        <f t="shared" si="1"/>
        <v>Leve A</v>
      </c>
      <c r="C656" s="22">
        <f>'PC Geral'!AV654</f>
        <v>4554</v>
      </c>
      <c r="D656" s="22">
        <f>'PC Geral'!AX654</f>
        <v>343.283354</v>
      </c>
      <c r="E656" s="22">
        <f t="shared" si="104"/>
        <v>0</v>
      </c>
      <c r="F656" s="22">
        <f t="shared" si="105"/>
        <v>54.92533664</v>
      </c>
    </row>
    <row r="657">
      <c r="A657" s="14" t="str">
        <f>'PC Geral'!A655</f>
        <v>1304-DT-BT</v>
      </c>
      <c r="B657" s="19" t="str">
        <f t="shared" si="1"/>
        <v>Leve A</v>
      </c>
      <c r="C657" s="22">
        <f>'PC Geral'!AV655</f>
        <v>4554</v>
      </c>
      <c r="D657" s="22">
        <f>'PC Geral'!AX655</f>
        <v>562.4147658</v>
      </c>
      <c r="E657" s="22">
        <f t="shared" si="104"/>
        <v>0</v>
      </c>
      <c r="F657" s="22">
        <f t="shared" si="105"/>
        <v>89.98636252</v>
      </c>
    </row>
    <row r="658">
      <c r="A658" s="14" t="str">
        <f>'PC Geral'!A656</f>
        <v>1312-DT-BT</v>
      </c>
      <c r="B658" s="19" t="str">
        <f t="shared" si="1"/>
        <v>Leve A</v>
      </c>
      <c r="C658" s="22">
        <f>'PC Geral'!AV656</f>
        <v>4554</v>
      </c>
      <c r="D658" s="22">
        <f>'PC Geral'!AX656</f>
        <v>244.8190192</v>
      </c>
      <c r="E658" s="22">
        <f t="shared" si="104"/>
        <v>0</v>
      </c>
      <c r="F658" s="22">
        <f t="shared" si="105"/>
        <v>39.17104306</v>
      </c>
    </row>
    <row r="659">
      <c r="A659" s="14" t="str">
        <f>'PC Geral'!A657</f>
        <v>1313-DT-BT</v>
      </c>
      <c r="B659" s="19" t="str">
        <f t="shared" si="1"/>
        <v>Leve A</v>
      </c>
      <c r="C659" s="22">
        <f>'PC Geral'!AV657</f>
        <v>4554</v>
      </c>
      <c r="D659" s="22">
        <f>'PC Geral'!AX657</f>
        <v>1394.534929</v>
      </c>
      <c r="E659" s="22">
        <f t="shared" si="104"/>
        <v>182.16</v>
      </c>
      <c r="F659" s="22">
        <f t="shared" si="105"/>
        <v>182.16</v>
      </c>
    </row>
    <row r="660">
      <c r="A660" s="14" t="str">
        <f>'PC Geral'!A658</f>
        <v>1314-DT-BT</v>
      </c>
      <c r="B660" s="19" t="str">
        <f t="shared" si="1"/>
        <v>Leve A</v>
      </c>
      <c r="C660" s="22">
        <f>'PC Geral'!AV658</f>
        <v>4554</v>
      </c>
      <c r="D660" s="22">
        <f>'PC Geral'!AX658</f>
        <v>2022.003729</v>
      </c>
      <c r="E660" s="22">
        <f t="shared" si="104"/>
        <v>182.16</v>
      </c>
      <c r="F660" s="22">
        <f t="shared" si="105"/>
        <v>182.16</v>
      </c>
    </row>
    <row r="661">
      <c r="A661" s="14" t="str">
        <f>'PC Geral'!A659</f>
        <v>1315-DT-BT</v>
      </c>
      <c r="B661" s="19" t="str">
        <f t="shared" si="1"/>
        <v>Leve A</v>
      </c>
      <c r="C661" s="22">
        <f>'PC Geral'!AV659</f>
        <v>4554</v>
      </c>
      <c r="D661" s="22">
        <f>'PC Geral'!AX659</f>
        <v>563.3801024</v>
      </c>
      <c r="E661" s="22">
        <f t="shared" si="104"/>
        <v>0</v>
      </c>
      <c r="F661" s="22">
        <f t="shared" si="105"/>
        <v>90.14081638</v>
      </c>
    </row>
    <row r="662">
      <c r="A662" s="14" t="str">
        <f>'PC Geral'!A660</f>
        <v>1321-DT-BT</v>
      </c>
      <c r="B662" s="19" t="str">
        <f t="shared" si="1"/>
        <v>Leve A</v>
      </c>
      <c r="C662" s="22">
        <f>'PC Geral'!AV660</f>
        <v>4554</v>
      </c>
      <c r="D662" s="22">
        <f>'PC Geral'!AX660</f>
        <v>2066.409213</v>
      </c>
      <c r="E662" s="22">
        <f t="shared" si="104"/>
        <v>182.16</v>
      </c>
      <c r="F662" s="22">
        <f t="shared" si="105"/>
        <v>182.16</v>
      </c>
    </row>
    <row r="663">
      <c r="A663" s="14" t="str">
        <f>'PC Geral'!A661</f>
        <v>1322-DT-BT</v>
      </c>
      <c r="B663" s="19" t="str">
        <f t="shared" si="1"/>
        <v>Leve A</v>
      </c>
      <c r="C663" s="22">
        <f>'PC Geral'!AV661</f>
        <v>4554</v>
      </c>
      <c r="D663" s="22">
        <f>'PC Geral'!AX661</f>
        <v>503.5292322</v>
      </c>
      <c r="E663" s="22">
        <f t="shared" si="104"/>
        <v>0</v>
      </c>
      <c r="F663" s="22">
        <f t="shared" si="105"/>
        <v>80.56467715</v>
      </c>
    </row>
    <row r="664">
      <c r="A664" s="14" t="str">
        <f>'PC Geral'!A662</f>
        <v>1323-DT-BT</v>
      </c>
      <c r="B664" s="19" t="str">
        <f t="shared" si="1"/>
        <v>Leve A</v>
      </c>
      <c r="C664" s="22">
        <f>'PC Geral'!AV662</f>
        <v>4554</v>
      </c>
      <c r="D664" s="22">
        <f>'PC Geral'!AX662</f>
        <v>2201.652873</v>
      </c>
      <c r="E664" s="22">
        <f t="shared" si="104"/>
        <v>182.16</v>
      </c>
      <c r="F664" s="22">
        <f t="shared" si="105"/>
        <v>182.16</v>
      </c>
    </row>
    <row r="665">
      <c r="A665" s="14" t="str">
        <f>'PC Geral'!A663</f>
        <v>1325-DT-BT</v>
      </c>
      <c r="B665" s="19" t="str">
        <f t="shared" si="1"/>
        <v>Leve A</v>
      </c>
      <c r="C665" s="22">
        <f>'PC Geral'!AV663</f>
        <v>4554</v>
      </c>
      <c r="D665" s="22">
        <f>'PC Geral'!AX663</f>
        <v>610.6815966</v>
      </c>
      <c r="E665" s="22">
        <f t="shared" si="104"/>
        <v>0</v>
      </c>
      <c r="F665" s="22">
        <f t="shared" si="105"/>
        <v>97.70905545</v>
      </c>
    </row>
    <row r="666">
      <c r="A666" s="14" t="str">
        <f>'PC Geral'!A664</f>
        <v>1327-DT-BT</v>
      </c>
      <c r="B666" s="19" t="str">
        <f t="shared" si="1"/>
        <v>Leve A</v>
      </c>
      <c r="C666" s="22">
        <f>'PC Geral'!AV664</f>
        <v>4554</v>
      </c>
      <c r="D666" s="22">
        <f>'PC Geral'!AX664</f>
        <v>698.5272286</v>
      </c>
      <c r="E666" s="22">
        <f t="shared" si="104"/>
        <v>0</v>
      </c>
      <c r="F666" s="22">
        <f t="shared" si="105"/>
        <v>111.7643566</v>
      </c>
    </row>
    <row r="667">
      <c r="A667" s="14" t="str">
        <f>'PC Geral'!A665</f>
        <v>1328-DT-BT</v>
      </c>
      <c r="B667" s="19" t="str">
        <f t="shared" si="1"/>
        <v>Leve A</v>
      </c>
      <c r="C667" s="22">
        <f>'PC Geral'!AV665</f>
        <v>4554</v>
      </c>
      <c r="D667" s="22">
        <f>'PC Geral'!AX665</f>
        <v>826.0481956</v>
      </c>
      <c r="E667" s="22">
        <f t="shared" si="104"/>
        <v>0</v>
      </c>
      <c r="F667" s="22">
        <f t="shared" si="105"/>
        <v>132.1677113</v>
      </c>
    </row>
    <row r="668">
      <c r="A668" s="14" t="str">
        <f>'PC Geral'!A666</f>
        <v>1330-DT-BT</v>
      </c>
      <c r="B668" s="19" t="str">
        <f t="shared" si="1"/>
        <v>Leve A</v>
      </c>
      <c r="C668" s="22">
        <f>'PC Geral'!AV666</f>
        <v>4554</v>
      </c>
      <c r="D668" s="22">
        <f>'PC Geral'!AX666</f>
        <v>1056.667113</v>
      </c>
      <c r="E668" s="22">
        <f t="shared" si="104"/>
        <v>0</v>
      </c>
      <c r="F668" s="22">
        <f t="shared" si="105"/>
        <v>169.0667381</v>
      </c>
    </row>
    <row r="669">
      <c r="A669" s="14" t="str">
        <f>'PC Geral'!A667</f>
        <v>1332-DT-BT</v>
      </c>
      <c r="B669" s="19" t="str">
        <f t="shared" si="1"/>
        <v>Leve A</v>
      </c>
      <c r="C669" s="22">
        <f>'PC Geral'!AV667</f>
        <v>4554</v>
      </c>
      <c r="D669" s="22">
        <f>'PC Geral'!AX667</f>
        <v>494.8412027</v>
      </c>
      <c r="E669" s="22">
        <f t="shared" si="104"/>
        <v>0</v>
      </c>
      <c r="F669" s="22">
        <f t="shared" si="105"/>
        <v>79.17459243</v>
      </c>
    </row>
    <row r="670">
      <c r="A670" s="14" t="str">
        <f>'PC Geral'!A668</f>
        <v>1334-DT-BT</v>
      </c>
      <c r="B670" s="19" t="str">
        <f t="shared" si="1"/>
        <v>Leve A</v>
      </c>
      <c r="C670" s="22">
        <f>'PC Geral'!AV668</f>
        <v>4554</v>
      </c>
      <c r="D670" s="22">
        <f>'PC Geral'!AX668</f>
        <v>314.3232555</v>
      </c>
      <c r="E670" s="22">
        <f t="shared" si="104"/>
        <v>0</v>
      </c>
      <c r="F670" s="22">
        <f t="shared" si="105"/>
        <v>50.29172088</v>
      </c>
    </row>
    <row r="671">
      <c r="A671" s="14" t="str">
        <f>'PC Geral'!A669</f>
        <v>1335-DT-BT</v>
      </c>
      <c r="B671" s="19" t="str">
        <f t="shared" si="1"/>
        <v>Leve A</v>
      </c>
      <c r="C671" s="22">
        <f>'PC Geral'!AV669</f>
        <v>4554</v>
      </c>
      <c r="D671" s="22">
        <f>'PC Geral'!AX669</f>
        <v>1092.481102</v>
      </c>
      <c r="E671" s="22">
        <f t="shared" si="104"/>
        <v>0</v>
      </c>
      <c r="F671" s="22">
        <f t="shared" si="105"/>
        <v>174.7969762</v>
      </c>
    </row>
    <row r="672">
      <c r="A672" s="14" t="str">
        <f>'PC Geral'!A670</f>
        <v>1336-DT-BT</v>
      </c>
      <c r="B672" s="19" t="str">
        <f t="shared" si="1"/>
        <v>Leve A</v>
      </c>
      <c r="C672" s="22">
        <f>'PC Geral'!AV670</f>
        <v>4554</v>
      </c>
      <c r="D672" s="22">
        <f>'PC Geral'!AX670</f>
        <v>1431.21772</v>
      </c>
      <c r="E672" s="22">
        <f t="shared" si="104"/>
        <v>182.16</v>
      </c>
      <c r="F672" s="22">
        <f t="shared" si="105"/>
        <v>182.16</v>
      </c>
    </row>
    <row r="673">
      <c r="A673" s="14" t="str">
        <f>'PC Geral'!A671</f>
        <v>1337-DT-BT</v>
      </c>
      <c r="B673" s="19" t="str">
        <f t="shared" si="1"/>
        <v>Leve A</v>
      </c>
      <c r="C673" s="22">
        <f>'PC Geral'!AV671</f>
        <v>4554</v>
      </c>
      <c r="D673" s="22">
        <f>'PC Geral'!AX671</f>
        <v>1707.400526</v>
      </c>
      <c r="E673" s="22">
        <f t="shared" si="104"/>
        <v>182.16</v>
      </c>
      <c r="F673" s="22">
        <f t="shared" si="105"/>
        <v>182.16</v>
      </c>
    </row>
    <row r="674">
      <c r="A674" s="14" t="str">
        <f>'PC Geral'!A672</f>
        <v>1338-DT-BT</v>
      </c>
      <c r="B674" s="19" t="str">
        <f t="shared" si="1"/>
        <v>Leve A</v>
      </c>
      <c r="C674" s="22">
        <f>'PC Geral'!AV672</f>
        <v>4554</v>
      </c>
      <c r="D674" s="22">
        <f>'PC Geral'!AX672</f>
        <v>1587.602252</v>
      </c>
      <c r="E674" s="22">
        <f t="shared" si="104"/>
        <v>182.16</v>
      </c>
      <c r="F674" s="22">
        <f t="shared" si="105"/>
        <v>182.16</v>
      </c>
    </row>
    <row r="675">
      <c r="A675" s="14" t="str">
        <f>'PC Geral'!A673</f>
        <v>1339-DT-BT</v>
      </c>
      <c r="B675" s="19" t="str">
        <f t="shared" si="1"/>
        <v>Leve A</v>
      </c>
      <c r="C675" s="22">
        <f>'PC Geral'!AV673</f>
        <v>4554</v>
      </c>
      <c r="D675" s="22">
        <f>'PC Geral'!AX673</f>
        <v>2153.386042</v>
      </c>
      <c r="E675" s="22">
        <f t="shared" si="104"/>
        <v>182.16</v>
      </c>
      <c r="F675" s="22">
        <f t="shared" si="105"/>
        <v>182.16</v>
      </c>
    </row>
    <row r="676">
      <c r="A676" s="14" t="str">
        <f>'PC Geral'!A674</f>
        <v>1340-DT-BT</v>
      </c>
      <c r="B676" s="19" t="str">
        <f t="shared" si="1"/>
        <v>Leve A</v>
      </c>
      <c r="C676" s="22">
        <f>'PC Geral'!AV674</f>
        <v>4554</v>
      </c>
      <c r="D676" s="22">
        <f>'PC Geral'!AX674</f>
        <v>999.7122528</v>
      </c>
      <c r="E676" s="22">
        <f t="shared" si="104"/>
        <v>0</v>
      </c>
      <c r="F676" s="22">
        <f t="shared" si="105"/>
        <v>159.9539604</v>
      </c>
    </row>
    <row r="677">
      <c r="A677" s="14" t="str">
        <f>'PC Geral'!A675</f>
        <v>1341-DT-BT</v>
      </c>
      <c r="B677" s="19" t="str">
        <f t="shared" si="1"/>
        <v>Leve A</v>
      </c>
      <c r="C677" s="22">
        <f>'PC Geral'!AV675</f>
        <v>4554</v>
      </c>
      <c r="D677" s="22">
        <f>'PC Geral'!AX675</f>
        <v>2346.453366</v>
      </c>
      <c r="E677" s="22">
        <f t="shared" si="104"/>
        <v>182.16</v>
      </c>
      <c r="F677" s="22">
        <f t="shared" si="105"/>
        <v>182.16</v>
      </c>
    </row>
    <row r="678">
      <c r="A678" s="14" t="str">
        <f>'PC Geral'!A676</f>
        <v>1342-DT-BT</v>
      </c>
      <c r="B678" s="19" t="str">
        <f t="shared" si="1"/>
        <v>Leve A</v>
      </c>
      <c r="C678" s="22">
        <f>'PC Geral'!AV676</f>
        <v>4554</v>
      </c>
      <c r="D678" s="22">
        <f>'PC Geral'!AX676</f>
        <v>4554</v>
      </c>
      <c r="E678" s="22">
        <f t="shared" si="104"/>
        <v>182.16</v>
      </c>
      <c r="F678" s="22">
        <f t="shared" si="105"/>
        <v>182.16</v>
      </c>
    </row>
    <row r="679">
      <c r="A679" s="14" t="str">
        <f>'PC Geral'!A677</f>
        <v>1343-DT-BT</v>
      </c>
      <c r="B679" s="19" t="str">
        <f t="shared" si="1"/>
        <v>Leve A</v>
      </c>
      <c r="C679" s="22">
        <f>'PC Geral'!AV677</f>
        <v>4554</v>
      </c>
      <c r="D679" s="22">
        <f>'PC Geral'!AX677</f>
        <v>1638.765092</v>
      </c>
      <c r="E679" s="22">
        <f t="shared" si="104"/>
        <v>182.16</v>
      </c>
      <c r="F679" s="22">
        <f t="shared" si="105"/>
        <v>182.16</v>
      </c>
    </row>
    <row r="680">
      <c r="A680" s="14" t="str">
        <f>'PC Geral'!A678</f>
        <v>1344-DT-BT</v>
      </c>
      <c r="B680" s="19" t="str">
        <f t="shared" si="1"/>
        <v>Leve A</v>
      </c>
      <c r="C680" s="22">
        <f>'PC Geral'!AV678</f>
        <v>4554</v>
      </c>
      <c r="D680" s="22">
        <f>'PC Geral'!AX678</f>
        <v>455.2624014</v>
      </c>
      <c r="E680" s="22">
        <f t="shared" si="104"/>
        <v>0</v>
      </c>
      <c r="F680" s="22">
        <f t="shared" si="105"/>
        <v>72.84198423</v>
      </c>
    </row>
    <row r="681">
      <c r="A681" s="14" t="str">
        <f>'PC Geral'!A679</f>
        <v>1345-DT-BT</v>
      </c>
      <c r="B681" s="19" t="str">
        <f t="shared" si="1"/>
        <v>Leve A</v>
      </c>
      <c r="C681" s="22">
        <f>'PC Geral'!AV679</f>
        <v>4554</v>
      </c>
      <c r="D681" s="22">
        <f>'PC Geral'!AX679</f>
        <v>714.9379511</v>
      </c>
      <c r="E681" s="22">
        <f t="shared" si="104"/>
        <v>0</v>
      </c>
      <c r="F681" s="22">
        <f t="shared" si="105"/>
        <v>114.3900722</v>
      </c>
    </row>
    <row r="682">
      <c r="A682" s="14" t="str">
        <f>'PC Geral'!A680</f>
        <v>1346-DT-BT</v>
      </c>
      <c r="B682" s="19" t="str">
        <f t="shared" si="1"/>
        <v>Leve A</v>
      </c>
      <c r="C682" s="22">
        <f>'PC Geral'!AV680</f>
        <v>4554</v>
      </c>
      <c r="D682" s="22">
        <f>'PC Geral'!AX680</f>
        <v>767.0661283</v>
      </c>
      <c r="E682" s="22">
        <f t="shared" si="104"/>
        <v>0</v>
      </c>
      <c r="F682" s="22">
        <f t="shared" si="105"/>
        <v>122.7305805</v>
      </c>
    </row>
    <row r="683">
      <c r="A683" s="14" t="str">
        <f>'PC Geral'!A681</f>
        <v>1348-DT-BT</v>
      </c>
      <c r="B683" s="19" t="str">
        <f t="shared" si="1"/>
        <v>Leve A</v>
      </c>
      <c r="C683" s="22">
        <f>'PC Geral'!AV681</f>
        <v>4554</v>
      </c>
      <c r="D683" s="22">
        <f>'PC Geral'!AX681</f>
        <v>911.8666207</v>
      </c>
      <c r="E683" s="22">
        <f t="shared" si="104"/>
        <v>0</v>
      </c>
      <c r="F683" s="22">
        <f t="shared" si="105"/>
        <v>145.8986593</v>
      </c>
    </row>
    <row r="684">
      <c r="A684" s="14" t="str">
        <f>'PC Geral'!A682</f>
        <v>1351-DT-BT</v>
      </c>
      <c r="B684" s="19" t="str">
        <f t="shared" si="1"/>
        <v>Leve A</v>
      </c>
      <c r="C684" s="22">
        <f>'PC Geral'!AV682</f>
        <v>4554</v>
      </c>
      <c r="D684" s="22">
        <f>'PC Geral'!AX682</f>
        <v>1446.75964</v>
      </c>
      <c r="E684" s="22">
        <f t="shared" si="104"/>
        <v>182.16</v>
      </c>
      <c r="F684" s="22">
        <f t="shared" si="105"/>
        <v>182.16</v>
      </c>
    </row>
    <row r="685">
      <c r="A685" s="14" t="str">
        <f>'PC Geral'!A683</f>
        <v>1355-DT-BT</v>
      </c>
      <c r="B685" s="19" t="str">
        <f t="shared" si="1"/>
        <v>Leve A</v>
      </c>
      <c r="C685" s="22">
        <f>'PC Geral'!AV683</f>
        <v>4554</v>
      </c>
      <c r="D685" s="22">
        <f>'PC Geral'!AX683</f>
        <v>767.0661283</v>
      </c>
      <c r="E685" s="22">
        <f t="shared" si="104"/>
        <v>0</v>
      </c>
      <c r="F685" s="22">
        <f t="shared" si="105"/>
        <v>122.7305805</v>
      </c>
    </row>
    <row r="686">
      <c r="A686" s="14" t="str">
        <f>'PC Geral'!A684</f>
        <v>1357-DT-BT</v>
      </c>
      <c r="B686" s="19" t="str">
        <f t="shared" si="1"/>
        <v>Leve A</v>
      </c>
      <c r="C686" s="22">
        <f>'PC Geral'!AV684</f>
        <v>4554</v>
      </c>
      <c r="D686" s="22">
        <f>'PC Geral'!AX684</f>
        <v>622.265636</v>
      </c>
      <c r="E686" s="22">
        <f t="shared" si="104"/>
        <v>0</v>
      </c>
      <c r="F686" s="22">
        <f t="shared" si="105"/>
        <v>99.56250175</v>
      </c>
    </row>
    <row r="687">
      <c r="A687" s="14" t="str">
        <f>'PC Geral'!A685</f>
        <v>1358-DT-BT</v>
      </c>
      <c r="B687" s="19" t="str">
        <f t="shared" si="1"/>
        <v>Leve A</v>
      </c>
      <c r="C687" s="22">
        <f>'PC Geral'!AV685</f>
        <v>4554</v>
      </c>
      <c r="D687" s="22">
        <f>'PC Geral'!AX685</f>
        <v>718.7992976</v>
      </c>
      <c r="E687" s="22">
        <f t="shared" si="104"/>
        <v>0</v>
      </c>
      <c r="F687" s="22">
        <f t="shared" si="105"/>
        <v>115.0078876</v>
      </c>
    </row>
    <row r="688">
      <c r="A688" s="14" t="str">
        <f>'PC Geral'!A686</f>
        <v>1359-DT-BT</v>
      </c>
      <c r="B688" s="19" t="str">
        <f t="shared" si="1"/>
        <v>Leve A</v>
      </c>
      <c r="C688" s="22">
        <f>'PC Geral'!AV686</f>
        <v>4554</v>
      </c>
      <c r="D688" s="22">
        <f>'PC Geral'!AX686</f>
        <v>1153.200775</v>
      </c>
      <c r="E688" s="22">
        <f t="shared" si="104"/>
        <v>182.16</v>
      </c>
      <c r="F688" s="22">
        <f t="shared" si="105"/>
        <v>182.16</v>
      </c>
    </row>
    <row r="689">
      <c r="A689" s="14" t="str">
        <f>'PC Geral'!A687</f>
        <v>1361-DT-BT</v>
      </c>
      <c r="B689" s="19" t="str">
        <f t="shared" si="1"/>
        <v>Leve A</v>
      </c>
      <c r="C689" s="22">
        <f>'PC Geral'!AV687</f>
        <v>4554</v>
      </c>
      <c r="D689" s="22">
        <f>'PC Geral'!AX687</f>
        <v>307.5658992</v>
      </c>
      <c r="E689" s="22">
        <f t="shared" si="104"/>
        <v>0</v>
      </c>
      <c r="F689" s="22">
        <f t="shared" si="105"/>
        <v>49.21054387</v>
      </c>
    </row>
    <row r="690">
      <c r="A690" s="14" t="str">
        <f>'PC Geral'!A688</f>
        <v>1362-DT-BT</v>
      </c>
      <c r="B690" s="19" t="str">
        <f t="shared" si="1"/>
        <v>Leve A</v>
      </c>
      <c r="C690" s="22">
        <f>'PC Geral'!AV688</f>
        <v>4554</v>
      </c>
      <c r="D690" s="22">
        <f>'PC Geral'!AX688</f>
        <v>1031.568361</v>
      </c>
      <c r="E690" s="22">
        <f t="shared" si="104"/>
        <v>0</v>
      </c>
      <c r="F690" s="22">
        <f t="shared" si="105"/>
        <v>165.0509378</v>
      </c>
    </row>
    <row r="691">
      <c r="A691" s="14" t="str">
        <f>'PC Geral'!A689</f>
        <v>1363-DT-BT</v>
      </c>
      <c r="B691" s="19" t="str">
        <f t="shared" si="1"/>
        <v>Leve A</v>
      </c>
      <c r="C691" s="22">
        <f>'PC Geral'!AV689</f>
        <v>4554</v>
      </c>
      <c r="D691" s="22">
        <f>'PC Geral'!AX689</f>
        <v>1016.122975</v>
      </c>
      <c r="E691" s="22">
        <f t="shared" si="104"/>
        <v>0</v>
      </c>
      <c r="F691" s="22">
        <f t="shared" si="105"/>
        <v>162.579676</v>
      </c>
    </row>
    <row r="692">
      <c r="A692" s="14" t="str">
        <f>'PC Geral'!A690</f>
        <v>1365-DT-BT</v>
      </c>
      <c r="B692" s="19" t="str">
        <f t="shared" si="1"/>
        <v>Leve A</v>
      </c>
      <c r="C692" s="22">
        <f>'PC Geral'!AV690</f>
        <v>4554</v>
      </c>
      <c r="D692" s="22">
        <f>'PC Geral'!AX690</f>
        <v>1362.67882</v>
      </c>
      <c r="E692" s="22">
        <f t="shared" si="104"/>
        <v>182.16</v>
      </c>
      <c r="F692" s="22">
        <f t="shared" si="105"/>
        <v>182.16</v>
      </c>
    </row>
    <row r="693">
      <c r="A693" s="14" t="str">
        <f>'PC Geral'!A691</f>
        <v>1368-DT-BT</v>
      </c>
      <c r="B693" s="19" t="str">
        <f t="shared" si="1"/>
        <v>Leve A</v>
      </c>
      <c r="C693" s="22">
        <f>'PC Geral'!AV691</f>
        <v>4554</v>
      </c>
      <c r="D693" s="22">
        <f>'PC Geral'!AX691</f>
        <v>2355.044861</v>
      </c>
      <c r="E693" s="22">
        <f t="shared" si="104"/>
        <v>182.16</v>
      </c>
      <c r="F693" s="22">
        <f t="shared" si="105"/>
        <v>182.16</v>
      </c>
    </row>
    <row r="694">
      <c r="A694" s="14" t="str">
        <f>'PC Geral'!A692</f>
        <v>1369-DT-BT</v>
      </c>
      <c r="B694" s="19" t="str">
        <f t="shared" si="1"/>
        <v>Leve A</v>
      </c>
      <c r="C694" s="22">
        <f>'PC Geral'!AV692</f>
        <v>4554</v>
      </c>
      <c r="D694" s="22">
        <f>'PC Geral'!AX692</f>
        <v>509.3212519</v>
      </c>
      <c r="E694" s="22">
        <f t="shared" si="104"/>
        <v>0</v>
      </c>
      <c r="F694" s="22">
        <f t="shared" si="105"/>
        <v>81.4914003</v>
      </c>
    </row>
    <row r="695">
      <c r="A695" s="14" t="str">
        <f>'PC Geral'!A693</f>
        <v>1370-DT-BT</v>
      </c>
      <c r="B695" s="19" t="str">
        <f t="shared" si="1"/>
        <v>Leve A</v>
      </c>
      <c r="C695" s="22">
        <f>'PC Geral'!AV693</f>
        <v>4554</v>
      </c>
      <c r="D695" s="22">
        <f>'PC Geral'!AX693</f>
        <v>1443.86363</v>
      </c>
      <c r="E695" s="22">
        <f t="shared" si="104"/>
        <v>182.16</v>
      </c>
      <c r="F695" s="22">
        <f t="shared" si="105"/>
        <v>182.16</v>
      </c>
    </row>
    <row r="696">
      <c r="A696" s="14" t="str">
        <f>'PC Geral'!A694</f>
        <v>1371-DT-BT</v>
      </c>
      <c r="B696" s="19" t="str">
        <f t="shared" si="1"/>
        <v>Leve A</v>
      </c>
      <c r="C696" s="22">
        <f>'PC Geral'!AV694</f>
        <v>4554</v>
      </c>
      <c r="D696" s="22">
        <f>'PC Geral'!AX694</f>
        <v>678.2551597</v>
      </c>
      <c r="E696" s="22">
        <f t="shared" si="104"/>
        <v>0</v>
      </c>
      <c r="F696" s="22">
        <f t="shared" si="105"/>
        <v>108.5208255</v>
      </c>
    </row>
    <row r="697">
      <c r="A697" s="14" t="str">
        <f>'PC Geral'!A695</f>
        <v>1373-DT-BT</v>
      </c>
      <c r="B697" s="19" t="str">
        <f t="shared" si="1"/>
        <v>Leve A</v>
      </c>
      <c r="C697" s="22">
        <f>'PC Geral'!AV695</f>
        <v>4554</v>
      </c>
      <c r="D697" s="22">
        <f>'PC Geral'!AX695</f>
        <v>329.7686414</v>
      </c>
      <c r="E697" s="22">
        <f t="shared" si="104"/>
        <v>0</v>
      </c>
      <c r="F697" s="22">
        <f t="shared" si="105"/>
        <v>52.76298262</v>
      </c>
    </row>
    <row r="698">
      <c r="A698" s="14" t="str">
        <f>'PC Geral'!A696</f>
        <v>1375-DT-BT</v>
      </c>
      <c r="B698" s="19" t="str">
        <f t="shared" si="1"/>
        <v>Leve A</v>
      </c>
      <c r="C698" s="22">
        <f>'PC Geral'!AV696</f>
        <v>4554</v>
      </c>
      <c r="D698" s="22">
        <f>'PC Geral'!AX696</f>
        <v>3118.722658</v>
      </c>
      <c r="E698" s="22">
        <f t="shared" si="104"/>
        <v>182.16</v>
      </c>
      <c r="F698" s="22">
        <f t="shared" si="105"/>
        <v>182.16</v>
      </c>
    </row>
    <row r="699">
      <c r="A699" s="14" t="str">
        <f>'PC Geral'!A697</f>
        <v>1377-DT-BT</v>
      </c>
      <c r="B699" s="19" t="str">
        <f t="shared" si="1"/>
        <v>Leve A</v>
      </c>
      <c r="C699" s="22">
        <f>'PC Geral'!AV697</f>
        <v>4554</v>
      </c>
      <c r="D699" s="22">
        <f>'PC Geral'!AX697</f>
        <v>931.173353</v>
      </c>
      <c r="E699" s="22">
        <f t="shared" si="104"/>
        <v>0</v>
      </c>
      <c r="F699" s="22">
        <f t="shared" si="105"/>
        <v>148.9877365</v>
      </c>
    </row>
    <row r="700">
      <c r="A700" s="14" t="str">
        <f>'PC Geral'!A698</f>
        <v>1379-DT-BT</v>
      </c>
      <c r="B700" s="19" t="str">
        <f t="shared" si="1"/>
        <v>Leve A</v>
      </c>
      <c r="C700" s="22">
        <f>'PC Geral'!AV698</f>
        <v>4554</v>
      </c>
      <c r="D700" s="22">
        <f>'PC Geral'!AX698</f>
        <v>583.6521713</v>
      </c>
      <c r="E700" s="22">
        <f t="shared" si="104"/>
        <v>0</v>
      </c>
      <c r="F700" s="22">
        <f t="shared" si="105"/>
        <v>93.38434741</v>
      </c>
    </row>
    <row r="701">
      <c r="A701" s="14" t="str">
        <f>'PC Geral'!A699</f>
        <v>1383-DT-BT</v>
      </c>
      <c r="B701" s="19" t="str">
        <f t="shared" si="1"/>
        <v>Leve A</v>
      </c>
      <c r="C701" s="22">
        <f>'PC Geral'!AV699</f>
        <v>4554</v>
      </c>
      <c r="D701" s="22">
        <f>'PC Geral'!AX699</f>
        <v>464.9157676</v>
      </c>
      <c r="E701" s="22">
        <f t="shared" si="104"/>
        <v>0</v>
      </c>
      <c r="F701" s="22">
        <f t="shared" si="105"/>
        <v>74.38652281</v>
      </c>
    </row>
    <row r="702">
      <c r="A702" s="14" t="str">
        <f>'PC Geral'!A700</f>
        <v>1385-DT-BT</v>
      </c>
      <c r="B702" s="19" t="str">
        <f t="shared" si="1"/>
        <v>Leve A</v>
      </c>
      <c r="C702" s="22">
        <f>'PC Geral'!AV700</f>
        <v>4554</v>
      </c>
      <c r="D702" s="22">
        <f>'PC Geral'!AX700</f>
        <v>1056.667113</v>
      </c>
      <c r="E702" s="22">
        <f t="shared" si="104"/>
        <v>0</v>
      </c>
      <c r="F702" s="22">
        <f t="shared" si="105"/>
        <v>169.0667381</v>
      </c>
    </row>
    <row r="703">
      <c r="A703" s="14" t="str">
        <f>'PC Geral'!A701</f>
        <v>1386-DT-BT</v>
      </c>
      <c r="B703" s="19" t="str">
        <f t="shared" si="1"/>
        <v>Leve A</v>
      </c>
      <c r="C703" s="22">
        <f>'PC Geral'!AV701</f>
        <v>4554</v>
      </c>
      <c r="D703" s="22">
        <f>'PC Geral'!AX701</f>
        <v>428.2329762</v>
      </c>
      <c r="E703" s="22">
        <f t="shared" si="104"/>
        <v>0</v>
      </c>
      <c r="F703" s="22">
        <f t="shared" si="105"/>
        <v>68.51727619</v>
      </c>
    </row>
    <row r="704">
      <c r="A704" s="14" t="str">
        <f>'PC Geral'!A702</f>
        <v>1387-DT-BT</v>
      </c>
      <c r="B704" s="19" t="str">
        <f t="shared" si="1"/>
        <v>Leve A</v>
      </c>
      <c r="C704" s="22">
        <f>'PC Geral'!AV702</f>
        <v>4554</v>
      </c>
      <c r="D704" s="22">
        <f>'PC Geral'!AX702</f>
        <v>399.2728777</v>
      </c>
      <c r="E704" s="22">
        <f t="shared" si="104"/>
        <v>0</v>
      </c>
      <c r="F704" s="22">
        <f t="shared" si="105"/>
        <v>63.88366043</v>
      </c>
    </row>
    <row r="705">
      <c r="A705" s="14" t="str">
        <f>'PC Geral'!A703</f>
        <v>1388-DT-BT</v>
      </c>
      <c r="B705" s="19" t="str">
        <f t="shared" si="1"/>
        <v>Leve A</v>
      </c>
      <c r="C705" s="22">
        <f>'PC Geral'!AV703</f>
        <v>4554</v>
      </c>
      <c r="D705" s="22">
        <f>'PC Geral'!AX703</f>
        <v>1153.200775</v>
      </c>
      <c r="E705" s="22">
        <f t="shared" si="104"/>
        <v>182.16</v>
      </c>
      <c r="F705" s="22">
        <f t="shared" si="105"/>
        <v>182.16</v>
      </c>
    </row>
    <row r="706">
      <c r="A706" s="14" t="str">
        <f>'PC Geral'!A704</f>
        <v>1390-DT-BT</v>
      </c>
      <c r="B706" s="19" t="str">
        <f t="shared" si="1"/>
        <v>Leve A</v>
      </c>
      <c r="C706" s="22">
        <f>'PC Geral'!AV704</f>
        <v>4554</v>
      </c>
      <c r="D706" s="22">
        <f>'PC Geral'!AX704</f>
        <v>1480.449887</v>
      </c>
      <c r="E706" s="22">
        <f t="shared" si="104"/>
        <v>182.16</v>
      </c>
      <c r="F706" s="22">
        <f t="shared" si="105"/>
        <v>182.16</v>
      </c>
    </row>
    <row r="707">
      <c r="A707" s="14" t="str">
        <f>'PC Geral'!A705</f>
        <v>1394-DT-BT</v>
      </c>
      <c r="B707" s="19" t="str">
        <f t="shared" si="1"/>
        <v>Leve A</v>
      </c>
      <c r="C707" s="22">
        <f>'PC Geral'!AV705</f>
        <v>4554</v>
      </c>
      <c r="D707" s="22">
        <f>'PC Geral'!AX705</f>
        <v>991.0242232</v>
      </c>
      <c r="E707" s="22">
        <f>IF(D707&gt;=2487.9,2487.9*0.16,IF(D707&lt;2487.9,0))</f>
        <v>0</v>
      </c>
      <c r="F707" s="22">
        <f>IF(D707&gt;=2487.9,2487.9*0.16,IF(D707&lt;2487.9,D707*0.16))</f>
        <v>158.5638757</v>
      </c>
    </row>
    <row r="708">
      <c r="A708" s="14" t="str">
        <f>'PC Geral'!A706</f>
        <v>1395-DT-BT</v>
      </c>
      <c r="B708" s="19" t="str">
        <f t="shared" si="1"/>
        <v>Leve A</v>
      </c>
      <c r="C708" s="22">
        <f>'PC Geral'!AV706</f>
        <v>4554</v>
      </c>
      <c r="D708" s="22">
        <f>'PC Geral'!AX706</f>
        <v>660.8791006</v>
      </c>
      <c r="E708" s="22">
        <f t="shared" ref="E708:E721" si="106">IF(D708&gt;=1138.5,1138.5*0.16,IF(D708&lt;1138.5,0))</f>
        <v>0</v>
      </c>
      <c r="F708" s="22">
        <f t="shared" ref="F708:F721" si="107">IF(D708&gt;=1138.5,1138.5*0.16,IF(D708&lt;1138.5,D708*0.16))</f>
        <v>105.7406561</v>
      </c>
    </row>
    <row r="709">
      <c r="A709" s="14" t="str">
        <f>'PC Geral'!A707</f>
        <v>1396-DT-BT</v>
      </c>
      <c r="B709" s="19" t="str">
        <f t="shared" si="1"/>
        <v>Leve A</v>
      </c>
      <c r="C709" s="22">
        <f>'PC Geral'!AV707</f>
        <v>4554</v>
      </c>
      <c r="D709" s="22">
        <f>'PC Geral'!AX707</f>
        <v>763.3013155</v>
      </c>
      <c r="E709" s="22">
        <f t="shared" si="106"/>
        <v>0</v>
      </c>
      <c r="F709" s="22">
        <f t="shared" si="107"/>
        <v>122.1282105</v>
      </c>
    </row>
    <row r="710">
      <c r="A710" s="14" t="str">
        <f>'PC Geral'!A708</f>
        <v>1398-DT-BT</v>
      </c>
      <c r="B710" s="19" t="str">
        <f t="shared" si="1"/>
        <v>Leve A</v>
      </c>
      <c r="C710" s="22">
        <f>'PC Geral'!AV708</f>
        <v>4554</v>
      </c>
      <c r="D710" s="22">
        <f>'PC Geral'!AX708</f>
        <v>492.9105294</v>
      </c>
      <c r="E710" s="22">
        <f t="shared" si="106"/>
        <v>0</v>
      </c>
      <c r="F710" s="22">
        <f t="shared" si="107"/>
        <v>78.86568471</v>
      </c>
    </row>
    <row r="711">
      <c r="A711" s="14" t="str">
        <f>'PC Geral'!A709</f>
        <v>1400-DT-BT</v>
      </c>
      <c r="B711" s="19" t="str">
        <f t="shared" si="1"/>
        <v>Leve A</v>
      </c>
      <c r="C711" s="22">
        <f>'PC Geral'!AV709</f>
        <v>4554</v>
      </c>
      <c r="D711" s="22">
        <f>'PC Geral'!AX709</f>
        <v>603.0554373</v>
      </c>
      <c r="E711" s="22">
        <f t="shared" si="106"/>
        <v>0</v>
      </c>
      <c r="F711" s="22">
        <f t="shared" si="107"/>
        <v>96.48886997</v>
      </c>
    </row>
    <row r="712">
      <c r="A712" s="14" t="str">
        <f>'PC Geral'!A710</f>
        <v>1401-DT-BT</v>
      </c>
      <c r="B712" s="19" t="str">
        <f t="shared" si="1"/>
        <v>Leve B</v>
      </c>
      <c r="C712" s="22">
        <f>'PC Geral'!AV710</f>
        <v>9951.6</v>
      </c>
      <c r="D712" s="22">
        <f>'PC Geral'!AX710</f>
        <v>9526.627114</v>
      </c>
      <c r="E712" s="22">
        <f t="shared" si="106"/>
        <v>182.16</v>
      </c>
      <c r="F712" s="22">
        <f t="shared" si="107"/>
        <v>182.16</v>
      </c>
    </row>
    <row r="713">
      <c r="A713" s="14" t="str">
        <f>'PC Geral'!A711</f>
        <v>1404-DT-BT</v>
      </c>
      <c r="B713" s="19" t="str">
        <f t="shared" si="1"/>
        <v>Leve A</v>
      </c>
      <c r="C713" s="22">
        <f>'PC Geral'!AV711</f>
        <v>4554</v>
      </c>
      <c r="D713" s="22">
        <f>'PC Geral'!AX711</f>
        <v>704.3192483</v>
      </c>
      <c r="E713" s="22">
        <f t="shared" si="106"/>
        <v>0</v>
      </c>
      <c r="F713" s="22">
        <f t="shared" si="107"/>
        <v>112.6910797</v>
      </c>
    </row>
    <row r="714">
      <c r="A714" s="14" t="str">
        <f>'PC Geral'!A712</f>
        <v>1407-DT-BT</v>
      </c>
      <c r="B714" s="19" t="str">
        <f t="shared" si="1"/>
        <v>Leve A</v>
      </c>
      <c r="C714" s="22">
        <f>'PC Geral'!AV712</f>
        <v>4554</v>
      </c>
      <c r="D714" s="22">
        <f>'PC Geral'!AX712</f>
        <v>299.8432063</v>
      </c>
      <c r="E714" s="22">
        <f t="shared" si="106"/>
        <v>0</v>
      </c>
      <c r="F714" s="22">
        <f t="shared" si="107"/>
        <v>47.974913</v>
      </c>
    </row>
    <row r="715">
      <c r="A715" s="14" t="str">
        <f>'PC Geral'!A713</f>
        <v>1408-DT-BT</v>
      </c>
      <c r="B715" s="19" t="str">
        <f t="shared" si="1"/>
        <v>Leve A</v>
      </c>
      <c r="C715" s="22">
        <f>'PC Geral'!AV713</f>
        <v>4554</v>
      </c>
      <c r="D715" s="22">
        <f>'PC Geral'!AX713</f>
        <v>964.9601346</v>
      </c>
      <c r="E715" s="22">
        <f t="shared" si="106"/>
        <v>0</v>
      </c>
      <c r="F715" s="22">
        <f t="shared" si="107"/>
        <v>154.3936215</v>
      </c>
    </row>
    <row r="716">
      <c r="A716" s="14" t="str">
        <f>'PC Geral'!A714</f>
        <v>1409-DT-BT</v>
      </c>
      <c r="B716" s="19" t="str">
        <f t="shared" si="1"/>
        <v>Leve A</v>
      </c>
      <c r="C716" s="22">
        <f>'PC Geral'!AV714</f>
        <v>4554</v>
      </c>
      <c r="D716" s="22">
        <f>'PC Geral'!AX714</f>
        <v>863.5997899</v>
      </c>
      <c r="E716" s="22">
        <f t="shared" si="106"/>
        <v>0</v>
      </c>
      <c r="F716" s="22">
        <f t="shared" si="107"/>
        <v>138.1759664</v>
      </c>
    </row>
    <row r="717">
      <c r="A717" s="14" t="str">
        <f>'PC Geral'!A715</f>
        <v>1410-DT-BT</v>
      </c>
      <c r="B717" s="19" t="str">
        <f t="shared" si="1"/>
        <v>Leve A</v>
      </c>
      <c r="C717" s="22">
        <f>'PC Geral'!AV715</f>
        <v>4554</v>
      </c>
      <c r="D717" s="22">
        <f>'PC Geral'!AX715</f>
        <v>952.4107586</v>
      </c>
      <c r="E717" s="22">
        <f t="shared" si="106"/>
        <v>0</v>
      </c>
      <c r="F717" s="22">
        <f t="shared" si="107"/>
        <v>152.3857214</v>
      </c>
    </row>
    <row r="718">
      <c r="A718" s="14" t="str">
        <f>'PC Geral'!A716</f>
        <v>1411-DT-BT</v>
      </c>
      <c r="B718" s="19" t="str">
        <f t="shared" si="1"/>
        <v>Leve A</v>
      </c>
      <c r="C718" s="22">
        <f>'PC Geral'!AV716</f>
        <v>4554</v>
      </c>
      <c r="D718" s="22">
        <f>'PC Geral'!AX716</f>
        <v>1209.286832</v>
      </c>
      <c r="E718" s="22">
        <f t="shared" si="106"/>
        <v>182.16</v>
      </c>
      <c r="F718" s="22">
        <f t="shared" si="107"/>
        <v>182.16</v>
      </c>
    </row>
    <row r="719">
      <c r="A719" s="14" t="str">
        <f>'PC Geral'!A717</f>
        <v>1412-DT-BT</v>
      </c>
      <c r="B719" s="19" t="str">
        <f t="shared" si="1"/>
        <v>Leve A</v>
      </c>
      <c r="C719" s="22">
        <f>'PC Geral'!AV717</f>
        <v>4554</v>
      </c>
      <c r="D719" s="22">
        <f>'PC Geral'!AX717</f>
        <v>1007.434946</v>
      </c>
      <c r="E719" s="22">
        <f t="shared" si="106"/>
        <v>0</v>
      </c>
      <c r="F719" s="22">
        <f t="shared" si="107"/>
        <v>161.1895913</v>
      </c>
    </row>
    <row r="720">
      <c r="A720" s="14" t="str">
        <f>'PC Geral'!A718</f>
        <v>1413-DT-BT</v>
      </c>
      <c r="B720" s="19" t="str">
        <f t="shared" si="1"/>
        <v>Leve A</v>
      </c>
      <c r="C720" s="22">
        <f>'PC Geral'!AV718</f>
        <v>4554</v>
      </c>
      <c r="D720" s="22">
        <f>'PC Geral'!AX718</f>
        <v>1951.534156</v>
      </c>
      <c r="E720" s="22">
        <f t="shared" si="106"/>
        <v>182.16</v>
      </c>
      <c r="F720" s="22">
        <f t="shared" si="107"/>
        <v>182.16</v>
      </c>
    </row>
    <row r="721">
      <c r="A721" s="14" t="str">
        <f>'PC Geral'!A719</f>
        <v>1414-DT-BT</v>
      </c>
      <c r="B721" s="19" t="str">
        <f t="shared" si="1"/>
        <v>Leve A</v>
      </c>
      <c r="C721" s="22">
        <f>'PC Geral'!AV719</f>
        <v>4554</v>
      </c>
      <c r="D721" s="22">
        <f>'PC Geral'!AX719</f>
        <v>211.0322376</v>
      </c>
      <c r="E721" s="22">
        <f t="shared" si="106"/>
        <v>0</v>
      </c>
      <c r="F721" s="22">
        <f t="shared" si="107"/>
        <v>33.76515802</v>
      </c>
    </row>
    <row r="722">
      <c r="A722" s="14" t="str">
        <f>'PC Geral'!A720</f>
        <v>1417-DT-BT</v>
      </c>
      <c r="B722" s="19" t="str">
        <f t="shared" si="1"/>
        <v>Leve A</v>
      </c>
      <c r="C722" s="22">
        <f>'PC Geral'!AV720</f>
        <v>4554</v>
      </c>
      <c r="D722" s="22">
        <f>'PC Geral'!AX720</f>
        <v>1587.602252</v>
      </c>
      <c r="E722" s="22">
        <f t="shared" ref="E722:E724" si="108">IF(D722&gt;=2487.9,2487.9*0.16,IF(D722&lt;2487.9,0))</f>
        <v>0</v>
      </c>
      <c r="F722" s="22">
        <f t="shared" ref="F722:F724" si="109">IF(D722&gt;=2487.9,2487.9*0.16,IF(D722&lt;2487.9,D722*0.16))</f>
        <v>254.0163603</v>
      </c>
    </row>
    <row r="723">
      <c r="A723" s="14" t="str">
        <f>'PC Geral'!A721</f>
        <v>1418-DT-BT</v>
      </c>
      <c r="B723" s="19" t="str">
        <f t="shared" si="1"/>
        <v>Leve A</v>
      </c>
      <c r="C723" s="22">
        <f>'PC Geral'!AV721</f>
        <v>4554</v>
      </c>
      <c r="D723" s="22">
        <f>'PC Geral'!AX721</f>
        <v>2122.398737</v>
      </c>
      <c r="E723" s="22">
        <f t="shared" si="108"/>
        <v>0</v>
      </c>
      <c r="F723" s="22">
        <f t="shared" si="109"/>
        <v>339.5837979</v>
      </c>
    </row>
    <row r="724">
      <c r="A724" s="14" t="str">
        <f>'PC Geral'!A722</f>
        <v>1419-DT-BT</v>
      </c>
      <c r="B724" s="19" t="str">
        <f t="shared" si="1"/>
        <v>Leve A</v>
      </c>
      <c r="C724" s="22">
        <f>'PC Geral'!AV722</f>
        <v>4554</v>
      </c>
      <c r="D724" s="22">
        <f>'PC Geral'!AX722</f>
        <v>286.3284936</v>
      </c>
      <c r="E724" s="22">
        <f t="shared" si="108"/>
        <v>0</v>
      </c>
      <c r="F724" s="22">
        <f t="shared" si="109"/>
        <v>45.81255898</v>
      </c>
    </row>
    <row r="725">
      <c r="A725" s="14" t="str">
        <f>'PC Geral'!A723</f>
        <v>1420-DT-PR</v>
      </c>
      <c r="B725" s="19" t="str">
        <f t="shared" si="1"/>
        <v>Leve A</v>
      </c>
      <c r="C725" s="22">
        <f>'PC Geral'!AV723</f>
        <v>4554</v>
      </c>
      <c r="D725" s="22">
        <f>'PC Geral'!AX723</f>
        <v>1298.001267</v>
      </c>
      <c r="E725" s="22">
        <f t="shared" ref="E725:E726" si="110">IF(D725&gt;=1138.5,1138.5*0.16,IF(D725&lt;1138.5,0))</f>
        <v>182.16</v>
      </c>
      <c r="F725" s="22">
        <f t="shared" ref="F725:F726" si="111">IF(D725&gt;=1138.5,1138.5*0.16,IF(D725&lt;1138.5,D725*0.16))</f>
        <v>182.16</v>
      </c>
    </row>
    <row r="726">
      <c r="A726" s="14" t="str">
        <f>'PC Geral'!A724</f>
        <v>1423-DT-PR</v>
      </c>
      <c r="B726" s="19" t="str">
        <f t="shared" si="1"/>
        <v>Leve A</v>
      </c>
      <c r="C726" s="22">
        <f>'PC Geral'!AV724</f>
        <v>4554</v>
      </c>
      <c r="D726" s="22">
        <f>'PC Geral'!AX724</f>
        <v>2636.05435</v>
      </c>
      <c r="E726" s="22">
        <f t="shared" si="110"/>
        <v>182.16</v>
      </c>
      <c r="F726" s="22">
        <f t="shared" si="111"/>
        <v>182.16</v>
      </c>
    </row>
    <row r="727">
      <c r="A727" s="14" t="str">
        <f>'PC Geral'!A725</f>
        <v>1426-DT-PR</v>
      </c>
      <c r="B727" s="19" t="str">
        <f t="shared" si="1"/>
        <v>Leve B</v>
      </c>
      <c r="C727" s="22">
        <f>'PC Geral'!AV725</f>
        <v>9951.6</v>
      </c>
      <c r="D727" s="22">
        <f>'PC Geral'!AX725</f>
        <v>4000.943792</v>
      </c>
      <c r="E727" s="22">
        <f>IF(D727&gt;=2487.9,2487.9*0.16,IF(D727&lt;2487.9,0))</f>
        <v>398.064</v>
      </c>
      <c r="F727" s="22">
        <f>IF(D727&gt;=2487.9,2487.9*0.16,IF(D727&lt;2487.9,D727*0.16))</f>
        <v>398.064</v>
      </c>
    </row>
    <row r="728">
      <c r="A728" s="14" t="str">
        <f>'PC Geral'!A726</f>
        <v>1429-DT-PR</v>
      </c>
      <c r="B728" s="19" t="str">
        <f t="shared" si="1"/>
        <v>Leve B</v>
      </c>
      <c r="C728" s="22">
        <f>'PC Geral'!AV726</f>
        <v>9951.6</v>
      </c>
      <c r="D728" s="22">
        <f>'PC Geral'!AX726</f>
        <v>9951.6</v>
      </c>
      <c r="E728" s="22">
        <f t="shared" ref="E728:E731" si="112">IF(D728&gt;=1138.5,1138.5*0.16,IF(D728&lt;1138.5,0))</f>
        <v>182.16</v>
      </c>
      <c r="F728" s="22">
        <f t="shared" ref="F728:F731" si="113">IF(D728&gt;=1138.5,1138.5*0.16,IF(D728&lt;1138.5,D728*0.16))</f>
        <v>182.16</v>
      </c>
    </row>
    <row r="729">
      <c r="A729" s="14" t="str">
        <f>'PC Geral'!A727</f>
        <v>1430-DT-PR</v>
      </c>
      <c r="B729" s="19" t="str">
        <f t="shared" si="1"/>
        <v>Leve A</v>
      </c>
      <c r="C729" s="22">
        <f>'PC Geral'!AV727</f>
        <v>4554</v>
      </c>
      <c r="D729" s="22">
        <f>'PC Geral'!AX727</f>
        <v>754.613286</v>
      </c>
      <c r="E729" s="22">
        <f t="shared" si="112"/>
        <v>0</v>
      </c>
      <c r="F729" s="22">
        <f t="shared" si="113"/>
        <v>120.7381258</v>
      </c>
    </row>
    <row r="730">
      <c r="A730" s="14" t="str">
        <f>'PC Geral'!A728</f>
        <v>1431-DT-PR</v>
      </c>
      <c r="B730" s="19" t="str">
        <f t="shared" si="1"/>
        <v>Leve A</v>
      </c>
      <c r="C730" s="22">
        <f>'PC Geral'!AV728</f>
        <v>4554</v>
      </c>
      <c r="D730" s="22">
        <f>'PC Geral'!AX728</f>
        <v>1000.774123</v>
      </c>
      <c r="E730" s="22">
        <f t="shared" si="112"/>
        <v>0</v>
      </c>
      <c r="F730" s="22">
        <f t="shared" si="113"/>
        <v>160.1238597</v>
      </c>
    </row>
    <row r="731">
      <c r="A731" s="14" t="str">
        <f>'PC Geral'!A729</f>
        <v>1433-DT-PR</v>
      </c>
      <c r="B731" s="19" t="str">
        <f t="shared" si="1"/>
        <v>Leve B</v>
      </c>
      <c r="C731" s="22">
        <f>'PC Geral'!AV729</f>
        <v>9951.6</v>
      </c>
      <c r="D731" s="22">
        <f>'PC Geral'!AX729</f>
        <v>9117.227856</v>
      </c>
      <c r="E731" s="22">
        <f t="shared" si="112"/>
        <v>182.16</v>
      </c>
      <c r="F731" s="22">
        <f t="shared" si="113"/>
        <v>182.16</v>
      </c>
    </row>
    <row r="732">
      <c r="A732" s="14" t="str">
        <f>'PC Geral'!A730</f>
        <v>1441-DT-PR</v>
      </c>
      <c r="B732" s="19" t="str">
        <f t="shared" si="1"/>
        <v>Leve A</v>
      </c>
      <c r="C732" s="22">
        <f>'PC Geral'!AV730</f>
        <v>4554</v>
      </c>
      <c r="D732" s="22">
        <f>'PC Geral'!AX730</f>
        <v>794.0955536</v>
      </c>
      <c r="E732" s="22">
        <f t="shared" ref="E732:E733" si="114">IF(D732&gt;=2487.9,2487.9*0.16,IF(D732&lt;2487.9,0))</f>
        <v>0</v>
      </c>
      <c r="F732" s="22">
        <f t="shared" ref="F732:F733" si="115">IF(D732&gt;=2487.9,2487.9*0.16,IF(D732&lt;2487.9,D732*0.16))</f>
        <v>127.0552886</v>
      </c>
    </row>
    <row r="733">
      <c r="A733" s="14" t="str">
        <f>'PC Geral'!A731</f>
        <v>1443-DT-PR</v>
      </c>
      <c r="B733" s="19" t="str">
        <f t="shared" si="1"/>
        <v>Leve A</v>
      </c>
      <c r="C733" s="22">
        <f>'PC Geral'!AV731</f>
        <v>4554</v>
      </c>
      <c r="D733" s="22">
        <f>'PC Geral'!AX731</f>
        <v>263.1604149</v>
      </c>
      <c r="E733" s="22">
        <f t="shared" si="114"/>
        <v>0</v>
      </c>
      <c r="F733" s="22">
        <f t="shared" si="115"/>
        <v>42.10566638</v>
      </c>
    </row>
    <row r="734">
      <c r="A734" s="14" t="str">
        <f>'PC Geral'!A732</f>
        <v>1449-DT-PR</v>
      </c>
      <c r="B734" s="19" t="str">
        <f t="shared" si="1"/>
        <v>Leve A</v>
      </c>
      <c r="C734" s="22">
        <f>'PC Geral'!AV732</f>
        <v>4554</v>
      </c>
      <c r="D734" s="22">
        <f>'PC Geral'!AX732</f>
        <v>348.1100371</v>
      </c>
      <c r="E734" s="22">
        <f>IF(D734&gt;=1138.5,1138.5*0.16,IF(D734&lt;1138.5,0))</f>
        <v>0</v>
      </c>
      <c r="F734" s="22">
        <f>IF(D734&gt;=1138.5,1138.5*0.16,IF(D734&lt;1138.5,D734*0.16))</f>
        <v>55.69760593</v>
      </c>
    </row>
    <row r="735">
      <c r="A735" s="14" t="str">
        <f>'PC Geral'!A733</f>
        <v>1452-DT-PR</v>
      </c>
      <c r="B735" s="19" t="str">
        <f t="shared" si="1"/>
        <v>Leve A</v>
      </c>
      <c r="C735" s="22">
        <f>'PC Geral'!AV733</f>
        <v>4554</v>
      </c>
      <c r="D735" s="22">
        <f>'PC Geral'!AX733</f>
        <v>402.1688875</v>
      </c>
      <c r="E735" s="22">
        <f>IF(D735&gt;=2487.9,2487.9*0.16,IF(D735&lt;2487.9,0))</f>
        <v>0</v>
      </c>
      <c r="F735" s="22">
        <f>IF(D735&gt;=2487.9,2487.9*0.16,IF(D735&lt;2487.9,D735*0.16))</f>
        <v>64.34702201</v>
      </c>
    </row>
    <row r="736">
      <c r="A736" s="14" t="str">
        <f>'PC Geral'!A734</f>
        <v>1453-DT-PR</v>
      </c>
      <c r="B736" s="19" t="str">
        <f t="shared" si="1"/>
        <v>Leve B</v>
      </c>
      <c r="C736" s="22">
        <f>'PC Geral'!AV734</f>
        <v>9951.6</v>
      </c>
      <c r="D736" s="22">
        <f>'PC Geral'!AX734</f>
        <v>5159.347731</v>
      </c>
      <c r="E736" s="22">
        <f t="shared" ref="E736:E741" si="116">IF(D736&gt;=1138.5,1138.5*0.16,IF(D736&lt;1138.5,0))</f>
        <v>182.16</v>
      </c>
      <c r="F736" s="22">
        <f t="shared" ref="F736:F741" si="117">IF(D736&gt;=1138.5,1138.5*0.16,IF(D736&lt;1138.5,D736*0.16))</f>
        <v>182.16</v>
      </c>
    </row>
    <row r="737">
      <c r="A737" s="14" t="str">
        <f>'PC Geral'!A735</f>
        <v>1454-DT-PR</v>
      </c>
      <c r="B737" s="19" t="str">
        <f t="shared" si="1"/>
        <v>Leve B</v>
      </c>
      <c r="C737" s="22">
        <f>'PC Geral'!AV735</f>
        <v>9951.6</v>
      </c>
      <c r="D737" s="22">
        <f>'PC Geral'!AX735</f>
        <v>5327.412835</v>
      </c>
      <c r="E737" s="22">
        <f t="shared" si="116"/>
        <v>182.16</v>
      </c>
      <c r="F737" s="22">
        <f t="shared" si="117"/>
        <v>182.16</v>
      </c>
    </row>
    <row r="738">
      <c r="A738" s="14" t="str">
        <f>'PC Geral'!A736</f>
        <v>1455-DT-PR</v>
      </c>
      <c r="B738" s="19" t="str">
        <f t="shared" si="1"/>
        <v>Leve A</v>
      </c>
      <c r="C738" s="22">
        <f>'PC Geral'!AV736</f>
        <v>4554</v>
      </c>
      <c r="D738" s="22">
        <f>'PC Geral'!AX736</f>
        <v>1242.011743</v>
      </c>
      <c r="E738" s="22">
        <f t="shared" si="116"/>
        <v>182.16</v>
      </c>
      <c r="F738" s="22">
        <f t="shared" si="117"/>
        <v>182.16</v>
      </c>
    </row>
    <row r="739">
      <c r="A739" s="14" t="str">
        <f>'PC Geral'!A737</f>
        <v>1457-DT-PR</v>
      </c>
      <c r="B739" s="19" t="str">
        <f t="shared" si="1"/>
        <v>Leve B</v>
      </c>
      <c r="C739" s="22">
        <f>'PC Geral'!AV737</f>
        <v>9951.6</v>
      </c>
      <c r="D739" s="22">
        <f>'PC Geral'!AX737</f>
        <v>3604.190442</v>
      </c>
      <c r="E739" s="22">
        <f t="shared" si="116"/>
        <v>182.16</v>
      </c>
      <c r="F739" s="22">
        <f t="shared" si="117"/>
        <v>182.16</v>
      </c>
    </row>
    <row r="740">
      <c r="A740" s="14" t="str">
        <f>'PC Geral'!A738</f>
        <v>1458-DT-PR</v>
      </c>
      <c r="B740" s="19" t="str">
        <f t="shared" si="1"/>
        <v>Leve A</v>
      </c>
      <c r="C740" s="22">
        <f>'PC Geral'!AV738</f>
        <v>4554</v>
      </c>
      <c r="D740" s="22">
        <f>'PC Geral'!AX738</f>
        <v>602.9589036</v>
      </c>
      <c r="E740" s="22">
        <f t="shared" si="116"/>
        <v>0</v>
      </c>
      <c r="F740" s="22">
        <f t="shared" si="117"/>
        <v>96.47342458</v>
      </c>
    </row>
    <row r="741">
      <c r="A741" s="14" t="str">
        <f>'PC Geral'!A739</f>
        <v>1463-DT-PR</v>
      </c>
      <c r="B741" s="19" t="str">
        <f t="shared" si="1"/>
        <v>Leve A</v>
      </c>
      <c r="C741" s="22">
        <f>'PC Geral'!AV739</f>
        <v>4554</v>
      </c>
      <c r="D741" s="22">
        <f>'PC Geral'!AX739</f>
        <v>1346.268098</v>
      </c>
      <c r="E741" s="22">
        <f t="shared" si="116"/>
        <v>182.16</v>
      </c>
      <c r="F741" s="22">
        <f t="shared" si="117"/>
        <v>182.16</v>
      </c>
    </row>
    <row r="742">
      <c r="A742" s="14" t="str">
        <f>'PC Geral'!A740</f>
        <v>1464-DT-PR</v>
      </c>
      <c r="B742" s="19" t="str">
        <f t="shared" si="1"/>
        <v>Leve A</v>
      </c>
      <c r="C742" s="22">
        <f>'PC Geral'!AV740</f>
        <v>4554</v>
      </c>
      <c r="D742" s="22">
        <f>'PC Geral'!AX740</f>
        <v>1334.684058</v>
      </c>
      <c r="E742" s="22">
        <f>IF(D742&gt;=2487.9,2487.9*0.16,IF(D742&lt;2487.9,0))</f>
        <v>0</v>
      </c>
      <c r="F742" s="22">
        <f>IF(D742&gt;=2487.9,2487.9*0.16,IF(D742&lt;2487.9,D742*0.16))</f>
        <v>213.5494494</v>
      </c>
    </row>
    <row r="743">
      <c r="A743" s="14" t="str">
        <f>'PC Geral'!A741</f>
        <v>1466-DT-PR</v>
      </c>
      <c r="B743" s="19" t="str">
        <f t="shared" si="1"/>
        <v>Leve A</v>
      </c>
      <c r="C743" s="22">
        <f>'PC Geral'!AV741</f>
        <v>4554</v>
      </c>
      <c r="D743" s="22">
        <f>'PC Geral'!AX741</f>
        <v>76.85044799</v>
      </c>
      <c r="E743" s="22">
        <f t="shared" ref="E743:E744" si="118">IF(D743&gt;=1138.5,1138.5*0.16,IF(D743&lt;1138.5,0))</f>
        <v>0</v>
      </c>
      <c r="F743" s="22">
        <f t="shared" ref="F743:F744" si="119">IF(D743&gt;=1138.5,1138.5*0.16,IF(D743&lt;1138.5,D743*0.16))</f>
        <v>12.29607168</v>
      </c>
    </row>
    <row r="744">
      <c r="A744" s="14" t="str">
        <f>'PC Geral'!A742</f>
        <v>1467-DT-PR</v>
      </c>
      <c r="B744" s="19" t="str">
        <f t="shared" si="1"/>
        <v>Leve A</v>
      </c>
      <c r="C744" s="22">
        <f>'PC Geral'!AV742</f>
        <v>4554</v>
      </c>
      <c r="D744" s="22">
        <f>'PC Geral'!AX742</f>
        <v>431.128986</v>
      </c>
      <c r="E744" s="22">
        <f t="shared" si="118"/>
        <v>0</v>
      </c>
      <c r="F744" s="22">
        <f t="shared" si="119"/>
        <v>68.98063776</v>
      </c>
    </row>
    <row r="745">
      <c r="A745" s="14" t="str">
        <f>'PC Geral'!A743</f>
        <v>1472-DT-PR</v>
      </c>
      <c r="B745" s="19" t="str">
        <f t="shared" si="1"/>
        <v>Leve A</v>
      </c>
      <c r="C745" s="22">
        <f>'PC Geral'!AV743</f>
        <v>4554</v>
      </c>
      <c r="D745" s="22">
        <f>'PC Geral'!AX743</f>
        <v>1863.785058</v>
      </c>
      <c r="E745" s="22">
        <f t="shared" ref="E745:E746" si="120">IF(D745&gt;=2487.9,2487.9*0.16,IF(D745&lt;2487.9,0))</f>
        <v>0</v>
      </c>
      <c r="F745" s="22">
        <f t="shared" ref="F745:F746" si="121">IF(D745&gt;=2487.9,2487.9*0.16,IF(D745&lt;2487.9,D745*0.16))</f>
        <v>298.2056092</v>
      </c>
    </row>
    <row r="746">
      <c r="A746" s="14" t="str">
        <f>'PC Geral'!A744</f>
        <v>1477-DT-PR</v>
      </c>
      <c r="B746" s="19" t="str">
        <f t="shared" si="1"/>
        <v>Leve B</v>
      </c>
      <c r="C746" s="22">
        <f>'PC Geral'!AV744</f>
        <v>9951.6</v>
      </c>
      <c r="D746" s="22">
        <f>'PC Geral'!AX744</f>
        <v>2508.629917</v>
      </c>
      <c r="E746" s="22">
        <f t="shared" si="120"/>
        <v>398.064</v>
      </c>
      <c r="F746" s="22">
        <f t="shared" si="121"/>
        <v>398.064</v>
      </c>
    </row>
    <row r="747">
      <c r="A747" s="14" t="str">
        <f>'PC Geral'!A745</f>
        <v>1478-DT-PR</v>
      </c>
      <c r="B747" s="19" t="str">
        <f t="shared" si="1"/>
        <v>Leve A</v>
      </c>
      <c r="C747" s="22">
        <f>'PC Geral'!AV745</f>
        <v>4554</v>
      </c>
      <c r="D747" s="22">
        <f>'PC Geral'!AX745</f>
        <v>1895.641166</v>
      </c>
      <c r="E747" s="22">
        <f t="shared" ref="E747:E748" si="122">IF(D747&gt;=1138.5,1138.5*0.16,IF(D747&lt;1138.5,0))</f>
        <v>182.16</v>
      </c>
      <c r="F747" s="22">
        <f t="shared" ref="F747:F748" si="123">IF(D747&gt;=1138.5,1138.5*0.16,IF(D747&lt;1138.5,D747*0.16))</f>
        <v>182.16</v>
      </c>
    </row>
    <row r="748">
      <c r="A748" s="14" t="str">
        <f>'PC Geral'!A746</f>
        <v>1480-DT-PR</v>
      </c>
      <c r="B748" s="19" t="str">
        <f t="shared" si="1"/>
        <v>Leve A</v>
      </c>
      <c r="C748" s="22">
        <f>'PC Geral'!AV746</f>
        <v>4554</v>
      </c>
      <c r="D748" s="22">
        <f>'PC Geral'!AX746</f>
        <v>465.0123012</v>
      </c>
      <c r="E748" s="22">
        <f t="shared" si="122"/>
        <v>0</v>
      </c>
      <c r="F748" s="22">
        <f t="shared" si="123"/>
        <v>74.4019682</v>
      </c>
    </row>
    <row r="749">
      <c r="A749" s="14" t="str">
        <f>'PC Geral'!A747</f>
        <v>1489-DT-PR</v>
      </c>
      <c r="B749" s="19" t="str">
        <f t="shared" si="1"/>
        <v>Leve B</v>
      </c>
      <c r="C749" s="22">
        <f>'PC Geral'!AV747</f>
        <v>9951.6</v>
      </c>
      <c r="D749" s="22">
        <f>'PC Geral'!AX747</f>
        <v>7655.804753</v>
      </c>
      <c r="E749" s="22">
        <f>IF(D749&gt;=2487.9,2487.9*0.16,IF(D749&lt;2487.9,0))</f>
        <v>398.064</v>
      </c>
      <c r="F749" s="22">
        <f>IF(D749&gt;=2487.9,2487.9*0.16,IF(D749&lt;2487.9,D749*0.16))</f>
        <v>398.064</v>
      </c>
    </row>
    <row r="750">
      <c r="A750" s="14" t="str">
        <f>'PC Geral'!A748</f>
        <v>1490-DT-PR</v>
      </c>
      <c r="B750" s="19" t="str">
        <f t="shared" si="1"/>
        <v>Leve B</v>
      </c>
      <c r="C750" s="22">
        <f>'PC Geral'!AV748</f>
        <v>9951.6</v>
      </c>
      <c r="D750" s="22">
        <f>'PC Geral'!AX748</f>
        <v>4535.83681</v>
      </c>
      <c r="E750" s="22">
        <f>IF(D750&gt;=1138.5,1138.5*0.16,IF(D750&lt;1138.5,0))</f>
        <v>182.16</v>
      </c>
      <c r="F750" s="22">
        <f>IF(D750&gt;=1138.5,1138.5*0.16,IF(D750&lt;1138.5,D750*0.16))</f>
        <v>182.16</v>
      </c>
    </row>
    <row r="751">
      <c r="A751" s="14" t="str">
        <f>'PC Geral'!A749</f>
        <v>1492-DT-PR</v>
      </c>
      <c r="B751" s="19" t="str">
        <f t="shared" si="1"/>
        <v>Leve A</v>
      </c>
      <c r="C751" s="22">
        <f>'PC Geral'!AV749</f>
        <v>4554</v>
      </c>
      <c r="D751" s="22">
        <f>'PC Geral'!AX749</f>
        <v>344.2486906</v>
      </c>
      <c r="E751" s="22">
        <f t="shared" ref="E751:E752" si="124">IF(D751&gt;=2487.9,2487.9*0.16,IF(D751&lt;2487.9,0))</f>
        <v>0</v>
      </c>
      <c r="F751" s="22">
        <f t="shared" ref="F751:F752" si="125">IF(D751&gt;=2487.9,2487.9*0.16,IF(D751&lt;2487.9,D751*0.16))</f>
        <v>55.07979049</v>
      </c>
    </row>
    <row r="752">
      <c r="A752" s="14" t="str">
        <f>'PC Geral'!A750</f>
        <v>1495-DT-PR</v>
      </c>
      <c r="B752" s="19" t="str">
        <f t="shared" si="1"/>
        <v>Leve A</v>
      </c>
      <c r="C752" s="22">
        <f>'PC Geral'!AV750</f>
        <v>4554</v>
      </c>
      <c r="D752" s="22">
        <f>'PC Geral'!AX750</f>
        <v>1196.640922</v>
      </c>
      <c r="E752" s="22">
        <f t="shared" si="124"/>
        <v>0</v>
      </c>
      <c r="F752" s="22">
        <f t="shared" si="125"/>
        <v>191.4625476</v>
      </c>
    </row>
    <row r="753">
      <c r="A753" s="14" t="str">
        <f>'PC Geral'!A751</f>
        <v>1498-DT-PR</v>
      </c>
      <c r="B753" s="19" t="str">
        <f t="shared" si="1"/>
        <v>Leve B</v>
      </c>
      <c r="C753" s="22">
        <f>'PC Geral'!AV751</f>
        <v>9951.6</v>
      </c>
      <c r="D753" s="22">
        <f>'PC Geral'!AX751</f>
        <v>9951.6</v>
      </c>
      <c r="E753" s="22">
        <f t="shared" ref="E753:E755" si="126">IF(D753&gt;=1138.5,1138.5*0.16,IF(D753&lt;1138.5,0))</f>
        <v>182.16</v>
      </c>
      <c r="F753" s="22">
        <f t="shared" ref="F753:F755" si="127">IF(D753&gt;=1138.5,1138.5*0.16,IF(D753&lt;1138.5,D753*0.16))</f>
        <v>182.16</v>
      </c>
    </row>
    <row r="754">
      <c r="A754" s="14" t="str">
        <f>'PC Geral'!A752</f>
        <v>1503-DT-PR</v>
      </c>
      <c r="B754" s="19" t="str">
        <f t="shared" si="1"/>
        <v>Leve A</v>
      </c>
      <c r="C754" s="22">
        <f>'PC Geral'!AV752</f>
        <v>4554</v>
      </c>
      <c r="D754" s="22">
        <f>'PC Geral'!AX752</f>
        <v>1962.152859</v>
      </c>
      <c r="E754" s="22">
        <f t="shared" si="126"/>
        <v>182.16</v>
      </c>
      <c r="F754" s="22">
        <f t="shared" si="127"/>
        <v>182.16</v>
      </c>
    </row>
    <row r="755">
      <c r="A755" s="14" t="str">
        <f>'PC Geral'!A753</f>
        <v>1506-DT-PR</v>
      </c>
      <c r="B755" s="19" t="str">
        <f t="shared" si="1"/>
        <v>Leve B</v>
      </c>
      <c r="C755" s="22">
        <f>'PC Geral'!AV753</f>
        <v>9951.6</v>
      </c>
      <c r="D755" s="22">
        <f>'PC Geral'!AX753</f>
        <v>3074.413708</v>
      </c>
      <c r="E755" s="22">
        <f t="shared" si="126"/>
        <v>182.16</v>
      </c>
      <c r="F755" s="22">
        <f t="shared" si="127"/>
        <v>182.16</v>
      </c>
    </row>
    <row r="756">
      <c r="A756" s="14" t="str">
        <f>'PC Geral'!A754</f>
        <v>1510-DT-PR</v>
      </c>
      <c r="B756" s="19" t="str">
        <f t="shared" si="1"/>
        <v>Leve B</v>
      </c>
      <c r="C756" s="22">
        <f>'PC Geral'!AV754</f>
        <v>9951.6</v>
      </c>
      <c r="D756" s="22">
        <f>'PC Geral'!AX754</f>
        <v>5037.811851</v>
      </c>
      <c r="E756" s="22">
        <f t="shared" ref="E756:E757" si="128">IF(D756&gt;=2487.9,2487.9*0.16,IF(D756&lt;2487.9,0))</f>
        <v>398.064</v>
      </c>
      <c r="F756" s="22">
        <f t="shared" ref="F756:F757" si="129">IF(D756&gt;=2487.9,2487.9*0.16,IF(D756&lt;2487.9,D756*0.16))</f>
        <v>398.064</v>
      </c>
    </row>
    <row r="757">
      <c r="A757" s="14" t="str">
        <f>'PC Geral'!A755</f>
        <v>1512-DT-PR</v>
      </c>
      <c r="B757" s="19" t="str">
        <f t="shared" si="1"/>
        <v>Leve A</v>
      </c>
      <c r="C757" s="22">
        <f>'PC Geral'!AV755</f>
        <v>4554</v>
      </c>
      <c r="D757" s="22">
        <f>'PC Geral'!AX755</f>
        <v>1732.402744</v>
      </c>
      <c r="E757" s="22">
        <f t="shared" si="128"/>
        <v>0</v>
      </c>
      <c r="F757" s="22">
        <f t="shared" si="129"/>
        <v>277.1844391</v>
      </c>
    </row>
    <row r="758">
      <c r="A758" s="14" t="str">
        <f>'PC Geral'!A756</f>
        <v>1515-DT-PR</v>
      </c>
      <c r="B758" s="19" t="str">
        <f t="shared" si="1"/>
        <v>Leve A</v>
      </c>
      <c r="C758" s="22">
        <f>'PC Geral'!AV756</f>
        <v>4554</v>
      </c>
      <c r="D758" s="22">
        <f>'PC Geral'!AX756</f>
        <v>1177.33419</v>
      </c>
      <c r="E758" s="22">
        <f>IF(D758&gt;=1138.5,1138.5*0.16,IF(D758&lt;1138.5,0))</f>
        <v>182.16</v>
      </c>
      <c r="F758" s="22">
        <f>IF(D758&gt;=1138.5,1138.5*0.16,IF(D758&lt;1138.5,D758*0.16))</f>
        <v>182.16</v>
      </c>
    </row>
    <row r="759">
      <c r="A759" s="14" t="str">
        <f>'PC Geral'!A757</f>
        <v>1516-DT-PR</v>
      </c>
      <c r="B759" s="19" t="str">
        <f t="shared" si="1"/>
        <v>Leve A</v>
      </c>
      <c r="C759" s="22">
        <f>'PC Geral'!AV757</f>
        <v>4554</v>
      </c>
      <c r="D759" s="22">
        <f>'PC Geral'!AX757</f>
        <v>274.7444542</v>
      </c>
      <c r="E759" s="22">
        <f t="shared" ref="E759:E760" si="130">IF(D759&gt;=2487.9,2487.9*0.16,IF(D759&lt;2487.9,0))</f>
        <v>0</v>
      </c>
      <c r="F759" s="22">
        <f t="shared" ref="F759:F760" si="131">IF(D759&gt;=2487.9,2487.9*0.16,IF(D759&lt;2487.9,D759*0.16))</f>
        <v>43.95911268</v>
      </c>
    </row>
    <row r="760">
      <c r="A760" s="14" t="str">
        <f>'PC Geral'!A758</f>
        <v>1517-DT-PR</v>
      </c>
      <c r="B760" s="19" t="str">
        <f t="shared" si="1"/>
        <v>Leve B</v>
      </c>
      <c r="C760" s="22">
        <f>'PC Geral'!AV758</f>
        <v>9951.6</v>
      </c>
      <c r="D760" s="22">
        <f>'PC Geral'!AX758</f>
        <v>5713.547482</v>
      </c>
      <c r="E760" s="22">
        <f t="shared" si="130"/>
        <v>398.064</v>
      </c>
      <c r="F760" s="22">
        <f t="shared" si="131"/>
        <v>398.064</v>
      </c>
    </row>
    <row r="761">
      <c r="A761" s="14" t="str">
        <f>'PC Geral'!A759</f>
        <v>1518-DT-PR</v>
      </c>
      <c r="B761" s="19" t="str">
        <f t="shared" si="1"/>
        <v>Leve B</v>
      </c>
      <c r="C761" s="22">
        <f>'PC Geral'!AV759</f>
        <v>9951.6</v>
      </c>
      <c r="D761" s="22">
        <f>'PC Geral'!AX759</f>
        <v>9951.6</v>
      </c>
      <c r="E761" s="22">
        <f t="shared" ref="E761:E767" si="132">IF(D761&gt;=1138.5,1138.5*0.16,IF(D761&lt;1138.5,0))</f>
        <v>182.16</v>
      </c>
      <c r="F761" s="22">
        <f t="shared" ref="F761:F767" si="133">IF(D761&gt;=1138.5,1138.5*0.16,IF(D761&lt;1138.5,D761*0.16))</f>
        <v>182.16</v>
      </c>
    </row>
    <row r="762">
      <c r="A762" s="14" t="str">
        <f>'PC Geral'!A760</f>
        <v>1523-DT-PR</v>
      </c>
      <c r="B762" s="19" t="str">
        <f t="shared" si="1"/>
        <v>Leve A</v>
      </c>
      <c r="C762" s="22">
        <f>'PC Geral'!AV760</f>
        <v>4554</v>
      </c>
      <c r="D762" s="22">
        <f>'PC Geral'!AX760</f>
        <v>1190.848903</v>
      </c>
      <c r="E762" s="22">
        <f t="shared" si="132"/>
        <v>182.16</v>
      </c>
      <c r="F762" s="22">
        <f t="shared" si="133"/>
        <v>182.16</v>
      </c>
    </row>
    <row r="763">
      <c r="A763" s="14" t="str">
        <f>'PC Geral'!A761</f>
        <v>1525-DT-PR</v>
      </c>
      <c r="B763" s="19" t="str">
        <f t="shared" si="1"/>
        <v>Leve B</v>
      </c>
      <c r="C763" s="22">
        <f>'PC Geral'!AV761</f>
        <v>9951.6</v>
      </c>
      <c r="D763" s="22">
        <f>'PC Geral'!AX761</f>
        <v>6304.333491</v>
      </c>
      <c r="E763" s="22">
        <f t="shared" si="132"/>
        <v>182.16</v>
      </c>
      <c r="F763" s="22">
        <f t="shared" si="133"/>
        <v>182.16</v>
      </c>
    </row>
    <row r="764">
      <c r="A764" s="14" t="str">
        <f>'PC Geral'!A762</f>
        <v>1534-DT-PR</v>
      </c>
      <c r="B764" s="19" t="str">
        <f t="shared" si="1"/>
        <v>Leve B</v>
      </c>
      <c r="C764" s="22">
        <f>'PC Geral'!AV762</f>
        <v>9951.6</v>
      </c>
      <c r="D764" s="22">
        <f>'PC Geral'!AX762</f>
        <v>5995.425774</v>
      </c>
      <c r="E764" s="22">
        <f t="shared" si="132"/>
        <v>182.16</v>
      </c>
      <c r="F764" s="22">
        <f t="shared" si="133"/>
        <v>182.16</v>
      </c>
    </row>
    <row r="765">
      <c r="A765" s="14" t="str">
        <f>'PC Geral'!A763</f>
        <v>1536-DT-PR</v>
      </c>
      <c r="B765" s="19" t="str">
        <f t="shared" si="1"/>
        <v>Leve A</v>
      </c>
      <c r="C765" s="22">
        <f>'PC Geral'!AV763</f>
        <v>4554</v>
      </c>
      <c r="D765" s="22">
        <f>'PC Geral'!AX763</f>
        <v>396.3768678</v>
      </c>
      <c r="E765" s="22">
        <f t="shared" si="132"/>
        <v>0</v>
      </c>
      <c r="F765" s="22">
        <f t="shared" si="133"/>
        <v>63.42029886</v>
      </c>
    </row>
    <row r="766">
      <c r="A766" s="14" t="str">
        <f>'PC Geral'!A764</f>
        <v>1537-DT-PR</v>
      </c>
      <c r="B766" s="19" t="str">
        <f t="shared" si="1"/>
        <v>Leve A</v>
      </c>
      <c r="C766" s="22">
        <f>'PC Geral'!AV764</f>
        <v>4554</v>
      </c>
      <c r="D766" s="22">
        <f>'PC Geral'!AX764</f>
        <v>867.5576701</v>
      </c>
      <c r="E766" s="22">
        <f t="shared" si="132"/>
        <v>0</v>
      </c>
      <c r="F766" s="22">
        <f t="shared" si="133"/>
        <v>138.8092272</v>
      </c>
    </row>
    <row r="767">
      <c r="A767" s="14" t="str">
        <f>'PC Geral'!A765</f>
        <v>1539-DT-PR</v>
      </c>
      <c r="B767" s="19" t="str">
        <f t="shared" si="1"/>
        <v>Leve A</v>
      </c>
      <c r="C767" s="22">
        <f>'PC Geral'!AV765</f>
        <v>4554</v>
      </c>
      <c r="D767" s="22">
        <f>'PC Geral'!AX765</f>
        <v>856.8424336</v>
      </c>
      <c r="E767" s="22">
        <f t="shared" si="132"/>
        <v>0</v>
      </c>
      <c r="F767" s="22">
        <f t="shared" si="133"/>
        <v>137.0947894</v>
      </c>
    </row>
    <row r="768">
      <c r="A768" s="14" t="str">
        <f>'PC Geral'!A766</f>
        <v>1542-DT-PR</v>
      </c>
      <c r="B768" s="19" t="str">
        <f t="shared" si="1"/>
        <v>Leve A</v>
      </c>
      <c r="C768" s="22">
        <f>'PC Geral'!AV766</f>
        <v>4554</v>
      </c>
      <c r="D768" s="22">
        <f>'PC Geral'!AX766</f>
        <v>1867.54987</v>
      </c>
      <c r="E768" s="22">
        <f t="shared" ref="E768:E772" si="134">IF(D768&gt;=2487.9,2487.9*0.16,IF(D768&lt;2487.9,0))</f>
        <v>0</v>
      </c>
      <c r="F768" s="22">
        <f t="shared" ref="F768:F772" si="135">IF(D768&gt;=2487.9,2487.9*0.16,IF(D768&lt;2487.9,D768*0.16))</f>
        <v>298.8079793</v>
      </c>
    </row>
    <row r="769">
      <c r="A769" s="14" t="str">
        <f>'PC Geral'!A767</f>
        <v>1546-DT-PR</v>
      </c>
      <c r="B769" s="19" t="str">
        <f t="shared" si="1"/>
        <v>Leve A</v>
      </c>
      <c r="C769" s="22">
        <f>'PC Geral'!AV767</f>
        <v>4554</v>
      </c>
      <c r="D769" s="22">
        <f>'PC Geral'!AX767</f>
        <v>1279.756405</v>
      </c>
      <c r="E769" s="22">
        <f t="shared" si="134"/>
        <v>0</v>
      </c>
      <c r="F769" s="22">
        <f t="shared" si="135"/>
        <v>204.7610248</v>
      </c>
    </row>
    <row r="770">
      <c r="A770" s="14" t="str">
        <f>'PC Geral'!A768</f>
        <v>1550-DT-PR</v>
      </c>
      <c r="B770" s="19" t="str">
        <f t="shared" si="1"/>
        <v>Leve A</v>
      </c>
      <c r="C770" s="22">
        <f>'PC Geral'!AV768</f>
        <v>4554</v>
      </c>
      <c r="D770" s="22">
        <f>'PC Geral'!AX768</f>
        <v>1622.450904</v>
      </c>
      <c r="E770" s="22">
        <f t="shared" si="134"/>
        <v>0</v>
      </c>
      <c r="F770" s="22">
        <f t="shared" si="135"/>
        <v>259.5921446</v>
      </c>
    </row>
    <row r="771">
      <c r="A771" s="14" t="str">
        <f>'PC Geral'!A769</f>
        <v>1551-DT-PR</v>
      </c>
      <c r="B771" s="19" t="str">
        <f t="shared" si="1"/>
        <v>Leve A</v>
      </c>
      <c r="C771" s="22">
        <f>'PC Geral'!AV769</f>
        <v>4554</v>
      </c>
      <c r="D771" s="22">
        <f>'PC Geral'!AX769</f>
        <v>1346.268098</v>
      </c>
      <c r="E771" s="22">
        <f t="shared" si="134"/>
        <v>0</v>
      </c>
      <c r="F771" s="22">
        <f t="shared" si="135"/>
        <v>215.4028957</v>
      </c>
    </row>
    <row r="772">
      <c r="A772" s="14" t="str">
        <f>'PC Geral'!A770</f>
        <v>1554-DT-PR</v>
      </c>
      <c r="B772" s="19" t="str">
        <f t="shared" si="1"/>
        <v>Leve B</v>
      </c>
      <c r="C772" s="22">
        <f>'PC Geral'!AV770</f>
        <v>9951.6</v>
      </c>
      <c r="D772" s="22">
        <f>'PC Geral'!AX770</f>
        <v>9951.6</v>
      </c>
      <c r="E772" s="22">
        <f t="shared" si="134"/>
        <v>398.064</v>
      </c>
      <c r="F772" s="22">
        <f t="shared" si="135"/>
        <v>398.064</v>
      </c>
    </row>
    <row r="773">
      <c r="A773" s="14" t="str">
        <f>'PC Geral'!A771</f>
        <v>1557-DT-PR</v>
      </c>
      <c r="B773" s="19" t="str">
        <f t="shared" si="1"/>
        <v>Leve B</v>
      </c>
      <c r="C773" s="22">
        <f>'PC Geral'!AV771</f>
        <v>9951.6</v>
      </c>
      <c r="D773" s="22">
        <f>'PC Geral'!AX771</f>
        <v>4665.095383</v>
      </c>
      <c r="E773" s="22">
        <f>IF(D773&gt;=1138.5,1138.5*0.16,IF(D773&lt;1138.5,0))</f>
        <v>182.16</v>
      </c>
      <c r="F773" s="22">
        <f>IF(D773&gt;=1138.5,1138.5*0.16,IF(D773&lt;1138.5,D773*0.16))</f>
        <v>182.16</v>
      </c>
    </row>
    <row r="774">
      <c r="A774" s="14" t="str">
        <f>'PC Geral'!A772</f>
        <v>1567-DT-PR</v>
      </c>
      <c r="B774" s="19" t="str">
        <f t="shared" si="1"/>
        <v>Leve B</v>
      </c>
      <c r="C774" s="22">
        <f>'PC Geral'!AV772</f>
        <v>9951.6</v>
      </c>
      <c r="D774" s="22">
        <f>'PC Geral'!AX772</f>
        <v>8235.006722</v>
      </c>
      <c r="E774" s="22">
        <f t="shared" ref="E774:E775" si="136">IF(D774&gt;=2487.9,2487.9*0.16,IF(D774&lt;2487.9,0))</f>
        <v>398.064</v>
      </c>
      <c r="F774" s="22">
        <f t="shared" ref="F774:F775" si="137">IF(D774&gt;=2487.9,2487.9*0.16,IF(D774&lt;2487.9,D774*0.16))</f>
        <v>398.064</v>
      </c>
    </row>
    <row r="775">
      <c r="A775" s="14" t="str">
        <f>'PC Geral'!A773</f>
        <v>1569-DT-PR</v>
      </c>
      <c r="B775" s="19" t="str">
        <f t="shared" si="1"/>
        <v>Leve B</v>
      </c>
      <c r="C775" s="22">
        <f>'PC Geral'!AV773</f>
        <v>9951.6</v>
      </c>
      <c r="D775" s="22">
        <f>'PC Geral'!AX773</f>
        <v>2021.23146</v>
      </c>
      <c r="E775" s="22">
        <f t="shared" si="136"/>
        <v>0</v>
      </c>
      <c r="F775" s="22">
        <f t="shared" si="137"/>
        <v>323.3970336</v>
      </c>
    </row>
    <row r="776">
      <c r="A776" s="14" t="str">
        <f>'PC Geral'!A774</f>
        <v>1571-DT-PR</v>
      </c>
      <c r="B776" s="19" t="str">
        <f t="shared" si="1"/>
        <v>Leve A</v>
      </c>
      <c r="C776" s="22">
        <f>'PC Geral'!AV774</f>
        <v>4554</v>
      </c>
      <c r="D776" s="22">
        <f>'PC Geral'!AX774</f>
        <v>1304.758623</v>
      </c>
      <c r="E776" s="22">
        <f t="shared" ref="E776:E779" si="138">IF(D776&gt;=1138.5,1138.5*0.16,IF(D776&lt;1138.5,0))</f>
        <v>182.16</v>
      </c>
      <c r="F776" s="22">
        <f t="shared" ref="F776:F779" si="139">IF(D776&gt;=1138.5,1138.5*0.16,IF(D776&lt;1138.5,D776*0.16))</f>
        <v>182.16</v>
      </c>
    </row>
    <row r="777">
      <c r="A777" s="14" t="str">
        <f>'PC Geral'!A775</f>
        <v>1574-DT-PR</v>
      </c>
      <c r="B777" s="19" t="str">
        <f t="shared" si="1"/>
        <v>Leve B</v>
      </c>
      <c r="C777" s="22">
        <f>'PC Geral'!AV775</f>
        <v>9951.6</v>
      </c>
      <c r="D777" s="22">
        <f>'PC Geral'!AX775</f>
        <v>9951.6</v>
      </c>
      <c r="E777" s="22">
        <f t="shared" si="138"/>
        <v>182.16</v>
      </c>
      <c r="F777" s="22">
        <f t="shared" si="139"/>
        <v>182.16</v>
      </c>
    </row>
    <row r="778">
      <c r="A778" s="14" t="str">
        <f>'PC Geral'!A776</f>
        <v>1576-DT-PR</v>
      </c>
      <c r="B778" s="19" t="str">
        <f t="shared" si="1"/>
        <v>Leve B</v>
      </c>
      <c r="C778" s="22">
        <f>'PC Geral'!AV776</f>
        <v>9951.6</v>
      </c>
      <c r="D778" s="22">
        <f>'PC Geral'!AX776</f>
        <v>4972.072427</v>
      </c>
      <c r="E778" s="22">
        <f t="shared" si="138"/>
        <v>182.16</v>
      </c>
      <c r="F778" s="22">
        <f t="shared" si="139"/>
        <v>182.16</v>
      </c>
    </row>
    <row r="779">
      <c r="A779" s="14" t="str">
        <f>'PC Geral'!A777</f>
        <v>1577-DT-PR</v>
      </c>
      <c r="B779" s="19" t="str">
        <f t="shared" si="1"/>
        <v>Leve A</v>
      </c>
      <c r="C779" s="22">
        <f>'PC Geral'!AV777</f>
        <v>4554</v>
      </c>
      <c r="D779" s="22">
        <f>'PC Geral'!AX777</f>
        <v>477.4651436</v>
      </c>
      <c r="E779" s="22">
        <f t="shared" si="138"/>
        <v>0</v>
      </c>
      <c r="F779" s="22">
        <f t="shared" si="139"/>
        <v>76.39442297</v>
      </c>
    </row>
    <row r="780">
      <c r="A780" s="14" t="str">
        <f>'PC Geral'!A778</f>
        <v>1580-DT-PR</v>
      </c>
      <c r="B780" s="19" t="str">
        <f t="shared" si="1"/>
        <v>Leve A</v>
      </c>
      <c r="C780" s="22">
        <f>'PC Geral'!AV778</f>
        <v>4554</v>
      </c>
      <c r="D780" s="22">
        <f>'PC Geral'!AX778</f>
        <v>670.5324668</v>
      </c>
      <c r="E780" s="22">
        <f>IF(D780&gt;=2487.9,2487.9*0.16,IF(D780&lt;2487.9,0))</f>
        <v>0</v>
      </c>
      <c r="F780" s="22">
        <f>IF(D780&gt;=2487.9,2487.9*0.16,IF(D780&lt;2487.9,D780*0.16))</f>
        <v>107.2851947</v>
      </c>
    </row>
    <row r="781">
      <c r="A781" s="14" t="str">
        <f>'PC Geral'!A779</f>
        <v>1581-DT-PR</v>
      </c>
      <c r="B781" s="19" t="str">
        <f t="shared" si="1"/>
        <v>Leve A</v>
      </c>
      <c r="C781" s="22">
        <f>'PC Geral'!AV779</f>
        <v>4554</v>
      </c>
      <c r="D781" s="22">
        <f>'PC Geral'!AX779</f>
        <v>236.1309896</v>
      </c>
      <c r="E781" s="22">
        <f t="shared" ref="E781:E783" si="140">IF(D781&gt;=1138.5,1138.5*0.16,IF(D781&lt;1138.5,0))</f>
        <v>0</v>
      </c>
      <c r="F781" s="22">
        <f t="shared" ref="F781:F783" si="141">IF(D781&gt;=1138.5,1138.5*0.16,IF(D781&lt;1138.5,D781*0.16))</f>
        <v>37.78095834</v>
      </c>
    </row>
    <row r="782">
      <c r="A782" s="14" t="str">
        <f>'PC Geral'!A780</f>
        <v>1582-DT-PR</v>
      </c>
      <c r="B782" s="19" t="str">
        <f t="shared" si="1"/>
        <v>Leve A</v>
      </c>
      <c r="C782" s="22">
        <f>'PC Geral'!AV780</f>
        <v>4554</v>
      </c>
      <c r="D782" s="22">
        <f>'PC Geral'!AX780</f>
        <v>914.7626306</v>
      </c>
      <c r="E782" s="22">
        <f t="shared" si="140"/>
        <v>0</v>
      </c>
      <c r="F782" s="22">
        <f t="shared" si="141"/>
        <v>146.3620209</v>
      </c>
    </row>
    <row r="783">
      <c r="A783" s="14" t="str">
        <f>'PC Geral'!A781</f>
        <v>1586-DT-PR</v>
      </c>
      <c r="B783" s="19" t="str">
        <f t="shared" si="1"/>
        <v>Leve A</v>
      </c>
      <c r="C783" s="22">
        <f>'PC Geral'!AV781</f>
        <v>4554</v>
      </c>
      <c r="D783" s="22">
        <f>'PC Geral'!AX781</f>
        <v>756.5439592</v>
      </c>
      <c r="E783" s="22">
        <f t="shared" si="140"/>
        <v>0</v>
      </c>
      <c r="F783" s="22">
        <f t="shared" si="141"/>
        <v>121.0470335</v>
      </c>
    </row>
    <row r="784">
      <c r="A784" s="14" t="str">
        <f>'PC Geral'!A782</f>
        <v>1587-DT-PR</v>
      </c>
      <c r="B784" s="19" t="str">
        <f t="shared" si="1"/>
        <v>Leve A</v>
      </c>
      <c r="C784" s="22">
        <f>'PC Geral'!AV782</f>
        <v>4554</v>
      </c>
      <c r="D784" s="22">
        <f>'PC Geral'!AX782</f>
        <v>684.0471794</v>
      </c>
      <c r="E784" s="22">
        <f>IF(D784&gt;=2487.9,2487.9*0.16,IF(D784&lt;2487.9,0))</f>
        <v>0</v>
      </c>
      <c r="F784" s="22">
        <f>IF(D784&gt;=2487.9,2487.9*0.16,IF(D784&lt;2487.9,D784*0.16))</f>
        <v>109.4475487</v>
      </c>
    </row>
    <row r="785">
      <c r="A785" s="14" t="str">
        <f>'PC Geral'!A783</f>
        <v>1591-DT-PR</v>
      </c>
      <c r="B785" s="19" t="str">
        <f t="shared" si="1"/>
        <v>Leve A</v>
      </c>
      <c r="C785" s="22">
        <f>'PC Geral'!AV783</f>
        <v>4554</v>
      </c>
      <c r="D785" s="22">
        <f>'PC Geral'!AX783</f>
        <v>652.1910711</v>
      </c>
      <c r="E785" s="22">
        <f>IF(D785&gt;=1138.5,1138.5*0.16,IF(D785&lt;1138.5,0))</f>
        <v>0</v>
      </c>
      <c r="F785" s="22">
        <f>IF(D785&gt;=1138.5,1138.5*0.16,IF(D785&lt;1138.5,D785*0.16))</f>
        <v>104.3505714</v>
      </c>
    </row>
    <row r="786">
      <c r="A786" s="14" t="str">
        <f>'PC Geral'!A784</f>
        <v>1593-DT-PR</v>
      </c>
      <c r="B786" s="19" t="str">
        <f t="shared" si="1"/>
        <v>Leve B</v>
      </c>
      <c r="C786" s="22">
        <f>'PC Geral'!AV784</f>
        <v>9951.6</v>
      </c>
      <c r="D786" s="22">
        <f>'PC Geral'!AX784</f>
        <v>5326.447499</v>
      </c>
      <c r="E786" s="22">
        <f>IF(D786&gt;=2487.9,2487.9*0.16,IF(D786&lt;2487.9,0))</f>
        <v>398.064</v>
      </c>
      <c r="F786" s="22">
        <f>IF(D786&gt;=2487.9,2487.9*0.16,IF(D786&lt;2487.9,D786*0.16))</f>
        <v>398.064</v>
      </c>
    </row>
    <row r="787">
      <c r="A787" s="14" t="str">
        <f>'PC Geral'!A785</f>
        <v>1601-DT-PR</v>
      </c>
      <c r="B787" s="19" t="str">
        <f t="shared" si="1"/>
        <v>Leve A</v>
      </c>
      <c r="C787" s="22">
        <f>'PC Geral'!AV785</f>
        <v>4554</v>
      </c>
      <c r="D787" s="22">
        <f>'PC Geral'!AX785</f>
        <v>179.1761293</v>
      </c>
      <c r="E787" s="22">
        <f t="shared" ref="E787:E794" si="142">IF(D787&gt;=1138.5,1138.5*0.16,IF(D787&lt;1138.5,0))</f>
        <v>0</v>
      </c>
      <c r="F787" s="22">
        <f t="shared" ref="F787:F794" si="143">IF(D787&gt;=1138.5,1138.5*0.16,IF(D787&lt;1138.5,D787*0.16))</f>
        <v>28.66818068</v>
      </c>
    </row>
    <row r="788">
      <c r="A788" s="14" t="str">
        <f>'PC Geral'!A786</f>
        <v>1603-DT-PR</v>
      </c>
      <c r="B788" s="19" t="str">
        <f t="shared" si="1"/>
        <v>Leve B</v>
      </c>
      <c r="C788" s="22">
        <f>'PC Geral'!AV786</f>
        <v>9951.6</v>
      </c>
      <c r="D788" s="22">
        <f>'PC Geral'!AX786</f>
        <v>9951.6</v>
      </c>
      <c r="E788" s="22">
        <f t="shared" si="142"/>
        <v>182.16</v>
      </c>
      <c r="F788" s="22">
        <f t="shared" si="143"/>
        <v>182.16</v>
      </c>
    </row>
    <row r="789">
      <c r="A789" s="14" t="str">
        <f>'PC Geral'!A787</f>
        <v>1610-DT-EG</v>
      </c>
      <c r="B789" s="19" t="str">
        <f t="shared" si="1"/>
        <v>Leve A</v>
      </c>
      <c r="C789" s="22">
        <f>'PC Geral'!AV787</f>
        <v>4554</v>
      </c>
      <c r="D789" s="22">
        <f>'PC Geral'!AX787</f>
        <v>288.1626332</v>
      </c>
      <c r="E789" s="22">
        <f t="shared" si="142"/>
        <v>0</v>
      </c>
      <c r="F789" s="22">
        <f t="shared" si="143"/>
        <v>46.10602131</v>
      </c>
    </row>
    <row r="790">
      <c r="A790" s="14" t="str">
        <f>'PC Geral'!A788</f>
        <v>1611-DT-EG</v>
      </c>
      <c r="B790" s="19" t="str">
        <f t="shared" si="1"/>
        <v>Leve A</v>
      </c>
      <c r="C790" s="22">
        <f>'PC Geral'!AV788</f>
        <v>4554</v>
      </c>
      <c r="D790" s="22">
        <f>'PC Geral'!AX788</f>
        <v>404.0030271</v>
      </c>
      <c r="E790" s="22">
        <f t="shared" si="142"/>
        <v>0</v>
      </c>
      <c r="F790" s="22">
        <f t="shared" si="143"/>
        <v>64.64048434</v>
      </c>
    </row>
    <row r="791">
      <c r="A791" s="14" t="str">
        <f>'PC Geral'!A789</f>
        <v>1612-DT-EG</v>
      </c>
      <c r="B791" s="19" t="str">
        <f t="shared" si="1"/>
        <v>Leve A</v>
      </c>
      <c r="C791" s="22">
        <f>'PC Geral'!AV789</f>
        <v>4554</v>
      </c>
      <c r="D791" s="22">
        <f>'PC Geral'!AX789</f>
        <v>683.9506457</v>
      </c>
      <c r="E791" s="22">
        <f t="shared" si="142"/>
        <v>0</v>
      </c>
      <c r="F791" s="22">
        <f t="shared" si="143"/>
        <v>109.4321033</v>
      </c>
    </row>
    <row r="792">
      <c r="A792" s="14" t="str">
        <f>'PC Geral'!A790</f>
        <v>1613-DT-EG</v>
      </c>
      <c r="B792" s="19" t="str">
        <f t="shared" si="1"/>
        <v>Leve A</v>
      </c>
      <c r="C792" s="22">
        <f>'PC Geral'!AV790</f>
        <v>4554</v>
      </c>
      <c r="D792" s="22">
        <f>'PC Geral'!AX790</f>
        <v>1176.27232</v>
      </c>
      <c r="E792" s="22">
        <f t="shared" si="142"/>
        <v>182.16</v>
      </c>
      <c r="F792" s="22">
        <f t="shared" si="143"/>
        <v>182.16</v>
      </c>
    </row>
    <row r="793">
      <c r="A793" s="14" t="str">
        <f>'PC Geral'!A791</f>
        <v>1614-DT-EG</v>
      </c>
      <c r="B793" s="19" t="str">
        <f t="shared" si="1"/>
        <v>Leve A</v>
      </c>
      <c r="C793" s="22">
        <f>'PC Geral'!AV791</f>
        <v>4554</v>
      </c>
      <c r="D793" s="22">
        <f>'PC Geral'!AX791</f>
        <v>1610.673797</v>
      </c>
      <c r="E793" s="22">
        <f t="shared" si="142"/>
        <v>182.16</v>
      </c>
      <c r="F793" s="22">
        <f t="shared" si="143"/>
        <v>182.16</v>
      </c>
    </row>
    <row r="794">
      <c r="A794" s="14" t="str">
        <f>'PC Geral'!A792</f>
        <v>1615-DT-EG</v>
      </c>
      <c r="B794" s="19" t="str">
        <f t="shared" si="1"/>
        <v>Leve A</v>
      </c>
      <c r="C794" s="22">
        <f>'PC Geral'!AV792</f>
        <v>4554</v>
      </c>
      <c r="D794" s="22">
        <f>'PC Geral'!AX792</f>
        <v>2866.576734</v>
      </c>
      <c r="E794" s="22">
        <f t="shared" si="142"/>
        <v>182.16</v>
      </c>
      <c r="F794" s="22">
        <f t="shared" si="143"/>
        <v>182.16</v>
      </c>
    </row>
    <row r="795">
      <c r="A795" s="14" t="str">
        <f>'PC Geral'!A793</f>
        <v>1616-DT-EG</v>
      </c>
      <c r="B795" s="19" t="str">
        <f t="shared" si="1"/>
        <v>Leve A</v>
      </c>
      <c r="C795" s="22">
        <f>'PC Geral'!AV793</f>
        <v>4554</v>
      </c>
      <c r="D795" s="22">
        <f>'PC Geral'!AX793</f>
        <v>617.3424192</v>
      </c>
      <c r="E795" s="22">
        <f>IF(D795&gt;=2487.9,2487.9*0.16,IF(D795&lt;2487.9,0))</f>
        <v>0</v>
      </c>
      <c r="F795" s="22">
        <f>IF(D795&gt;=2487.9,2487.9*0.16,IF(D795&lt;2487.9,D795*0.16))</f>
        <v>98.77478708</v>
      </c>
    </row>
    <row r="796">
      <c r="A796" s="14" t="str">
        <f>'PC Geral'!A794</f>
        <v>1617-DT-EG</v>
      </c>
      <c r="B796" s="19" t="str">
        <f t="shared" si="1"/>
        <v>Leve A</v>
      </c>
      <c r="C796" s="22">
        <f>'PC Geral'!AV794</f>
        <v>4554</v>
      </c>
      <c r="D796" s="22">
        <f>'PC Geral'!AX794</f>
        <v>884.7406618</v>
      </c>
      <c r="E796" s="22">
        <f t="shared" ref="E796:E799" si="144">IF(D796&gt;=1138.5,1138.5*0.16,IF(D796&lt;1138.5,0))</f>
        <v>0</v>
      </c>
      <c r="F796" s="22">
        <f t="shared" ref="F796:F799" si="145">IF(D796&gt;=1138.5,1138.5*0.16,IF(D796&lt;1138.5,D796*0.16))</f>
        <v>141.5585059</v>
      </c>
    </row>
    <row r="797">
      <c r="A797" s="14" t="str">
        <f>'PC Geral'!A795</f>
        <v>1618-DT-CG</v>
      </c>
      <c r="B797" s="19" t="str">
        <f t="shared" si="1"/>
        <v>Leve B</v>
      </c>
      <c r="C797" s="22">
        <f>'PC Geral'!AV795</f>
        <v>9951.6</v>
      </c>
      <c r="D797" s="22">
        <f>'PC Geral'!AX795</f>
        <v>7711.601209</v>
      </c>
      <c r="E797" s="22">
        <f t="shared" si="144"/>
        <v>182.16</v>
      </c>
      <c r="F797" s="22">
        <f t="shared" si="145"/>
        <v>182.16</v>
      </c>
    </row>
    <row r="798">
      <c r="A798" s="14" t="str">
        <f>'PC Geral'!A796</f>
        <v>1619-DT-CG</v>
      </c>
      <c r="B798" s="19" t="str">
        <f t="shared" si="1"/>
        <v>Leve A</v>
      </c>
      <c r="C798" s="22">
        <f>'PC Geral'!AV796</f>
        <v>4554</v>
      </c>
      <c r="D798" s="22">
        <f>'PC Geral'!AX796</f>
        <v>934.9381658</v>
      </c>
      <c r="E798" s="22">
        <f t="shared" si="144"/>
        <v>0</v>
      </c>
      <c r="F798" s="22">
        <f t="shared" si="145"/>
        <v>149.5901065</v>
      </c>
    </row>
    <row r="799">
      <c r="A799" s="14" t="str">
        <f>'PC Geral'!A797</f>
        <v>1621-DT-CG</v>
      </c>
      <c r="B799" s="19" t="str">
        <f t="shared" si="1"/>
        <v>Leve A</v>
      </c>
      <c r="C799" s="22">
        <f>'PC Geral'!AV797</f>
        <v>4554</v>
      </c>
      <c r="D799" s="22">
        <f>'PC Geral'!AX797</f>
        <v>1803.74112</v>
      </c>
      <c r="E799" s="22">
        <f t="shared" si="144"/>
        <v>182.16</v>
      </c>
      <c r="F799" s="22">
        <f t="shared" si="145"/>
        <v>182.16</v>
      </c>
    </row>
    <row r="800">
      <c r="A800" s="14" t="str">
        <f>'PC Geral'!A798</f>
        <v>1622-DT-CG</v>
      </c>
      <c r="B800" s="19" t="str">
        <f t="shared" si="1"/>
        <v>Leve A</v>
      </c>
      <c r="C800" s="22">
        <f>'PC Geral'!AV798</f>
        <v>4554</v>
      </c>
      <c r="D800" s="22">
        <f>'PC Geral'!AX798</f>
        <v>1028.575818</v>
      </c>
      <c r="E800" s="22">
        <f>IF(D800&gt;=2487.9,2487.9*0.16,IF(D800&lt;2487.9,0))</f>
        <v>0</v>
      </c>
      <c r="F800" s="22">
        <f>IF(D800&gt;=2487.9,2487.9*0.16,IF(D800&lt;2487.9,D800*0.16))</f>
        <v>164.5721308</v>
      </c>
    </row>
    <row r="801">
      <c r="A801" s="14" t="str">
        <f>'PC Geral'!A799</f>
        <v>1623-DT-CG</v>
      </c>
      <c r="B801" s="19" t="str">
        <f t="shared" si="1"/>
        <v>Leve A</v>
      </c>
      <c r="C801" s="22">
        <f>'PC Geral'!AV799</f>
        <v>4554</v>
      </c>
      <c r="D801" s="22">
        <f>'PC Geral'!AX799</f>
        <v>751.5242088</v>
      </c>
      <c r="E801" s="22">
        <f t="shared" ref="E801:E802" si="146">IF(D801&gt;=1138.5,1138.5*0.16,IF(D801&lt;1138.5,0))</f>
        <v>0</v>
      </c>
      <c r="F801" s="22">
        <f t="shared" ref="F801:F802" si="147">IF(D801&gt;=1138.5,1138.5*0.16,IF(D801&lt;1138.5,D801*0.16))</f>
        <v>120.2438734</v>
      </c>
    </row>
    <row r="802">
      <c r="A802" s="14" t="str">
        <f>'PC Geral'!A800</f>
        <v>1624-DT-CG</v>
      </c>
      <c r="B802" s="19" t="str">
        <f t="shared" si="1"/>
        <v>Leve B</v>
      </c>
      <c r="C802" s="22">
        <f>'PC Geral'!AV800</f>
        <v>9951.6</v>
      </c>
      <c r="D802" s="22">
        <f>'PC Geral'!AX800</f>
        <v>9951.6</v>
      </c>
      <c r="E802" s="22">
        <f t="shared" si="146"/>
        <v>182.16</v>
      </c>
      <c r="F802" s="22">
        <f t="shared" si="147"/>
        <v>182.16</v>
      </c>
    </row>
    <row r="803">
      <c r="A803" s="14" t="str">
        <f>'PC Geral'!A801</f>
        <v>1625-DT-CG</v>
      </c>
      <c r="B803" s="19" t="str">
        <f t="shared" si="1"/>
        <v>Leve A</v>
      </c>
      <c r="C803" s="22">
        <f>'PC Geral'!AV801</f>
        <v>4554</v>
      </c>
      <c r="D803" s="22">
        <f>'PC Geral'!AX801</f>
        <v>799.7910396</v>
      </c>
      <c r="E803" s="22">
        <f>IF(D803&gt;=2487.9,2487.9*0.16,IF(D803&lt;2487.9,0))</f>
        <v>0</v>
      </c>
      <c r="F803" s="22">
        <f>IF(D803&gt;=2487.9,2487.9*0.16,IF(D803&lt;2487.9,D803*0.16))</f>
        <v>127.9665663</v>
      </c>
    </row>
    <row r="804">
      <c r="A804" s="14" t="str">
        <f>'PC Geral'!A802</f>
        <v>1626-DT-CG</v>
      </c>
      <c r="B804" s="19" t="str">
        <f t="shared" si="1"/>
        <v>Leve A</v>
      </c>
      <c r="C804" s="22">
        <f>'PC Geral'!AV802</f>
        <v>4554</v>
      </c>
      <c r="D804" s="22">
        <f>'PC Geral'!AX802</f>
        <v>548.8035195</v>
      </c>
      <c r="E804" s="22">
        <f t="shared" ref="E804:E806" si="148">IF(D804&gt;=1138.5,1138.5*0.16,IF(D804&lt;1138.5,0))</f>
        <v>0</v>
      </c>
      <c r="F804" s="22">
        <f t="shared" ref="F804:F806" si="149">IF(D804&gt;=1138.5,1138.5*0.16,IF(D804&lt;1138.5,D804*0.16))</f>
        <v>87.80856312</v>
      </c>
    </row>
    <row r="805">
      <c r="A805" s="14" t="str">
        <f>'PC Geral'!A803</f>
        <v>1627-DT-CG</v>
      </c>
      <c r="B805" s="19" t="str">
        <f t="shared" si="1"/>
        <v>Leve B</v>
      </c>
      <c r="C805" s="22">
        <f>'PC Geral'!AV803</f>
        <v>9951.6</v>
      </c>
      <c r="D805" s="22">
        <f>'PC Geral'!AX803</f>
        <v>7016.558846</v>
      </c>
      <c r="E805" s="22">
        <f t="shared" si="148"/>
        <v>182.16</v>
      </c>
      <c r="F805" s="22">
        <f t="shared" si="149"/>
        <v>182.16</v>
      </c>
    </row>
    <row r="806">
      <c r="A806" s="14" t="str">
        <f>'PC Geral'!A804</f>
        <v>1628-DT-CG</v>
      </c>
      <c r="B806" s="19" t="str">
        <f t="shared" si="1"/>
        <v>Leve A</v>
      </c>
      <c r="C806" s="22">
        <f>'PC Geral'!AV804</f>
        <v>4554</v>
      </c>
      <c r="D806" s="22">
        <f>'PC Geral'!AX804</f>
        <v>1272.805981</v>
      </c>
      <c r="E806" s="22">
        <f t="shared" si="148"/>
        <v>182.16</v>
      </c>
      <c r="F806" s="22">
        <f t="shared" si="149"/>
        <v>182.16</v>
      </c>
    </row>
    <row r="807">
      <c r="A807" s="14" t="str">
        <f>'PC Geral'!A805</f>
        <v>1629-DT-CG</v>
      </c>
      <c r="B807" s="19" t="str">
        <f t="shared" si="1"/>
        <v>Leve A</v>
      </c>
      <c r="C807" s="22">
        <f>'PC Geral'!AV805</f>
        <v>4554</v>
      </c>
      <c r="D807" s="22">
        <f>'PC Geral'!AX805</f>
        <v>609.6197263</v>
      </c>
      <c r="E807" s="22">
        <f>IF(D807&gt;=2487.9,2487.9*0.16,IF(D807&lt;2487.9,0))</f>
        <v>0</v>
      </c>
      <c r="F807" s="22">
        <f>IF(D807&gt;=2487.9,2487.9*0.16,IF(D807&lt;2487.9,D807*0.16))</f>
        <v>97.53915621</v>
      </c>
    </row>
    <row r="808">
      <c r="A808" s="14" t="str">
        <f>'PC Geral'!A806</f>
        <v>1630-DT-CG</v>
      </c>
      <c r="B808" s="19" t="str">
        <f t="shared" si="1"/>
        <v>Leve A</v>
      </c>
      <c r="C808" s="22">
        <f>'PC Geral'!AV806</f>
        <v>4554</v>
      </c>
      <c r="D808" s="22">
        <f>'PC Geral'!AX806</f>
        <v>1079.738658</v>
      </c>
      <c r="E808" s="22">
        <f t="shared" ref="E808:E809" si="150">IF(D808&gt;=1138.5,1138.5*0.16,IF(D808&lt;1138.5,0))</f>
        <v>0</v>
      </c>
      <c r="F808" s="22">
        <f t="shared" ref="F808:F809" si="151">IF(D808&gt;=1138.5,1138.5*0.16,IF(D808&lt;1138.5,D808*0.16))</f>
        <v>172.7581853</v>
      </c>
    </row>
    <row r="809">
      <c r="A809" s="14" t="str">
        <f>'PC Geral'!A807</f>
        <v>1631-DT-CG</v>
      </c>
      <c r="B809" s="19" t="str">
        <f t="shared" si="1"/>
        <v>Leve B</v>
      </c>
      <c r="C809" s="22">
        <f>'PC Geral'!AV807</f>
        <v>9951.6</v>
      </c>
      <c r="D809" s="22">
        <f>'PC Geral'!AX807</f>
        <v>2074.035373</v>
      </c>
      <c r="E809" s="22">
        <f t="shared" si="150"/>
        <v>182.16</v>
      </c>
      <c r="F809" s="22">
        <f t="shared" si="151"/>
        <v>182.16</v>
      </c>
    </row>
    <row r="810">
      <c r="A810" s="14" t="str">
        <f>'PC Geral'!A808</f>
        <v>1632-DT-CG</v>
      </c>
      <c r="B810" s="19" t="str">
        <f t="shared" si="1"/>
        <v>Leve A</v>
      </c>
      <c r="C810" s="22">
        <f>'PC Geral'!AV808</f>
        <v>4554</v>
      </c>
      <c r="D810" s="22">
        <f>'PC Geral'!AX808</f>
        <v>1483.249364</v>
      </c>
      <c r="E810" s="22">
        <f>IF(D810&gt;=2487.9,2487.9*0.16,IF(D810&lt;2487.9,0))</f>
        <v>0</v>
      </c>
      <c r="F810" s="22">
        <f>IF(D810&gt;=2487.9,2487.9*0.16,IF(D810&lt;2487.9,D810*0.16))</f>
        <v>237.3198982</v>
      </c>
    </row>
    <row r="811">
      <c r="A811" s="14" t="str">
        <f>'PC Geral'!A809</f>
        <v>1633-DT-CG</v>
      </c>
      <c r="B811" s="19" t="str">
        <f t="shared" si="1"/>
        <v>Leve A</v>
      </c>
      <c r="C811" s="22">
        <f>'PC Geral'!AV809</f>
        <v>4554</v>
      </c>
      <c r="D811" s="22">
        <f>'PC Geral'!AX809</f>
        <v>887.6366717</v>
      </c>
      <c r="E811" s="22">
        <f t="shared" ref="E811:E819" si="152">IF(D811&gt;=1138.5,1138.5*0.16,IF(D811&lt;1138.5,0))</f>
        <v>0</v>
      </c>
      <c r="F811" s="22">
        <f t="shared" ref="F811:F819" si="153">IF(D811&gt;=1138.5,1138.5*0.16,IF(D811&lt;1138.5,D811*0.16))</f>
        <v>142.0218675</v>
      </c>
    </row>
    <row r="812">
      <c r="A812" s="14" t="str">
        <f>'PC Geral'!A810</f>
        <v>1635-DT-CG</v>
      </c>
      <c r="B812" s="19" t="str">
        <f t="shared" si="1"/>
        <v>Leve A</v>
      </c>
      <c r="C812" s="22">
        <f>'PC Geral'!AV810</f>
        <v>4554</v>
      </c>
      <c r="D812" s="22">
        <f>'PC Geral'!AX810</f>
        <v>3830.948013</v>
      </c>
      <c r="E812" s="22">
        <f t="shared" si="152"/>
        <v>182.16</v>
      </c>
      <c r="F812" s="22">
        <f t="shared" si="153"/>
        <v>182.16</v>
      </c>
    </row>
    <row r="813">
      <c r="A813" s="14" t="str">
        <f>'PC Geral'!A811</f>
        <v>1636-DT-CG</v>
      </c>
      <c r="B813" s="19" t="str">
        <f t="shared" si="1"/>
        <v>Leve A</v>
      </c>
      <c r="C813" s="22">
        <f>'PC Geral'!AV811</f>
        <v>4554</v>
      </c>
      <c r="D813" s="22">
        <f>'PC Geral'!AX811</f>
        <v>1613.569807</v>
      </c>
      <c r="E813" s="22">
        <f t="shared" si="152"/>
        <v>182.16</v>
      </c>
      <c r="F813" s="22">
        <f t="shared" si="153"/>
        <v>182.16</v>
      </c>
    </row>
    <row r="814">
      <c r="A814" s="14" t="str">
        <f>'PC Geral'!A812</f>
        <v>1637-DT-CG</v>
      </c>
      <c r="B814" s="19" t="str">
        <f t="shared" si="1"/>
        <v>Leve A</v>
      </c>
      <c r="C814" s="22">
        <f>'PC Geral'!AV812</f>
        <v>4554</v>
      </c>
      <c r="D814" s="22">
        <f>'PC Geral'!AX812</f>
        <v>983.2049966</v>
      </c>
      <c r="E814" s="22">
        <f t="shared" si="152"/>
        <v>0</v>
      </c>
      <c r="F814" s="22">
        <f t="shared" si="153"/>
        <v>157.3127995</v>
      </c>
    </row>
    <row r="815">
      <c r="A815" s="14" t="str">
        <f>'PC Geral'!A813</f>
        <v>1638-DT-CG</v>
      </c>
      <c r="B815" s="19" t="str">
        <f t="shared" si="1"/>
        <v>Leve A</v>
      </c>
      <c r="C815" s="22">
        <f>'PC Geral'!AV813</f>
        <v>4554</v>
      </c>
      <c r="D815" s="22">
        <f>'PC Geral'!AX813</f>
        <v>1465.873305</v>
      </c>
      <c r="E815" s="22">
        <f t="shared" si="152"/>
        <v>182.16</v>
      </c>
      <c r="F815" s="22">
        <f t="shared" si="153"/>
        <v>182.16</v>
      </c>
    </row>
    <row r="816">
      <c r="A816" s="14" t="str">
        <f>'PC Geral'!A814</f>
        <v>1639-DT-CG</v>
      </c>
      <c r="B816" s="19" t="str">
        <f t="shared" si="1"/>
        <v>Leve A</v>
      </c>
      <c r="C816" s="22">
        <f>'PC Geral'!AV814</f>
        <v>4554</v>
      </c>
      <c r="D816" s="22">
        <f>'PC Geral'!AX814</f>
        <v>1707.207459</v>
      </c>
      <c r="E816" s="22">
        <f t="shared" si="152"/>
        <v>182.16</v>
      </c>
      <c r="F816" s="22">
        <f t="shared" si="153"/>
        <v>182.16</v>
      </c>
    </row>
    <row r="817">
      <c r="A817" s="14" t="str">
        <f>'PC Geral'!A815</f>
        <v>1640-DT-CG</v>
      </c>
      <c r="B817" s="19" t="str">
        <f t="shared" si="1"/>
        <v>Leve A</v>
      </c>
      <c r="C817" s="22">
        <f>'PC Geral'!AV815</f>
        <v>4554</v>
      </c>
      <c r="D817" s="22">
        <f>'PC Geral'!AX815</f>
        <v>548.8035195</v>
      </c>
      <c r="E817" s="22">
        <f t="shared" si="152"/>
        <v>0</v>
      </c>
      <c r="F817" s="22">
        <f t="shared" si="153"/>
        <v>87.80856312</v>
      </c>
    </row>
    <row r="818">
      <c r="A818" s="14" t="str">
        <f>'PC Geral'!A816</f>
        <v>1641-DT-CG</v>
      </c>
      <c r="B818" s="19" t="str">
        <f t="shared" si="1"/>
        <v>Leve A</v>
      </c>
      <c r="C818" s="22">
        <f>'PC Geral'!AV816</f>
        <v>4554</v>
      </c>
      <c r="D818" s="22">
        <f>'PC Geral'!AX816</f>
        <v>1658.940628</v>
      </c>
      <c r="E818" s="22">
        <f t="shared" si="152"/>
        <v>182.16</v>
      </c>
      <c r="F818" s="22">
        <f t="shared" si="153"/>
        <v>182.16</v>
      </c>
    </row>
    <row r="819">
      <c r="A819" s="14" t="str">
        <f>'PC Geral'!A817</f>
        <v>1642-DT-CG</v>
      </c>
      <c r="B819" s="19" t="str">
        <f t="shared" si="1"/>
        <v>Leve A</v>
      </c>
      <c r="C819" s="22">
        <f>'PC Geral'!AV817</f>
        <v>4554</v>
      </c>
      <c r="D819" s="22">
        <f>'PC Geral'!AX817</f>
        <v>962.9329277</v>
      </c>
      <c r="E819" s="22">
        <f t="shared" si="152"/>
        <v>0</v>
      </c>
      <c r="F819" s="22">
        <f t="shared" si="153"/>
        <v>154.0692684</v>
      </c>
    </row>
    <row r="820">
      <c r="A820" s="14" t="str">
        <f>'PC Geral'!A818</f>
        <v>1643-DT-CG</v>
      </c>
      <c r="B820" s="19" t="str">
        <f t="shared" si="1"/>
        <v>Leve A</v>
      </c>
      <c r="C820" s="22">
        <f>'PC Geral'!AV818</f>
        <v>4554</v>
      </c>
      <c r="D820" s="22">
        <f>'PC Geral'!AX818</f>
        <v>1446.566572</v>
      </c>
      <c r="E820" s="22">
        <f>IF(D820&gt;=2487.9,2487.9*0.16,IF(D820&lt;2487.9,0))</f>
        <v>0</v>
      </c>
      <c r="F820" s="22">
        <f>IF(D820&gt;=2487.9,2487.9*0.16,IF(D820&lt;2487.9,D820*0.16))</f>
        <v>231.4506516</v>
      </c>
    </row>
    <row r="821">
      <c r="A821" s="14" t="str">
        <f>'PC Geral'!A819</f>
        <v>1644-DT-CG</v>
      </c>
      <c r="B821" s="19" t="str">
        <f t="shared" si="1"/>
        <v>Leve B</v>
      </c>
      <c r="C821" s="22">
        <f>'PC Geral'!AV819</f>
        <v>9951.6</v>
      </c>
      <c r="D821" s="22">
        <f>'PC Geral'!AX819</f>
        <v>9719.50137</v>
      </c>
      <c r="E821" s="22">
        <f t="shared" ref="E821:E830" si="154">IF(D821&gt;=1138.5,1138.5*0.16,IF(D821&lt;1138.5,0))</f>
        <v>182.16</v>
      </c>
      <c r="F821" s="22">
        <f t="shared" ref="F821:F830" si="155">IF(D821&gt;=1138.5,1138.5*0.16,IF(D821&lt;1138.5,D821*0.16))</f>
        <v>182.16</v>
      </c>
    </row>
    <row r="822">
      <c r="A822" s="14" t="str">
        <f>'PC Geral'!A820</f>
        <v>1646-DT-CG</v>
      </c>
      <c r="B822" s="19" t="str">
        <f t="shared" si="1"/>
        <v>Leve A</v>
      </c>
      <c r="C822" s="22">
        <f>'PC Geral'!AV820</f>
        <v>4554</v>
      </c>
      <c r="D822" s="22">
        <f>'PC Geral'!AX820</f>
        <v>322.9147514</v>
      </c>
      <c r="E822" s="22">
        <f t="shared" si="154"/>
        <v>0</v>
      </c>
      <c r="F822" s="22">
        <f t="shared" si="155"/>
        <v>51.66636022</v>
      </c>
    </row>
    <row r="823">
      <c r="A823" s="14" t="str">
        <f>'PC Geral'!A821</f>
        <v>1647-DT-CG</v>
      </c>
      <c r="B823" s="19" t="str">
        <f t="shared" si="1"/>
        <v>Leve A</v>
      </c>
      <c r="C823" s="22">
        <f>'PC Geral'!AV821</f>
        <v>4554</v>
      </c>
      <c r="D823" s="22">
        <f>'PC Geral'!AX821</f>
        <v>1852.007951</v>
      </c>
      <c r="E823" s="22">
        <f t="shared" si="154"/>
        <v>182.16</v>
      </c>
      <c r="F823" s="22">
        <f t="shared" si="155"/>
        <v>182.16</v>
      </c>
    </row>
    <row r="824">
      <c r="A824" s="14" t="str">
        <f>'PC Geral'!A822</f>
        <v>1648-DT-CG</v>
      </c>
      <c r="B824" s="19" t="str">
        <f t="shared" si="1"/>
        <v>Leve A</v>
      </c>
      <c r="C824" s="22">
        <f>'PC Geral'!AV822</f>
        <v>4554</v>
      </c>
      <c r="D824" s="22">
        <f>'PC Geral'!AX822</f>
        <v>693.6040119</v>
      </c>
      <c r="E824" s="22">
        <f t="shared" si="154"/>
        <v>0</v>
      </c>
      <c r="F824" s="22">
        <f t="shared" si="155"/>
        <v>110.9766419</v>
      </c>
    </row>
    <row r="825">
      <c r="A825" s="14" t="str">
        <f>'PC Geral'!A823</f>
        <v>1649-DT-CG</v>
      </c>
      <c r="B825" s="19" t="str">
        <f t="shared" si="1"/>
        <v>Leve A</v>
      </c>
      <c r="C825" s="22">
        <f>'PC Geral'!AV823</f>
        <v>4554</v>
      </c>
      <c r="D825" s="22">
        <f>'PC Geral'!AX823</f>
        <v>1103.872074</v>
      </c>
      <c r="E825" s="22">
        <f t="shared" si="154"/>
        <v>0</v>
      </c>
      <c r="F825" s="22">
        <f t="shared" si="155"/>
        <v>176.6195318</v>
      </c>
    </row>
    <row r="826">
      <c r="A826" s="14" t="str">
        <f>'PC Geral'!A824</f>
        <v>1650-DT-CG</v>
      </c>
      <c r="B826" s="19" t="str">
        <f t="shared" si="1"/>
        <v>Leve A</v>
      </c>
      <c r="C826" s="22">
        <f>'PC Geral'!AV824</f>
        <v>4554</v>
      </c>
      <c r="D826" s="22">
        <f>'PC Geral'!AX824</f>
        <v>944.591532</v>
      </c>
      <c r="E826" s="22">
        <f t="shared" si="154"/>
        <v>0</v>
      </c>
      <c r="F826" s="22">
        <f t="shared" si="155"/>
        <v>151.1346451</v>
      </c>
    </row>
    <row r="827">
      <c r="A827" s="14" t="str">
        <f>'PC Geral'!A825</f>
        <v>1651-DT-CG</v>
      </c>
      <c r="B827" s="19" t="str">
        <f t="shared" si="1"/>
        <v>Leve A</v>
      </c>
      <c r="C827" s="22">
        <f>'PC Geral'!AV825</f>
        <v>4554</v>
      </c>
      <c r="D827" s="22">
        <f>'PC Geral'!AX825</f>
        <v>505.3633718</v>
      </c>
      <c r="E827" s="22">
        <f t="shared" si="154"/>
        <v>0</v>
      </c>
      <c r="F827" s="22">
        <f t="shared" si="155"/>
        <v>80.85813948</v>
      </c>
    </row>
    <row r="828">
      <c r="A828" s="14" t="str">
        <f>'PC Geral'!A826</f>
        <v>1652-DT-CG</v>
      </c>
      <c r="B828" s="19" t="str">
        <f t="shared" si="1"/>
        <v>Leve A</v>
      </c>
      <c r="C828" s="22">
        <f>'PC Geral'!AV826</f>
        <v>4554</v>
      </c>
      <c r="D828" s="22">
        <f>'PC Geral'!AX826</f>
        <v>2045.075274</v>
      </c>
      <c r="E828" s="22">
        <f t="shared" si="154"/>
        <v>182.16</v>
      </c>
      <c r="F828" s="22">
        <f t="shared" si="155"/>
        <v>182.16</v>
      </c>
    </row>
    <row r="829">
      <c r="A829" s="14" t="str">
        <f>'PC Geral'!A827</f>
        <v>1653-DT-CG</v>
      </c>
      <c r="B829" s="19" t="str">
        <f t="shared" si="1"/>
        <v>Leve A</v>
      </c>
      <c r="C829" s="22">
        <f>'PC Geral'!AV827</f>
        <v>4554</v>
      </c>
      <c r="D829" s="22">
        <f>'PC Geral'!AX827</f>
        <v>664.6439134</v>
      </c>
      <c r="E829" s="22">
        <f t="shared" si="154"/>
        <v>0</v>
      </c>
      <c r="F829" s="22">
        <f t="shared" si="155"/>
        <v>106.3430261</v>
      </c>
    </row>
    <row r="830">
      <c r="A830" s="14" t="str">
        <f>'PC Geral'!A828</f>
        <v>1654-DT-BT</v>
      </c>
      <c r="B830" s="19" t="str">
        <f t="shared" si="1"/>
        <v>Leve A</v>
      </c>
      <c r="C830" s="22">
        <f>'PC Geral'!AV828</f>
        <v>4554</v>
      </c>
      <c r="D830" s="22">
        <f>'PC Geral'!AX828</f>
        <v>3444.813367</v>
      </c>
      <c r="E830" s="22">
        <f t="shared" si="154"/>
        <v>182.16</v>
      </c>
      <c r="F830" s="22">
        <f t="shared" si="155"/>
        <v>182.16</v>
      </c>
    </row>
    <row r="831">
      <c r="A831" s="14" t="str">
        <f>'PC Geral'!A829</f>
        <v>1655-DT-BT</v>
      </c>
      <c r="B831" s="19" t="str">
        <f t="shared" si="1"/>
        <v>Leve A</v>
      </c>
      <c r="C831" s="22">
        <f>'PC Geral'!AV829</f>
        <v>4554</v>
      </c>
      <c r="D831" s="22">
        <f>'PC Geral'!AX829</f>
        <v>1031.471827</v>
      </c>
      <c r="E831" s="22">
        <f>IF(D831&gt;=2487.9,2487.9*0.16,IF(D831&lt;2487.9,0))</f>
        <v>0</v>
      </c>
      <c r="F831" s="22">
        <f>IF(D831&gt;=2487.9,2487.9*0.16,IF(D831&lt;2487.9,D831*0.16))</f>
        <v>165.0354924</v>
      </c>
    </row>
    <row r="832">
      <c r="A832" s="14" t="str">
        <f>'PC Geral'!A830</f>
        <v>1656-DT-BT</v>
      </c>
      <c r="B832" s="19" t="str">
        <f t="shared" si="1"/>
        <v>Leve B</v>
      </c>
      <c r="C832" s="22">
        <f>'PC Geral'!AV830</f>
        <v>9951.6</v>
      </c>
      <c r="D832" s="22">
        <f>'PC Geral'!AX830</f>
        <v>9951.6</v>
      </c>
      <c r="E832" s="22">
        <f t="shared" ref="E832:E835" si="156">IF(D832&gt;=1138.5,1138.5*0.16,IF(D832&lt;1138.5,0))</f>
        <v>182.16</v>
      </c>
      <c r="F832" s="22">
        <f t="shared" ref="F832:F835" si="157">IF(D832&gt;=1138.5,1138.5*0.16,IF(D832&lt;1138.5,D832*0.16))</f>
        <v>182.16</v>
      </c>
    </row>
    <row r="833">
      <c r="A833" s="14" t="str">
        <f>'PC Geral'!A831</f>
        <v>1657-DT-BT</v>
      </c>
      <c r="B833" s="19" t="str">
        <f t="shared" si="1"/>
        <v>Leve A</v>
      </c>
      <c r="C833" s="22">
        <f>'PC Geral'!AV831</f>
        <v>4554</v>
      </c>
      <c r="D833" s="22">
        <f>'PC Geral'!AX831</f>
        <v>2233.315914</v>
      </c>
      <c r="E833" s="22">
        <f t="shared" si="156"/>
        <v>182.16</v>
      </c>
      <c r="F833" s="22">
        <f t="shared" si="157"/>
        <v>182.16</v>
      </c>
    </row>
    <row r="834">
      <c r="A834" s="14" t="str">
        <f>'PC Geral'!A832</f>
        <v>1658-DT-BT</v>
      </c>
      <c r="B834" s="19" t="str">
        <f t="shared" si="1"/>
        <v>Leve A</v>
      </c>
      <c r="C834" s="22">
        <f>'PC Geral'!AV832</f>
        <v>4554</v>
      </c>
      <c r="D834" s="22">
        <f>'PC Geral'!AX832</f>
        <v>626.0304488</v>
      </c>
      <c r="E834" s="22">
        <f t="shared" si="156"/>
        <v>0</v>
      </c>
      <c r="F834" s="22">
        <f t="shared" si="157"/>
        <v>100.1648718</v>
      </c>
    </row>
    <row r="835">
      <c r="A835" s="14" t="str">
        <f>'PC Geral'!A833</f>
        <v>1659-DT-PR</v>
      </c>
      <c r="B835" s="19" t="str">
        <f t="shared" si="1"/>
        <v>Leve A</v>
      </c>
      <c r="C835" s="22">
        <f>'PC Geral'!AV833</f>
        <v>4554</v>
      </c>
      <c r="D835" s="22">
        <f>'PC Geral'!AX833</f>
        <v>1527.654848</v>
      </c>
      <c r="E835" s="22">
        <f t="shared" si="156"/>
        <v>182.16</v>
      </c>
      <c r="F835" s="22">
        <f t="shared" si="157"/>
        <v>182.16</v>
      </c>
    </row>
    <row r="836">
      <c r="A836" s="14" t="str">
        <f>'PC Geral'!A834</f>
        <v>1660-DT-PR</v>
      </c>
      <c r="B836" s="19" t="str">
        <f t="shared" si="1"/>
        <v>Leve A</v>
      </c>
      <c r="C836" s="22">
        <f>'PC Geral'!AV834</f>
        <v>4554</v>
      </c>
      <c r="D836" s="22">
        <f>'PC Geral'!AX834</f>
        <v>1055.605243</v>
      </c>
      <c r="E836" s="22">
        <f t="shared" ref="E836:E837" si="158">IF(D836&gt;=2487.9,2487.9*0.16,IF(D836&lt;2487.9,0))</f>
        <v>0</v>
      </c>
      <c r="F836" s="22">
        <f t="shared" ref="F836:F837" si="159">IF(D836&gt;=2487.9,2487.9*0.16,IF(D836&lt;2487.9,D836*0.16))</f>
        <v>168.8968389</v>
      </c>
    </row>
    <row r="837">
      <c r="A837" s="14" t="str">
        <f>'PC Geral'!A835</f>
        <v>1661-DT-PR</v>
      </c>
      <c r="B837" s="19" t="str">
        <f t="shared" si="1"/>
        <v>Leve B</v>
      </c>
      <c r="C837" s="22">
        <f>'PC Geral'!AV835</f>
        <v>9951.6</v>
      </c>
      <c r="D837" s="22">
        <f>'PC Geral'!AX835</f>
        <v>3751.790411</v>
      </c>
      <c r="E837" s="22">
        <f t="shared" si="158"/>
        <v>398.064</v>
      </c>
      <c r="F837" s="22">
        <f t="shared" si="159"/>
        <v>398.064</v>
      </c>
    </row>
    <row r="838">
      <c r="A838" s="14" t="str">
        <f>'PC Geral'!A836</f>
        <v>1662-DT-PR</v>
      </c>
      <c r="B838" s="19" t="str">
        <f t="shared" si="1"/>
        <v>Leve B</v>
      </c>
      <c r="C838" s="22">
        <f>'PC Geral'!AV836</f>
        <v>9951.6</v>
      </c>
      <c r="D838" s="22">
        <f>'PC Geral'!AX836</f>
        <v>9951.6</v>
      </c>
      <c r="E838" s="22">
        <f t="shared" ref="E838:E849" si="160">IF(D838&gt;=1138.5,1138.5*0.16,IF(D838&lt;1138.5,0))</f>
        <v>182.16</v>
      </c>
      <c r="F838" s="22">
        <f t="shared" ref="F838:F849" si="161">IF(D838&gt;=1138.5,1138.5*0.16,IF(D838&lt;1138.5,D838*0.16))</f>
        <v>182.16</v>
      </c>
    </row>
    <row r="839">
      <c r="A839" s="14" t="str">
        <f>'PC Geral'!A837</f>
        <v>1663-DT-PR</v>
      </c>
      <c r="B839" s="19" t="str">
        <f t="shared" si="1"/>
        <v>Leve A</v>
      </c>
      <c r="C839" s="22">
        <f>'PC Geral'!AV837</f>
        <v>4554</v>
      </c>
      <c r="D839" s="22">
        <f>'PC Geral'!AX837</f>
        <v>365.3895625</v>
      </c>
      <c r="E839" s="22">
        <f t="shared" si="160"/>
        <v>0</v>
      </c>
      <c r="F839" s="22">
        <f t="shared" si="161"/>
        <v>58.46233</v>
      </c>
    </row>
    <row r="840">
      <c r="A840" s="14" t="str">
        <f>'PC Geral'!A838</f>
        <v>1664-DT-CG</v>
      </c>
      <c r="B840" s="19" t="str">
        <f t="shared" si="1"/>
        <v>Leve A</v>
      </c>
      <c r="C840" s="22">
        <f>'PC Geral'!AV838</f>
        <v>4554</v>
      </c>
      <c r="D840" s="22">
        <f>'PC Geral'!AX838</f>
        <v>491.8486592</v>
      </c>
      <c r="E840" s="22">
        <f t="shared" si="160"/>
        <v>0</v>
      </c>
      <c r="F840" s="22">
        <f t="shared" si="161"/>
        <v>78.69578547</v>
      </c>
    </row>
    <row r="841">
      <c r="A841" s="14" t="str">
        <f>'PC Geral'!A839</f>
        <v>1665-DT-CG</v>
      </c>
      <c r="B841" s="19" t="str">
        <f t="shared" si="1"/>
        <v>Leve A</v>
      </c>
      <c r="C841" s="22">
        <f>'PC Geral'!AV839</f>
        <v>4554</v>
      </c>
      <c r="D841" s="22">
        <f>'PC Geral'!AX839</f>
        <v>1272.805981</v>
      </c>
      <c r="E841" s="22">
        <f t="shared" si="160"/>
        <v>182.16</v>
      </c>
      <c r="F841" s="22">
        <f t="shared" si="161"/>
        <v>182.16</v>
      </c>
    </row>
    <row r="842">
      <c r="A842" s="14" t="str">
        <f>'PC Geral'!A840</f>
        <v>1666-DT-CG</v>
      </c>
      <c r="B842" s="19" t="str">
        <f t="shared" si="1"/>
        <v>Leve A</v>
      </c>
      <c r="C842" s="22">
        <f>'PC Geral'!AV840</f>
        <v>4554</v>
      </c>
      <c r="D842" s="22">
        <f>'PC Geral'!AX840</f>
        <v>597.0703503</v>
      </c>
      <c r="E842" s="22">
        <f t="shared" si="160"/>
        <v>0</v>
      </c>
      <c r="F842" s="22">
        <f t="shared" si="161"/>
        <v>95.53125605</v>
      </c>
    </row>
    <row r="843">
      <c r="A843" s="14" t="str">
        <f>'PC Geral'!A841</f>
        <v>1667-DT-CG</v>
      </c>
      <c r="B843" s="19" t="str">
        <f t="shared" si="1"/>
        <v>Leve A</v>
      </c>
      <c r="C843" s="22">
        <f>'PC Geral'!AV841</f>
        <v>4554</v>
      </c>
      <c r="D843" s="22">
        <f>'PC Geral'!AX841</f>
        <v>1045.951877</v>
      </c>
      <c r="E843" s="22">
        <f t="shared" si="160"/>
        <v>0</v>
      </c>
      <c r="F843" s="22">
        <f t="shared" si="161"/>
        <v>167.3523003</v>
      </c>
    </row>
    <row r="844">
      <c r="A844" s="14" t="str">
        <f>'PC Geral'!A842</f>
        <v>1668-DT-CG</v>
      </c>
      <c r="B844" s="19" t="str">
        <f t="shared" si="1"/>
        <v>Leve A</v>
      </c>
      <c r="C844" s="22">
        <f>'PC Geral'!AV842</f>
        <v>4554</v>
      </c>
      <c r="D844" s="22">
        <f>'PC Geral'!AX842</f>
        <v>848.0578704</v>
      </c>
      <c r="E844" s="22">
        <f t="shared" si="160"/>
        <v>0</v>
      </c>
      <c r="F844" s="22">
        <f t="shared" si="161"/>
        <v>135.6892593</v>
      </c>
    </row>
    <row r="845">
      <c r="A845" s="14" t="str">
        <f>'PC Geral'!A843</f>
        <v>1670-DT-CG</v>
      </c>
      <c r="B845" s="19" t="str">
        <f t="shared" si="1"/>
        <v>Leve A</v>
      </c>
      <c r="C845" s="22">
        <f>'PC Geral'!AV843</f>
        <v>4554</v>
      </c>
      <c r="D845" s="22">
        <f>'PC Geral'!AX843</f>
        <v>838.4045043</v>
      </c>
      <c r="E845" s="22">
        <f t="shared" si="160"/>
        <v>0</v>
      </c>
      <c r="F845" s="22">
        <f t="shared" si="161"/>
        <v>134.1447207</v>
      </c>
    </row>
    <row r="846">
      <c r="A846" s="14" t="str">
        <f>'PC Geral'!A844</f>
        <v>1671-DT-CG</v>
      </c>
      <c r="B846" s="19" t="str">
        <f t="shared" si="1"/>
        <v>Leve A</v>
      </c>
      <c r="C846" s="22">
        <f>'PC Geral'!AV844</f>
        <v>4554</v>
      </c>
      <c r="D846" s="22">
        <f>'PC Geral'!AX844</f>
        <v>886.6713351</v>
      </c>
      <c r="E846" s="22">
        <f t="shared" si="160"/>
        <v>0</v>
      </c>
      <c r="F846" s="22">
        <f t="shared" si="161"/>
        <v>141.8674136</v>
      </c>
    </row>
    <row r="847">
      <c r="A847" s="14" t="str">
        <f>'PC Geral'!A845</f>
        <v>1672-DT-BT</v>
      </c>
      <c r="B847" s="19" t="str">
        <f t="shared" si="1"/>
        <v>Leve A</v>
      </c>
      <c r="C847" s="22">
        <f>'PC Geral'!AV845</f>
        <v>4554</v>
      </c>
      <c r="D847" s="22">
        <f>'PC Geral'!AX845</f>
        <v>852.8845535</v>
      </c>
      <c r="E847" s="22">
        <f t="shared" si="160"/>
        <v>0</v>
      </c>
      <c r="F847" s="22">
        <f t="shared" si="161"/>
        <v>136.4615286</v>
      </c>
    </row>
    <row r="848">
      <c r="A848" s="14" t="str">
        <f>'PC Geral'!A846</f>
        <v>1673-DT-BT</v>
      </c>
      <c r="B848" s="19" t="str">
        <f t="shared" si="1"/>
        <v>Leve A</v>
      </c>
      <c r="C848" s="22">
        <f>'PC Geral'!AV846</f>
        <v>4554</v>
      </c>
      <c r="D848" s="22">
        <f>'PC Geral'!AX846</f>
        <v>878.9486421</v>
      </c>
      <c r="E848" s="22">
        <f t="shared" si="160"/>
        <v>0</v>
      </c>
      <c r="F848" s="22">
        <f t="shared" si="161"/>
        <v>140.6317827</v>
      </c>
    </row>
    <row r="849">
      <c r="A849" s="14" t="str">
        <f>'PC Geral'!A847</f>
        <v>1674-DT-BT</v>
      </c>
      <c r="B849" s="19" t="str">
        <f t="shared" si="1"/>
        <v>Leve A</v>
      </c>
      <c r="C849" s="22">
        <f>'PC Geral'!AV847</f>
        <v>4554</v>
      </c>
      <c r="D849" s="22">
        <f>'PC Geral'!AX847</f>
        <v>551.6995293</v>
      </c>
      <c r="E849" s="22">
        <f t="shared" si="160"/>
        <v>0</v>
      </c>
      <c r="F849" s="22">
        <f t="shared" si="161"/>
        <v>88.27192469</v>
      </c>
    </row>
    <row r="850">
      <c r="A850" s="14" t="str">
        <f>'PC Geral'!A848</f>
        <v>1675-DT-BT</v>
      </c>
      <c r="B850" s="19" t="str">
        <f t="shared" si="1"/>
        <v>Leve A</v>
      </c>
      <c r="C850" s="22">
        <f>'PC Geral'!AV848</f>
        <v>4554</v>
      </c>
      <c r="D850" s="22">
        <f>'PC Geral'!AX848</f>
        <v>790.1376735</v>
      </c>
      <c r="E850" s="22">
        <f t="shared" ref="E850:E851" si="162">IF(D850&gt;=2487.9,2487.9*0.16,IF(D850&lt;2487.9,0))</f>
        <v>0</v>
      </c>
      <c r="F850" s="22">
        <f t="shared" ref="F850:F851" si="163">IF(D850&gt;=2487.9,2487.9*0.16,IF(D850&lt;2487.9,D850*0.16))</f>
        <v>126.4220278</v>
      </c>
    </row>
    <row r="851">
      <c r="A851" s="14" t="str">
        <f>'PC Geral'!A849</f>
        <v>1676-DT-NF2</v>
      </c>
      <c r="B851" s="19" t="str">
        <f t="shared" si="1"/>
        <v>Leve B</v>
      </c>
      <c r="C851" s="22">
        <f>'PC Geral'!AV849</f>
        <v>9951.6</v>
      </c>
      <c r="D851" s="22">
        <f>'PC Geral'!AX849</f>
        <v>7788.828139</v>
      </c>
      <c r="E851" s="22">
        <f t="shared" si="162"/>
        <v>398.064</v>
      </c>
      <c r="F851" s="22">
        <f t="shared" si="163"/>
        <v>398.064</v>
      </c>
    </row>
    <row r="852">
      <c r="A852" s="14" t="str">
        <f>'PC Geral'!A850</f>
        <v>1677-MA</v>
      </c>
      <c r="B852" s="19" t="str">
        <f t="shared" si="1"/>
        <v>Leve B</v>
      </c>
      <c r="C852" s="22">
        <f>'PC Geral'!AV850</f>
        <v>9951.6</v>
      </c>
      <c r="D852" s="22">
        <f>'PC Geral'!AX850</f>
        <v>7016.558846</v>
      </c>
      <c r="E852" s="22">
        <f>IF(D852&gt;=3926.7,3926.7*0.16,IF(D852&lt;3926.7,0))</f>
        <v>628.272</v>
      </c>
      <c r="F852" s="22">
        <f>IF(D852&gt;=3926.7,3926.7*0.16,IF(D852&lt;3926.7,D852*0.16))</f>
        <v>628.272</v>
      </c>
    </row>
    <row r="853">
      <c r="A853" s="14" t="str">
        <f>'PC Geral'!A851</f>
        <v>2000.001-DT-CG</v>
      </c>
      <c r="B853" s="19" t="str">
        <f t="shared" si="1"/>
        <v>Leve C</v>
      </c>
      <c r="C853" s="22">
        <f>'PC Geral'!AV851</f>
        <v>15706.8</v>
      </c>
      <c r="D853" s="22">
        <f>'PC Geral'!AX851</f>
        <v>0</v>
      </c>
      <c r="E853" s="22">
        <f t="shared" ref="E853:E861" si="164">IF(D853&gt;=1138.5,1138.5*0.16,IF(D853&lt;1138.5,0))</f>
        <v>0</v>
      </c>
      <c r="F853" s="22">
        <f t="shared" ref="F853:F861" si="165">IF(D853&gt;=1138.5,1138.5*0.16,IF(D853&lt;1138.5,D853*0.16))</f>
        <v>0</v>
      </c>
    </row>
    <row r="854">
      <c r="A854" s="14" t="str">
        <f>'PC Geral'!A852</f>
        <v>2000.002-DT-EG</v>
      </c>
      <c r="B854" s="19" t="str">
        <f t="shared" si="1"/>
        <v>Leve A</v>
      </c>
      <c r="C854" s="22">
        <f>'PC Geral'!AV852</f>
        <v>4554</v>
      </c>
      <c r="D854" s="22">
        <f>'PC Geral'!AX852</f>
        <v>0</v>
      </c>
      <c r="E854" s="22">
        <f t="shared" si="164"/>
        <v>0</v>
      </c>
      <c r="F854" s="22">
        <f t="shared" si="165"/>
        <v>0</v>
      </c>
    </row>
    <row r="855">
      <c r="A855" s="14" t="str">
        <f>'PC Geral'!A853</f>
        <v>2000.003-DT-EG</v>
      </c>
      <c r="B855" s="19" t="str">
        <f t="shared" si="1"/>
        <v>Leve A</v>
      </c>
      <c r="C855" s="22">
        <f>'PC Geral'!AV853</f>
        <v>4554</v>
      </c>
      <c r="D855" s="22">
        <f>'PC Geral'!AX853</f>
        <v>0</v>
      </c>
      <c r="E855" s="22">
        <f t="shared" si="164"/>
        <v>0</v>
      </c>
      <c r="F855" s="22">
        <f t="shared" si="165"/>
        <v>0</v>
      </c>
    </row>
    <row r="856">
      <c r="A856" s="14" t="str">
        <f>'PC Geral'!A854</f>
        <v>2000.004-DT-EG</v>
      </c>
      <c r="B856" s="19" t="str">
        <f t="shared" si="1"/>
        <v>Leve A</v>
      </c>
      <c r="C856" s="22">
        <f>'PC Geral'!AV854</f>
        <v>4554</v>
      </c>
      <c r="D856" s="22">
        <f>'PC Geral'!AX854</f>
        <v>0</v>
      </c>
      <c r="E856" s="22">
        <f t="shared" si="164"/>
        <v>0</v>
      </c>
      <c r="F856" s="22">
        <f t="shared" si="165"/>
        <v>0</v>
      </c>
    </row>
    <row r="857">
      <c r="A857" s="14" t="str">
        <f>'PC Geral'!A855</f>
        <v>2000.005-DT-EG</v>
      </c>
      <c r="B857" s="19" t="str">
        <f t="shared" si="1"/>
        <v>Leve A</v>
      </c>
      <c r="C857" s="22">
        <f>'PC Geral'!AV855</f>
        <v>4554</v>
      </c>
      <c r="D857" s="22">
        <f>'PC Geral'!AX855</f>
        <v>0</v>
      </c>
      <c r="E857" s="22">
        <f t="shared" si="164"/>
        <v>0</v>
      </c>
      <c r="F857" s="22">
        <f t="shared" si="165"/>
        <v>0</v>
      </c>
    </row>
    <row r="858">
      <c r="A858" s="14" t="str">
        <f>'PC Geral'!A856</f>
        <v>2000.006-DT-EG</v>
      </c>
      <c r="B858" s="19" t="str">
        <f t="shared" si="1"/>
        <v>Leve A</v>
      </c>
      <c r="C858" s="22">
        <f>'PC Geral'!AV856</f>
        <v>4554</v>
      </c>
      <c r="D858" s="22">
        <f>'PC Geral'!AX856</f>
        <v>0</v>
      </c>
      <c r="E858" s="22">
        <f t="shared" si="164"/>
        <v>0</v>
      </c>
      <c r="F858" s="22">
        <f t="shared" si="165"/>
        <v>0</v>
      </c>
    </row>
    <row r="859">
      <c r="A859" s="14" t="str">
        <f>'PC Geral'!A857</f>
        <v>2000.007-DT-CG</v>
      </c>
      <c r="B859" s="19" t="str">
        <f t="shared" si="1"/>
        <v>Leve A</v>
      </c>
      <c r="C859" s="22">
        <f>'PC Geral'!AV857</f>
        <v>4554</v>
      </c>
      <c r="D859" s="22">
        <f>'PC Geral'!AX857</f>
        <v>0</v>
      </c>
      <c r="E859" s="22">
        <f t="shared" si="164"/>
        <v>0</v>
      </c>
      <c r="F859" s="22">
        <f t="shared" si="165"/>
        <v>0</v>
      </c>
    </row>
    <row r="860">
      <c r="A860" s="14" t="str">
        <f>'PC Geral'!A858</f>
        <v>2000.008-DT-CG</v>
      </c>
      <c r="B860" s="19" t="str">
        <f t="shared" si="1"/>
        <v>Leve A</v>
      </c>
      <c r="C860" s="22">
        <f>'PC Geral'!AV858</f>
        <v>4554</v>
      </c>
      <c r="D860" s="22">
        <f>'PC Geral'!AX858</f>
        <v>0</v>
      </c>
      <c r="E860" s="22">
        <f t="shared" si="164"/>
        <v>0</v>
      </c>
      <c r="F860" s="22">
        <f t="shared" si="165"/>
        <v>0</v>
      </c>
    </row>
    <row r="861">
      <c r="A861" s="14" t="str">
        <f>'PC Geral'!A859</f>
        <v>2000.009-DT-CG</v>
      </c>
      <c r="B861" s="19" t="str">
        <f t="shared" si="1"/>
        <v>Leve A</v>
      </c>
      <c r="C861" s="22">
        <f>'PC Geral'!AV859</f>
        <v>4554</v>
      </c>
      <c r="D861" s="22">
        <f>'PC Geral'!AX859</f>
        <v>0</v>
      </c>
      <c r="E861" s="22">
        <f t="shared" si="164"/>
        <v>0</v>
      </c>
      <c r="F861" s="22">
        <f t="shared" si="165"/>
        <v>0</v>
      </c>
    </row>
    <row r="862">
      <c r="A862" s="14" t="str">
        <f>'PC Geral'!A860</f>
        <v>2000.010-DT-CG</v>
      </c>
      <c r="B862" s="19" t="str">
        <f t="shared" si="1"/>
        <v>Leve A</v>
      </c>
      <c r="C862" s="22">
        <f>'PC Geral'!AV860</f>
        <v>4554</v>
      </c>
      <c r="D862" s="22">
        <f>'PC Geral'!AX860</f>
        <v>0</v>
      </c>
      <c r="E862" s="22">
        <f t="shared" ref="E862:E867" si="166">IF(D862&gt;=2487.9,2487.9*0.16,IF(D862&lt;2487.9,0))</f>
        <v>0</v>
      </c>
      <c r="F862" s="22">
        <f t="shared" ref="F862:F867" si="167">IF(D862&gt;=2487.9,2487.9*0.16,IF(D862&lt;2487.9,D862*0.16))</f>
        <v>0</v>
      </c>
    </row>
    <row r="863">
      <c r="A863" s="14" t="str">
        <f>'PC Geral'!A861</f>
        <v>2000.011-DT-CG</v>
      </c>
      <c r="B863" s="19" t="str">
        <f t="shared" si="1"/>
        <v>Leve B</v>
      </c>
      <c r="C863" s="22">
        <f>'PC Geral'!AV861</f>
        <v>9951.6</v>
      </c>
      <c r="D863" s="22">
        <f>'PC Geral'!AX861</f>
        <v>0</v>
      </c>
      <c r="E863" s="22">
        <f t="shared" si="166"/>
        <v>0</v>
      </c>
      <c r="F863" s="22">
        <f t="shared" si="167"/>
        <v>0</v>
      </c>
    </row>
    <row r="864">
      <c r="A864" s="14" t="str">
        <f>'PC Geral'!A862</f>
        <v>2000.012-DT-CG</v>
      </c>
      <c r="B864" s="19" t="str">
        <f t="shared" si="1"/>
        <v>Leve B</v>
      </c>
      <c r="C864" s="22">
        <f>'PC Geral'!AV862</f>
        <v>9951.6</v>
      </c>
      <c r="D864" s="22">
        <f>'PC Geral'!AX862</f>
        <v>0</v>
      </c>
      <c r="E864" s="22">
        <f t="shared" si="166"/>
        <v>0</v>
      </c>
      <c r="F864" s="22">
        <f t="shared" si="167"/>
        <v>0</v>
      </c>
    </row>
    <row r="865">
      <c r="A865" s="14" t="str">
        <f>'PC Geral'!A863</f>
        <v>2000.013-DT-CG</v>
      </c>
      <c r="B865" s="19" t="str">
        <f t="shared" si="1"/>
        <v>Leve B</v>
      </c>
      <c r="C865" s="22">
        <f>'PC Geral'!AV863</f>
        <v>9951.6</v>
      </c>
      <c r="D865" s="22">
        <f>'PC Geral'!AX863</f>
        <v>0</v>
      </c>
      <c r="E865" s="22">
        <f t="shared" si="166"/>
        <v>0</v>
      </c>
      <c r="F865" s="22">
        <f t="shared" si="167"/>
        <v>0</v>
      </c>
    </row>
    <row r="866">
      <c r="A866" s="14" t="str">
        <f>'PC Geral'!A864</f>
        <v>2000.014-DT-CG</v>
      </c>
      <c r="B866" s="19" t="str">
        <f t="shared" si="1"/>
        <v>Leve B</v>
      </c>
      <c r="C866" s="22">
        <f>'PC Geral'!AV864</f>
        <v>9951.6</v>
      </c>
      <c r="D866" s="22">
        <f>'PC Geral'!AX864</f>
        <v>0</v>
      </c>
      <c r="E866" s="22">
        <f t="shared" si="166"/>
        <v>0</v>
      </c>
      <c r="F866" s="22">
        <f t="shared" si="167"/>
        <v>0</v>
      </c>
    </row>
    <row r="867">
      <c r="A867" s="14" t="str">
        <f>'PC Geral'!A865</f>
        <v>2000.015-DT-CG</v>
      </c>
      <c r="B867" s="19" t="str">
        <f t="shared" si="1"/>
        <v>Leve B</v>
      </c>
      <c r="C867" s="22">
        <f>'PC Geral'!AV865</f>
        <v>9951.6</v>
      </c>
      <c r="D867" s="22">
        <f>'PC Geral'!AX865</f>
        <v>0</v>
      </c>
      <c r="E867" s="22">
        <f t="shared" si="166"/>
        <v>0</v>
      </c>
      <c r="F867" s="22">
        <f t="shared" si="167"/>
        <v>0</v>
      </c>
    </row>
    <row r="868">
      <c r="A868" s="14" t="str">
        <f>'PC Geral'!A866</f>
        <v>2000.016-DT-CG</v>
      </c>
      <c r="B868" s="19" t="str">
        <f t="shared" si="1"/>
        <v>Leve B</v>
      </c>
      <c r="C868" s="22">
        <f>'PC Geral'!AV866</f>
        <v>9951.6</v>
      </c>
      <c r="D868" s="22">
        <f>'PC Geral'!AX866</f>
        <v>0</v>
      </c>
      <c r="E868" s="22">
        <f t="shared" ref="E868:E869" si="168">IF(D868&gt;=1138.5,1138.5*0.16,IF(D868&lt;1138.5,0))</f>
        <v>0</v>
      </c>
      <c r="F868" s="22">
        <f t="shared" ref="F868:F869" si="169">IF(D868&gt;=1138.5,1138.5*0.16,IF(D868&lt;1138.5,D868*0.16))</f>
        <v>0</v>
      </c>
    </row>
    <row r="869">
      <c r="A869" s="14" t="str">
        <f>'PC Geral'!A867</f>
        <v>2000.017-DT-CG</v>
      </c>
      <c r="B869" s="19" t="str">
        <f t="shared" si="1"/>
        <v>Leve A</v>
      </c>
      <c r="C869" s="22">
        <f>'PC Geral'!AV867</f>
        <v>4554</v>
      </c>
      <c r="D869" s="22">
        <f>'PC Geral'!AX867</f>
        <v>0</v>
      </c>
      <c r="E869" s="22">
        <f t="shared" si="168"/>
        <v>0</v>
      </c>
      <c r="F869" s="22">
        <f t="shared" si="169"/>
        <v>0</v>
      </c>
    </row>
    <row r="870">
      <c r="A870" s="14" t="str">
        <f>'PC Geral'!A868</f>
        <v>2000.018-DT-CG</v>
      </c>
      <c r="B870" s="19" t="str">
        <f t="shared" si="1"/>
        <v>Leve A</v>
      </c>
      <c r="C870" s="22">
        <f>'PC Geral'!AV868</f>
        <v>4554</v>
      </c>
      <c r="D870" s="22">
        <f>'PC Geral'!AX868</f>
        <v>0</v>
      </c>
      <c r="E870" s="22">
        <f t="shared" ref="E870:E879" si="170">IF(D870&gt;=2487.9,2487.9*0.16,IF(D870&lt;2487.9,0))</f>
        <v>0</v>
      </c>
      <c r="F870" s="22">
        <f t="shared" ref="F870:F879" si="171">IF(D870&gt;=2487.9,2487.9*0.16,IF(D870&lt;2487.9,D870*0.16))</f>
        <v>0</v>
      </c>
    </row>
    <row r="871">
      <c r="A871" s="14" t="str">
        <f>'PC Geral'!A869</f>
        <v>2000.019-DT-CG</v>
      </c>
      <c r="B871" s="19" t="str">
        <f t="shared" si="1"/>
        <v>Leve B</v>
      </c>
      <c r="C871" s="22">
        <f>'PC Geral'!AV869</f>
        <v>9951.6</v>
      </c>
      <c r="D871" s="22">
        <f>'PC Geral'!AX869</f>
        <v>0</v>
      </c>
      <c r="E871" s="22">
        <f t="shared" si="170"/>
        <v>0</v>
      </c>
      <c r="F871" s="22">
        <f t="shared" si="171"/>
        <v>0</v>
      </c>
    </row>
    <row r="872">
      <c r="A872" s="14" t="str">
        <f>'PC Geral'!A870</f>
        <v>2000.020-DT-CG</v>
      </c>
      <c r="B872" s="19" t="str">
        <f t="shared" si="1"/>
        <v>Leve B</v>
      </c>
      <c r="C872" s="22">
        <f>'PC Geral'!AV870</f>
        <v>9951.6</v>
      </c>
      <c r="D872" s="22">
        <f>'PC Geral'!AX870</f>
        <v>0</v>
      </c>
      <c r="E872" s="22">
        <f t="shared" si="170"/>
        <v>0</v>
      </c>
      <c r="F872" s="22">
        <f t="shared" si="171"/>
        <v>0</v>
      </c>
    </row>
    <row r="873">
      <c r="A873" s="14" t="str">
        <f>'PC Geral'!A871</f>
        <v>2000.021-DT-CG</v>
      </c>
      <c r="B873" s="19" t="str">
        <f t="shared" si="1"/>
        <v>Leve B</v>
      </c>
      <c r="C873" s="22">
        <f>'PC Geral'!AV871</f>
        <v>9951.6</v>
      </c>
      <c r="D873" s="22">
        <f>'PC Geral'!AX871</f>
        <v>0</v>
      </c>
      <c r="E873" s="22">
        <f t="shared" si="170"/>
        <v>0</v>
      </c>
      <c r="F873" s="22">
        <f t="shared" si="171"/>
        <v>0</v>
      </c>
    </row>
    <row r="874">
      <c r="A874" s="14" t="str">
        <f>'PC Geral'!A872</f>
        <v>2000.022-DT-CG</v>
      </c>
      <c r="B874" s="19" t="str">
        <f t="shared" si="1"/>
        <v>Leve B</v>
      </c>
      <c r="C874" s="22">
        <f>'PC Geral'!AV872</f>
        <v>9951.6</v>
      </c>
      <c r="D874" s="22">
        <f>'PC Geral'!AX872</f>
        <v>0</v>
      </c>
      <c r="E874" s="22">
        <f t="shared" si="170"/>
        <v>0</v>
      </c>
      <c r="F874" s="22">
        <f t="shared" si="171"/>
        <v>0</v>
      </c>
    </row>
    <row r="875">
      <c r="A875" s="14" t="str">
        <f>'PC Geral'!A873</f>
        <v>2000.023-DT-CG</v>
      </c>
      <c r="B875" s="19" t="str">
        <f t="shared" si="1"/>
        <v>Leve B</v>
      </c>
      <c r="C875" s="22">
        <f>'PC Geral'!AV873</f>
        <v>9951.6</v>
      </c>
      <c r="D875" s="22">
        <f>'PC Geral'!AX873</f>
        <v>0</v>
      </c>
      <c r="E875" s="22">
        <f t="shared" si="170"/>
        <v>0</v>
      </c>
      <c r="F875" s="22">
        <f t="shared" si="171"/>
        <v>0</v>
      </c>
    </row>
    <row r="876">
      <c r="A876" s="14" t="str">
        <f>'PC Geral'!A874</f>
        <v>2000.024-DT-CG</v>
      </c>
      <c r="B876" s="19" t="str">
        <f t="shared" si="1"/>
        <v>Leve B</v>
      </c>
      <c r="C876" s="22">
        <f>'PC Geral'!AV874</f>
        <v>9951.6</v>
      </c>
      <c r="D876" s="22">
        <f>'PC Geral'!AX874</f>
        <v>0</v>
      </c>
      <c r="E876" s="22">
        <f t="shared" si="170"/>
        <v>0</v>
      </c>
      <c r="F876" s="22">
        <f t="shared" si="171"/>
        <v>0</v>
      </c>
    </row>
    <row r="877">
      <c r="A877" s="14" t="str">
        <f>'PC Geral'!A875</f>
        <v>2000.025-DT-CG</v>
      </c>
      <c r="B877" s="19" t="str">
        <f t="shared" si="1"/>
        <v>Leve B</v>
      </c>
      <c r="C877" s="22">
        <f>'PC Geral'!AV875</f>
        <v>9951.6</v>
      </c>
      <c r="D877" s="22">
        <f>'PC Geral'!AX875</f>
        <v>0</v>
      </c>
      <c r="E877" s="22">
        <f t="shared" si="170"/>
        <v>0</v>
      </c>
      <c r="F877" s="22">
        <f t="shared" si="171"/>
        <v>0</v>
      </c>
    </row>
    <row r="878">
      <c r="A878" s="14" t="str">
        <f>'PC Geral'!A876</f>
        <v>2000.026-DT-CG</v>
      </c>
      <c r="B878" s="19" t="str">
        <f t="shared" si="1"/>
        <v>Leve B</v>
      </c>
      <c r="C878" s="22">
        <f>'PC Geral'!AV876</f>
        <v>9951.6</v>
      </c>
      <c r="D878" s="22">
        <f>'PC Geral'!AX876</f>
        <v>0</v>
      </c>
      <c r="E878" s="22">
        <f t="shared" si="170"/>
        <v>0</v>
      </c>
      <c r="F878" s="22">
        <f t="shared" si="171"/>
        <v>0</v>
      </c>
    </row>
    <row r="879">
      <c r="A879" s="14" t="str">
        <f>'PC Geral'!A877</f>
        <v>2000.027-DT-CG</v>
      </c>
      <c r="B879" s="19" t="str">
        <f t="shared" si="1"/>
        <v>Leve B</v>
      </c>
      <c r="C879" s="22">
        <f>'PC Geral'!AV877</f>
        <v>9951.6</v>
      </c>
      <c r="D879" s="22">
        <f>'PC Geral'!AX877</f>
        <v>0</v>
      </c>
      <c r="E879" s="22">
        <f t="shared" si="170"/>
        <v>0</v>
      </c>
      <c r="F879" s="22">
        <f t="shared" si="171"/>
        <v>0</v>
      </c>
    </row>
    <row r="880">
      <c r="A880" s="14" t="str">
        <f>'PC Geral'!A878</f>
        <v>2000.028-DT-CG</v>
      </c>
      <c r="B880" s="19" t="str">
        <f t="shared" si="1"/>
        <v>Leve B</v>
      </c>
      <c r="C880" s="22">
        <f>'PC Geral'!AV878</f>
        <v>9951.6</v>
      </c>
      <c r="D880" s="22">
        <f>'PC Geral'!AX878</f>
        <v>0</v>
      </c>
      <c r="E880" s="22">
        <f>IF(D880&gt;=1138.5,1138.5*0.16,IF(D880&lt;1138.5,0))</f>
        <v>0</v>
      </c>
      <c r="F880" s="22">
        <f>IF(D880&gt;=1138.5,1138.5*0.16,IF(D880&lt;1138.5,D880*0.16))</f>
        <v>0</v>
      </c>
    </row>
    <row r="881">
      <c r="A881" s="14" t="str">
        <f>'PC Geral'!A879</f>
        <v>2000.029-DT-CG</v>
      </c>
      <c r="B881" s="19" t="str">
        <f t="shared" si="1"/>
        <v>Leve A</v>
      </c>
      <c r="C881" s="22">
        <f>'PC Geral'!AV879</f>
        <v>4554</v>
      </c>
      <c r="D881" s="22">
        <f>'PC Geral'!AX879</f>
        <v>0</v>
      </c>
      <c r="E881" s="22">
        <f t="shared" ref="E881:E882" si="172">IF(D881&gt;=2487.9,2487.9*0.16,IF(D881&lt;2487.9,0))</f>
        <v>0</v>
      </c>
      <c r="F881" s="22">
        <f t="shared" ref="F881:F882" si="173">IF(D881&gt;=2487.9,2487.9*0.16,IF(D881&lt;2487.9,D881*0.16))</f>
        <v>0</v>
      </c>
    </row>
    <row r="882">
      <c r="A882" s="14" t="str">
        <f>'PC Geral'!A880</f>
        <v>2000.030-DT-CG</v>
      </c>
      <c r="B882" s="19" t="str">
        <f t="shared" si="1"/>
        <v>Leve B</v>
      </c>
      <c r="C882" s="22">
        <f>'PC Geral'!AV880</f>
        <v>9951.6</v>
      </c>
      <c r="D882" s="22">
        <f>'PC Geral'!AX880</f>
        <v>0</v>
      </c>
      <c r="E882" s="22">
        <f t="shared" si="172"/>
        <v>0</v>
      </c>
      <c r="F882" s="22">
        <f t="shared" si="173"/>
        <v>0</v>
      </c>
    </row>
    <row r="883">
      <c r="A883" s="14" t="str">
        <f>'PC Geral'!A881</f>
        <v>2000.031-DT-CG</v>
      </c>
      <c r="B883" s="19" t="str">
        <f t="shared" si="1"/>
        <v>Leve B</v>
      </c>
      <c r="C883" s="22">
        <f>'PC Geral'!AV881</f>
        <v>9951.6</v>
      </c>
      <c r="D883" s="22">
        <f>'PC Geral'!AX881</f>
        <v>0</v>
      </c>
      <c r="E883" s="22">
        <f t="shared" ref="E883:E884" si="174">IF(D883&gt;=1138.5,1138.5*0.16,IF(D883&lt;1138.5,0))</f>
        <v>0</v>
      </c>
      <c r="F883" s="22">
        <f t="shared" ref="F883:F884" si="175">IF(D883&gt;=1138.5,1138.5*0.16,IF(D883&lt;1138.5,D883*0.16))</f>
        <v>0</v>
      </c>
    </row>
    <row r="884">
      <c r="A884" s="14" t="str">
        <f>'PC Geral'!A882</f>
        <v>2000.032-DT-CG</v>
      </c>
      <c r="B884" s="19" t="str">
        <f t="shared" si="1"/>
        <v>Leve A</v>
      </c>
      <c r="C884" s="22">
        <f>'PC Geral'!AV882</f>
        <v>4554</v>
      </c>
      <c r="D884" s="22">
        <f>'PC Geral'!AX882</f>
        <v>0</v>
      </c>
      <c r="E884" s="22">
        <f t="shared" si="174"/>
        <v>0</v>
      </c>
      <c r="F884" s="22">
        <f t="shared" si="175"/>
        <v>0</v>
      </c>
    </row>
    <row r="885">
      <c r="A885" s="14" t="str">
        <f>'PC Geral'!A883</f>
        <v>2000.033-DT-CG</v>
      </c>
      <c r="B885" s="19" t="str">
        <f t="shared" si="1"/>
        <v>Leve A</v>
      </c>
      <c r="C885" s="22">
        <f>'PC Geral'!AV883</f>
        <v>4554</v>
      </c>
      <c r="D885" s="22">
        <f>'PC Geral'!AX883</f>
        <v>0</v>
      </c>
      <c r="E885" s="22">
        <f>IF(D885&gt;=2487.9,2487.9*0.16,IF(D885&lt;2487.9,0))</f>
        <v>0</v>
      </c>
      <c r="F885" s="22">
        <f>IF(D885&gt;=2487.9,2487.9*0.16,IF(D885&lt;2487.9,D885*0.16))</f>
        <v>0</v>
      </c>
    </row>
    <row r="886">
      <c r="A886" s="14" t="str">
        <f>'PC Geral'!A884</f>
        <v>2000.034-DT-CG</v>
      </c>
      <c r="B886" s="19" t="str">
        <f t="shared" si="1"/>
        <v>Leve B</v>
      </c>
      <c r="C886" s="22">
        <f>'PC Geral'!AV884</f>
        <v>9951.6</v>
      </c>
      <c r="D886" s="22">
        <f>'PC Geral'!AX884</f>
        <v>0</v>
      </c>
      <c r="E886" s="22">
        <f>IF(D886&gt;=1138.5,1138.5*0.16,IF(D886&lt;1138.5,0))</f>
        <v>0</v>
      </c>
      <c r="F886" s="22">
        <f>IF(D886&gt;=1138.5,1138.5*0.16,IF(D886&lt;1138.5,D886*0.16))</f>
        <v>0</v>
      </c>
    </row>
    <row r="887">
      <c r="A887" s="14" t="str">
        <f>'PC Geral'!A885</f>
        <v>2000.035-DT-CG</v>
      </c>
      <c r="B887" s="19" t="str">
        <f t="shared" si="1"/>
        <v>Leve A</v>
      </c>
      <c r="C887" s="22">
        <f>'PC Geral'!AV885</f>
        <v>4554</v>
      </c>
      <c r="D887" s="22">
        <f>'PC Geral'!AX885</f>
        <v>0</v>
      </c>
      <c r="E887" s="22">
        <f>IF(D887&gt;=2487.9,2487.9*0.16,IF(D887&lt;2487.9,0))</f>
        <v>0</v>
      </c>
      <c r="F887" s="22">
        <f>IF(D887&gt;=2487.9,2487.9*0.16,IF(D887&lt;2487.9,D887*0.16))</f>
        <v>0</v>
      </c>
    </row>
    <row r="888">
      <c r="A888" s="14" t="str">
        <f>'PC Geral'!A886</f>
        <v>2000.036-DT-CG</v>
      </c>
      <c r="B888" s="19" t="str">
        <f t="shared" si="1"/>
        <v>Leve B</v>
      </c>
      <c r="C888" s="22">
        <f>'PC Geral'!AV886</f>
        <v>9951.6</v>
      </c>
      <c r="D888" s="22">
        <f>'PC Geral'!AX886</f>
        <v>0</v>
      </c>
      <c r="E888" s="22">
        <f t="shared" ref="E888:E889" si="176">IF(D888&gt;=1138.5,1138.5*0.16,IF(D888&lt;1138.5,0))</f>
        <v>0</v>
      </c>
      <c r="F888" s="22">
        <f t="shared" ref="F888:F889" si="177">IF(D888&gt;=1138.5,1138.5*0.16,IF(D888&lt;1138.5,D888*0.16))</f>
        <v>0</v>
      </c>
    </row>
    <row r="889">
      <c r="A889" s="14" t="str">
        <f>'PC Geral'!A887</f>
        <v>2000.037-DT-CG</v>
      </c>
      <c r="B889" s="19" t="str">
        <f t="shared" si="1"/>
        <v>Leve A</v>
      </c>
      <c r="C889" s="22">
        <f>'PC Geral'!AV887</f>
        <v>4554</v>
      </c>
      <c r="D889" s="22">
        <f>'PC Geral'!AX887</f>
        <v>0</v>
      </c>
      <c r="E889" s="22">
        <f t="shared" si="176"/>
        <v>0</v>
      </c>
      <c r="F889" s="22">
        <f t="shared" si="177"/>
        <v>0</v>
      </c>
    </row>
    <row r="890">
      <c r="A890" s="14" t="str">
        <f>'PC Geral'!A888</f>
        <v>2000.038-DT-CG</v>
      </c>
      <c r="B890" s="19" t="str">
        <f t="shared" si="1"/>
        <v>Leve A</v>
      </c>
      <c r="C890" s="22">
        <f>'PC Geral'!AV888</f>
        <v>4554</v>
      </c>
      <c r="D890" s="22">
        <f>'PC Geral'!AX888</f>
        <v>0</v>
      </c>
      <c r="E890" s="22">
        <f t="shared" ref="E890:E891" si="178">IF(D890&gt;=2487.9,2487.9*0.16,IF(D890&lt;2487.9,0))</f>
        <v>0</v>
      </c>
      <c r="F890" s="22">
        <f t="shared" ref="F890:F891" si="179">IF(D890&gt;=2487.9,2487.9*0.16,IF(D890&lt;2487.9,D890*0.16))</f>
        <v>0</v>
      </c>
    </row>
    <row r="891">
      <c r="A891" s="14" t="str">
        <f>'PC Geral'!A889</f>
        <v>2000.039-DT-CG</v>
      </c>
      <c r="B891" s="19" t="str">
        <f t="shared" si="1"/>
        <v>Leve B</v>
      </c>
      <c r="C891" s="22">
        <f>'PC Geral'!AV889</f>
        <v>9951.6</v>
      </c>
      <c r="D891" s="22">
        <f>'PC Geral'!AX889</f>
        <v>0</v>
      </c>
      <c r="E891" s="22">
        <f t="shared" si="178"/>
        <v>0</v>
      </c>
      <c r="F891" s="22">
        <f t="shared" si="179"/>
        <v>0</v>
      </c>
    </row>
    <row r="892">
      <c r="A892" s="14" t="str">
        <f>'PC Geral'!A890</f>
        <v>2000.040-DT-CG</v>
      </c>
      <c r="B892" s="19" t="str">
        <f t="shared" si="1"/>
        <v>Leve B</v>
      </c>
      <c r="C892" s="22">
        <f>'PC Geral'!AV890</f>
        <v>9951.6</v>
      </c>
      <c r="D892" s="22">
        <f>'PC Geral'!AX890</f>
        <v>0</v>
      </c>
      <c r="E892" s="22">
        <f>IF(D892&gt;=1138.5,1138.5*0.16,IF(D892&lt;1138.5,0))</f>
        <v>0</v>
      </c>
      <c r="F892" s="22">
        <f>IF(D892&gt;=1138.5,1138.5*0.16,IF(D892&lt;1138.5,D892*0.16))</f>
        <v>0</v>
      </c>
    </row>
    <row r="893">
      <c r="A893" s="14" t="str">
        <f>'PC Geral'!A891</f>
        <v>2000.041-DT-CG</v>
      </c>
      <c r="B893" s="19" t="str">
        <f t="shared" si="1"/>
        <v>Leve A</v>
      </c>
      <c r="C893" s="22">
        <f>'PC Geral'!AV891</f>
        <v>4554</v>
      </c>
      <c r="D893" s="22">
        <f>'PC Geral'!AX891</f>
        <v>0</v>
      </c>
      <c r="E893" s="22">
        <f t="shared" ref="E893:E895" si="180">IF(D893&gt;=2487.9,2487.9*0.16,IF(D893&lt;2487.9,0))</f>
        <v>0</v>
      </c>
      <c r="F893" s="22">
        <f t="shared" ref="F893:F895" si="181">IF(D893&gt;=2487.9,2487.9*0.16,IF(D893&lt;2487.9,D893*0.16))</f>
        <v>0</v>
      </c>
    </row>
    <row r="894">
      <c r="A894" s="14" t="str">
        <f>'PC Geral'!A892</f>
        <v>2000.042-DT-CG</v>
      </c>
      <c r="B894" s="19" t="str">
        <f t="shared" si="1"/>
        <v>Leve B</v>
      </c>
      <c r="C894" s="22">
        <f>'PC Geral'!AV892</f>
        <v>9951.6</v>
      </c>
      <c r="D894" s="22">
        <f>'PC Geral'!AX892</f>
        <v>0</v>
      </c>
      <c r="E894" s="22">
        <f t="shared" si="180"/>
        <v>0</v>
      </c>
      <c r="F894" s="22">
        <f t="shared" si="181"/>
        <v>0</v>
      </c>
    </row>
    <row r="895">
      <c r="A895" s="14" t="str">
        <f>'PC Geral'!A893</f>
        <v>2000.043-DT-CG</v>
      </c>
      <c r="B895" s="19" t="str">
        <f t="shared" si="1"/>
        <v>Leve B</v>
      </c>
      <c r="C895" s="22">
        <f>'PC Geral'!AV893</f>
        <v>9951.6</v>
      </c>
      <c r="D895" s="22">
        <f>'PC Geral'!AX893</f>
        <v>0</v>
      </c>
      <c r="E895" s="22">
        <f t="shared" si="180"/>
        <v>0</v>
      </c>
      <c r="F895" s="22">
        <f t="shared" si="181"/>
        <v>0</v>
      </c>
    </row>
    <row r="896">
      <c r="A896" s="14" t="str">
        <f>'PC Geral'!A894</f>
        <v>2000.044-DT-CG</v>
      </c>
      <c r="B896" s="19" t="str">
        <f t="shared" si="1"/>
        <v>Leve B</v>
      </c>
      <c r="C896" s="22">
        <f>'PC Geral'!AV894</f>
        <v>9951.6</v>
      </c>
      <c r="D896" s="22">
        <f>'PC Geral'!AX894</f>
        <v>0</v>
      </c>
      <c r="E896" s="22">
        <f>IF(D896&gt;=1138.5,1138.5*0.16,IF(D896&lt;1138.5,0))</f>
        <v>0</v>
      </c>
      <c r="F896" s="22">
        <f>IF(D896&gt;=1138.5,1138.5*0.16,IF(D896&lt;1138.5,D896*0.16))</f>
        <v>0</v>
      </c>
    </row>
    <row r="897">
      <c r="A897" s="14" t="str">
        <f>'PC Geral'!A895</f>
        <v>2000.045-DT-CG</v>
      </c>
      <c r="B897" s="19" t="str">
        <f t="shared" si="1"/>
        <v>Leve A</v>
      </c>
      <c r="C897" s="22">
        <f>'PC Geral'!AV895</f>
        <v>4554</v>
      </c>
      <c r="D897" s="22">
        <f>'PC Geral'!AX895</f>
        <v>0</v>
      </c>
      <c r="E897" s="22">
        <f>IF(D897&gt;=2487.9,2487.9*0.16,IF(D897&lt;2487.9,0))</f>
        <v>0</v>
      </c>
      <c r="F897" s="22">
        <f>IF(D897&gt;=2487.9,2487.9*0.16,IF(D897&lt;2487.9,D897*0.16))</f>
        <v>0</v>
      </c>
    </row>
    <row r="898">
      <c r="A898" s="14" t="str">
        <f>'PC Geral'!A896</f>
        <v>2000.046-DT-CG</v>
      </c>
      <c r="B898" s="19" t="str">
        <f t="shared" si="1"/>
        <v>Leve B</v>
      </c>
      <c r="C898" s="22">
        <f>'PC Geral'!AV896</f>
        <v>9951.6</v>
      </c>
      <c r="D898" s="22">
        <f>'PC Geral'!AX896</f>
        <v>0</v>
      </c>
      <c r="E898" s="22">
        <f>IF(D898&gt;=1138.5,1138.5*0.16,IF(D898&lt;1138.5,0))</f>
        <v>0</v>
      </c>
      <c r="F898" s="22">
        <f>IF(D898&gt;=1138.5,1138.5*0.16,IF(D898&lt;1138.5,D898*0.16))</f>
        <v>0</v>
      </c>
    </row>
    <row r="899">
      <c r="A899" s="14" t="str">
        <f>'PC Geral'!A897</f>
        <v>2000.047-DT-CG</v>
      </c>
      <c r="B899" s="19" t="str">
        <f t="shared" si="1"/>
        <v>Leve A</v>
      </c>
      <c r="C899" s="22">
        <f>'PC Geral'!AV897</f>
        <v>4554</v>
      </c>
      <c r="D899" s="22">
        <f>'PC Geral'!AX897</f>
        <v>0</v>
      </c>
      <c r="E899" s="22">
        <f t="shared" ref="E899:E901" si="182">IF(D899&gt;=2487.9,2487.9*0.16,IF(D899&lt;2487.9,0))</f>
        <v>0</v>
      </c>
      <c r="F899" s="22">
        <f t="shared" ref="F899:F901" si="183">IF(D899&gt;=2487.9,2487.9*0.16,IF(D899&lt;2487.9,D899*0.16))</f>
        <v>0</v>
      </c>
    </row>
    <row r="900">
      <c r="A900" s="14" t="str">
        <f>'PC Geral'!A898</f>
        <v>2000.048-DT-CG</v>
      </c>
      <c r="B900" s="19" t="str">
        <f t="shared" si="1"/>
        <v>Leve B</v>
      </c>
      <c r="C900" s="22">
        <f>'PC Geral'!AV898</f>
        <v>9951.6</v>
      </c>
      <c r="D900" s="22">
        <f>'PC Geral'!AX898</f>
        <v>0</v>
      </c>
      <c r="E900" s="22">
        <f t="shared" si="182"/>
        <v>0</v>
      </c>
      <c r="F900" s="22">
        <f t="shared" si="183"/>
        <v>0</v>
      </c>
    </row>
    <row r="901">
      <c r="A901" s="14" t="str">
        <f>'PC Geral'!A899</f>
        <v>2000.049-DT-CG</v>
      </c>
      <c r="B901" s="19" t="str">
        <f t="shared" si="1"/>
        <v>Leve B</v>
      </c>
      <c r="C901" s="22">
        <f>'PC Geral'!AV899</f>
        <v>9951.6</v>
      </c>
      <c r="D901" s="22">
        <f>'PC Geral'!AX899</f>
        <v>0</v>
      </c>
      <c r="E901" s="22">
        <f t="shared" si="182"/>
        <v>0</v>
      </c>
      <c r="F901" s="22">
        <f t="shared" si="183"/>
        <v>0</v>
      </c>
    </row>
    <row r="902">
      <c r="A902" s="14" t="str">
        <f>'PC Geral'!A900</f>
        <v>2000.050-DT-CG</v>
      </c>
      <c r="B902" s="19" t="str">
        <f t="shared" si="1"/>
        <v>Leve B</v>
      </c>
      <c r="C902" s="22">
        <f>'PC Geral'!AV900</f>
        <v>9951.6</v>
      </c>
      <c r="D902" s="22">
        <f>'PC Geral'!AX900</f>
        <v>0</v>
      </c>
      <c r="E902" s="22">
        <f>IF(D902&gt;=1138.5,1138.5*0.16,IF(D902&lt;1138.5,0))</f>
        <v>0</v>
      </c>
      <c r="F902" s="22">
        <f>IF(D902&gt;=1138.5,1138.5*0.16,IF(D902&lt;1138.5,D902*0.16))</f>
        <v>0</v>
      </c>
    </row>
    <row r="903">
      <c r="A903" s="14" t="str">
        <f>'PC Geral'!A901</f>
        <v>2000.051-DT-CG</v>
      </c>
      <c r="B903" s="19" t="str">
        <f t="shared" si="1"/>
        <v>Leve A</v>
      </c>
      <c r="C903" s="22">
        <f>'PC Geral'!AV901</f>
        <v>4554</v>
      </c>
      <c r="D903" s="22">
        <f>'PC Geral'!AX901</f>
        <v>0</v>
      </c>
      <c r="E903" s="22">
        <f>IF(D903&gt;=2487.9,2487.9*0.16,IF(D903&lt;2487.9,0))</f>
        <v>0</v>
      </c>
      <c r="F903" s="22">
        <f>IF(D903&gt;=2487.9,2487.9*0.16,IF(D903&lt;2487.9,D903*0.16))</f>
        <v>0</v>
      </c>
    </row>
    <row r="904">
      <c r="A904" s="14" t="str">
        <f>'PC Geral'!A902</f>
        <v>2000.052-DT-CG</v>
      </c>
      <c r="B904" s="19" t="str">
        <f t="shared" si="1"/>
        <v>Leve B</v>
      </c>
      <c r="C904" s="22">
        <f>'PC Geral'!AV902</f>
        <v>9951.6</v>
      </c>
      <c r="D904" s="22">
        <f>'PC Geral'!AX902</f>
        <v>0</v>
      </c>
      <c r="E904" s="22">
        <f>IF(D904&gt;=1138.5,1138.5*0.16,IF(D904&lt;1138.5,0))</f>
        <v>0</v>
      </c>
      <c r="F904" s="22">
        <f>IF(D904&gt;=1138.5,1138.5*0.16,IF(D904&lt;1138.5,D904*0.16))</f>
        <v>0</v>
      </c>
    </row>
    <row r="905">
      <c r="A905" s="14" t="str">
        <f>'PC Geral'!A903</f>
        <v>2000.053-DT-CG</v>
      </c>
      <c r="B905" s="19" t="str">
        <f t="shared" si="1"/>
        <v>Leve A</v>
      </c>
      <c r="C905" s="22">
        <f>'PC Geral'!AV903</f>
        <v>4554</v>
      </c>
      <c r="D905" s="22">
        <f>'PC Geral'!AX903</f>
        <v>0</v>
      </c>
      <c r="E905" s="22">
        <f>IF(D905&gt;=2487.9,2487.9*0.16,IF(D905&lt;2487.9,0))</f>
        <v>0</v>
      </c>
      <c r="F905" s="22">
        <f>IF(D905&gt;=2487.9,2487.9*0.16,IF(D905&lt;2487.9,D905*0.16))</f>
        <v>0</v>
      </c>
    </row>
    <row r="906">
      <c r="A906" s="14" t="str">
        <f>'PC Geral'!A904</f>
        <v>2000.054-DT-CG</v>
      </c>
      <c r="B906" s="19" t="str">
        <f t="shared" si="1"/>
        <v>Leve B</v>
      </c>
      <c r="C906" s="22">
        <f>'PC Geral'!AV904</f>
        <v>9951.6</v>
      </c>
      <c r="D906" s="22">
        <f>'PC Geral'!AX904</f>
        <v>0</v>
      </c>
      <c r="E906" s="22">
        <f t="shared" ref="E906:E909" si="184">IF(D906&gt;=1138.5,1138.5*0.16,IF(D906&lt;1138.5,0))</f>
        <v>0</v>
      </c>
      <c r="F906" s="22">
        <f t="shared" ref="F906:F909" si="185">IF(D906&gt;=1138.5,1138.5*0.16,IF(D906&lt;1138.5,D906*0.16))</f>
        <v>0</v>
      </c>
    </row>
    <row r="907">
      <c r="A907" s="14" t="str">
        <f>'PC Geral'!A905</f>
        <v>2000.055-DT-CG</v>
      </c>
      <c r="B907" s="19" t="str">
        <f t="shared" si="1"/>
        <v>Leve A</v>
      </c>
      <c r="C907" s="22">
        <f>'PC Geral'!AV905</f>
        <v>4554</v>
      </c>
      <c r="D907" s="22">
        <f>'PC Geral'!AX905</f>
        <v>0</v>
      </c>
      <c r="E907" s="22">
        <f t="shared" si="184"/>
        <v>0</v>
      </c>
      <c r="F907" s="22">
        <f t="shared" si="185"/>
        <v>0</v>
      </c>
    </row>
    <row r="908">
      <c r="A908" s="14" t="str">
        <f>'PC Geral'!A906</f>
        <v>2000.056-DT-CG</v>
      </c>
      <c r="B908" s="19" t="str">
        <f t="shared" si="1"/>
        <v>Leve A</v>
      </c>
      <c r="C908" s="22">
        <f>'PC Geral'!AV906</f>
        <v>4554</v>
      </c>
      <c r="D908" s="22">
        <f>'PC Geral'!AX906</f>
        <v>0</v>
      </c>
      <c r="E908" s="22">
        <f t="shared" si="184"/>
        <v>0</v>
      </c>
      <c r="F908" s="22">
        <f t="shared" si="185"/>
        <v>0</v>
      </c>
    </row>
    <row r="909">
      <c r="A909" s="14" t="str">
        <f>'PC Geral'!A907</f>
        <v>2000.057-DT-CG</v>
      </c>
      <c r="B909" s="19" t="str">
        <f t="shared" si="1"/>
        <v>Leve A</v>
      </c>
      <c r="C909" s="22">
        <f>'PC Geral'!AV907</f>
        <v>4554</v>
      </c>
      <c r="D909" s="22">
        <f>'PC Geral'!AX907</f>
        <v>0</v>
      </c>
      <c r="E909" s="22">
        <f t="shared" si="184"/>
        <v>0</v>
      </c>
      <c r="F909" s="22">
        <f t="shared" si="185"/>
        <v>0</v>
      </c>
    </row>
    <row r="910">
      <c r="A910" s="14" t="str">
        <f>'PC Geral'!A908</f>
        <v>2000.058-DT-CG</v>
      </c>
      <c r="B910" s="19" t="str">
        <f t="shared" si="1"/>
        <v>Leve A</v>
      </c>
      <c r="C910" s="22">
        <f>'PC Geral'!AV908</f>
        <v>4554</v>
      </c>
      <c r="D910" s="22">
        <f>'PC Geral'!AX908</f>
        <v>0</v>
      </c>
      <c r="E910" s="22">
        <f>IF(D910&gt;=2487.9,2487.9*0.16,IF(D910&lt;2487.9,0))</f>
        <v>0</v>
      </c>
      <c r="F910" s="22">
        <f>IF(D910&gt;=2487.9,2487.9*0.16,IF(D910&lt;2487.9,D910*0.16))</f>
        <v>0</v>
      </c>
    </row>
    <row r="911">
      <c r="A911" s="14" t="str">
        <f>'PC Geral'!A909</f>
        <v>2000.059-DT-CG</v>
      </c>
      <c r="B911" s="19" t="str">
        <f t="shared" si="1"/>
        <v>Leve B</v>
      </c>
      <c r="C911" s="22">
        <f>'PC Geral'!AV909</f>
        <v>9951.6</v>
      </c>
      <c r="D911" s="22">
        <f>'PC Geral'!AX909</f>
        <v>0</v>
      </c>
      <c r="E911" s="22">
        <f t="shared" ref="E911:E915" si="186">IF(D911&gt;=1138.5,1138.5*0.16,IF(D911&lt;1138.5,0))</f>
        <v>0</v>
      </c>
      <c r="F911" s="22">
        <f t="shared" ref="F911:F915" si="187">IF(D911&gt;=1138.5,1138.5*0.16,IF(D911&lt;1138.5,D911*0.16))</f>
        <v>0</v>
      </c>
    </row>
    <row r="912">
      <c r="A912" s="14" t="str">
        <f>'PC Geral'!A910</f>
        <v>2000.060-DT-CG</v>
      </c>
      <c r="B912" s="19" t="str">
        <f t="shared" si="1"/>
        <v>Leve A</v>
      </c>
      <c r="C912" s="22">
        <f>'PC Geral'!AV910</f>
        <v>4554</v>
      </c>
      <c r="D912" s="22">
        <f>'PC Geral'!AX910</f>
        <v>0</v>
      </c>
      <c r="E912" s="22">
        <f t="shared" si="186"/>
        <v>0</v>
      </c>
      <c r="F912" s="22">
        <f t="shared" si="187"/>
        <v>0</v>
      </c>
    </row>
    <row r="913">
      <c r="A913" s="14" t="str">
        <f>'PC Geral'!A911</f>
        <v>2000.061-DT-CG</v>
      </c>
      <c r="B913" s="19" t="str">
        <f t="shared" si="1"/>
        <v>Leve A</v>
      </c>
      <c r="C913" s="22">
        <f>'PC Geral'!AV911</f>
        <v>4554</v>
      </c>
      <c r="D913" s="22">
        <f>'PC Geral'!AX911</f>
        <v>0</v>
      </c>
      <c r="E913" s="22">
        <f t="shared" si="186"/>
        <v>0</v>
      </c>
      <c r="F913" s="22">
        <f t="shared" si="187"/>
        <v>0</v>
      </c>
    </row>
    <row r="914">
      <c r="A914" s="14" t="str">
        <f>'PC Geral'!A912</f>
        <v>2000.062-DT-CG</v>
      </c>
      <c r="B914" s="19" t="str">
        <f t="shared" si="1"/>
        <v>Leve A</v>
      </c>
      <c r="C914" s="22">
        <f>'PC Geral'!AV912</f>
        <v>4554</v>
      </c>
      <c r="D914" s="22">
        <f>'PC Geral'!AX912</f>
        <v>0</v>
      </c>
      <c r="E914" s="22">
        <f t="shared" si="186"/>
        <v>0</v>
      </c>
      <c r="F914" s="22">
        <f t="shared" si="187"/>
        <v>0</v>
      </c>
    </row>
    <row r="915">
      <c r="A915" s="14" t="str">
        <f>'PC Geral'!A913</f>
        <v>2000.063-DT-CG</v>
      </c>
      <c r="B915" s="19" t="str">
        <f t="shared" si="1"/>
        <v>Leve A</v>
      </c>
      <c r="C915" s="22">
        <f>'PC Geral'!AV913</f>
        <v>4554</v>
      </c>
      <c r="D915" s="22">
        <f>'PC Geral'!AX913</f>
        <v>0</v>
      </c>
      <c r="E915" s="22">
        <f t="shared" si="186"/>
        <v>0</v>
      </c>
      <c r="F915" s="22">
        <f t="shared" si="187"/>
        <v>0</v>
      </c>
    </row>
    <row r="916">
      <c r="A916" s="14" t="str">
        <f>'PC Geral'!A914</f>
        <v>2000.064-DT-CG</v>
      </c>
      <c r="B916" s="19" t="str">
        <f t="shared" si="1"/>
        <v>Leve A</v>
      </c>
      <c r="C916" s="22">
        <f>'PC Geral'!AV914</f>
        <v>4554</v>
      </c>
      <c r="D916" s="22">
        <f>'PC Geral'!AX914</f>
        <v>0</v>
      </c>
      <c r="E916" s="22">
        <f>IF(D916&gt;=2487.9,2487.9*0.16,IF(D916&lt;2487.9,0))</f>
        <v>0</v>
      </c>
      <c r="F916" s="22">
        <f>IF(D916&gt;=2487.9,2487.9*0.16,IF(D916&lt;2487.9,D916*0.16))</f>
        <v>0</v>
      </c>
    </row>
    <row r="917">
      <c r="A917" s="14" t="str">
        <f>'PC Geral'!A915</f>
        <v>2000.065-DT-CG</v>
      </c>
      <c r="B917" s="19" t="str">
        <f t="shared" si="1"/>
        <v>Leve B</v>
      </c>
      <c r="C917" s="22">
        <f>'PC Geral'!AV915</f>
        <v>9951.6</v>
      </c>
      <c r="D917" s="22">
        <f>'PC Geral'!AX915</f>
        <v>0</v>
      </c>
      <c r="E917" s="22">
        <f>IF(D917&gt;=1138.5,1138.5*0.16,IF(D917&lt;1138.5,0))</f>
        <v>0</v>
      </c>
      <c r="F917" s="22">
        <f>IF(D917&gt;=1138.5,1138.5*0.16,IF(D917&lt;1138.5,D917*0.16))</f>
        <v>0</v>
      </c>
    </row>
    <row r="918">
      <c r="A918" s="14" t="str">
        <f>'PC Geral'!A916</f>
        <v>2000.066-DT-CG</v>
      </c>
      <c r="B918" s="19" t="str">
        <f t="shared" si="1"/>
        <v>Leve A</v>
      </c>
      <c r="C918" s="22">
        <f>'PC Geral'!AV916</f>
        <v>4554</v>
      </c>
      <c r="D918" s="22">
        <f>'PC Geral'!AX916</f>
        <v>0</v>
      </c>
      <c r="E918" s="22">
        <f>IF(D918&gt;=2487.9,2487.9*0.16,IF(D918&lt;2487.9,0))</f>
        <v>0</v>
      </c>
      <c r="F918" s="22">
        <f>IF(D918&gt;=2487.9,2487.9*0.16,IF(D918&lt;2487.9,D918*0.16))</f>
        <v>0</v>
      </c>
    </row>
    <row r="919">
      <c r="A919" s="14" t="str">
        <f>'PC Geral'!A917</f>
        <v>2000.067-DT-CG</v>
      </c>
      <c r="B919" s="19" t="str">
        <f t="shared" si="1"/>
        <v>Leve B</v>
      </c>
      <c r="C919" s="22">
        <f>'PC Geral'!AV917</f>
        <v>9951.6</v>
      </c>
      <c r="D919" s="22">
        <f>'PC Geral'!AX917</f>
        <v>0</v>
      </c>
      <c r="E919" s="22">
        <f t="shared" ref="E919:E920" si="188">IF(D919&gt;=1138.5,1138.5*0.16,IF(D919&lt;1138.5,0))</f>
        <v>0</v>
      </c>
      <c r="F919" s="22">
        <f t="shared" ref="F919:F920" si="189">IF(D919&gt;=1138.5,1138.5*0.16,IF(D919&lt;1138.5,D919*0.16))</f>
        <v>0</v>
      </c>
    </row>
    <row r="920">
      <c r="A920" s="14" t="str">
        <f>'PC Geral'!A918</f>
        <v>2000.068-DT-CG</v>
      </c>
      <c r="B920" s="19" t="str">
        <f t="shared" si="1"/>
        <v>Leve A</v>
      </c>
      <c r="C920" s="22">
        <f>'PC Geral'!AV918</f>
        <v>4554</v>
      </c>
      <c r="D920" s="22">
        <f>'PC Geral'!AX918</f>
        <v>0</v>
      </c>
      <c r="E920" s="22">
        <f t="shared" si="188"/>
        <v>0</v>
      </c>
      <c r="F920" s="22">
        <f t="shared" si="189"/>
        <v>0</v>
      </c>
    </row>
    <row r="921">
      <c r="A921" s="14" t="str">
        <f>'PC Geral'!A919</f>
        <v>2000.069-DT-CG</v>
      </c>
      <c r="B921" s="19" t="str">
        <f t="shared" si="1"/>
        <v>Leve A</v>
      </c>
      <c r="C921" s="22">
        <f>'PC Geral'!AV919</f>
        <v>4554</v>
      </c>
      <c r="D921" s="22">
        <f>'PC Geral'!AX919</f>
        <v>0</v>
      </c>
      <c r="E921" s="22">
        <f>IF(D921&gt;=2487.9,2487.9*0.16,IF(D921&lt;2487.9,0))</f>
        <v>0</v>
      </c>
      <c r="F921" s="22">
        <f>IF(D921&gt;=2487.9,2487.9*0.16,IF(D921&lt;2487.9,D921*0.16))</f>
        <v>0</v>
      </c>
    </row>
    <row r="922">
      <c r="A922" s="14" t="str">
        <f>'PC Geral'!A920</f>
        <v>2000.070-DT-CG</v>
      </c>
      <c r="B922" s="19" t="str">
        <f t="shared" si="1"/>
        <v>Leve B</v>
      </c>
      <c r="C922" s="22">
        <f>'PC Geral'!AV920</f>
        <v>9951.6</v>
      </c>
      <c r="D922" s="22">
        <f>'PC Geral'!AX920</f>
        <v>0</v>
      </c>
      <c r="E922" s="22">
        <f>IF(D922&gt;=1138.5,1138.5*0.16,IF(D922&lt;1138.5,0))</f>
        <v>0</v>
      </c>
      <c r="F922" s="22">
        <f>IF(D922&gt;=1138.5,1138.5*0.16,IF(D922&lt;1138.5,D922*0.16))</f>
        <v>0</v>
      </c>
    </row>
    <row r="923">
      <c r="A923" s="14" t="str">
        <f>'PC Geral'!A921</f>
        <v>2000.071-DT-CG</v>
      </c>
      <c r="B923" s="19" t="str">
        <f t="shared" si="1"/>
        <v>Leve A</v>
      </c>
      <c r="C923" s="22">
        <f>'PC Geral'!AV921</f>
        <v>4554</v>
      </c>
      <c r="D923" s="22">
        <f>'PC Geral'!AX921</f>
        <v>0</v>
      </c>
      <c r="E923" s="22">
        <f>IF(D923&gt;=2487.9,2487.9*0.16,IF(D923&lt;2487.9,0))</f>
        <v>0</v>
      </c>
      <c r="F923" s="22">
        <f>IF(D923&gt;=2487.9,2487.9*0.16,IF(D923&lt;2487.9,D923*0.16))</f>
        <v>0</v>
      </c>
    </row>
    <row r="924">
      <c r="A924" s="14" t="str">
        <f>'PC Geral'!A922</f>
        <v>2000.072-DT-CG</v>
      </c>
      <c r="B924" s="19" t="str">
        <f t="shared" si="1"/>
        <v>Leve B</v>
      </c>
      <c r="C924" s="22">
        <f>'PC Geral'!AV922</f>
        <v>9951.6</v>
      </c>
      <c r="D924" s="22">
        <f>'PC Geral'!AX922</f>
        <v>0</v>
      </c>
      <c r="E924" s="22">
        <f>IF(D924&gt;=1138.5,1138.5*0.16,IF(D924&lt;1138.5,0))</f>
        <v>0</v>
      </c>
      <c r="F924" s="22">
        <f>IF(D924&gt;=1138.5,1138.5*0.16,IF(D924&lt;1138.5,D924*0.16))</f>
        <v>0</v>
      </c>
    </row>
    <row r="925">
      <c r="A925" s="14" t="str">
        <f>'PC Geral'!A923</f>
        <v>2000.073-DT-CG</v>
      </c>
      <c r="B925" s="19" t="str">
        <f t="shared" si="1"/>
        <v>Leve A</v>
      </c>
      <c r="C925" s="22">
        <f>'PC Geral'!AV923</f>
        <v>4554</v>
      </c>
      <c r="D925" s="22">
        <f>'PC Geral'!AX923</f>
        <v>0</v>
      </c>
      <c r="E925" s="22">
        <f>IF(D925&gt;=2487.9,2487.9*0.16,IF(D925&lt;2487.9,0))</f>
        <v>0</v>
      </c>
      <c r="F925" s="22">
        <f>IF(D925&gt;=2487.9,2487.9*0.16,IF(D925&lt;2487.9,D925*0.16))</f>
        <v>0</v>
      </c>
    </row>
    <row r="926">
      <c r="A926" s="14" t="str">
        <f>'PC Geral'!A924</f>
        <v>2000.074-DT-CG</v>
      </c>
      <c r="B926" s="19" t="str">
        <f t="shared" si="1"/>
        <v>Leve B</v>
      </c>
      <c r="C926" s="22">
        <f>'PC Geral'!AV924</f>
        <v>9951.6</v>
      </c>
      <c r="D926" s="22">
        <f>'PC Geral'!AX924</f>
        <v>0</v>
      </c>
      <c r="E926" s="22">
        <f>IF(D926&gt;=1138.5,1138.5*0.16,IF(D926&lt;1138.5,0))</f>
        <v>0</v>
      </c>
      <c r="F926" s="22">
        <f>IF(D926&gt;=1138.5,1138.5*0.16,IF(D926&lt;1138.5,D926*0.16))</f>
        <v>0</v>
      </c>
    </row>
    <row r="927">
      <c r="A927" s="14" t="str">
        <f>'PC Geral'!A925</f>
        <v>2000.075-DT-CG</v>
      </c>
      <c r="B927" s="19" t="str">
        <f t="shared" si="1"/>
        <v>Leve A</v>
      </c>
      <c r="C927" s="22">
        <f>'PC Geral'!AV925</f>
        <v>4554</v>
      </c>
      <c r="D927" s="22">
        <f>'PC Geral'!AX925</f>
        <v>0</v>
      </c>
      <c r="E927" s="22">
        <f t="shared" ref="E927:E929" si="190">IF(D927&gt;=2487.9,2487.9*0.16,IF(D927&lt;2487.9,0))</f>
        <v>0</v>
      </c>
      <c r="F927" s="22">
        <f t="shared" ref="F927:F929" si="191">IF(D927&gt;=2487.9,2487.9*0.16,IF(D927&lt;2487.9,D927*0.16))</f>
        <v>0</v>
      </c>
    </row>
    <row r="928">
      <c r="A928" s="14" t="str">
        <f>'PC Geral'!A926</f>
        <v>2000.076-DT-CG</v>
      </c>
      <c r="B928" s="19" t="str">
        <f t="shared" si="1"/>
        <v>Leve B</v>
      </c>
      <c r="C928" s="22">
        <f>'PC Geral'!AV926</f>
        <v>9951.6</v>
      </c>
      <c r="D928" s="22">
        <f>'PC Geral'!AX926</f>
        <v>0</v>
      </c>
      <c r="E928" s="22">
        <f t="shared" si="190"/>
        <v>0</v>
      </c>
      <c r="F928" s="22">
        <f t="shared" si="191"/>
        <v>0</v>
      </c>
    </row>
    <row r="929">
      <c r="A929" s="14" t="str">
        <f>'PC Geral'!A927</f>
        <v>2000.077-DT-CG</v>
      </c>
      <c r="B929" s="19" t="str">
        <f t="shared" si="1"/>
        <v>Leve B</v>
      </c>
      <c r="C929" s="22">
        <f>'PC Geral'!AV927</f>
        <v>9951.6</v>
      </c>
      <c r="D929" s="22">
        <f>'PC Geral'!AX927</f>
        <v>0</v>
      </c>
      <c r="E929" s="22">
        <f t="shared" si="190"/>
        <v>0</v>
      </c>
      <c r="F929" s="22">
        <f t="shared" si="191"/>
        <v>0</v>
      </c>
    </row>
    <row r="930">
      <c r="A930" s="14" t="str">
        <f>'PC Geral'!A928</f>
        <v>2000.078-DT-CG,</v>
      </c>
      <c r="B930" s="19" t="str">
        <f t="shared" si="1"/>
        <v>Leve B</v>
      </c>
      <c r="C930" s="22">
        <f>'PC Geral'!AV928</f>
        <v>9951.6</v>
      </c>
      <c r="D930" s="22">
        <f>'PC Geral'!AX928</f>
        <v>0</v>
      </c>
      <c r="E930" s="22">
        <f>IF(D930&gt;=1138.5,1138.5*0.16,IF(D930&lt;1138.5,0))</f>
        <v>0</v>
      </c>
      <c r="F930" s="22">
        <f>IF(D930&gt;=1138.5,1138.5*0.16,IF(D930&lt;1138.5,D930*0.16))</f>
        <v>0</v>
      </c>
    </row>
    <row r="931">
      <c r="A931" s="14" t="str">
        <f>'PC Geral'!A929</f>
        <v>2000.079-DT-CG</v>
      </c>
      <c r="B931" s="19" t="str">
        <f t="shared" si="1"/>
        <v>Leve A</v>
      </c>
      <c r="C931" s="22">
        <f>'PC Geral'!AV929</f>
        <v>4554</v>
      </c>
      <c r="D931" s="22">
        <f>'PC Geral'!AX929</f>
        <v>0</v>
      </c>
      <c r="E931" s="22">
        <f>IF(D931&gt;=2487.9,2487.9*0.16,IF(D931&lt;2487.9,0))</f>
        <v>0</v>
      </c>
      <c r="F931" s="22">
        <f>IF(D931&gt;=2487.9,2487.9*0.16,IF(D931&lt;2487.9,D931*0.16))</f>
        <v>0</v>
      </c>
    </row>
    <row r="932">
      <c r="A932" s="14" t="str">
        <f>'PC Geral'!A930</f>
        <v>2000.080-DT-CG</v>
      </c>
      <c r="B932" s="19" t="str">
        <f t="shared" si="1"/>
        <v>Leve B</v>
      </c>
      <c r="C932" s="22">
        <f>'PC Geral'!AV930</f>
        <v>9951.6</v>
      </c>
      <c r="D932" s="22">
        <f>'PC Geral'!AX930</f>
        <v>0</v>
      </c>
      <c r="E932" s="22">
        <f>IF(D932&gt;=1138.5,1138.5*0.16,IF(D932&lt;1138.5,0))</f>
        <v>0</v>
      </c>
      <c r="F932" s="22">
        <f>IF(D932&gt;=1138.5,1138.5*0.16,IF(D932&lt;1138.5,D932*0.16))</f>
        <v>0</v>
      </c>
    </row>
    <row r="933">
      <c r="A933" s="14" t="str">
        <f>'PC Geral'!A931</f>
        <v>2000.081-DT-CG</v>
      </c>
      <c r="B933" s="19" t="str">
        <f t="shared" si="1"/>
        <v>Leve A</v>
      </c>
      <c r="C933" s="22">
        <f>'PC Geral'!AV931</f>
        <v>4554</v>
      </c>
      <c r="D933" s="22">
        <f>'PC Geral'!AX931</f>
        <v>0</v>
      </c>
      <c r="E933" s="22">
        <f t="shared" ref="E933:E934" si="192">IF(D933&gt;=2487.9,2487.9*0.16,IF(D933&lt;2487.9,0))</f>
        <v>0</v>
      </c>
      <c r="F933" s="22">
        <f t="shared" ref="F933:F934" si="193">IF(D933&gt;=2487.9,2487.9*0.16,IF(D933&lt;2487.9,D933*0.16))</f>
        <v>0</v>
      </c>
    </row>
    <row r="934">
      <c r="A934" s="14" t="str">
        <f>'PC Geral'!A932</f>
        <v>2000.082-DT-CG</v>
      </c>
      <c r="B934" s="19" t="str">
        <f t="shared" si="1"/>
        <v>Leve B</v>
      </c>
      <c r="C934" s="22">
        <f>'PC Geral'!AV932</f>
        <v>9951.6</v>
      </c>
      <c r="D934" s="22">
        <f>'PC Geral'!AX932</f>
        <v>0</v>
      </c>
      <c r="E934" s="22">
        <f t="shared" si="192"/>
        <v>0</v>
      </c>
      <c r="F934" s="22">
        <f t="shared" si="193"/>
        <v>0</v>
      </c>
    </row>
    <row r="935">
      <c r="A935" s="14" t="str">
        <f>'PC Geral'!A933</f>
        <v>2000.083-DT-CG</v>
      </c>
      <c r="B935" s="19" t="str">
        <f t="shared" si="1"/>
        <v>Leve B</v>
      </c>
      <c r="C935" s="22">
        <f>'PC Geral'!AV933</f>
        <v>9951.6</v>
      </c>
      <c r="D935" s="22">
        <f>'PC Geral'!AX933</f>
        <v>0</v>
      </c>
      <c r="E935" s="22">
        <f>IF(D935&gt;=1138.5,1138.5*0.16,IF(D935&lt;1138.5,0))</f>
        <v>0</v>
      </c>
      <c r="F935" s="22">
        <f>IF(D935&gt;=1138.5,1138.5*0.16,IF(D935&lt;1138.5,D935*0.16))</f>
        <v>0</v>
      </c>
    </row>
    <row r="936">
      <c r="A936" s="14" t="str">
        <f>'PC Geral'!A934</f>
        <v>2000.084-DT-CG</v>
      </c>
      <c r="B936" s="19" t="str">
        <f t="shared" si="1"/>
        <v>Leve A</v>
      </c>
      <c r="C936" s="22">
        <f>'PC Geral'!AV934</f>
        <v>4554</v>
      </c>
      <c r="D936" s="22">
        <f>'PC Geral'!AX934</f>
        <v>0</v>
      </c>
      <c r="E936" s="22">
        <f t="shared" ref="E936:E937" si="194">IF(D936&gt;=2487.9,2487.9*0.16,IF(D936&lt;2487.9,0))</f>
        <v>0</v>
      </c>
      <c r="F936" s="22">
        <f t="shared" ref="F936:F937" si="195">IF(D936&gt;=2487.9,2487.9*0.16,IF(D936&lt;2487.9,D936*0.16))</f>
        <v>0</v>
      </c>
    </row>
    <row r="937">
      <c r="A937" s="14" t="str">
        <f>'PC Geral'!A935</f>
        <v>2000.085-DT-CG</v>
      </c>
      <c r="B937" s="19" t="str">
        <f t="shared" si="1"/>
        <v>Leve B</v>
      </c>
      <c r="C937" s="22">
        <f>'PC Geral'!AV935</f>
        <v>9951.6</v>
      </c>
      <c r="D937" s="22">
        <f>'PC Geral'!AX935</f>
        <v>0</v>
      </c>
      <c r="E937" s="22">
        <f t="shared" si="194"/>
        <v>0</v>
      </c>
      <c r="F937" s="22">
        <f t="shared" si="195"/>
        <v>0</v>
      </c>
    </row>
    <row r="938">
      <c r="A938" s="14" t="str">
        <f>'PC Geral'!A936</f>
        <v>2000.086-DT-CG</v>
      </c>
      <c r="B938" s="19" t="str">
        <f t="shared" si="1"/>
        <v>Leve B</v>
      </c>
      <c r="C938" s="22">
        <f>'PC Geral'!AV936</f>
        <v>9951.6</v>
      </c>
      <c r="D938" s="22">
        <f>'PC Geral'!AX936</f>
        <v>0</v>
      </c>
      <c r="E938" s="22">
        <f t="shared" ref="E938:E939" si="196">IF(D938&gt;=1138.5,1138.5*0.16,IF(D938&lt;1138.5,0))</f>
        <v>0</v>
      </c>
      <c r="F938" s="22">
        <f t="shared" ref="F938:F939" si="197">IF(D938&gt;=1138.5,1138.5*0.16,IF(D938&lt;1138.5,D938*0.16))</f>
        <v>0</v>
      </c>
    </row>
    <row r="939">
      <c r="A939" s="14" t="str">
        <f>'PC Geral'!A937</f>
        <v>2000.087-DT-CG</v>
      </c>
      <c r="B939" s="19" t="str">
        <f t="shared" si="1"/>
        <v>Leve A</v>
      </c>
      <c r="C939" s="22">
        <f>'PC Geral'!AV937</f>
        <v>4554</v>
      </c>
      <c r="D939" s="22">
        <f>'PC Geral'!AX937</f>
        <v>0</v>
      </c>
      <c r="E939" s="22">
        <f t="shared" si="196"/>
        <v>0</v>
      </c>
      <c r="F939" s="22">
        <f t="shared" si="197"/>
        <v>0</v>
      </c>
    </row>
    <row r="940">
      <c r="A940" s="14" t="str">
        <f>'PC Geral'!A938</f>
        <v>2000.088-DT-CG</v>
      </c>
      <c r="B940" s="19" t="str">
        <f t="shared" si="1"/>
        <v>Leve A</v>
      </c>
      <c r="C940" s="22">
        <f>'PC Geral'!AV938</f>
        <v>4554</v>
      </c>
      <c r="D940" s="22">
        <f>'PC Geral'!AX938</f>
        <v>0</v>
      </c>
      <c r="E940" s="22">
        <f>IF(D940&gt;=2487.9,2487.9*0.16,IF(D940&lt;2487.9,0))</f>
        <v>0</v>
      </c>
      <c r="F940" s="22">
        <f>IF(D940&gt;=2487.9,2487.9*0.16,IF(D940&lt;2487.9,D940*0.16))</f>
        <v>0</v>
      </c>
    </row>
    <row r="941">
      <c r="A941" s="14" t="str">
        <f>'PC Geral'!A939</f>
        <v>2000.089-DT-CG</v>
      </c>
      <c r="B941" s="19" t="str">
        <f t="shared" si="1"/>
        <v>Leve B</v>
      </c>
      <c r="C941" s="22">
        <f>'PC Geral'!AV939</f>
        <v>9951.6</v>
      </c>
      <c r="D941" s="22">
        <f>'PC Geral'!AX939</f>
        <v>0</v>
      </c>
      <c r="E941" s="22">
        <f t="shared" ref="E941:E942" si="198">IF(D941&gt;=1138.5,1138.5*0.16,IF(D941&lt;1138.5,0))</f>
        <v>0</v>
      </c>
      <c r="F941" s="22">
        <f t="shared" ref="F941:F942" si="199">IF(D941&gt;=1138.5,1138.5*0.16,IF(D941&lt;1138.5,D941*0.16))</f>
        <v>0</v>
      </c>
    </row>
    <row r="942">
      <c r="A942" s="14" t="str">
        <f>'PC Geral'!A940</f>
        <v>2000.090-DT-CG</v>
      </c>
      <c r="B942" s="19" t="str">
        <f t="shared" si="1"/>
        <v>Leve A</v>
      </c>
      <c r="C942" s="22">
        <f>'PC Geral'!AV940</f>
        <v>4554</v>
      </c>
      <c r="D942" s="22">
        <f>'PC Geral'!AX940</f>
        <v>0</v>
      </c>
      <c r="E942" s="22">
        <f t="shared" si="198"/>
        <v>0</v>
      </c>
      <c r="F942" s="22">
        <f t="shared" si="199"/>
        <v>0</v>
      </c>
    </row>
    <row r="943">
      <c r="A943" s="14" t="str">
        <f>'PC Geral'!A941</f>
        <v>2000.091-DT-CG</v>
      </c>
      <c r="B943" s="19" t="str">
        <f t="shared" si="1"/>
        <v>Leve A</v>
      </c>
      <c r="C943" s="22">
        <f>'PC Geral'!AV941</f>
        <v>4554</v>
      </c>
      <c r="D943" s="22">
        <f>'PC Geral'!AX941</f>
        <v>0</v>
      </c>
      <c r="E943" s="22">
        <f>IF(D943&gt;=2487.9,2487.9*0.16,IF(D943&lt;2487.9,0))</f>
        <v>0</v>
      </c>
      <c r="F943" s="22">
        <f>IF(D943&gt;=2487.9,2487.9*0.16,IF(D943&lt;2487.9,D943*0.16))</f>
        <v>0</v>
      </c>
    </row>
    <row r="944">
      <c r="A944" s="14" t="str">
        <f>'PC Geral'!A942</f>
        <v>2000.092-DT-CG</v>
      </c>
      <c r="B944" s="19" t="str">
        <f t="shared" si="1"/>
        <v>Leve B</v>
      </c>
      <c r="C944" s="22">
        <f>'PC Geral'!AV942</f>
        <v>9951.6</v>
      </c>
      <c r="D944" s="22">
        <f>'PC Geral'!AX942</f>
        <v>0</v>
      </c>
      <c r="E944" s="22">
        <f t="shared" ref="E944:E950" si="200">IF(D944&gt;=1138.5,1138.5*0.16,IF(D944&lt;1138.5,0))</f>
        <v>0</v>
      </c>
      <c r="F944" s="22">
        <f t="shared" ref="F944:F950" si="201">IF(D944&gt;=1138.5,1138.5*0.16,IF(D944&lt;1138.5,D944*0.16))</f>
        <v>0</v>
      </c>
    </row>
    <row r="945">
      <c r="A945" s="14" t="str">
        <f>'PC Geral'!A943</f>
        <v>2000.093-DT-CG</v>
      </c>
      <c r="B945" s="19" t="str">
        <f t="shared" si="1"/>
        <v>Leve A</v>
      </c>
      <c r="C945" s="22">
        <f>'PC Geral'!AV943</f>
        <v>4554</v>
      </c>
      <c r="D945" s="22">
        <f>'PC Geral'!AX943</f>
        <v>0</v>
      </c>
      <c r="E945" s="22">
        <f t="shared" si="200"/>
        <v>0</v>
      </c>
      <c r="F945" s="22">
        <f t="shared" si="201"/>
        <v>0</v>
      </c>
    </row>
    <row r="946">
      <c r="A946" s="14" t="str">
        <f>'PC Geral'!A944</f>
        <v>2000.094-DT-CG</v>
      </c>
      <c r="B946" s="19" t="str">
        <f t="shared" si="1"/>
        <v>Leve A</v>
      </c>
      <c r="C946" s="22">
        <f>'PC Geral'!AV944</f>
        <v>4554</v>
      </c>
      <c r="D946" s="22">
        <f>'PC Geral'!AX944</f>
        <v>0</v>
      </c>
      <c r="E946" s="22">
        <f t="shared" si="200"/>
        <v>0</v>
      </c>
      <c r="F946" s="22">
        <f t="shared" si="201"/>
        <v>0</v>
      </c>
    </row>
    <row r="947">
      <c r="A947" s="14" t="str">
        <f>'PC Geral'!A945</f>
        <v>2000.095-DT-CG</v>
      </c>
      <c r="B947" s="19" t="str">
        <f t="shared" si="1"/>
        <v>Leve A</v>
      </c>
      <c r="C947" s="22">
        <f>'PC Geral'!AV945</f>
        <v>4554</v>
      </c>
      <c r="D947" s="22">
        <f>'PC Geral'!AX945</f>
        <v>0</v>
      </c>
      <c r="E947" s="22">
        <f t="shared" si="200"/>
        <v>0</v>
      </c>
      <c r="F947" s="22">
        <f t="shared" si="201"/>
        <v>0</v>
      </c>
    </row>
    <row r="948">
      <c r="A948" s="14" t="str">
        <f>'PC Geral'!A946</f>
        <v>2000.096-DT-CG</v>
      </c>
      <c r="B948" s="19" t="str">
        <f t="shared" si="1"/>
        <v>Leve A</v>
      </c>
      <c r="C948" s="22">
        <f>'PC Geral'!AV946</f>
        <v>4554</v>
      </c>
      <c r="D948" s="22">
        <f>'PC Geral'!AX946</f>
        <v>0</v>
      </c>
      <c r="E948" s="22">
        <f t="shared" si="200"/>
        <v>0</v>
      </c>
      <c r="F948" s="22">
        <f t="shared" si="201"/>
        <v>0</v>
      </c>
    </row>
    <row r="949">
      <c r="A949" s="14" t="str">
        <f>'PC Geral'!A947</f>
        <v>2000.097-DT-CG</v>
      </c>
      <c r="B949" s="19" t="str">
        <f t="shared" si="1"/>
        <v>Leve A</v>
      </c>
      <c r="C949" s="22">
        <f>'PC Geral'!AV947</f>
        <v>4554</v>
      </c>
      <c r="D949" s="22">
        <f>'PC Geral'!AX947</f>
        <v>0</v>
      </c>
      <c r="E949" s="22">
        <f t="shared" si="200"/>
        <v>0</v>
      </c>
      <c r="F949" s="22">
        <f t="shared" si="201"/>
        <v>0</v>
      </c>
    </row>
    <row r="950">
      <c r="A950" s="14" t="str">
        <f>'PC Geral'!A948</f>
        <v>2000.098-DT-CG</v>
      </c>
      <c r="B950" s="19" t="str">
        <f t="shared" si="1"/>
        <v>Leve A</v>
      </c>
      <c r="C950" s="22">
        <f>'PC Geral'!AV948</f>
        <v>4554</v>
      </c>
      <c r="D950" s="22">
        <f>'PC Geral'!AX948</f>
        <v>0</v>
      </c>
      <c r="E950" s="22">
        <f t="shared" si="200"/>
        <v>0</v>
      </c>
      <c r="F950" s="22">
        <f t="shared" si="201"/>
        <v>0</v>
      </c>
    </row>
    <row r="951">
      <c r="A951" s="14" t="str">
        <f>'PC Geral'!A949</f>
        <v>2000.099-DT-CG</v>
      </c>
      <c r="B951" s="19" t="str">
        <f t="shared" si="1"/>
        <v>Leve A</v>
      </c>
      <c r="C951" s="22">
        <f>'PC Geral'!AV949</f>
        <v>4554</v>
      </c>
      <c r="D951" s="22">
        <f>'PC Geral'!AX949</f>
        <v>0</v>
      </c>
      <c r="E951" s="22">
        <f>IF(D951&gt;=2487.9,2487.9*0.16,IF(D951&lt;2487.9,0))</f>
        <v>0</v>
      </c>
      <c r="F951" s="22">
        <f>IF(D951&gt;=2487.9,2487.9*0.16,IF(D951&lt;2487.9,D951*0.16))</f>
        <v>0</v>
      </c>
    </row>
    <row r="952">
      <c r="A952" s="14" t="str">
        <f>'PC Geral'!A950</f>
        <v>2000.100-DT-CG</v>
      </c>
      <c r="B952" s="19" t="str">
        <f t="shared" si="1"/>
        <v>Leve B</v>
      </c>
      <c r="C952" s="22">
        <f>'PC Geral'!AV950</f>
        <v>9951.6</v>
      </c>
      <c r="D952" s="22">
        <f>'PC Geral'!AX950</f>
        <v>0</v>
      </c>
      <c r="E952" s="22">
        <f>IF(D952&gt;=1138.5,1138.5*0.16,IF(D952&lt;1138.5,0))</f>
        <v>0</v>
      </c>
      <c r="F952" s="22">
        <f>IF(D952&gt;=1138.5,1138.5*0.16,IF(D952&lt;1138.5,D952*0.16))</f>
        <v>0</v>
      </c>
    </row>
    <row r="953">
      <c r="A953" s="14" t="str">
        <f>'PC Geral'!A951</f>
        <v>2000.101-DT-CG</v>
      </c>
      <c r="B953" s="19" t="str">
        <f t="shared" si="1"/>
        <v>Leve A</v>
      </c>
      <c r="C953" s="22">
        <f>'PC Geral'!AV951</f>
        <v>4554</v>
      </c>
      <c r="D953" s="22">
        <f>'PC Geral'!AX951</f>
        <v>0</v>
      </c>
      <c r="E953" s="22">
        <f>IF(D953&gt;=2487.9,2487.9*0.16,IF(D953&lt;2487.9,0))</f>
        <v>0</v>
      </c>
      <c r="F953" s="22">
        <f>IF(D953&gt;=2487.9,2487.9*0.16,IF(D953&lt;2487.9,D953*0.16))</f>
        <v>0</v>
      </c>
    </row>
    <row r="954">
      <c r="A954" s="14" t="str">
        <f>'PC Geral'!A952</f>
        <v>2000.102-DT-CG</v>
      </c>
      <c r="B954" s="19" t="str">
        <f t="shared" si="1"/>
        <v>Leve B</v>
      </c>
      <c r="C954" s="22">
        <f>'PC Geral'!AV952</f>
        <v>9951.6</v>
      </c>
      <c r="D954" s="22">
        <f>'PC Geral'!AX952</f>
        <v>0</v>
      </c>
      <c r="E954" s="22">
        <f>IF(D954&gt;=1138.5,1138.5*0.16,IF(D954&lt;1138.5,0))</f>
        <v>0</v>
      </c>
      <c r="F954" s="22">
        <f>IF(D954&gt;=1138.5,1138.5*0.16,IF(D954&lt;1138.5,D954*0.16))</f>
        <v>0</v>
      </c>
    </row>
    <row r="955">
      <c r="A955" s="14" t="str">
        <f>'PC Geral'!A953</f>
        <v>2000.103-DT-CG</v>
      </c>
      <c r="B955" s="19" t="str">
        <f t="shared" si="1"/>
        <v>Leve A</v>
      </c>
      <c r="C955" s="22">
        <f>'PC Geral'!AV953</f>
        <v>4554</v>
      </c>
      <c r="D955" s="22">
        <f>'PC Geral'!AX953</f>
        <v>0</v>
      </c>
      <c r="E955" s="22">
        <f t="shared" ref="E955:E956" si="202">IF(D955&gt;=2487.9,2487.9*0.16,IF(D955&lt;2487.9,0))</f>
        <v>0</v>
      </c>
      <c r="F955" s="22">
        <f t="shared" ref="F955:F956" si="203">IF(D955&gt;=2487.9,2487.9*0.16,IF(D955&lt;2487.9,D955*0.16))</f>
        <v>0</v>
      </c>
    </row>
    <row r="956">
      <c r="A956" s="14" t="str">
        <f>'PC Geral'!A954</f>
        <v>2000.104-DT-CG</v>
      </c>
      <c r="B956" s="19" t="str">
        <f t="shared" si="1"/>
        <v>Leve B</v>
      </c>
      <c r="C956" s="22">
        <f>'PC Geral'!AV954</f>
        <v>9951.6</v>
      </c>
      <c r="D956" s="22">
        <f>'PC Geral'!AX954</f>
        <v>0</v>
      </c>
      <c r="E956" s="22">
        <f t="shared" si="202"/>
        <v>0</v>
      </c>
      <c r="F956" s="22">
        <f t="shared" si="203"/>
        <v>0</v>
      </c>
    </row>
    <row r="957">
      <c r="A957" s="14" t="str">
        <f>'PC Geral'!A955</f>
        <v>2000.105-DT-CG</v>
      </c>
      <c r="B957" s="19" t="str">
        <f t="shared" si="1"/>
        <v>Leve B</v>
      </c>
      <c r="C957" s="22">
        <f>'PC Geral'!AV955</f>
        <v>9951.6</v>
      </c>
      <c r="D957" s="22">
        <f>'PC Geral'!AX955</f>
        <v>0</v>
      </c>
      <c r="E957" s="22">
        <f>IF(D957&gt;=1138.5,1138.5*0.16,IF(D957&lt;1138.5,0))</f>
        <v>0</v>
      </c>
      <c r="F957" s="22">
        <f>IF(D957&gt;=1138.5,1138.5*0.16,IF(D957&lt;1138.5,D957*0.16))</f>
        <v>0</v>
      </c>
    </row>
    <row r="958">
      <c r="A958" s="14" t="str">
        <f>'PC Geral'!A956</f>
        <v>2000.106-DT-CG</v>
      </c>
      <c r="B958" s="19" t="str">
        <f t="shared" si="1"/>
        <v>Leve A</v>
      </c>
      <c r="C958" s="22">
        <f>'PC Geral'!AV956</f>
        <v>4554</v>
      </c>
      <c r="D958" s="22">
        <f>'PC Geral'!AX956</f>
        <v>0</v>
      </c>
      <c r="E958" s="22">
        <f>IF(D958&gt;=2487.9,2487.9*0.16,IF(D958&lt;2487.9,0))</f>
        <v>0</v>
      </c>
      <c r="F958" s="22">
        <f>IF(D958&gt;=2487.9,2487.9*0.16,IF(D958&lt;2487.9,D958*0.16))</f>
        <v>0</v>
      </c>
    </row>
    <row r="959">
      <c r="A959" s="14" t="str">
        <f>'PC Geral'!A957</f>
        <v>2000.107-DT-CG</v>
      </c>
      <c r="B959" s="19" t="str">
        <f t="shared" si="1"/>
        <v>Leve B</v>
      </c>
      <c r="C959" s="22">
        <f>'PC Geral'!AV957</f>
        <v>9951.6</v>
      </c>
      <c r="D959" s="22">
        <f>'PC Geral'!AX957</f>
        <v>0</v>
      </c>
      <c r="E959" s="22">
        <f>IF(D959&gt;=1138.5,1138.5*0.16,IF(D959&lt;1138.5,0))</f>
        <v>0</v>
      </c>
      <c r="F959" s="22">
        <f>IF(D959&gt;=1138.5,1138.5*0.16,IF(D959&lt;1138.5,D959*0.16))</f>
        <v>0</v>
      </c>
    </row>
    <row r="960">
      <c r="A960" s="14" t="str">
        <f>'PC Geral'!A958</f>
        <v>2000.108-DT-CG</v>
      </c>
      <c r="B960" s="19" t="str">
        <f t="shared" si="1"/>
        <v>Leve A</v>
      </c>
      <c r="C960" s="22">
        <f>'PC Geral'!AV958</f>
        <v>4554</v>
      </c>
      <c r="D960" s="22">
        <f>'PC Geral'!AX958</f>
        <v>0</v>
      </c>
      <c r="E960" s="22">
        <f t="shared" ref="E960:E962" si="204">IF(D960&gt;=2487.9,2487.9*0.16,IF(D960&lt;2487.9,0))</f>
        <v>0</v>
      </c>
      <c r="F960" s="22">
        <f t="shared" ref="F960:F962" si="205">IF(D960&gt;=2487.9,2487.9*0.16,IF(D960&lt;2487.9,D960*0.16))</f>
        <v>0</v>
      </c>
    </row>
    <row r="961">
      <c r="A961" s="14" t="str">
        <f>'PC Geral'!A959</f>
        <v>2000.109-DT-CG</v>
      </c>
      <c r="B961" s="19" t="str">
        <f t="shared" si="1"/>
        <v>Leve B</v>
      </c>
      <c r="C961" s="22">
        <f>'PC Geral'!AV959</f>
        <v>9951.6</v>
      </c>
      <c r="D961" s="22">
        <f>'PC Geral'!AX959</f>
        <v>0</v>
      </c>
      <c r="E961" s="22">
        <f t="shared" si="204"/>
        <v>0</v>
      </c>
      <c r="F961" s="22">
        <f t="shared" si="205"/>
        <v>0</v>
      </c>
    </row>
    <row r="962">
      <c r="A962" s="14" t="str">
        <f>'PC Geral'!A960</f>
        <v>2000.110-DT-CG</v>
      </c>
      <c r="B962" s="19" t="str">
        <f t="shared" si="1"/>
        <v>Leve B</v>
      </c>
      <c r="C962" s="22">
        <f>'PC Geral'!AV960</f>
        <v>9951.6</v>
      </c>
      <c r="D962" s="22">
        <f>'PC Geral'!AX960</f>
        <v>0</v>
      </c>
      <c r="E962" s="22">
        <f t="shared" si="204"/>
        <v>0</v>
      </c>
      <c r="F962" s="22">
        <f t="shared" si="205"/>
        <v>0</v>
      </c>
    </row>
    <row r="963">
      <c r="A963" s="14" t="str">
        <f>'PC Geral'!A961</f>
        <v>2000.111-DT-CG</v>
      </c>
      <c r="B963" s="19" t="str">
        <f t="shared" si="1"/>
        <v>Leve B</v>
      </c>
      <c r="C963" s="22">
        <f>'PC Geral'!AV961</f>
        <v>9951.6</v>
      </c>
      <c r="D963" s="22">
        <f>'PC Geral'!AX961</f>
        <v>0</v>
      </c>
      <c r="E963" s="22">
        <f t="shared" ref="E963:E964" si="206">IF(D963&gt;=1138.5,1138.5*0.16,IF(D963&lt;1138.5,0))</f>
        <v>0</v>
      </c>
      <c r="F963" s="22">
        <f t="shared" ref="F963:F964" si="207">IF(D963&gt;=1138.5,1138.5*0.16,IF(D963&lt;1138.5,D963*0.16))</f>
        <v>0</v>
      </c>
    </row>
    <row r="964">
      <c r="A964" s="14" t="str">
        <f>'PC Geral'!A962</f>
        <v>2000.112-DT-CG</v>
      </c>
      <c r="B964" s="19" t="str">
        <f t="shared" si="1"/>
        <v>Leve A</v>
      </c>
      <c r="C964" s="22">
        <f>'PC Geral'!AV962</f>
        <v>4554</v>
      </c>
      <c r="D964" s="22">
        <f>'PC Geral'!AX962</f>
        <v>0</v>
      </c>
      <c r="E964" s="22">
        <f t="shared" si="206"/>
        <v>0</v>
      </c>
      <c r="F964" s="22">
        <f t="shared" si="207"/>
        <v>0</v>
      </c>
    </row>
    <row r="965">
      <c r="A965" s="14" t="str">
        <f>'PC Geral'!A963</f>
        <v>2000.113-DT-CG</v>
      </c>
      <c r="B965" s="19" t="str">
        <f t="shared" si="1"/>
        <v>Leve A</v>
      </c>
      <c r="C965" s="22">
        <f>'PC Geral'!AV963</f>
        <v>4554</v>
      </c>
      <c r="D965" s="22">
        <f>'PC Geral'!AX963</f>
        <v>0</v>
      </c>
      <c r="E965" s="22">
        <f t="shared" ref="E965:E966" si="208">IF(D965&gt;=2487.9,2487.9*0.16,IF(D965&lt;2487.9,0))</f>
        <v>0</v>
      </c>
      <c r="F965" s="22">
        <f t="shared" ref="F965:F966" si="209">IF(D965&gt;=2487.9,2487.9*0.16,IF(D965&lt;2487.9,D965*0.16))</f>
        <v>0</v>
      </c>
    </row>
    <row r="966">
      <c r="A966" s="14" t="str">
        <f>'PC Geral'!A964</f>
        <v>2000.114-DT-CG</v>
      </c>
      <c r="B966" s="19" t="str">
        <f t="shared" si="1"/>
        <v>Leve B</v>
      </c>
      <c r="C966" s="22">
        <f>'PC Geral'!AV964</f>
        <v>9951.6</v>
      </c>
      <c r="D966" s="22">
        <f>'PC Geral'!AX964</f>
        <v>0</v>
      </c>
      <c r="E966" s="22">
        <f t="shared" si="208"/>
        <v>0</v>
      </c>
      <c r="F966" s="22">
        <f t="shared" si="209"/>
        <v>0</v>
      </c>
    </row>
    <row r="967">
      <c r="A967" s="14" t="str">
        <f>'PC Geral'!A965</f>
        <v>2000.115-DT-CG</v>
      </c>
      <c r="B967" s="19" t="str">
        <f t="shared" si="1"/>
        <v>Leve B</v>
      </c>
      <c r="C967" s="22">
        <f>'PC Geral'!AV965</f>
        <v>9951.6</v>
      </c>
      <c r="D967" s="22">
        <f>'PC Geral'!AX965</f>
        <v>0</v>
      </c>
      <c r="E967" s="22">
        <f>IF(D967&gt;=1138.5,1138.5*0.16,IF(D967&lt;1138.5,0))</f>
        <v>0</v>
      </c>
      <c r="F967" s="22">
        <f>IF(D967&gt;=1138.5,1138.5*0.16,IF(D967&lt;1138.5,D967*0.16))</f>
        <v>0</v>
      </c>
    </row>
    <row r="968">
      <c r="A968" s="14" t="str">
        <f>'PC Geral'!A966</f>
        <v>2000.116-DT-CG</v>
      </c>
      <c r="B968" s="19" t="str">
        <f t="shared" si="1"/>
        <v>Leve A</v>
      </c>
      <c r="C968" s="22">
        <f>'PC Geral'!AV966</f>
        <v>4554</v>
      </c>
      <c r="D968" s="22">
        <f>'PC Geral'!AX966</f>
        <v>0</v>
      </c>
      <c r="E968" s="22">
        <f t="shared" ref="E968:E969" si="210">IF(D968&gt;=2487.9,2487.9*0.16,IF(D968&lt;2487.9,0))</f>
        <v>0</v>
      </c>
      <c r="F968" s="22">
        <f t="shared" ref="F968:F969" si="211">IF(D968&gt;=2487.9,2487.9*0.16,IF(D968&lt;2487.9,D968*0.16))</f>
        <v>0</v>
      </c>
    </row>
    <row r="969">
      <c r="A969" s="14" t="str">
        <f>'PC Geral'!A967</f>
        <v>2000.117-DT-BT</v>
      </c>
      <c r="B969" s="19" t="str">
        <f t="shared" si="1"/>
        <v>Leve B</v>
      </c>
      <c r="C969" s="22">
        <f>'PC Geral'!AV967</f>
        <v>9951.6</v>
      </c>
      <c r="D969" s="22">
        <f>'PC Geral'!AX967</f>
        <v>0</v>
      </c>
      <c r="E969" s="22">
        <f t="shared" si="210"/>
        <v>0</v>
      </c>
      <c r="F969" s="22">
        <f t="shared" si="211"/>
        <v>0</v>
      </c>
    </row>
    <row r="970">
      <c r="A970" s="14" t="str">
        <f>'PC Geral'!A968</f>
        <v>2000.118-DT-BT</v>
      </c>
      <c r="B970" s="19" t="str">
        <f t="shared" si="1"/>
        <v>Leve B</v>
      </c>
      <c r="C970" s="22">
        <f>'PC Geral'!AV968</f>
        <v>9951.6</v>
      </c>
      <c r="D970" s="22">
        <f>'PC Geral'!AX968</f>
        <v>0</v>
      </c>
      <c r="E970" s="22">
        <f t="shared" ref="E970:E971" si="212">IF(D970&gt;=1138.5,1138.5*0.16,IF(D970&lt;1138.5,0))</f>
        <v>0</v>
      </c>
      <c r="F970" s="22">
        <f t="shared" ref="F970:F971" si="213">IF(D970&gt;=1138.5,1138.5*0.16,IF(D970&lt;1138.5,D970*0.16))</f>
        <v>0</v>
      </c>
    </row>
    <row r="971">
      <c r="A971" s="14" t="str">
        <f>'PC Geral'!A969</f>
        <v>2000.119-DT-BT</v>
      </c>
      <c r="B971" s="19" t="str">
        <f t="shared" si="1"/>
        <v>Leve A</v>
      </c>
      <c r="C971" s="22">
        <f>'PC Geral'!AV969</f>
        <v>4554</v>
      </c>
      <c r="D971" s="22">
        <f>'PC Geral'!AX969</f>
        <v>0</v>
      </c>
      <c r="E971" s="22">
        <f t="shared" si="212"/>
        <v>0</v>
      </c>
      <c r="F971" s="22">
        <f t="shared" si="213"/>
        <v>0</v>
      </c>
    </row>
    <row r="972">
      <c r="A972" s="14" t="str">
        <f>'PC Geral'!A970</f>
        <v>2000.120-DT-BT</v>
      </c>
      <c r="B972" s="19" t="str">
        <f t="shared" si="1"/>
        <v>Leve A</v>
      </c>
      <c r="C972" s="22">
        <f>'PC Geral'!AV970</f>
        <v>4554</v>
      </c>
      <c r="D972" s="22">
        <f>'PC Geral'!AX970</f>
        <v>0</v>
      </c>
      <c r="E972" s="22">
        <f>IF(D972&gt;=2487.9,2487.9*0.16,IF(D972&lt;2487.9,0))</f>
        <v>0</v>
      </c>
      <c r="F972" s="22">
        <f>IF(D972&gt;=2487.9,2487.9*0.16,IF(D972&lt;2487.9,D972*0.16))</f>
        <v>0</v>
      </c>
    </row>
    <row r="973">
      <c r="A973" s="14" t="str">
        <f>'PC Geral'!A971</f>
        <v>2000.121-DT-BT</v>
      </c>
      <c r="B973" s="19" t="str">
        <f t="shared" si="1"/>
        <v>Leve B</v>
      </c>
      <c r="C973" s="22">
        <f>'PC Geral'!AV971</f>
        <v>9951.6</v>
      </c>
      <c r="D973" s="22">
        <f>'PC Geral'!AX971</f>
        <v>0</v>
      </c>
      <c r="E973" s="22">
        <f>IF(D973&gt;=1138.5,1138.5*0.16,IF(D973&lt;1138.5,0))</f>
        <v>0</v>
      </c>
      <c r="F973" s="22">
        <f>IF(D973&gt;=1138.5,1138.5*0.16,IF(D973&lt;1138.5,D973*0.16))</f>
        <v>0</v>
      </c>
    </row>
    <row r="974">
      <c r="A974" s="14" t="str">
        <f>'PC Geral'!A972</f>
        <v>2000.122-DT-BT</v>
      </c>
      <c r="B974" s="19" t="str">
        <f t="shared" si="1"/>
        <v>Leve A</v>
      </c>
      <c r="C974" s="22">
        <f>'PC Geral'!AV972</f>
        <v>4554</v>
      </c>
      <c r="D974" s="22">
        <f>'PC Geral'!AX972</f>
        <v>0</v>
      </c>
      <c r="E974" s="22">
        <f t="shared" ref="E974:E975" si="214">IF(D974&gt;=2487.9,2487.9*0.16,IF(D974&lt;2487.9,0))</f>
        <v>0</v>
      </c>
      <c r="F974" s="22">
        <f t="shared" ref="F974:F975" si="215">IF(D974&gt;=2487.9,2487.9*0.16,IF(D974&lt;2487.9,D974*0.16))</f>
        <v>0</v>
      </c>
    </row>
    <row r="975">
      <c r="A975" s="14" t="str">
        <f>'PC Geral'!A973</f>
        <v>2000.123-DT-BT</v>
      </c>
      <c r="B975" s="19" t="str">
        <f t="shared" si="1"/>
        <v>Leve B</v>
      </c>
      <c r="C975" s="22">
        <f>'PC Geral'!AV973</f>
        <v>9951.6</v>
      </c>
      <c r="D975" s="22">
        <f>'PC Geral'!AX973</f>
        <v>0</v>
      </c>
      <c r="E975" s="22">
        <f t="shared" si="214"/>
        <v>0</v>
      </c>
      <c r="F975" s="22">
        <f t="shared" si="215"/>
        <v>0</v>
      </c>
    </row>
    <row r="976">
      <c r="A976" s="14" t="str">
        <f>'PC Geral'!A974</f>
        <v>2000.124-DT-BT</v>
      </c>
      <c r="B976" s="19" t="str">
        <f t="shared" si="1"/>
        <v>Leve B</v>
      </c>
      <c r="C976" s="22">
        <f>'PC Geral'!AV974</f>
        <v>9951.6</v>
      </c>
      <c r="D976" s="22">
        <f>'PC Geral'!AX974</f>
        <v>0</v>
      </c>
      <c r="E976" s="22">
        <f>IF(D976&gt;=1138.5,1138.5*0.16,IF(D976&lt;1138.5,0))</f>
        <v>0</v>
      </c>
      <c r="F976" s="22">
        <f>IF(D976&gt;=1138.5,1138.5*0.16,IF(D976&lt;1138.5,D976*0.16))</f>
        <v>0</v>
      </c>
    </row>
    <row r="977">
      <c r="A977" s="14" t="str">
        <f>'PC Geral'!A975</f>
        <v>2000.125-DT-BT</v>
      </c>
      <c r="B977" s="19" t="str">
        <f t="shared" si="1"/>
        <v>Leve A</v>
      </c>
      <c r="C977" s="22">
        <f>'PC Geral'!AV975</f>
        <v>4554</v>
      </c>
      <c r="D977" s="22">
        <f>'PC Geral'!AX975</f>
        <v>0</v>
      </c>
      <c r="E977" s="22">
        <f t="shared" ref="E977:E979" si="216">IF(D977&gt;=2487.9,2487.9*0.16,IF(D977&lt;2487.9,0))</f>
        <v>0</v>
      </c>
      <c r="F977" s="22">
        <f t="shared" ref="F977:F979" si="217">IF(D977&gt;=2487.9,2487.9*0.16,IF(D977&lt;2487.9,D977*0.16))</f>
        <v>0</v>
      </c>
    </row>
    <row r="978">
      <c r="A978" s="14" t="str">
        <f>'PC Geral'!A976</f>
        <v>2000.126-DT-BT</v>
      </c>
      <c r="B978" s="19" t="str">
        <f t="shared" si="1"/>
        <v>Leve B</v>
      </c>
      <c r="C978" s="22">
        <f>'PC Geral'!AV976</f>
        <v>9951.6</v>
      </c>
      <c r="D978" s="22">
        <f>'PC Geral'!AX976</f>
        <v>0</v>
      </c>
      <c r="E978" s="22">
        <f t="shared" si="216"/>
        <v>0</v>
      </c>
      <c r="F978" s="22">
        <f t="shared" si="217"/>
        <v>0</v>
      </c>
    </row>
    <row r="979">
      <c r="A979" s="14" t="str">
        <f>'PC Geral'!A977</f>
        <v>2000.127-DT-BT</v>
      </c>
      <c r="B979" s="19" t="str">
        <f t="shared" si="1"/>
        <v>Leve B</v>
      </c>
      <c r="C979" s="22">
        <f>'PC Geral'!AV977</f>
        <v>9951.6</v>
      </c>
      <c r="D979" s="22">
        <f>'PC Geral'!AX977</f>
        <v>0</v>
      </c>
      <c r="E979" s="22">
        <f t="shared" si="216"/>
        <v>0</v>
      </c>
      <c r="F979" s="22">
        <f t="shared" si="217"/>
        <v>0</v>
      </c>
    </row>
    <row r="980">
      <c r="A980" s="14" t="str">
        <f>'PC Geral'!A978</f>
        <v>2000.128-DT-BT</v>
      </c>
      <c r="B980" s="19" t="str">
        <f t="shared" si="1"/>
        <v>Leve B</v>
      </c>
      <c r="C980" s="22">
        <f>'PC Geral'!AV978</f>
        <v>9951.6</v>
      </c>
      <c r="D980" s="22">
        <f>'PC Geral'!AX978</f>
        <v>0</v>
      </c>
      <c r="E980" s="22">
        <f>IF(D980&gt;=1138.5,1138.5*0.16,IF(D980&lt;1138.5,0))</f>
        <v>0</v>
      </c>
      <c r="F980" s="22">
        <f>IF(D980&gt;=1138.5,1138.5*0.16,IF(D980&lt;1138.5,D980*0.16))</f>
        <v>0</v>
      </c>
    </row>
    <row r="981">
      <c r="A981" s="14" t="str">
        <f>'PC Geral'!A979</f>
        <v>2000.129-DT-BT</v>
      </c>
      <c r="B981" s="19" t="str">
        <f t="shared" si="1"/>
        <v>Leve A</v>
      </c>
      <c r="C981" s="22">
        <f>'PC Geral'!AV979</f>
        <v>4554</v>
      </c>
      <c r="D981" s="22">
        <f>'PC Geral'!AX979</f>
        <v>0</v>
      </c>
      <c r="E981" s="22">
        <f t="shared" ref="E981:E983" si="218">IF(D981&gt;=2487.9,2487.9*0.16,IF(D981&lt;2487.9,0))</f>
        <v>0</v>
      </c>
      <c r="F981" s="22">
        <f t="shared" ref="F981:F983" si="219">IF(D981&gt;=2487.9,2487.9*0.16,IF(D981&lt;2487.9,D981*0.16))</f>
        <v>0</v>
      </c>
    </row>
    <row r="982">
      <c r="A982" s="14" t="str">
        <f>'PC Geral'!A980</f>
        <v>2000.130-DT-BT</v>
      </c>
      <c r="B982" s="19" t="str">
        <f t="shared" si="1"/>
        <v>Leve B</v>
      </c>
      <c r="C982" s="22">
        <f>'PC Geral'!AV980</f>
        <v>9951.6</v>
      </c>
      <c r="D982" s="22">
        <f>'PC Geral'!AX980</f>
        <v>0</v>
      </c>
      <c r="E982" s="22">
        <f t="shared" si="218"/>
        <v>0</v>
      </c>
      <c r="F982" s="22">
        <f t="shared" si="219"/>
        <v>0</v>
      </c>
    </row>
    <row r="983">
      <c r="A983" s="14" t="str">
        <f>'PC Geral'!A981</f>
        <v>2000.131-DT-BT</v>
      </c>
      <c r="B983" s="19" t="str">
        <f t="shared" si="1"/>
        <v>Leve B</v>
      </c>
      <c r="C983" s="22">
        <f>'PC Geral'!AV981</f>
        <v>9951.6</v>
      </c>
      <c r="D983" s="22">
        <f>'PC Geral'!AX981</f>
        <v>0</v>
      </c>
      <c r="E983" s="22">
        <f t="shared" si="218"/>
        <v>0</v>
      </c>
      <c r="F983" s="22">
        <f t="shared" si="219"/>
        <v>0</v>
      </c>
    </row>
    <row r="984">
      <c r="A984" s="14" t="str">
        <f>'PC Geral'!A982</f>
        <v>2000.132-DT-BT</v>
      </c>
      <c r="B984" s="19" t="str">
        <f t="shared" si="1"/>
        <v>Leve B</v>
      </c>
      <c r="C984" s="22">
        <f>'PC Geral'!AV982</f>
        <v>9951.6</v>
      </c>
      <c r="D984" s="22">
        <f>'PC Geral'!AX982</f>
        <v>0</v>
      </c>
      <c r="E984" s="22">
        <f>IF(D984&gt;=1138.5,1138.5*0.16,IF(D984&lt;1138.5,0))</f>
        <v>0</v>
      </c>
      <c r="F984" s="22">
        <f>IF(D984&gt;=1138.5,1138.5*0.16,IF(D984&lt;1138.5,D984*0.16))</f>
        <v>0</v>
      </c>
    </row>
    <row r="985">
      <c r="A985" s="14" t="str">
        <f>'PC Geral'!A983</f>
        <v>2000.133-DT-BT</v>
      </c>
      <c r="B985" s="19" t="str">
        <f t="shared" si="1"/>
        <v>Leve A</v>
      </c>
      <c r="C985" s="22">
        <f>'PC Geral'!AV983</f>
        <v>4554</v>
      </c>
      <c r="D985" s="22">
        <f>'PC Geral'!AX983</f>
        <v>0</v>
      </c>
      <c r="E985" s="22">
        <f t="shared" ref="E985:E986" si="220">IF(D985&gt;=2487.9,2487.9*0.16,IF(D985&lt;2487.9,0))</f>
        <v>0</v>
      </c>
      <c r="F985" s="22">
        <f t="shared" ref="F985:F986" si="221">IF(D985&gt;=2487.9,2487.9*0.16,IF(D985&lt;2487.9,D985*0.16))</f>
        <v>0</v>
      </c>
    </row>
    <row r="986">
      <c r="A986" s="14" t="str">
        <f>'PC Geral'!A984</f>
        <v>2000.134-DT-BT</v>
      </c>
      <c r="B986" s="19" t="str">
        <f t="shared" si="1"/>
        <v>Leve B</v>
      </c>
      <c r="C986" s="22">
        <f>'PC Geral'!AV984</f>
        <v>9951.6</v>
      </c>
      <c r="D986" s="22">
        <f>'PC Geral'!AX984</f>
        <v>0</v>
      </c>
      <c r="E986" s="22">
        <f t="shared" si="220"/>
        <v>0</v>
      </c>
      <c r="F986" s="22">
        <f t="shared" si="221"/>
        <v>0</v>
      </c>
    </row>
    <row r="987">
      <c r="A987" s="14" t="str">
        <f>'PC Geral'!A985</f>
        <v>2000.135-DT-BT</v>
      </c>
      <c r="B987" s="19" t="str">
        <f t="shared" si="1"/>
        <v>Leve B</v>
      </c>
      <c r="C987" s="22">
        <f>'PC Geral'!AV985</f>
        <v>9951.6</v>
      </c>
      <c r="D987" s="22">
        <f>'PC Geral'!AX985</f>
        <v>0</v>
      </c>
      <c r="E987" s="22">
        <f>IF(D987&gt;=1138.5,1138.5*0.16,IF(D987&lt;1138.5,0))</f>
        <v>0</v>
      </c>
      <c r="F987" s="22">
        <f>IF(D987&gt;=1138.5,1138.5*0.16,IF(D987&lt;1138.5,D987*0.16))</f>
        <v>0</v>
      </c>
    </row>
    <row r="988">
      <c r="A988" s="14" t="str">
        <f>'PC Geral'!A986</f>
        <v>2000.136-DT-BT</v>
      </c>
      <c r="B988" s="19" t="str">
        <f t="shared" si="1"/>
        <v>Leve A</v>
      </c>
      <c r="C988" s="22">
        <f>'PC Geral'!AV986</f>
        <v>4554</v>
      </c>
      <c r="D988" s="22">
        <f>'PC Geral'!AX986</f>
        <v>0</v>
      </c>
      <c r="E988" s="22">
        <f>IF(D988&gt;=2487.9,2487.9*0.16,IF(D988&lt;2487.9,0))</f>
        <v>0</v>
      </c>
      <c r="F988" s="22">
        <f>IF(D988&gt;=2487.9,2487.9*0.16,IF(D988&lt;2487.9,D988*0.16))</f>
        <v>0</v>
      </c>
    </row>
    <row r="989">
      <c r="A989" s="14" t="str">
        <f>'PC Geral'!A987</f>
        <v>2000.137-DT-BT</v>
      </c>
      <c r="B989" s="19" t="str">
        <f t="shared" si="1"/>
        <v>Leve B</v>
      </c>
      <c r="C989" s="22">
        <f>'PC Geral'!AV987</f>
        <v>9951.6</v>
      </c>
      <c r="D989" s="22">
        <f>'PC Geral'!AX987</f>
        <v>0</v>
      </c>
      <c r="E989" s="22">
        <f t="shared" ref="E989:E991" si="222">IF(D989&gt;=1138.5,1138.5*0.16,IF(D989&lt;1138.5,0))</f>
        <v>0</v>
      </c>
      <c r="F989" s="22">
        <f t="shared" ref="F989:F991" si="223">IF(D989&gt;=1138.5,1138.5*0.16,IF(D989&lt;1138.5,D989*0.16))</f>
        <v>0</v>
      </c>
    </row>
    <row r="990">
      <c r="A990" s="14" t="str">
        <f>'PC Geral'!A988</f>
        <v>2000.138-DT-BT</v>
      </c>
      <c r="B990" s="19" t="str">
        <f t="shared" si="1"/>
        <v>Leve A</v>
      </c>
      <c r="C990" s="22">
        <f>'PC Geral'!AV988</f>
        <v>4554</v>
      </c>
      <c r="D990" s="22">
        <f>'PC Geral'!AX988</f>
        <v>0</v>
      </c>
      <c r="E990" s="22">
        <f t="shared" si="222"/>
        <v>0</v>
      </c>
      <c r="F990" s="22">
        <f t="shared" si="223"/>
        <v>0</v>
      </c>
    </row>
    <row r="991">
      <c r="A991" s="14" t="str">
        <f>'PC Geral'!A989</f>
        <v>2000.139-DT-BT</v>
      </c>
      <c r="B991" s="19" t="str">
        <f t="shared" si="1"/>
        <v>Leve A</v>
      </c>
      <c r="C991" s="22">
        <f>'PC Geral'!AV989</f>
        <v>4554</v>
      </c>
      <c r="D991" s="22">
        <f>'PC Geral'!AX989</f>
        <v>0</v>
      </c>
      <c r="E991" s="22">
        <f t="shared" si="222"/>
        <v>0</v>
      </c>
      <c r="F991" s="22">
        <f t="shared" si="223"/>
        <v>0</v>
      </c>
    </row>
    <row r="992">
      <c r="A992" s="14" t="str">
        <f>'PC Geral'!A990</f>
        <v>2000.140-DT-BT</v>
      </c>
      <c r="B992" s="19" t="str">
        <f t="shared" si="1"/>
        <v>Leve A</v>
      </c>
      <c r="C992" s="22">
        <f>'PC Geral'!AV990</f>
        <v>4554</v>
      </c>
      <c r="D992" s="22">
        <f>'PC Geral'!AX990</f>
        <v>0</v>
      </c>
      <c r="E992" s="22">
        <f>IF(D992&gt;=2487.9,2487.9*0.16,IF(D992&lt;2487.9,0))</f>
        <v>0</v>
      </c>
      <c r="F992" s="22">
        <f>IF(D992&gt;=2487.9,2487.9*0.16,IF(D992&lt;2487.9,D992*0.16))</f>
        <v>0</v>
      </c>
    </row>
    <row r="993">
      <c r="A993" s="14" t="str">
        <f>'PC Geral'!A991</f>
        <v>2000.141-DT-BT</v>
      </c>
      <c r="B993" s="19" t="str">
        <f t="shared" si="1"/>
        <v>Leve B</v>
      </c>
      <c r="C993" s="22">
        <f>'PC Geral'!AV991</f>
        <v>9951.6</v>
      </c>
      <c r="D993" s="22">
        <f>'PC Geral'!AX991</f>
        <v>0</v>
      </c>
      <c r="E993" s="22">
        <f t="shared" ref="E993:E996" si="224">IF(D993&gt;=1138.5,1138.5*0.16,IF(D993&lt;1138.5,0))</f>
        <v>0</v>
      </c>
      <c r="F993" s="22">
        <f t="shared" ref="F993:F996" si="225">IF(D993&gt;=1138.5,1138.5*0.16,IF(D993&lt;1138.5,D993*0.16))</f>
        <v>0</v>
      </c>
    </row>
    <row r="994">
      <c r="A994" s="14" t="str">
        <f>'PC Geral'!A992</f>
        <v>2000.142-DT-BT</v>
      </c>
      <c r="B994" s="19" t="str">
        <f t="shared" si="1"/>
        <v>Leve A</v>
      </c>
      <c r="C994" s="22">
        <f>'PC Geral'!AV992</f>
        <v>4554</v>
      </c>
      <c r="D994" s="22">
        <f>'PC Geral'!AX992</f>
        <v>0</v>
      </c>
      <c r="E994" s="22">
        <f t="shared" si="224"/>
        <v>0</v>
      </c>
      <c r="F994" s="22">
        <f t="shared" si="225"/>
        <v>0</v>
      </c>
    </row>
    <row r="995">
      <c r="A995" s="14" t="str">
        <f>'PC Geral'!A993</f>
        <v>2000.143-DT-BT</v>
      </c>
      <c r="B995" s="19" t="str">
        <f t="shared" si="1"/>
        <v>Leve A</v>
      </c>
      <c r="C995" s="22">
        <f>'PC Geral'!AV993</f>
        <v>4554</v>
      </c>
      <c r="D995" s="22">
        <f>'PC Geral'!AX993</f>
        <v>0</v>
      </c>
      <c r="E995" s="22">
        <f t="shared" si="224"/>
        <v>0</v>
      </c>
      <c r="F995" s="22">
        <f t="shared" si="225"/>
        <v>0</v>
      </c>
    </row>
    <row r="996">
      <c r="A996" s="14" t="str">
        <f>'PC Geral'!A994</f>
        <v>2000.144-DT-BT</v>
      </c>
      <c r="B996" s="19" t="str">
        <f t="shared" si="1"/>
        <v>Leve A</v>
      </c>
      <c r="C996" s="22">
        <f>'PC Geral'!AV994</f>
        <v>4554</v>
      </c>
      <c r="D996" s="22">
        <f>'PC Geral'!AX994</f>
        <v>0</v>
      </c>
      <c r="E996" s="22">
        <f t="shared" si="224"/>
        <v>0</v>
      </c>
      <c r="F996" s="22">
        <f t="shared" si="225"/>
        <v>0</v>
      </c>
    </row>
    <row r="997">
      <c r="A997" s="14" t="str">
        <f>'PC Geral'!A995</f>
        <v>2000.145-DT-BT</v>
      </c>
      <c r="B997" s="19" t="str">
        <f t="shared" si="1"/>
        <v>Leve A</v>
      </c>
      <c r="C997" s="22">
        <f>'PC Geral'!AV995</f>
        <v>4554</v>
      </c>
      <c r="D997" s="22">
        <f>'PC Geral'!AX995</f>
        <v>0</v>
      </c>
      <c r="E997" s="22">
        <f t="shared" ref="E997:E1003" si="226">IF(D997&gt;=2487.9,2487.9*0.16,IF(D997&lt;2487.9,0))</f>
        <v>0</v>
      </c>
      <c r="F997" s="22">
        <f t="shared" ref="F997:F1003" si="227">IF(D997&gt;=2487.9,2487.9*0.16,IF(D997&lt;2487.9,D997*0.16))</f>
        <v>0</v>
      </c>
    </row>
    <row r="998">
      <c r="A998" s="14" t="str">
        <f>'PC Geral'!A996</f>
        <v>2000.146-DT-BT</v>
      </c>
      <c r="B998" s="19" t="str">
        <f t="shared" si="1"/>
        <v>Leve B</v>
      </c>
      <c r="C998" s="22">
        <f>'PC Geral'!AV996</f>
        <v>9951.6</v>
      </c>
      <c r="D998" s="22">
        <f>'PC Geral'!AX996</f>
        <v>0</v>
      </c>
      <c r="E998" s="22">
        <f t="shared" si="226"/>
        <v>0</v>
      </c>
      <c r="F998" s="22">
        <f t="shared" si="227"/>
        <v>0</v>
      </c>
    </row>
    <row r="999">
      <c r="A999" s="14" t="str">
        <f>'PC Geral'!A997</f>
        <v>2000.147-DT-PR</v>
      </c>
      <c r="B999" s="19" t="str">
        <f t="shared" si="1"/>
        <v>Leve B</v>
      </c>
      <c r="C999" s="22">
        <f>'PC Geral'!AV997</f>
        <v>9951.6</v>
      </c>
      <c r="D999" s="22">
        <f>'PC Geral'!AX997</f>
        <v>0</v>
      </c>
      <c r="E999" s="22">
        <f t="shared" si="226"/>
        <v>0</v>
      </c>
      <c r="F999" s="22">
        <f t="shared" si="227"/>
        <v>0</v>
      </c>
    </row>
    <row r="1000">
      <c r="A1000" s="14" t="str">
        <f>'PC Geral'!A998</f>
        <v>2000.148-DT-PR</v>
      </c>
      <c r="B1000" s="19" t="str">
        <f t="shared" si="1"/>
        <v>Leve B</v>
      </c>
      <c r="C1000" s="22">
        <f>'PC Geral'!AV998</f>
        <v>9951.6</v>
      </c>
      <c r="D1000" s="22">
        <f>'PC Geral'!AX998</f>
        <v>0</v>
      </c>
      <c r="E1000" s="22">
        <f t="shared" si="226"/>
        <v>0</v>
      </c>
      <c r="F1000" s="22">
        <f t="shared" si="227"/>
        <v>0</v>
      </c>
    </row>
    <row r="1001">
      <c r="A1001" s="14" t="str">
        <f>'PC Geral'!A999</f>
        <v>2000.149-DT-PR</v>
      </c>
      <c r="B1001" s="19" t="str">
        <f t="shared" si="1"/>
        <v>Leve B</v>
      </c>
      <c r="C1001" s="22">
        <f>'PC Geral'!AV999</f>
        <v>9951.6</v>
      </c>
      <c r="D1001" s="22">
        <f>'PC Geral'!AX999</f>
        <v>0</v>
      </c>
      <c r="E1001" s="22">
        <f t="shared" si="226"/>
        <v>0</v>
      </c>
      <c r="F1001" s="22">
        <f t="shared" si="227"/>
        <v>0</v>
      </c>
    </row>
    <row r="1002">
      <c r="A1002" s="14" t="str">
        <f>'PC Geral'!A1000</f>
        <v>2000.150-DT-PR</v>
      </c>
      <c r="B1002" s="19" t="str">
        <f t="shared" si="1"/>
        <v>Leve B</v>
      </c>
      <c r="C1002" s="22">
        <f>'PC Geral'!AV1000</f>
        <v>9951.6</v>
      </c>
      <c r="D1002" s="22">
        <f>'PC Geral'!AX1000</f>
        <v>0</v>
      </c>
      <c r="E1002" s="22">
        <f t="shared" si="226"/>
        <v>0</v>
      </c>
      <c r="F1002" s="22">
        <f t="shared" si="227"/>
        <v>0</v>
      </c>
    </row>
    <row r="1003">
      <c r="A1003" s="14" t="str">
        <f>'PC Geral'!A1001</f>
        <v>2000.151-DT-PR</v>
      </c>
      <c r="B1003" s="19" t="str">
        <f t="shared" si="1"/>
        <v>Leve B</v>
      </c>
      <c r="C1003" s="22">
        <f>'PC Geral'!AV1001</f>
        <v>9951.6</v>
      </c>
      <c r="D1003" s="22">
        <f>'PC Geral'!AX1001</f>
        <v>0</v>
      </c>
      <c r="E1003" s="22">
        <f t="shared" si="226"/>
        <v>0</v>
      </c>
      <c r="F1003" s="22">
        <f t="shared" si="227"/>
        <v>0</v>
      </c>
    </row>
    <row r="1004">
      <c r="A1004" s="14" t="str">
        <f>'PC Geral'!A1002</f>
        <v>2000.152-DT-PR</v>
      </c>
      <c r="B1004" s="19" t="str">
        <f t="shared" si="1"/>
        <v>Leve B</v>
      </c>
      <c r="C1004" s="22">
        <f>'PC Geral'!AV1002</f>
        <v>9951.6</v>
      </c>
      <c r="D1004" s="22">
        <f>'PC Geral'!AX1002</f>
        <v>0</v>
      </c>
      <c r="E1004" s="22">
        <f>IF(D1004&gt;=1138.5,1138.5*0.16,IF(D1004&lt;1138.5,0))</f>
        <v>0</v>
      </c>
      <c r="F1004" s="22">
        <f>IF(D1004&gt;=1138.5,1138.5*0.16,IF(D1004&lt;1138.5,D1004*0.16))</f>
        <v>0</v>
      </c>
    </row>
    <row r="1005">
      <c r="A1005" s="14" t="str">
        <f>'PC Geral'!A1003</f>
        <v>2000.153-DT-PR</v>
      </c>
      <c r="B1005" s="19" t="str">
        <f t="shared" si="1"/>
        <v>Leve A</v>
      </c>
      <c r="C1005" s="22">
        <f>'PC Geral'!AV1003</f>
        <v>4554</v>
      </c>
      <c r="D1005" s="22">
        <f>'PC Geral'!AX1003</f>
        <v>0</v>
      </c>
      <c r="E1005" s="22">
        <f>IF(D1005&gt;=2487.9,2487.9*0.16,IF(D1005&lt;2487.9,0))</f>
        <v>0</v>
      </c>
      <c r="F1005" s="22">
        <f>IF(D1005&gt;=2487.9,2487.9*0.16,IF(D1005&lt;2487.9,D1005*0.16))</f>
        <v>0</v>
      </c>
    </row>
    <row r="1006">
      <c r="A1006" s="14" t="str">
        <f>'PC Geral'!A1004</f>
        <v>2000.154-DT-PR</v>
      </c>
      <c r="B1006" s="19" t="str">
        <f t="shared" si="1"/>
        <v>Leve B</v>
      </c>
      <c r="C1006" s="22">
        <f>'PC Geral'!AV1004</f>
        <v>9951.6</v>
      </c>
      <c r="D1006" s="22">
        <f>'PC Geral'!AX1004</f>
        <v>0</v>
      </c>
      <c r="E1006" s="22">
        <f>IF(D1006&gt;=1138.5,1138.5*0.16,IF(D1006&lt;1138.5,0))</f>
        <v>0</v>
      </c>
      <c r="F1006" s="22">
        <f>IF(D1006&gt;=1138.5,1138.5*0.16,IF(D1006&lt;1138.5,D1006*0.16))</f>
        <v>0</v>
      </c>
    </row>
    <row r="1007">
      <c r="A1007" s="14" t="str">
        <f>'PC Geral'!A1005</f>
        <v>2000.155-DT-PR</v>
      </c>
      <c r="B1007" s="19" t="str">
        <f t="shared" si="1"/>
        <v>Leve A</v>
      </c>
      <c r="C1007" s="22">
        <f>'PC Geral'!AV1005</f>
        <v>4554</v>
      </c>
      <c r="D1007" s="22">
        <f>'PC Geral'!AX1005</f>
        <v>0</v>
      </c>
      <c r="E1007" s="22">
        <f t="shared" ref="E1007:E1009" si="228">IF(D1007&gt;=2487.9,2487.9*0.16,IF(D1007&lt;2487.9,0))</f>
        <v>0</v>
      </c>
      <c r="F1007" s="22">
        <f t="shared" ref="F1007:F1009" si="229">IF(D1007&gt;=2487.9,2487.9*0.16,IF(D1007&lt;2487.9,D1007*0.16))</f>
        <v>0</v>
      </c>
    </row>
    <row r="1008">
      <c r="A1008" s="14" t="str">
        <f>'PC Geral'!A1006</f>
        <v>2000.156-DT-PR</v>
      </c>
      <c r="B1008" s="19" t="str">
        <f t="shared" si="1"/>
        <v>Leve B</v>
      </c>
      <c r="C1008" s="22">
        <f>'PC Geral'!AV1006</f>
        <v>9951.6</v>
      </c>
      <c r="D1008" s="22">
        <f>'PC Geral'!AX1006</f>
        <v>0</v>
      </c>
      <c r="E1008" s="22">
        <f t="shared" si="228"/>
        <v>0</v>
      </c>
      <c r="F1008" s="22">
        <f t="shared" si="229"/>
        <v>0</v>
      </c>
    </row>
    <row r="1009">
      <c r="A1009" s="14" t="str">
        <f>'PC Geral'!A1007</f>
        <v>2000.157-DT-PR</v>
      </c>
      <c r="B1009" s="19" t="str">
        <f t="shared" si="1"/>
        <v>Leve B</v>
      </c>
      <c r="C1009" s="22">
        <f>'PC Geral'!AV1007</f>
        <v>9951.6</v>
      </c>
      <c r="D1009" s="22">
        <f>'PC Geral'!AX1007</f>
        <v>0</v>
      </c>
      <c r="E1009" s="22">
        <f t="shared" si="228"/>
        <v>0</v>
      </c>
      <c r="F1009" s="22">
        <f t="shared" si="229"/>
        <v>0</v>
      </c>
    </row>
    <row r="1010">
      <c r="A1010" s="14" t="str">
        <f>'PC Geral'!A1008</f>
        <v>2000.158-DT-PR</v>
      </c>
      <c r="B1010" s="19" t="str">
        <f t="shared" si="1"/>
        <v>Leve B</v>
      </c>
      <c r="C1010" s="22">
        <f>'PC Geral'!AV1008</f>
        <v>9951.6</v>
      </c>
      <c r="D1010" s="22">
        <f>'PC Geral'!AX1008</f>
        <v>0</v>
      </c>
      <c r="E1010" s="22">
        <f>IF(D1010&gt;=1138.5,1138.5*0.16,IF(D1010&lt;1138.5,0))</f>
        <v>0</v>
      </c>
      <c r="F1010" s="22">
        <f>IF(D1010&gt;=1138.5,1138.5*0.16,IF(D1010&lt;1138.5,D1010*0.16))</f>
        <v>0</v>
      </c>
    </row>
    <row r="1011">
      <c r="A1011" s="14" t="str">
        <f>'PC Geral'!A1009</f>
        <v>2000.159-DT-PR</v>
      </c>
      <c r="B1011" s="19" t="str">
        <f t="shared" si="1"/>
        <v>Leve A</v>
      </c>
      <c r="C1011" s="22">
        <f>'PC Geral'!AV1009</f>
        <v>4554</v>
      </c>
      <c r="D1011" s="22">
        <f>'PC Geral'!AX1009</f>
        <v>0</v>
      </c>
      <c r="E1011" s="22">
        <f t="shared" ref="E1011:E1018" si="230">IF(D1011&gt;=2487.9,2487.9*0.16,IF(D1011&lt;2487.9,0))</f>
        <v>0</v>
      </c>
      <c r="F1011" s="22">
        <f t="shared" ref="F1011:F1018" si="231">IF(D1011&gt;=2487.9,2487.9*0.16,IF(D1011&lt;2487.9,D1011*0.16))</f>
        <v>0</v>
      </c>
    </row>
    <row r="1012">
      <c r="A1012" s="14" t="str">
        <f>'PC Geral'!A1010</f>
        <v>2000.160-DT-PR</v>
      </c>
      <c r="B1012" s="19" t="str">
        <f t="shared" si="1"/>
        <v>Leve B</v>
      </c>
      <c r="C1012" s="22">
        <f>'PC Geral'!AV1010</f>
        <v>9951.6</v>
      </c>
      <c r="D1012" s="22">
        <f>'PC Geral'!AX1010</f>
        <v>0</v>
      </c>
      <c r="E1012" s="22">
        <f t="shared" si="230"/>
        <v>0</v>
      </c>
      <c r="F1012" s="22">
        <f t="shared" si="231"/>
        <v>0</v>
      </c>
    </row>
    <row r="1013">
      <c r="A1013" s="14" t="str">
        <f>'PC Geral'!A1011</f>
        <v>2000.161-DT-PR</v>
      </c>
      <c r="B1013" s="19" t="str">
        <f t="shared" si="1"/>
        <v>Leve B</v>
      </c>
      <c r="C1013" s="22">
        <f>'PC Geral'!AV1011</f>
        <v>9951.6</v>
      </c>
      <c r="D1013" s="22">
        <f>'PC Geral'!AX1011</f>
        <v>0</v>
      </c>
      <c r="E1013" s="22">
        <f t="shared" si="230"/>
        <v>0</v>
      </c>
      <c r="F1013" s="22">
        <f t="shared" si="231"/>
        <v>0</v>
      </c>
    </row>
    <row r="1014">
      <c r="A1014" s="14" t="str">
        <f>'PC Geral'!A1012</f>
        <v>2000.162-DT-PR</v>
      </c>
      <c r="B1014" s="19" t="str">
        <f t="shared" si="1"/>
        <v>Leve B</v>
      </c>
      <c r="C1014" s="22">
        <f>'PC Geral'!AV1012</f>
        <v>9951.6</v>
      </c>
      <c r="D1014" s="22">
        <f>'PC Geral'!AX1012</f>
        <v>0</v>
      </c>
      <c r="E1014" s="22">
        <f t="shared" si="230"/>
        <v>0</v>
      </c>
      <c r="F1014" s="22">
        <f t="shared" si="231"/>
        <v>0</v>
      </c>
    </row>
    <row r="1015">
      <c r="A1015" s="14" t="str">
        <f>'PC Geral'!A1013</f>
        <v>2000.163-DT-PR</v>
      </c>
      <c r="B1015" s="19" t="str">
        <f t="shared" si="1"/>
        <v>Leve B</v>
      </c>
      <c r="C1015" s="22">
        <f>'PC Geral'!AV1013</f>
        <v>9951.6</v>
      </c>
      <c r="D1015" s="22">
        <f>'PC Geral'!AX1013</f>
        <v>0</v>
      </c>
      <c r="E1015" s="22">
        <f t="shared" si="230"/>
        <v>0</v>
      </c>
      <c r="F1015" s="22">
        <f t="shared" si="231"/>
        <v>0</v>
      </c>
    </row>
    <row r="1016">
      <c r="A1016" s="14" t="str">
        <f>'PC Geral'!A1014</f>
        <v>2000.164-DT-PR</v>
      </c>
      <c r="B1016" s="19" t="str">
        <f t="shared" si="1"/>
        <v>Leve B</v>
      </c>
      <c r="C1016" s="22">
        <f>'PC Geral'!AV1014</f>
        <v>9951.6</v>
      </c>
      <c r="D1016" s="22">
        <f>'PC Geral'!AX1014</f>
        <v>0</v>
      </c>
      <c r="E1016" s="22">
        <f t="shared" si="230"/>
        <v>0</v>
      </c>
      <c r="F1016" s="22">
        <f t="shared" si="231"/>
        <v>0</v>
      </c>
    </row>
    <row r="1017">
      <c r="A1017" s="14" t="str">
        <f>'PC Geral'!A1015</f>
        <v>2000.165-DT-PR</v>
      </c>
      <c r="B1017" s="19" t="str">
        <f t="shared" si="1"/>
        <v>Leve B</v>
      </c>
      <c r="C1017" s="22">
        <f>'PC Geral'!AV1015</f>
        <v>9951.6</v>
      </c>
      <c r="D1017" s="22">
        <f>'PC Geral'!AX1015</f>
        <v>0</v>
      </c>
      <c r="E1017" s="22">
        <f t="shared" si="230"/>
        <v>0</v>
      </c>
      <c r="F1017" s="22">
        <f t="shared" si="231"/>
        <v>0</v>
      </c>
    </row>
    <row r="1018">
      <c r="A1018" s="14" t="str">
        <f>'PC Geral'!A1016</f>
        <v>2000.166-DT-PR</v>
      </c>
      <c r="B1018" s="19" t="str">
        <f t="shared" si="1"/>
        <v>Leve B</v>
      </c>
      <c r="C1018" s="22">
        <f>'PC Geral'!AV1016</f>
        <v>9951.6</v>
      </c>
      <c r="D1018" s="22">
        <f>'PC Geral'!AX1016</f>
        <v>0</v>
      </c>
      <c r="E1018" s="22">
        <f t="shared" si="230"/>
        <v>0</v>
      </c>
      <c r="F1018" s="22">
        <f t="shared" si="231"/>
        <v>0</v>
      </c>
    </row>
    <row r="1019">
      <c r="A1019" s="14" t="str">
        <f>'PC Geral'!A1017</f>
        <v>2000.167-DT-PR</v>
      </c>
      <c r="B1019" s="19" t="str">
        <f t="shared" si="1"/>
        <v>Leve B</v>
      </c>
      <c r="C1019" s="22">
        <f>'PC Geral'!AV1017</f>
        <v>9951.6</v>
      </c>
      <c r="D1019" s="22">
        <f>'PC Geral'!AX1017</f>
        <v>0</v>
      </c>
      <c r="E1019" s="22">
        <f>IF(D1019&gt;=1138.5,1138.5*0.16,IF(D1019&lt;1138.5,0))</f>
        <v>0</v>
      </c>
      <c r="F1019" s="22">
        <f>IF(D1019&gt;=1138.5,1138.5*0.16,IF(D1019&lt;1138.5,D1019*0.16))</f>
        <v>0</v>
      </c>
    </row>
    <row r="1020">
      <c r="A1020" s="14" t="str">
        <f>'PC Geral'!A1018</f>
        <v>2000.168-DT-PR</v>
      </c>
      <c r="B1020" s="19" t="str">
        <f t="shared" si="1"/>
        <v>Leve A</v>
      </c>
      <c r="C1020" s="22">
        <f>'PC Geral'!AV1018</f>
        <v>4554</v>
      </c>
      <c r="D1020" s="22">
        <f>'PC Geral'!AX1018</f>
        <v>0</v>
      </c>
      <c r="E1020" s="22">
        <f>IF(D1020&gt;=2487.9,2487.9*0.16,IF(D1020&lt;2487.9,0))</f>
        <v>0</v>
      </c>
      <c r="F1020" s="22">
        <f>IF(D1020&gt;=2487.9,2487.9*0.16,IF(D1020&lt;2487.9,D1020*0.16))</f>
        <v>0</v>
      </c>
    </row>
    <row r="1021">
      <c r="A1021" s="14" t="str">
        <f>'PC Geral'!A1019</f>
        <v>2000.169-DT-PR</v>
      </c>
      <c r="B1021" s="19" t="str">
        <f t="shared" si="1"/>
        <v>Leve B</v>
      </c>
      <c r="C1021" s="22">
        <f>'PC Geral'!AV1019</f>
        <v>9951.6</v>
      </c>
      <c r="D1021" s="22">
        <f>'PC Geral'!AX1019</f>
        <v>0</v>
      </c>
      <c r="E1021" s="22">
        <f>IF(D1021&gt;=1138.5,1138.5*0.16,IF(D1021&lt;1138.5,0))</f>
        <v>0</v>
      </c>
      <c r="F1021" s="22">
        <f>IF(D1021&gt;=1138.5,1138.5*0.16,IF(D1021&lt;1138.5,D1021*0.16))</f>
        <v>0</v>
      </c>
    </row>
    <row r="1022">
      <c r="A1022" s="14" t="str">
        <f>'PC Geral'!A1020</f>
        <v>2000.170-DT-PR</v>
      </c>
      <c r="B1022" s="19" t="str">
        <f t="shared" si="1"/>
        <v>Leve A</v>
      </c>
      <c r="C1022" s="22">
        <f>'PC Geral'!AV1020</f>
        <v>4554</v>
      </c>
      <c r="D1022" s="22">
        <f>'PC Geral'!AX1020</f>
        <v>0</v>
      </c>
      <c r="E1022" s="22">
        <f t="shared" ref="E1022:E1029" si="232">IF(D1022&gt;=2487.9,2487.9*0.16,IF(D1022&lt;2487.9,0))</f>
        <v>0</v>
      </c>
      <c r="F1022" s="22">
        <f t="shared" ref="F1022:F1029" si="233">IF(D1022&gt;=2487.9,2487.9*0.16,IF(D1022&lt;2487.9,D1022*0.16))</f>
        <v>0</v>
      </c>
    </row>
    <row r="1023">
      <c r="A1023" s="14" t="str">
        <f>'PC Geral'!A1021</f>
        <v>2000.171-DT-PR</v>
      </c>
      <c r="B1023" s="19" t="str">
        <f t="shared" si="1"/>
        <v>Leve B</v>
      </c>
      <c r="C1023" s="22">
        <f>'PC Geral'!AV1021</f>
        <v>9951.6</v>
      </c>
      <c r="D1023" s="22">
        <f>'PC Geral'!AX1021</f>
        <v>0</v>
      </c>
      <c r="E1023" s="22">
        <f t="shared" si="232"/>
        <v>0</v>
      </c>
      <c r="F1023" s="22">
        <f t="shared" si="233"/>
        <v>0</v>
      </c>
    </row>
    <row r="1024">
      <c r="A1024" s="14" t="str">
        <f>'PC Geral'!A1022</f>
        <v>2000.172-DT-PR</v>
      </c>
      <c r="B1024" s="19" t="str">
        <f t="shared" si="1"/>
        <v>Leve B</v>
      </c>
      <c r="C1024" s="22">
        <f>'PC Geral'!AV1022</f>
        <v>9951.6</v>
      </c>
      <c r="D1024" s="22">
        <f>'PC Geral'!AX1022</f>
        <v>0</v>
      </c>
      <c r="E1024" s="22">
        <f t="shared" si="232"/>
        <v>0</v>
      </c>
      <c r="F1024" s="22">
        <f t="shared" si="233"/>
        <v>0</v>
      </c>
    </row>
    <row r="1025">
      <c r="A1025" s="14" t="str">
        <f>'PC Geral'!A1023</f>
        <v>2000.173-DT-PR</v>
      </c>
      <c r="B1025" s="19" t="str">
        <f t="shared" si="1"/>
        <v>Leve B</v>
      </c>
      <c r="C1025" s="22">
        <f>'PC Geral'!AV1023</f>
        <v>9951.6</v>
      </c>
      <c r="D1025" s="22">
        <f>'PC Geral'!AX1023</f>
        <v>0</v>
      </c>
      <c r="E1025" s="22">
        <f t="shared" si="232"/>
        <v>0</v>
      </c>
      <c r="F1025" s="22">
        <f t="shared" si="233"/>
        <v>0</v>
      </c>
    </row>
    <row r="1026">
      <c r="A1026" s="14" t="str">
        <f>'PC Geral'!A1024</f>
        <v>2000.174-DT-PR</v>
      </c>
      <c r="B1026" s="19" t="str">
        <f t="shared" si="1"/>
        <v>Leve B</v>
      </c>
      <c r="C1026" s="22">
        <f>'PC Geral'!AV1024</f>
        <v>9951.6</v>
      </c>
      <c r="D1026" s="22">
        <f>'PC Geral'!AX1024</f>
        <v>0</v>
      </c>
      <c r="E1026" s="22">
        <f t="shared" si="232"/>
        <v>0</v>
      </c>
      <c r="F1026" s="22">
        <f t="shared" si="233"/>
        <v>0</v>
      </c>
    </row>
    <row r="1027">
      <c r="A1027" s="14" t="str">
        <f>'PC Geral'!A1025</f>
        <v>2000.175-DT-PR</v>
      </c>
      <c r="B1027" s="19" t="str">
        <f t="shared" si="1"/>
        <v>Leve B</v>
      </c>
      <c r="C1027" s="22">
        <f>'PC Geral'!AV1025</f>
        <v>9951.6</v>
      </c>
      <c r="D1027" s="22">
        <f>'PC Geral'!AX1025</f>
        <v>0</v>
      </c>
      <c r="E1027" s="22">
        <f t="shared" si="232"/>
        <v>0</v>
      </c>
      <c r="F1027" s="22">
        <f t="shared" si="233"/>
        <v>0</v>
      </c>
    </row>
    <row r="1028">
      <c r="A1028" s="14" t="str">
        <f>'PC Geral'!A1026</f>
        <v>2000.176-DT-PR</v>
      </c>
      <c r="B1028" s="19" t="str">
        <f t="shared" si="1"/>
        <v>Leve B</v>
      </c>
      <c r="C1028" s="22">
        <f>'PC Geral'!AV1026</f>
        <v>9951.6</v>
      </c>
      <c r="D1028" s="22">
        <f>'PC Geral'!AX1026</f>
        <v>0</v>
      </c>
      <c r="E1028" s="22">
        <f t="shared" si="232"/>
        <v>0</v>
      </c>
      <c r="F1028" s="22">
        <f t="shared" si="233"/>
        <v>0</v>
      </c>
    </row>
    <row r="1029">
      <c r="A1029" s="14" t="str">
        <f>'PC Geral'!A1027</f>
        <v>2000.177-DT-PR</v>
      </c>
      <c r="B1029" s="19" t="str">
        <f t="shared" si="1"/>
        <v>Leve B</v>
      </c>
      <c r="C1029" s="22">
        <f>'PC Geral'!AV1027</f>
        <v>9951.6</v>
      </c>
      <c r="D1029" s="22">
        <f>'PC Geral'!AX1027</f>
        <v>0</v>
      </c>
      <c r="E1029" s="22">
        <f t="shared" si="232"/>
        <v>0</v>
      </c>
      <c r="F1029" s="22">
        <f t="shared" si="233"/>
        <v>0</v>
      </c>
    </row>
    <row r="1030">
      <c r="A1030" s="14" t="str">
        <f>'PC Geral'!A1028</f>
        <v>2000.178-DT-PR</v>
      </c>
      <c r="B1030" s="19" t="str">
        <f t="shared" si="1"/>
        <v>Leve B</v>
      </c>
      <c r="C1030" s="22">
        <f>'PC Geral'!AV1028</f>
        <v>9951.6</v>
      </c>
      <c r="D1030" s="22">
        <f>'PC Geral'!AX1028</f>
        <v>0</v>
      </c>
      <c r="E1030" s="22">
        <f>IF(D1030&gt;=1138.5,1138.5*0.16,IF(D1030&lt;1138.5,0))</f>
        <v>0</v>
      </c>
      <c r="F1030" s="22">
        <f>IF(D1030&gt;=1138.5,1138.5*0.16,IF(D1030&lt;1138.5,D1030*0.16))</f>
        <v>0</v>
      </c>
    </row>
    <row r="1031">
      <c r="A1031" s="14" t="str">
        <f>'PC Geral'!A1029</f>
        <v>2000.179-DT-PR</v>
      </c>
      <c r="B1031" s="19" t="str">
        <f t="shared" si="1"/>
        <v>Leve A</v>
      </c>
      <c r="C1031" s="22">
        <f>'PC Geral'!AV1029</f>
        <v>4554</v>
      </c>
      <c r="D1031" s="22">
        <f>'PC Geral'!AX1029</f>
        <v>0</v>
      </c>
      <c r="E1031" s="22">
        <f t="shared" ref="E1031:E1042" si="234">IF(D1031&gt;=2487.9,2487.9*0.16,IF(D1031&lt;2487.9,0))</f>
        <v>0</v>
      </c>
      <c r="F1031" s="22">
        <f t="shared" ref="F1031:F1042" si="235">IF(D1031&gt;=2487.9,2487.9*0.16,IF(D1031&lt;2487.9,D1031*0.16))</f>
        <v>0</v>
      </c>
    </row>
    <row r="1032">
      <c r="A1032" s="14" t="str">
        <f>'PC Geral'!A1030</f>
        <v>2000.180-DT-PR</v>
      </c>
      <c r="B1032" s="19" t="str">
        <f t="shared" si="1"/>
        <v>Leve B</v>
      </c>
      <c r="C1032" s="22">
        <f>'PC Geral'!AV1030</f>
        <v>9951.6</v>
      </c>
      <c r="D1032" s="22">
        <f>'PC Geral'!AX1030</f>
        <v>0</v>
      </c>
      <c r="E1032" s="22">
        <f t="shared" si="234"/>
        <v>0</v>
      </c>
      <c r="F1032" s="22">
        <f t="shared" si="235"/>
        <v>0</v>
      </c>
    </row>
    <row r="1033">
      <c r="A1033" s="14" t="str">
        <f>'PC Geral'!A1031</f>
        <v>2000.181-DT-PR</v>
      </c>
      <c r="B1033" s="19" t="str">
        <f t="shared" si="1"/>
        <v>Leve B</v>
      </c>
      <c r="C1033" s="22">
        <f>'PC Geral'!AV1031</f>
        <v>9951.6</v>
      </c>
      <c r="D1033" s="22">
        <f>'PC Geral'!AX1031</f>
        <v>0</v>
      </c>
      <c r="E1033" s="22">
        <f t="shared" si="234"/>
        <v>0</v>
      </c>
      <c r="F1033" s="22">
        <f t="shared" si="235"/>
        <v>0</v>
      </c>
    </row>
    <row r="1034">
      <c r="A1034" s="14" t="str">
        <f>'PC Geral'!A1032</f>
        <v>2000.182-DT-PR</v>
      </c>
      <c r="B1034" s="19" t="str">
        <f t="shared" si="1"/>
        <v>Leve B</v>
      </c>
      <c r="C1034" s="22">
        <f>'PC Geral'!AV1032</f>
        <v>9951.6</v>
      </c>
      <c r="D1034" s="22">
        <f>'PC Geral'!AX1032</f>
        <v>0</v>
      </c>
      <c r="E1034" s="22">
        <f t="shared" si="234"/>
        <v>0</v>
      </c>
      <c r="F1034" s="22">
        <f t="shared" si="235"/>
        <v>0</v>
      </c>
    </row>
    <row r="1035">
      <c r="A1035" s="14" t="str">
        <f>'PC Geral'!A1033</f>
        <v>2000.183-DT-PR</v>
      </c>
      <c r="B1035" s="19" t="str">
        <f t="shared" si="1"/>
        <v>Leve B</v>
      </c>
      <c r="C1035" s="22">
        <f>'PC Geral'!AV1033</f>
        <v>9951.6</v>
      </c>
      <c r="D1035" s="22">
        <f>'PC Geral'!AX1033</f>
        <v>0</v>
      </c>
      <c r="E1035" s="22">
        <f t="shared" si="234"/>
        <v>0</v>
      </c>
      <c r="F1035" s="22">
        <f t="shared" si="235"/>
        <v>0</v>
      </c>
    </row>
    <row r="1036">
      <c r="A1036" s="14" t="str">
        <f>'PC Geral'!A1034</f>
        <v>2000.184-DT-PR</v>
      </c>
      <c r="B1036" s="19" t="str">
        <f t="shared" si="1"/>
        <v>Leve B</v>
      </c>
      <c r="C1036" s="22">
        <f>'PC Geral'!AV1034</f>
        <v>9951.6</v>
      </c>
      <c r="D1036" s="22">
        <f>'PC Geral'!AX1034</f>
        <v>0</v>
      </c>
      <c r="E1036" s="22">
        <f t="shared" si="234"/>
        <v>0</v>
      </c>
      <c r="F1036" s="22">
        <f t="shared" si="235"/>
        <v>0</v>
      </c>
    </row>
    <row r="1037">
      <c r="A1037" s="14" t="str">
        <f>'PC Geral'!A1035</f>
        <v>2000.185-DT-PR</v>
      </c>
      <c r="B1037" s="19" t="str">
        <f t="shared" si="1"/>
        <v>Leve B</v>
      </c>
      <c r="C1037" s="22">
        <f>'PC Geral'!AV1035</f>
        <v>9951.6</v>
      </c>
      <c r="D1037" s="22">
        <f>'PC Geral'!AX1035</f>
        <v>0</v>
      </c>
      <c r="E1037" s="22">
        <f t="shared" si="234"/>
        <v>0</v>
      </c>
      <c r="F1037" s="22">
        <f t="shared" si="235"/>
        <v>0</v>
      </c>
    </row>
    <row r="1038">
      <c r="A1038" s="14" t="str">
        <f>'PC Geral'!A1036</f>
        <v>2000.186-DT-PR</v>
      </c>
      <c r="B1038" s="19" t="str">
        <f t="shared" si="1"/>
        <v>Leve B</v>
      </c>
      <c r="C1038" s="22">
        <f>'PC Geral'!AV1036</f>
        <v>9951.6</v>
      </c>
      <c r="D1038" s="22">
        <f>'PC Geral'!AX1036</f>
        <v>0</v>
      </c>
      <c r="E1038" s="22">
        <f t="shared" si="234"/>
        <v>0</v>
      </c>
      <c r="F1038" s="22">
        <f t="shared" si="235"/>
        <v>0</v>
      </c>
    </row>
    <row r="1039">
      <c r="A1039" s="14" t="str">
        <f>'PC Geral'!A1037</f>
        <v>2000.187-DT-PR</v>
      </c>
      <c r="B1039" s="19" t="str">
        <f t="shared" si="1"/>
        <v>Leve B</v>
      </c>
      <c r="C1039" s="22">
        <f>'PC Geral'!AV1037</f>
        <v>9951.6</v>
      </c>
      <c r="D1039" s="22">
        <f>'PC Geral'!AX1037</f>
        <v>0</v>
      </c>
      <c r="E1039" s="22">
        <f t="shared" si="234"/>
        <v>0</v>
      </c>
      <c r="F1039" s="22">
        <f t="shared" si="235"/>
        <v>0</v>
      </c>
    </row>
    <row r="1040">
      <c r="A1040" s="14" t="str">
        <f>'PC Geral'!A1038</f>
        <v>2000.188-DT-PR</v>
      </c>
      <c r="B1040" s="19" t="str">
        <f t="shared" si="1"/>
        <v>Leve B</v>
      </c>
      <c r="C1040" s="22">
        <f>'PC Geral'!AV1038</f>
        <v>9951.6</v>
      </c>
      <c r="D1040" s="22">
        <f>'PC Geral'!AX1038</f>
        <v>0</v>
      </c>
      <c r="E1040" s="22">
        <f t="shared" si="234"/>
        <v>0</v>
      </c>
      <c r="F1040" s="22">
        <f t="shared" si="235"/>
        <v>0</v>
      </c>
    </row>
    <row r="1041">
      <c r="A1041" s="14" t="str">
        <f>'PC Geral'!A1039</f>
        <v>2000.189-DT-PR</v>
      </c>
      <c r="B1041" s="19" t="str">
        <f t="shared" si="1"/>
        <v>Leve B</v>
      </c>
      <c r="C1041" s="22">
        <f>'PC Geral'!AV1039</f>
        <v>9951.6</v>
      </c>
      <c r="D1041" s="22">
        <f>'PC Geral'!AX1039</f>
        <v>0</v>
      </c>
      <c r="E1041" s="22">
        <f t="shared" si="234"/>
        <v>0</v>
      </c>
      <c r="F1041" s="22">
        <f t="shared" si="235"/>
        <v>0</v>
      </c>
    </row>
    <row r="1042">
      <c r="A1042" s="14" t="str">
        <f>'PC Geral'!A1040</f>
        <v>2000.190-DT-PR</v>
      </c>
      <c r="B1042" s="19" t="str">
        <f t="shared" si="1"/>
        <v>Leve B</v>
      </c>
      <c r="C1042" s="22">
        <f>'PC Geral'!AV1040</f>
        <v>9951.6</v>
      </c>
      <c r="D1042" s="22">
        <f>'PC Geral'!AX1040</f>
        <v>0</v>
      </c>
      <c r="E1042" s="22">
        <f t="shared" si="234"/>
        <v>0</v>
      </c>
      <c r="F1042" s="22">
        <f t="shared" si="235"/>
        <v>0</v>
      </c>
    </row>
    <row r="1043">
      <c r="A1043" s="14" t="str">
        <f>'PC Geral'!A1041</f>
        <v>2000.191-DT-PR</v>
      </c>
      <c r="B1043" s="19" t="str">
        <f t="shared" si="1"/>
        <v>Leve B</v>
      </c>
      <c r="C1043" s="22">
        <f>'PC Geral'!AV1041</f>
        <v>9951.6</v>
      </c>
      <c r="D1043" s="22">
        <f>'PC Geral'!AX1041</f>
        <v>0</v>
      </c>
      <c r="E1043" s="22">
        <f t="shared" ref="E1043:E1045" si="236">IF(D1043&gt;=1138.5,1138.5*0.16,IF(D1043&lt;1138.5,0))</f>
        <v>0</v>
      </c>
      <c r="F1043" s="22">
        <f t="shared" ref="F1043:F1045" si="237">IF(D1043&gt;=1138.5,1138.5*0.16,IF(D1043&lt;1138.5,D1043*0.16))</f>
        <v>0</v>
      </c>
    </row>
    <row r="1044">
      <c r="A1044" s="14" t="str">
        <f>'PC Geral'!A1042</f>
        <v>2000.192-DT-PR</v>
      </c>
      <c r="B1044" s="19" t="str">
        <f t="shared" si="1"/>
        <v>Leve A</v>
      </c>
      <c r="C1044" s="22">
        <f>'PC Geral'!AV1042</f>
        <v>4554</v>
      </c>
      <c r="D1044" s="22">
        <f>'PC Geral'!AX1042</f>
        <v>0</v>
      </c>
      <c r="E1044" s="22">
        <f t="shared" si="236"/>
        <v>0</v>
      </c>
      <c r="F1044" s="22">
        <f t="shared" si="237"/>
        <v>0</v>
      </c>
    </row>
    <row r="1045">
      <c r="A1045" s="14" t="str">
        <f>'PC Geral'!A1043</f>
        <v>2000.193-DT-PR</v>
      </c>
      <c r="B1045" s="19" t="str">
        <f t="shared" si="1"/>
        <v>Leve A</v>
      </c>
      <c r="C1045" s="22">
        <f>'PC Geral'!AV1043</f>
        <v>4554</v>
      </c>
      <c r="D1045" s="22">
        <f>'PC Geral'!AX1043</f>
        <v>0</v>
      </c>
      <c r="E1045" s="22">
        <f t="shared" si="236"/>
        <v>0</v>
      </c>
      <c r="F1045" s="22">
        <f t="shared" si="237"/>
        <v>0</v>
      </c>
    </row>
    <row r="1046">
      <c r="A1046" s="14" t="str">
        <f>'PC Geral'!A1044</f>
        <v>2000.194-DT-PR</v>
      </c>
      <c r="B1046" s="19" t="str">
        <f t="shared" si="1"/>
        <v>Leve A</v>
      </c>
      <c r="C1046" s="22">
        <f>'PC Geral'!AV1044</f>
        <v>4554</v>
      </c>
      <c r="D1046" s="22">
        <f>'PC Geral'!AX1044</f>
        <v>0</v>
      </c>
      <c r="E1046" s="22">
        <f t="shared" ref="E1046:E1047" si="238">IF(D1046&gt;=2487.9,2487.9*0.16,IF(D1046&lt;2487.9,0))</f>
        <v>0</v>
      </c>
      <c r="F1046" s="22">
        <f t="shared" ref="F1046:F1047" si="239">IF(D1046&gt;=2487.9,2487.9*0.16,IF(D1046&lt;2487.9,D1046*0.16))</f>
        <v>0</v>
      </c>
    </row>
    <row r="1047">
      <c r="A1047" s="14" t="str">
        <f>'PC Geral'!A1045</f>
        <v>2000.195-DT-PR</v>
      </c>
      <c r="B1047" s="19" t="str">
        <f t="shared" si="1"/>
        <v>Leve B</v>
      </c>
      <c r="C1047" s="22">
        <f>'PC Geral'!AV1045</f>
        <v>9951.6</v>
      </c>
      <c r="D1047" s="22">
        <f>'PC Geral'!AX1045</f>
        <v>0</v>
      </c>
      <c r="E1047" s="22">
        <f t="shared" si="238"/>
        <v>0</v>
      </c>
      <c r="F1047" s="22">
        <f t="shared" si="239"/>
        <v>0</v>
      </c>
    </row>
    <row r="1048">
      <c r="A1048" s="14" t="str">
        <f>'PC Geral'!A1046</f>
        <v>2000.196-DT-PR</v>
      </c>
      <c r="B1048" s="19" t="str">
        <f t="shared" si="1"/>
        <v>Leve B</v>
      </c>
      <c r="C1048" s="22">
        <f>'PC Geral'!AV1046</f>
        <v>9951.6</v>
      </c>
      <c r="D1048" s="22">
        <f>'PC Geral'!AX1046</f>
        <v>0</v>
      </c>
      <c r="E1048" s="22">
        <f>IF(D1048&gt;=1138.5,1138.5*0.16,IF(D1048&lt;1138.5,0))</f>
        <v>0</v>
      </c>
      <c r="F1048" s="22">
        <f>IF(D1048&gt;=1138.5,1138.5*0.16,IF(D1048&lt;1138.5,D1048*0.16))</f>
        <v>0</v>
      </c>
    </row>
    <row r="1049">
      <c r="A1049" s="14" t="str">
        <f>'PC Geral'!A1047</f>
        <v>2000.197-DT-PR</v>
      </c>
      <c r="B1049" s="19" t="str">
        <f t="shared" si="1"/>
        <v>Leve A</v>
      </c>
      <c r="C1049" s="22">
        <f>'PC Geral'!AV1047</f>
        <v>4554</v>
      </c>
      <c r="D1049" s="22">
        <f>'PC Geral'!AX1047</f>
        <v>0</v>
      </c>
      <c r="E1049" s="22">
        <f t="shared" ref="E1049:E1050" si="240">IF(D1049&gt;=2487.9,2487.9*0.16,IF(D1049&lt;2487.9,0))</f>
        <v>0</v>
      </c>
      <c r="F1049" s="22">
        <f t="shared" ref="F1049:F1050" si="241">IF(D1049&gt;=2487.9,2487.9*0.16,IF(D1049&lt;2487.9,D1049*0.16))</f>
        <v>0</v>
      </c>
    </row>
    <row r="1050">
      <c r="A1050" s="14" t="str">
        <f>'PC Geral'!A1048</f>
        <v>2000.198-DT-PR</v>
      </c>
      <c r="B1050" s="19" t="str">
        <f t="shared" si="1"/>
        <v>Leve B</v>
      </c>
      <c r="C1050" s="22">
        <f>'PC Geral'!AV1048</f>
        <v>9951.6</v>
      </c>
      <c r="D1050" s="22">
        <f>'PC Geral'!AX1048</f>
        <v>0</v>
      </c>
      <c r="E1050" s="22">
        <f t="shared" si="240"/>
        <v>0</v>
      </c>
      <c r="F1050" s="22">
        <f t="shared" si="241"/>
        <v>0</v>
      </c>
    </row>
    <row r="1051">
      <c r="A1051" s="14" t="str">
        <f>'PC Geral'!A1049</f>
        <v>2000.199-DT-PR</v>
      </c>
      <c r="B1051" s="19" t="str">
        <f t="shared" si="1"/>
        <v>Leve B</v>
      </c>
      <c r="C1051" s="22">
        <f>'PC Geral'!AV1049</f>
        <v>9951.6</v>
      </c>
      <c r="D1051" s="22">
        <f>'PC Geral'!AX1049</f>
        <v>0</v>
      </c>
      <c r="E1051" s="22">
        <f t="shared" ref="E1051:E1053" si="242">IF(D1051&gt;=1138.5,1138.5*0.16,IF(D1051&lt;1138.5,0))</f>
        <v>0</v>
      </c>
      <c r="F1051" s="22">
        <f t="shared" ref="F1051:F1053" si="243">IF(D1051&gt;=1138.5,1138.5*0.16,IF(D1051&lt;1138.5,D1051*0.16))</f>
        <v>0</v>
      </c>
    </row>
    <row r="1052">
      <c r="A1052" s="14" t="str">
        <f>'PC Geral'!A1050</f>
        <v>2000.200-DT-PR</v>
      </c>
      <c r="B1052" s="19" t="str">
        <f t="shared" si="1"/>
        <v>Leve A</v>
      </c>
      <c r="C1052" s="22">
        <f>'PC Geral'!AV1050</f>
        <v>4554</v>
      </c>
      <c r="D1052" s="22">
        <f>'PC Geral'!AX1050</f>
        <v>0</v>
      </c>
      <c r="E1052" s="22">
        <f t="shared" si="242"/>
        <v>0</v>
      </c>
      <c r="F1052" s="22">
        <f t="shared" si="243"/>
        <v>0</v>
      </c>
    </row>
    <row r="1053">
      <c r="A1053" s="14" t="str">
        <f>'PC Geral'!A1051</f>
        <v>2000.201-DT-PR</v>
      </c>
      <c r="B1053" s="19" t="str">
        <f t="shared" si="1"/>
        <v>Leve A</v>
      </c>
      <c r="C1053" s="22">
        <f>'PC Geral'!AV1051</f>
        <v>4554</v>
      </c>
      <c r="D1053" s="22">
        <f>'PC Geral'!AX1051</f>
        <v>0</v>
      </c>
      <c r="E1053" s="22">
        <f t="shared" si="242"/>
        <v>0</v>
      </c>
      <c r="F1053" s="22">
        <f t="shared" si="243"/>
        <v>0</v>
      </c>
    </row>
    <row r="1054">
      <c r="A1054" s="14" t="str">
        <f>'PC Geral'!A1052</f>
        <v>2000.202-DT-PR</v>
      </c>
      <c r="B1054" s="19" t="str">
        <f t="shared" si="1"/>
        <v>Leve A</v>
      </c>
      <c r="C1054" s="22">
        <f>'PC Geral'!AV1052</f>
        <v>4554</v>
      </c>
      <c r="D1054" s="22">
        <f>'PC Geral'!AX1052</f>
        <v>0</v>
      </c>
      <c r="E1054" s="22">
        <f>IF(D1054&gt;=2487.9,2487.9*0.16,IF(D1054&lt;2487.9,0))</f>
        <v>0</v>
      </c>
      <c r="F1054" s="22">
        <f>IF(D1054&gt;=2487.9,2487.9*0.16,IF(D1054&lt;2487.9,D1054*0.16))</f>
        <v>0</v>
      </c>
    </row>
    <row r="1055">
      <c r="A1055" s="14" t="str">
        <f>'PC Geral'!A1053</f>
        <v>2000.203-DT-PR</v>
      </c>
      <c r="B1055" s="19" t="str">
        <f t="shared" si="1"/>
        <v>Leve B</v>
      </c>
      <c r="C1055" s="22">
        <f>'PC Geral'!AV1053</f>
        <v>9951.6</v>
      </c>
      <c r="D1055" s="22">
        <f>'PC Geral'!AX1053</f>
        <v>0</v>
      </c>
      <c r="E1055" s="22">
        <f>IF(D1055&gt;=1138.5,1138.5*0.16,IF(D1055&lt;1138.5,0))</f>
        <v>0</v>
      </c>
      <c r="F1055" s="22">
        <f>IF(D1055&gt;=1138.5,1138.5*0.16,IF(D1055&lt;1138.5,D1055*0.16))</f>
        <v>0</v>
      </c>
    </row>
    <row r="1056">
      <c r="A1056" s="14" t="str">
        <f>'PC Geral'!A1054</f>
        <v>2000.204-DT-PR</v>
      </c>
      <c r="B1056" s="19" t="str">
        <f t="shared" si="1"/>
        <v>Leve A</v>
      </c>
      <c r="C1056" s="22">
        <f>'PC Geral'!AV1054</f>
        <v>4554</v>
      </c>
      <c r="D1056" s="22">
        <f>'PC Geral'!AX1054</f>
        <v>0</v>
      </c>
      <c r="E1056" s="22">
        <f>IF(D1056&gt;=2487.9,2487.9*0.16,IF(D1056&lt;2487.9,0))</f>
        <v>0</v>
      </c>
      <c r="F1056" s="22">
        <f>IF(D1056&gt;=2487.9,2487.9*0.16,IF(D1056&lt;2487.9,D1056*0.16))</f>
        <v>0</v>
      </c>
    </row>
    <row r="1057">
      <c r="A1057" s="14" t="str">
        <f>'PC Geral'!A1055</f>
        <v>2000.205-AR</v>
      </c>
      <c r="B1057" s="19" t="str">
        <f t="shared" si="1"/>
        <v>Leve B</v>
      </c>
      <c r="C1057" s="22">
        <f>'PC Geral'!AV1055</f>
        <v>9951.6</v>
      </c>
      <c r="D1057" s="22">
        <f>'PC Geral'!AX1055</f>
        <v>0</v>
      </c>
      <c r="E1057" s="22">
        <f t="shared" ref="E1057:E1062" si="244">IF(D1057&gt;=1138.5,1138.5*0.16,IF(D1057&lt;1138.5,0))</f>
        <v>0</v>
      </c>
      <c r="F1057" s="22">
        <f t="shared" ref="F1057:F1062" si="245">IF(D1057&gt;=1138.5,1138.5*0.16,IF(D1057&lt;1138.5,D1057*0.16))</f>
        <v>0</v>
      </c>
    </row>
    <row r="1058">
      <c r="A1058" s="14" t="str">
        <f>'PC Geral'!A1056</f>
        <v>2000.206-AR</v>
      </c>
      <c r="B1058" s="19" t="str">
        <f t="shared" si="1"/>
        <v>Leve A</v>
      </c>
      <c r="C1058" s="22">
        <f>'PC Geral'!AV1056</f>
        <v>4554</v>
      </c>
      <c r="D1058" s="22">
        <f>'PC Geral'!AX1056</f>
        <v>0</v>
      </c>
      <c r="E1058" s="22">
        <f t="shared" si="244"/>
        <v>0</v>
      </c>
      <c r="F1058" s="22">
        <f t="shared" si="245"/>
        <v>0</v>
      </c>
    </row>
    <row r="1059">
      <c r="A1059" s="14" t="str">
        <f>'PC Geral'!A1057</f>
        <v>2000.207-BM</v>
      </c>
      <c r="B1059" s="19" t="str">
        <f t="shared" si="1"/>
        <v>Leve A</v>
      </c>
      <c r="C1059" s="22">
        <f>'PC Geral'!AV1057</f>
        <v>4554</v>
      </c>
      <c r="D1059" s="22">
        <f>'PC Geral'!AX1057</f>
        <v>0</v>
      </c>
      <c r="E1059" s="22">
        <f t="shared" si="244"/>
        <v>0</v>
      </c>
      <c r="F1059" s="22">
        <f t="shared" si="245"/>
        <v>0</v>
      </c>
    </row>
    <row r="1060">
      <c r="A1060" s="14" t="str">
        <f>'PC Geral'!A1058</f>
        <v>2000.208-BM</v>
      </c>
      <c r="B1060" s="19" t="str">
        <f t="shared" si="1"/>
        <v>Leve A</v>
      </c>
      <c r="C1060" s="22">
        <f>'PC Geral'!AV1058</f>
        <v>4554</v>
      </c>
      <c r="D1060" s="22">
        <f>'PC Geral'!AX1058</f>
        <v>0</v>
      </c>
      <c r="E1060" s="22">
        <f t="shared" si="244"/>
        <v>0</v>
      </c>
      <c r="F1060" s="22">
        <f t="shared" si="245"/>
        <v>0</v>
      </c>
    </row>
    <row r="1061">
      <c r="A1061" s="14" t="str">
        <f>'PC Geral'!A1059</f>
        <v>2000.209-BM</v>
      </c>
      <c r="B1061" s="19" t="str">
        <f t="shared" si="1"/>
        <v>Leve A</v>
      </c>
      <c r="C1061" s="22">
        <f>'PC Geral'!AV1059</f>
        <v>4554</v>
      </c>
      <c r="D1061" s="22">
        <f>'PC Geral'!AX1059</f>
        <v>0</v>
      </c>
      <c r="E1061" s="22">
        <f t="shared" si="244"/>
        <v>0</v>
      </c>
      <c r="F1061" s="22">
        <f t="shared" si="245"/>
        <v>0</v>
      </c>
    </row>
    <row r="1062">
      <c r="A1062" s="14" t="str">
        <f>'PC Geral'!A1060</f>
        <v>2000.210-BP</v>
      </c>
      <c r="B1062" s="19" t="str">
        <f t="shared" si="1"/>
        <v>Leve A</v>
      </c>
      <c r="C1062" s="22">
        <f>'PC Geral'!AV1060</f>
        <v>4554</v>
      </c>
      <c r="D1062" s="22">
        <f>'PC Geral'!AX1060</f>
        <v>0</v>
      </c>
      <c r="E1062" s="22">
        <f t="shared" si="244"/>
        <v>0</v>
      </c>
      <c r="F1062" s="22">
        <f t="shared" si="245"/>
        <v>0</v>
      </c>
    </row>
    <row r="1063">
      <c r="A1063" s="14" t="str">
        <f>'PC Geral'!A1061</f>
        <v>2000.211-BP</v>
      </c>
      <c r="B1063" s="19" t="str">
        <f t="shared" si="1"/>
        <v>Leve A</v>
      </c>
      <c r="C1063" s="22">
        <f>'PC Geral'!AV1061</f>
        <v>4554</v>
      </c>
      <c r="D1063" s="22">
        <f>'PC Geral'!AX1061</f>
        <v>0</v>
      </c>
      <c r="E1063" s="22">
        <f t="shared" ref="E1063:E1064" si="246">IF(D1063&gt;=3926.7,3926.7*0.16,IF(D1063&lt;3926.7,0))</f>
        <v>0</v>
      </c>
      <c r="F1063" s="22">
        <f t="shared" ref="F1063:F1064" si="247">IF(D1063&gt;=3926.7,3926.7*0.16,IF(D1063&lt;3926.7,D1063*0.16))</f>
        <v>0</v>
      </c>
    </row>
    <row r="1064">
      <c r="A1064" s="14" t="str">
        <f>'PC Geral'!A1062</f>
        <v>3000.001-DT-CG</v>
      </c>
      <c r="B1064" s="19" t="str">
        <f t="shared" si="1"/>
        <v>Leve C</v>
      </c>
      <c r="C1064" s="22">
        <f>'PC Geral'!AV1062</f>
        <v>15706.8</v>
      </c>
      <c r="D1064" s="22">
        <f>'PC Geral'!AX1062</f>
        <v>0</v>
      </c>
      <c r="E1064" s="22">
        <f t="shared" si="246"/>
        <v>0</v>
      </c>
      <c r="F1064" s="22">
        <f t="shared" si="247"/>
        <v>0</v>
      </c>
    </row>
    <row r="1065">
      <c r="A1065" s="14" t="str">
        <f>'PC Geral'!A1063</f>
        <v>3000.002-DT-CG</v>
      </c>
      <c r="B1065" s="19" t="str">
        <f t="shared" si="1"/>
        <v>Leve C</v>
      </c>
      <c r="C1065" s="22">
        <f>'PC Geral'!AV1063</f>
        <v>15706.8</v>
      </c>
      <c r="D1065" s="22">
        <f>'PC Geral'!AX1063</f>
        <v>0</v>
      </c>
      <c r="E1065" s="22">
        <f t="shared" ref="E1065:E1070" si="248">IF(D1065&gt;=1138.5,1138.5*0.16,IF(D1065&lt;1138.5,0))</f>
        <v>0</v>
      </c>
      <c r="F1065" s="22">
        <f t="shared" ref="F1065:F1070" si="249">IF(D1065&gt;=1138.5,1138.5*0.16,IF(D1065&lt;1138.5,D1065*0.16))</f>
        <v>0</v>
      </c>
    </row>
    <row r="1066">
      <c r="A1066" s="14" t="str">
        <f>'PC Geral'!A1064</f>
        <v>3000.003-DT-EG</v>
      </c>
      <c r="B1066" s="19" t="str">
        <f t="shared" si="1"/>
        <v>Leve A</v>
      </c>
      <c r="C1066" s="22">
        <f>'PC Geral'!AV1064</f>
        <v>4554</v>
      </c>
      <c r="D1066" s="22">
        <f>'PC Geral'!AX1064</f>
        <v>0</v>
      </c>
      <c r="E1066" s="22">
        <f t="shared" si="248"/>
        <v>0</v>
      </c>
      <c r="F1066" s="22">
        <f t="shared" si="249"/>
        <v>0</v>
      </c>
    </row>
    <row r="1067">
      <c r="A1067" s="14" t="str">
        <f>'PC Geral'!A1065</f>
        <v>3000.004-DT-EG</v>
      </c>
      <c r="B1067" s="19" t="str">
        <f t="shared" si="1"/>
        <v>Leve A</v>
      </c>
      <c r="C1067" s="22">
        <f>'PC Geral'!AV1065</f>
        <v>4554</v>
      </c>
      <c r="D1067" s="22">
        <f>'PC Geral'!AX1065</f>
        <v>0</v>
      </c>
      <c r="E1067" s="22">
        <f t="shared" si="248"/>
        <v>0</v>
      </c>
      <c r="F1067" s="22">
        <f t="shared" si="249"/>
        <v>0</v>
      </c>
    </row>
    <row r="1068">
      <c r="A1068" s="14" t="str">
        <f>'PC Geral'!A1066</f>
        <v>3000.005-DT-EG</v>
      </c>
      <c r="B1068" s="19" t="str">
        <f t="shared" si="1"/>
        <v>Leve A</v>
      </c>
      <c r="C1068" s="22">
        <f>'PC Geral'!AV1066</f>
        <v>4554</v>
      </c>
      <c r="D1068" s="22">
        <f>'PC Geral'!AX1066</f>
        <v>0</v>
      </c>
      <c r="E1068" s="22">
        <f t="shared" si="248"/>
        <v>0</v>
      </c>
      <c r="F1068" s="22">
        <f t="shared" si="249"/>
        <v>0</v>
      </c>
    </row>
    <row r="1069">
      <c r="A1069" s="14" t="str">
        <f>'PC Geral'!A1067</f>
        <v>3000.006-DT-EG</v>
      </c>
      <c r="B1069" s="19" t="str">
        <f t="shared" si="1"/>
        <v>Leve A</v>
      </c>
      <c r="C1069" s="22">
        <f>'PC Geral'!AV1067</f>
        <v>4554</v>
      </c>
      <c r="D1069" s="22">
        <f>'PC Geral'!AX1067</f>
        <v>0</v>
      </c>
      <c r="E1069" s="22">
        <f t="shared" si="248"/>
        <v>0</v>
      </c>
      <c r="F1069" s="22">
        <f t="shared" si="249"/>
        <v>0</v>
      </c>
    </row>
    <row r="1070">
      <c r="A1070" s="14" t="str">
        <f>'PC Geral'!A1068</f>
        <v>3000.007-DT-EG</v>
      </c>
      <c r="B1070" s="19" t="str">
        <f t="shared" si="1"/>
        <v>Leve A</v>
      </c>
      <c r="C1070" s="22">
        <f>'PC Geral'!AV1068</f>
        <v>4554</v>
      </c>
      <c r="D1070" s="22">
        <f>'PC Geral'!AX1068</f>
        <v>0</v>
      </c>
      <c r="E1070" s="22">
        <f t="shared" si="248"/>
        <v>0</v>
      </c>
      <c r="F1070" s="22">
        <f t="shared" si="249"/>
        <v>0</v>
      </c>
    </row>
    <row r="1071">
      <c r="A1071" s="14" t="str">
        <f>'PC Geral'!A1069</f>
        <v>3000.008-DT-EG</v>
      </c>
      <c r="B1071" s="19" t="str">
        <f t="shared" si="1"/>
        <v>Leve A</v>
      </c>
      <c r="C1071" s="22">
        <f>'PC Geral'!AV1069</f>
        <v>4554</v>
      </c>
      <c r="D1071" s="22">
        <f>'PC Geral'!AX1069</f>
        <v>0</v>
      </c>
      <c r="E1071" s="22">
        <f t="shared" ref="E1071:E1074" si="250">IF(D1071&gt;=2487.9,2487.9*0.16,IF(D1071&lt;2487.9,0))</f>
        <v>0</v>
      </c>
      <c r="F1071" s="22">
        <f t="shared" ref="F1071:F1074" si="251">IF(D1071&gt;=2487.9,2487.9*0.16,IF(D1071&lt;2487.9,D1071*0.16))</f>
        <v>0</v>
      </c>
    </row>
    <row r="1072">
      <c r="A1072" s="14" t="str">
        <f>'PC Geral'!A1070</f>
        <v>3000.009-DT-CG</v>
      </c>
      <c r="B1072" s="19" t="str">
        <f t="shared" si="1"/>
        <v>Leve B</v>
      </c>
      <c r="C1072" s="22">
        <f>'PC Geral'!AV1070</f>
        <v>9951.6</v>
      </c>
      <c r="D1072" s="22">
        <f>'PC Geral'!AX1070</f>
        <v>0</v>
      </c>
      <c r="E1072" s="22">
        <f t="shared" si="250"/>
        <v>0</v>
      </c>
      <c r="F1072" s="22">
        <f t="shared" si="251"/>
        <v>0</v>
      </c>
    </row>
    <row r="1073">
      <c r="A1073" s="14" t="str">
        <f>'PC Geral'!A1071</f>
        <v>3000.010-DT-CG</v>
      </c>
      <c r="B1073" s="19" t="str">
        <f t="shared" si="1"/>
        <v>Leve B</v>
      </c>
      <c r="C1073" s="22">
        <f>'PC Geral'!AV1071</f>
        <v>9951.6</v>
      </c>
      <c r="D1073" s="22">
        <f>'PC Geral'!AX1071</f>
        <v>0</v>
      </c>
      <c r="E1073" s="22">
        <f t="shared" si="250"/>
        <v>0</v>
      </c>
      <c r="F1073" s="22">
        <f t="shared" si="251"/>
        <v>0</v>
      </c>
    </row>
    <row r="1074">
      <c r="A1074" s="14" t="str">
        <f>'PC Geral'!A1072</f>
        <v>3000.011-DT-CG</v>
      </c>
      <c r="B1074" s="19" t="str">
        <f t="shared" si="1"/>
        <v>Leve B</v>
      </c>
      <c r="C1074" s="22">
        <f>'PC Geral'!AV1072</f>
        <v>9951.6</v>
      </c>
      <c r="D1074" s="22">
        <f>'PC Geral'!AX1072</f>
        <v>0</v>
      </c>
      <c r="E1074" s="22">
        <f t="shared" si="250"/>
        <v>0</v>
      </c>
      <c r="F1074" s="22">
        <f t="shared" si="251"/>
        <v>0</v>
      </c>
    </row>
    <row r="1075">
      <c r="A1075" s="14" t="str">
        <f>'PC Geral'!A1073</f>
        <v>3000.012-DT-CG</v>
      </c>
      <c r="B1075" s="19" t="str">
        <f t="shared" si="1"/>
        <v>Leve B</v>
      </c>
      <c r="C1075" s="22">
        <f>'PC Geral'!AV1073</f>
        <v>9951.6</v>
      </c>
      <c r="D1075" s="22">
        <f>'PC Geral'!AX1073</f>
        <v>0</v>
      </c>
      <c r="E1075" s="22">
        <f>IF(D1075&gt;=1138.5,1138.5*0.16,IF(D1075&lt;1138.5,0))</f>
        <v>0</v>
      </c>
      <c r="F1075" s="22">
        <f>IF(D1075&gt;=1138.5,1138.5*0.16,IF(D1075&lt;1138.5,D1075*0.16))</f>
        <v>0</v>
      </c>
    </row>
    <row r="1076">
      <c r="A1076" s="14" t="str">
        <f>'PC Geral'!A1074</f>
        <v>3000.013-DT-CG</v>
      </c>
      <c r="B1076" s="19" t="str">
        <f t="shared" si="1"/>
        <v>Leve A</v>
      </c>
      <c r="C1076" s="22">
        <f>'PC Geral'!AV1074</f>
        <v>4554</v>
      </c>
      <c r="D1076" s="22">
        <f>'PC Geral'!AX1074</f>
        <v>0</v>
      </c>
      <c r="E1076" s="22">
        <f t="shared" ref="E1076:E1081" si="252">IF(D1076&gt;=2487.9,2487.9*0.16,IF(D1076&lt;2487.9,0))</f>
        <v>0</v>
      </c>
      <c r="F1076" s="22">
        <f t="shared" ref="F1076:F1081" si="253">IF(D1076&gt;=2487.9,2487.9*0.16,IF(D1076&lt;2487.9,D1076*0.16))</f>
        <v>0</v>
      </c>
    </row>
    <row r="1077">
      <c r="A1077" s="14" t="str">
        <f>'PC Geral'!A1075</f>
        <v>3000.014-DT-CG</v>
      </c>
      <c r="B1077" s="19" t="str">
        <f t="shared" si="1"/>
        <v>Leve B</v>
      </c>
      <c r="C1077" s="22">
        <f>'PC Geral'!AV1075</f>
        <v>9951.6</v>
      </c>
      <c r="D1077" s="22">
        <f>'PC Geral'!AX1075</f>
        <v>0</v>
      </c>
      <c r="E1077" s="22">
        <f t="shared" si="252"/>
        <v>0</v>
      </c>
      <c r="F1077" s="22">
        <f t="shared" si="253"/>
        <v>0</v>
      </c>
    </row>
    <row r="1078">
      <c r="A1078" s="14" t="str">
        <f>'PC Geral'!A1076</f>
        <v>3000.015-DT-CG</v>
      </c>
      <c r="B1078" s="19" t="str">
        <f t="shared" si="1"/>
        <v>Leve B</v>
      </c>
      <c r="C1078" s="22">
        <f>'PC Geral'!AV1076</f>
        <v>9951.6</v>
      </c>
      <c r="D1078" s="22">
        <f>'PC Geral'!AX1076</f>
        <v>0</v>
      </c>
      <c r="E1078" s="22">
        <f t="shared" si="252"/>
        <v>0</v>
      </c>
      <c r="F1078" s="22">
        <f t="shared" si="253"/>
        <v>0</v>
      </c>
    </row>
    <row r="1079">
      <c r="A1079" s="14" t="str">
        <f>'PC Geral'!A1077</f>
        <v>3000.016-DT-CG</v>
      </c>
      <c r="B1079" s="19" t="str">
        <f t="shared" si="1"/>
        <v>Leve B</v>
      </c>
      <c r="C1079" s="22">
        <f>'PC Geral'!AV1077</f>
        <v>9951.6</v>
      </c>
      <c r="D1079" s="22">
        <f>'PC Geral'!AX1077</f>
        <v>0</v>
      </c>
      <c r="E1079" s="22">
        <f t="shared" si="252"/>
        <v>0</v>
      </c>
      <c r="F1079" s="22">
        <f t="shared" si="253"/>
        <v>0</v>
      </c>
    </row>
    <row r="1080">
      <c r="A1080" s="14" t="str">
        <f>'PC Geral'!A1078</f>
        <v>3000.017-DT-CG</v>
      </c>
      <c r="B1080" s="19" t="str">
        <f t="shared" si="1"/>
        <v>Leve B</v>
      </c>
      <c r="C1080" s="22">
        <f>'PC Geral'!AV1078</f>
        <v>9951.6</v>
      </c>
      <c r="D1080" s="22">
        <f>'PC Geral'!AX1078</f>
        <v>0</v>
      </c>
      <c r="E1080" s="22">
        <f t="shared" si="252"/>
        <v>0</v>
      </c>
      <c r="F1080" s="22">
        <f t="shared" si="253"/>
        <v>0</v>
      </c>
    </row>
    <row r="1081">
      <c r="A1081" s="14" t="str">
        <f>'PC Geral'!A1079</f>
        <v>3000.018-DT-CG</v>
      </c>
      <c r="B1081" s="19" t="str">
        <f t="shared" si="1"/>
        <v>Leve B</v>
      </c>
      <c r="C1081" s="22">
        <f>'PC Geral'!AV1079</f>
        <v>9951.6</v>
      </c>
      <c r="D1081" s="22">
        <f>'PC Geral'!AX1079</f>
        <v>0</v>
      </c>
      <c r="E1081" s="22">
        <f t="shared" si="252"/>
        <v>0</v>
      </c>
      <c r="F1081" s="22">
        <f t="shared" si="253"/>
        <v>0</v>
      </c>
    </row>
    <row r="1082">
      <c r="A1082" s="14" t="str">
        <f>'PC Geral'!A1080</f>
        <v>3000.019-DT-CG</v>
      </c>
      <c r="B1082" s="19" t="str">
        <f t="shared" si="1"/>
        <v>Leve B</v>
      </c>
      <c r="C1082" s="22">
        <f>'PC Geral'!AV1080</f>
        <v>9951.6</v>
      </c>
      <c r="D1082" s="22">
        <f>'PC Geral'!AX1080</f>
        <v>0</v>
      </c>
      <c r="E1082" s="22">
        <f>IF(D1082&gt;=1138.5,1138.5*0.16,IF(D1082&lt;1138.5,0))</f>
        <v>0</v>
      </c>
      <c r="F1082" s="22">
        <f>IF(D1082&gt;=1138.5,1138.5*0.16,IF(D1082&lt;1138.5,D1082*0.16))</f>
        <v>0</v>
      </c>
    </row>
    <row r="1083">
      <c r="A1083" s="14" t="str">
        <f>'PC Geral'!A1081</f>
        <v>3000.020-DT-CG</v>
      </c>
      <c r="B1083" s="19" t="str">
        <f t="shared" si="1"/>
        <v>Leve A</v>
      </c>
      <c r="C1083" s="22">
        <f>'PC Geral'!AV1081</f>
        <v>4554</v>
      </c>
      <c r="D1083" s="22">
        <f>'PC Geral'!AX1081</f>
        <v>0</v>
      </c>
      <c r="E1083" s="22">
        <f>IF(D1083&gt;=2487.9,2487.9*0.16,IF(D1083&lt;2487.9,0))</f>
        <v>0</v>
      </c>
      <c r="F1083" s="22">
        <f>IF(D1083&gt;=2487.9,2487.9*0.16,IF(D1083&lt;2487.9,D1083*0.16))</f>
        <v>0</v>
      </c>
    </row>
    <row r="1084">
      <c r="A1084" s="14" t="str">
        <f>'PC Geral'!A1082</f>
        <v>3000.021-DT-CG</v>
      </c>
      <c r="B1084" s="19" t="str">
        <f t="shared" si="1"/>
        <v>Leve B</v>
      </c>
      <c r="C1084" s="22">
        <f>'PC Geral'!AV1082</f>
        <v>9951.6</v>
      </c>
      <c r="D1084" s="22">
        <f>'PC Geral'!AX1082</f>
        <v>0</v>
      </c>
      <c r="E1084" s="22">
        <f>IF(D1084&gt;=1138.5,1138.5*0.16,IF(D1084&lt;1138.5,0))</f>
        <v>0</v>
      </c>
      <c r="F1084" s="22">
        <f>IF(D1084&gt;=1138.5,1138.5*0.16,IF(D1084&lt;1138.5,D1084*0.16))</f>
        <v>0</v>
      </c>
    </row>
    <row r="1085">
      <c r="A1085" s="14" t="str">
        <f>'PC Geral'!A1083</f>
        <v>3000.022-DT-CG</v>
      </c>
      <c r="B1085" s="19" t="str">
        <f t="shared" si="1"/>
        <v>Leve A</v>
      </c>
      <c r="C1085" s="22">
        <f>'PC Geral'!AV1083</f>
        <v>4554</v>
      </c>
      <c r="D1085" s="22">
        <f>'PC Geral'!AX1083</f>
        <v>0</v>
      </c>
      <c r="E1085" s="22">
        <f>IF(D1085&gt;=2487.9,2487.9*0.16,IF(D1085&lt;2487.9,0))</f>
        <v>0</v>
      </c>
      <c r="F1085" s="22">
        <f>IF(D1085&gt;=2487.9,2487.9*0.16,IF(D1085&lt;2487.9,D1085*0.16))</f>
        <v>0</v>
      </c>
    </row>
    <row r="1086">
      <c r="A1086" s="14" t="str">
        <f>'PC Geral'!A1084</f>
        <v>3000.023-DT-CG</v>
      </c>
      <c r="B1086" s="19" t="str">
        <f t="shared" si="1"/>
        <v>Leve B</v>
      </c>
      <c r="C1086" s="22">
        <f>'PC Geral'!AV1084</f>
        <v>9951.6</v>
      </c>
      <c r="D1086" s="22">
        <f>'PC Geral'!AX1084</f>
        <v>0</v>
      </c>
      <c r="E1086" s="22">
        <f>IF(D1086&gt;=1138.5,1138.5*0.16,IF(D1086&lt;1138.5,0))</f>
        <v>0</v>
      </c>
      <c r="F1086" s="22">
        <f>IF(D1086&gt;=1138.5,1138.5*0.16,IF(D1086&lt;1138.5,D1086*0.16))</f>
        <v>0</v>
      </c>
    </row>
    <row r="1087">
      <c r="A1087" s="14" t="str">
        <f>'PC Geral'!A1085</f>
        <v>3000.024-DT-CG</v>
      </c>
      <c r="B1087" s="19" t="str">
        <f t="shared" si="1"/>
        <v>Leve A</v>
      </c>
      <c r="C1087" s="22">
        <f>'PC Geral'!AV1085</f>
        <v>4554</v>
      </c>
      <c r="D1087" s="22">
        <f>'PC Geral'!AX1085</f>
        <v>0</v>
      </c>
      <c r="E1087" s="22">
        <f t="shared" ref="E1087:E1089" si="254">IF(D1087&gt;=2487.9,2487.9*0.16,IF(D1087&lt;2487.9,0))</f>
        <v>0</v>
      </c>
      <c r="F1087" s="22">
        <f t="shared" ref="F1087:F1089" si="255">IF(D1087&gt;=2487.9,2487.9*0.16,IF(D1087&lt;2487.9,D1087*0.16))</f>
        <v>0</v>
      </c>
    </row>
    <row r="1088">
      <c r="A1088" s="14" t="str">
        <f>'PC Geral'!A1086</f>
        <v>3000.025-DT-CG</v>
      </c>
      <c r="B1088" s="19" t="str">
        <f t="shared" si="1"/>
        <v>Leve B</v>
      </c>
      <c r="C1088" s="22">
        <f>'PC Geral'!AV1086</f>
        <v>9951.6</v>
      </c>
      <c r="D1088" s="22">
        <f>'PC Geral'!AX1086</f>
        <v>0</v>
      </c>
      <c r="E1088" s="22">
        <f t="shared" si="254"/>
        <v>0</v>
      </c>
      <c r="F1088" s="22">
        <f t="shared" si="255"/>
        <v>0</v>
      </c>
    </row>
    <row r="1089">
      <c r="A1089" s="14" t="str">
        <f>'PC Geral'!A1087</f>
        <v>3000.026-DT-CG</v>
      </c>
      <c r="B1089" s="19" t="str">
        <f t="shared" si="1"/>
        <v>Leve B</v>
      </c>
      <c r="C1089" s="22">
        <f>'PC Geral'!AV1087</f>
        <v>9951.6</v>
      </c>
      <c r="D1089" s="22">
        <f>'PC Geral'!AX1087</f>
        <v>0</v>
      </c>
      <c r="E1089" s="22">
        <f t="shared" si="254"/>
        <v>0</v>
      </c>
      <c r="F1089" s="22">
        <f t="shared" si="255"/>
        <v>0</v>
      </c>
    </row>
    <row r="1090">
      <c r="A1090" s="14" t="str">
        <f>'PC Geral'!A1088</f>
        <v>3000.027-DT-CG</v>
      </c>
      <c r="B1090" s="19" t="str">
        <f t="shared" si="1"/>
        <v>Leve B</v>
      </c>
      <c r="C1090" s="22">
        <f>'PC Geral'!AV1088</f>
        <v>9951.6</v>
      </c>
      <c r="D1090" s="22">
        <f>'PC Geral'!AX1088</f>
        <v>0</v>
      </c>
      <c r="E1090" s="22">
        <f>IF(D1090&gt;=1138.5,1138.5*0.16,IF(D1090&lt;1138.5,0))</f>
        <v>0</v>
      </c>
      <c r="F1090" s="22">
        <f>IF(D1090&gt;=1138.5,1138.5*0.16,IF(D1090&lt;1138.5,D1090*0.16))</f>
        <v>0</v>
      </c>
    </row>
    <row r="1091">
      <c r="A1091" s="14" t="str">
        <f>'PC Geral'!A1089</f>
        <v>3000.028-DT-CG</v>
      </c>
      <c r="B1091" s="19" t="str">
        <f t="shared" si="1"/>
        <v>Leve A</v>
      </c>
      <c r="C1091" s="22">
        <f>'PC Geral'!AV1089</f>
        <v>4554</v>
      </c>
      <c r="D1091" s="22">
        <f>'PC Geral'!AX1089</f>
        <v>0</v>
      </c>
      <c r="E1091" s="22">
        <f t="shared" ref="E1091:E1092" si="256">IF(D1091&gt;=2487.9,2487.9*0.16,IF(D1091&lt;2487.9,0))</f>
        <v>0</v>
      </c>
      <c r="F1091" s="22">
        <f t="shared" ref="F1091:F1092" si="257">IF(D1091&gt;=2487.9,2487.9*0.16,IF(D1091&lt;2487.9,D1091*0.16))</f>
        <v>0</v>
      </c>
    </row>
    <row r="1092">
      <c r="A1092" s="14" t="str">
        <f>'PC Geral'!A1090</f>
        <v>3000.029-DT-CG</v>
      </c>
      <c r="B1092" s="19" t="str">
        <f t="shared" si="1"/>
        <v>Leve B</v>
      </c>
      <c r="C1092" s="22">
        <f>'PC Geral'!AV1090</f>
        <v>9951.6</v>
      </c>
      <c r="D1092" s="22">
        <f>'PC Geral'!AX1090</f>
        <v>0</v>
      </c>
      <c r="E1092" s="22">
        <f t="shared" si="256"/>
        <v>0</v>
      </c>
      <c r="F1092" s="22">
        <f t="shared" si="257"/>
        <v>0</v>
      </c>
    </row>
    <row r="1093">
      <c r="A1093" s="14" t="str">
        <f>'PC Geral'!A1091</f>
        <v>3000.030-DT-CG</v>
      </c>
      <c r="B1093" s="19" t="str">
        <f t="shared" si="1"/>
        <v>Leve B</v>
      </c>
      <c r="C1093" s="22">
        <f>'PC Geral'!AV1091</f>
        <v>9951.6</v>
      </c>
      <c r="D1093" s="22">
        <f>'PC Geral'!AX1091</f>
        <v>0</v>
      </c>
      <c r="E1093" s="22">
        <f t="shared" ref="E1093:E1094" si="258">IF(D1093&gt;=1138.5,1138.5*0.16,IF(D1093&lt;1138.5,0))</f>
        <v>0</v>
      </c>
      <c r="F1093" s="22">
        <f t="shared" ref="F1093:F1094" si="259">IF(D1093&gt;=1138.5,1138.5*0.16,IF(D1093&lt;1138.5,D1093*0.16))</f>
        <v>0</v>
      </c>
    </row>
    <row r="1094">
      <c r="A1094" s="14" t="str">
        <f>'PC Geral'!A1092</f>
        <v>3000.031-DT-CG</v>
      </c>
      <c r="B1094" s="19" t="str">
        <f t="shared" si="1"/>
        <v>Leve A</v>
      </c>
      <c r="C1094" s="22">
        <f>'PC Geral'!AV1092</f>
        <v>4554</v>
      </c>
      <c r="D1094" s="22">
        <f>'PC Geral'!AX1092</f>
        <v>0</v>
      </c>
      <c r="E1094" s="22">
        <f t="shared" si="258"/>
        <v>0</v>
      </c>
      <c r="F1094" s="22">
        <f t="shared" si="259"/>
        <v>0</v>
      </c>
    </row>
    <row r="1095">
      <c r="A1095" s="14" t="str">
        <f>'PC Geral'!A1093</f>
        <v>3000.032-DT-CG</v>
      </c>
      <c r="B1095" s="19" t="str">
        <f t="shared" si="1"/>
        <v>Leve A</v>
      </c>
      <c r="C1095" s="22">
        <f>'PC Geral'!AV1093</f>
        <v>4554</v>
      </c>
      <c r="D1095" s="22">
        <f>'PC Geral'!AX1093</f>
        <v>0</v>
      </c>
      <c r="E1095" s="22">
        <f t="shared" ref="E1095:E1101" si="260">IF(D1095&gt;=2487.9,2487.9*0.16,IF(D1095&lt;2487.9,0))</f>
        <v>0</v>
      </c>
      <c r="F1095" s="22">
        <f t="shared" ref="F1095:F1101" si="261">IF(D1095&gt;=2487.9,2487.9*0.16,IF(D1095&lt;2487.9,D1095*0.16))</f>
        <v>0</v>
      </c>
    </row>
    <row r="1096">
      <c r="A1096" s="14" t="str">
        <f>'PC Geral'!A1094</f>
        <v>3000.033-DT-CG</v>
      </c>
      <c r="B1096" s="19" t="str">
        <f t="shared" si="1"/>
        <v>Leve B</v>
      </c>
      <c r="C1096" s="22">
        <f>'PC Geral'!AV1094</f>
        <v>9951.6</v>
      </c>
      <c r="D1096" s="22">
        <f>'PC Geral'!AX1094</f>
        <v>0</v>
      </c>
      <c r="E1096" s="22">
        <f t="shared" si="260"/>
        <v>0</v>
      </c>
      <c r="F1096" s="22">
        <f t="shared" si="261"/>
        <v>0</v>
      </c>
    </row>
    <row r="1097">
      <c r="A1097" s="14" t="str">
        <f>'PC Geral'!A1095</f>
        <v>3000.034-DT-CG</v>
      </c>
      <c r="B1097" s="19" t="str">
        <f t="shared" si="1"/>
        <v>Leve B</v>
      </c>
      <c r="C1097" s="22">
        <f>'PC Geral'!AV1095</f>
        <v>9951.6</v>
      </c>
      <c r="D1097" s="22">
        <f>'PC Geral'!AX1095</f>
        <v>0</v>
      </c>
      <c r="E1097" s="22">
        <f t="shared" si="260"/>
        <v>0</v>
      </c>
      <c r="F1097" s="22">
        <f t="shared" si="261"/>
        <v>0</v>
      </c>
    </row>
    <row r="1098">
      <c r="A1098" s="14" t="str">
        <f>'PC Geral'!A1096</f>
        <v>3000.035-DT-CG</v>
      </c>
      <c r="B1098" s="19" t="str">
        <f t="shared" si="1"/>
        <v>Leve B</v>
      </c>
      <c r="C1098" s="22">
        <f>'PC Geral'!AV1096</f>
        <v>9951.6</v>
      </c>
      <c r="D1098" s="22">
        <f>'PC Geral'!AX1096</f>
        <v>0</v>
      </c>
      <c r="E1098" s="22">
        <f t="shared" si="260"/>
        <v>0</v>
      </c>
      <c r="F1098" s="22">
        <f t="shared" si="261"/>
        <v>0</v>
      </c>
    </row>
    <row r="1099">
      <c r="A1099" s="14" t="str">
        <f>'PC Geral'!A1097</f>
        <v>3000.036-DT-CG</v>
      </c>
      <c r="B1099" s="19" t="str">
        <f t="shared" si="1"/>
        <v>Leve B</v>
      </c>
      <c r="C1099" s="22">
        <f>'PC Geral'!AV1097</f>
        <v>9951.6</v>
      </c>
      <c r="D1099" s="22">
        <f>'PC Geral'!AX1097</f>
        <v>0</v>
      </c>
      <c r="E1099" s="22">
        <f t="shared" si="260"/>
        <v>0</v>
      </c>
      <c r="F1099" s="22">
        <f t="shared" si="261"/>
        <v>0</v>
      </c>
    </row>
    <row r="1100">
      <c r="A1100" s="14" t="str">
        <f>'PC Geral'!A1098</f>
        <v>3000.037-DT-CG</v>
      </c>
      <c r="B1100" s="19" t="str">
        <f t="shared" si="1"/>
        <v>Leve B</v>
      </c>
      <c r="C1100" s="22">
        <f>'PC Geral'!AV1098</f>
        <v>9951.6</v>
      </c>
      <c r="D1100" s="22">
        <f>'PC Geral'!AX1098</f>
        <v>0</v>
      </c>
      <c r="E1100" s="22">
        <f t="shared" si="260"/>
        <v>0</v>
      </c>
      <c r="F1100" s="22">
        <f t="shared" si="261"/>
        <v>0</v>
      </c>
    </row>
    <row r="1101">
      <c r="A1101" s="14" t="str">
        <f>'PC Geral'!A1099</f>
        <v>3000.038-DT-CG</v>
      </c>
      <c r="B1101" s="19" t="str">
        <f t="shared" si="1"/>
        <v>Leve B</v>
      </c>
      <c r="C1101" s="22">
        <f>'PC Geral'!AV1099</f>
        <v>9951.6</v>
      </c>
      <c r="D1101" s="22">
        <f>'PC Geral'!AX1099</f>
        <v>0</v>
      </c>
      <c r="E1101" s="22">
        <f t="shared" si="260"/>
        <v>0</v>
      </c>
      <c r="F1101" s="22">
        <f t="shared" si="261"/>
        <v>0</v>
      </c>
    </row>
    <row r="1102">
      <c r="A1102" s="14" t="str">
        <f>'PC Geral'!A1100</f>
        <v>3000.039-DT-CG</v>
      </c>
      <c r="B1102" s="19" t="str">
        <f t="shared" si="1"/>
        <v>Leve B</v>
      </c>
      <c r="C1102" s="22">
        <f>'PC Geral'!AV1100</f>
        <v>9951.6</v>
      </c>
      <c r="D1102" s="22">
        <f>'PC Geral'!AX1100</f>
        <v>0</v>
      </c>
      <c r="E1102" s="22">
        <f t="shared" ref="E1102:E1103" si="262">IF(D1102&gt;=1138.5,1138.5*0.16,IF(D1102&lt;1138.5,0))</f>
        <v>0</v>
      </c>
      <c r="F1102" s="22">
        <f t="shared" ref="F1102:F1103" si="263">IF(D1102&gt;=1138.5,1138.5*0.16,IF(D1102&lt;1138.5,D1102*0.16))</f>
        <v>0</v>
      </c>
    </row>
    <row r="1103">
      <c r="A1103" s="14" t="str">
        <f>'PC Geral'!A1101</f>
        <v>3000.040-DT-CG</v>
      </c>
      <c r="B1103" s="19" t="str">
        <f t="shared" si="1"/>
        <v>Leve A</v>
      </c>
      <c r="C1103" s="22">
        <f>'PC Geral'!AV1101</f>
        <v>4554</v>
      </c>
      <c r="D1103" s="22">
        <f>'PC Geral'!AX1101</f>
        <v>0</v>
      </c>
      <c r="E1103" s="22">
        <f t="shared" si="262"/>
        <v>0</v>
      </c>
      <c r="F1103" s="22">
        <f t="shared" si="263"/>
        <v>0</v>
      </c>
    </row>
    <row r="1104">
      <c r="A1104" s="14" t="str">
        <f>'PC Geral'!A1102</f>
        <v>3000.041-DT-CG</v>
      </c>
      <c r="B1104" s="19" t="str">
        <f t="shared" si="1"/>
        <v>Leve A</v>
      </c>
      <c r="C1104" s="22">
        <f>'PC Geral'!AV1102</f>
        <v>4554</v>
      </c>
      <c r="D1104" s="22">
        <f>'PC Geral'!AX1102</f>
        <v>0</v>
      </c>
      <c r="E1104" s="22">
        <f>IF(D1104&gt;=2487.9,2487.9*0.16,IF(D1104&lt;2487.9,0))</f>
        <v>0</v>
      </c>
      <c r="F1104" s="22">
        <f>IF(D1104&gt;=2487.9,2487.9*0.16,IF(D1104&lt;2487.9,D1104*0.16))</f>
        <v>0</v>
      </c>
    </row>
    <row r="1105">
      <c r="A1105" s="14" t="str">
        <f>'PC Geral'!A1103</f>
        <v>3000.042-DT-CG</v>
      </c>
      <c r="B1105" s="19" t="str">
        <f t="shared" si="1"/>
        <v>Leve B</v>
      </c>
      <c r="C1105" s="22">
        <f>'PC Geral'!AV1103</f>
        <v>9951.6</v>
      </c>
      <c r="D1105" s="22">
        <f>'PC Geral'!AX1103</f>
        <v>0</v>
      </c>
      <c r="E1105" s="22">
        <f>IF(D1105&gt;=1138.5,1138.5*0.16,IF(D1105&lt;1138.5,0))</f>
        <v>0</v>
      </c>
      <c r="F1105" s="22">
        <f>IF(D1105&gt;=1138.5,1138.5*0.16,IF(D1105&lt;1138.5,D1105*0.16))</f>
        <v>0</v>
      </c>
    </row>
    <row r="1106">
      <c r="A1106" s="14" t="str">
        <f>'PC Geral'!A1104</f>
        <v>3000.043-DT-CG</v>
      </c>
      <c r="B1106" s="19" t="str">
        <f t="shared" si="1"/>
        <v>Leve A</v>
      </c>
      <c r="C1106" s="22">
        <f>'PC Geral'!AV1104</f>
        <v>4554</v>
      </c>
      <c r="D1106" s="22">
        <f>'PC Geral'!AX1104</f>
        <v>0</v>
      </c>
      <c r="E1106" s="22">
        <f>IF(D1106&gt;=2487.9,2487.9*0.16,IF(D1106&lt;2487.9,0))</f>
        <v>0</v>
      </c>
      <c r="F1106" s="22">
        <f>IF(D1106&gt;=2487.9,2487.9*0.16,IF(D1106&lt;2487.9,D1106*0.16))</f>
        <v>0</v>
      </c>
    </row>
    <row r="1107">
      <c r="A1107" s="14" t="str">
        <f>'PC Geral'!A1105</f>
        <v>3000.044-DT-CG</v>
      </c>
      <c r="B1107" s="19" t="str">
        <f t="shared" si="1"/>
        <v>Leve B</v>
      </c>
      <c r="C1107" s="22">
        <f>'PC Geral'!AV1105</f>
        <v>9951.6</v>
      </c>
      <c r="D1107" s="22">
        <f>'PC Geral'!AX1105</f>
        <v>0</v>
      </c>
      <c r="E1107" s="22">
        <f>IF(D1107&gt;=1138.5,1138.5*0.16,IF(D1107&lt;1138.5,0))</f>
        <v>0</v>
      </c>
      <c r="F1107" s="22">
        <f>IF(D1107&gt;=1138.5,1138.5*0.16,IF(D1107&lt;1138.5,D1107*0.16))</f>
        <v>0</v>
      </c>
    </row>
    <row r="1108">
      <c r="A1108" s="14" t="str">
        <f>'PC Geral'!A1106</f>
        <v>3000.045-DT-CG</v>
      </c>
      <c r="B1108" s="19" t="str">
        <f t="shared" si="1"/>
        <v>Leve A</v>
      </c>
      <c r="C1108" s="22">
        <f>'PC Geral'!AV1106</f>
        <v>4554</v>
      </c>
      <c r="D1108" s="22">
        <f>'PC Geral'!AX1106</f>
        <v>0</v>
      </c>
      <c r="E1108" s="22">
        <f>IF(D1108&gt;=2487.9,2487.9*0.16,IF(D1108&lt;2487.9,0))</f>
        <v>0</v>
      </c>
      <c r="F1108" s="22">
        <f>IF(D1108&gt;=2487.9,2487.9*0.16,IF(D1108&lt;2487.9,D1108*0.16))</f>
        <v>0</v>
      </c>
    </row>
    <row r="1109">
      <c r="A1109" s="14" t="str">
        <f>'PC Geral'!A1107</f>
        <v>3000.046-DT-CG</v>
      </c>
      <c r="B1109" s="19" t="str">
        <f t="shared" si="1"/>
        <v>Leve B</v>
      </c>
      <c r="C1109" s="22">
        <f>'PC Geral'!AV1107</f>
        <v>9951.6</v>
      </c>
      <c r="D1109" s="22">
        <f>'PC Geral'!AX1107</f>
        <v>0</v>
      </c>
      <c r="E1109" s="22">
        <f t="shared" ref="E1109:E1110" si="264">IF(D1109&gt;=1138.5,1138.5*0.16,IF(D1109&lt;1138.5,0))</f>
        <v>0</v>
      </c>
      <c r="F1109" s="22">
        <f t="shared" ref="F1109:F1110" si="265">IF(D1109&gt;=1138.5,1138.5*0.16,IF(D1109&lt;1138.5,D1109*0.16))</f>
        <v>0</v>
      </c>
    </row>
    <row r="1110">
      <c r="A1110" s="14" t="str">
        <f>'PC Geral'!A1108</f>
        <v>3000.047-DT-CG</v>
      </c>
      <c r="B1110" s="19" t="str">
        <f t="shared" si="1"/>
        <v>Leve A</v>
      </c>
      <c r="C1110" s="22">
        <f>'PC Geral'!AV1108</f>
        <v>4554</v>
      </c>
      <c r="D1110" s="22">
        <f>'PC Geral'!AX1108</f>
        <v>0</v>
      </c>
      <c r="E1110" s="22">
        <f t="shared" si="264"/>
        <v>0</v>
      </c>
      <c r="F1110" s="22">
        <f t="shared" si="265"/>
        <v>0</v>
      </c>
    </row>
    <row r="1111">
      <c r="A1111" s="14" t="str">
        <f>'PC Geral'!A1109</f>
        <v>3000.048-DT-CG</v>
      </c>
      <c r="B1111" s="19" t="str">
        <f t="shared" si="1"/>
        <v>Leve A</v>
      </c>
      <c r="C1111" s="22">
        <f>'PC Geral'!AV1109</f>
        <v>4554</v>
      </c>
      <c r="D1111" s="22">
        <f>'PC Geral'!AX1109</f>
        <v>0</v>
      </c>
      <c r="E1111" s="22">
        <f t="shared" ref="E1111:E1112" si="266">IF(D1111&gt;=2487.9,2487.9*0.16,IF(D1111&lt;2487.9,0))</f>
        <v>0</v>
      </c>
      <c r="F1111" s="22">
        <f t="shared" ref="F1111:F1112" si="267">IF(D1111&gt;=2487.9,2487.9*0.16,IF(D1111&lt;2487.9,D1111*0.16))</f>
        <v>0</v>
      </c>
    </row>
    <row r="1112">
      <c r="A1112" s="14" t="str">
        <f>'PC Geral'!A1110</f>
        <v>3000.049-DT-CG</v>
      </c>
      <c r="B1112" s="19" t="str">
        <f t="shared" si="1"/>
        <v>Leve B</v>
      </c>
      <c r="C1112" s="22">
        <f>'PC Geral'!AV1110</f>
        <v>9951.6</v>
      </c>
      <c r="D1112" s="22">
        <f>'PC Geral'!AX1110</f>
        <v>0</v>
      </c>
      <c r="E1112" s="22">
        <f t="shared" si="266"/>
        <v>0</v>
      </c>
      <c r="F1112" s="22">
        <f t="shared" si="267"/>
        <v>0</v>
      </c>
    </row>
    <row r="1113">
      <c r="A1113" s="14" t="str">
        <f>'PC Geral'!A1111</f>
        <v>3000.050-DT-CG</v>
      </c>
      <c r="B1113" s="19" t="str">
        <f t="shared" si="1"/>
        <v>Leve B</v>
      </c>
      <c r="C1113" s="22">
        <f>'PC Geral'!AV1111</f>
        <v>9951.6</v>
      </c>
      <c r="D1113" s="22">
        <f>'PC Geral'!AX1111</f>
        <v>0</v>
      </c>
      <c r="E1113" s="22">
        <f t="shared" ref="E1113:E1115" si="268">IF(D1113&gt;=1138.5,1138.5*0.16,IF(D1113&lt;1138.5,0))</f>
        <v>0</v>
      </c>
      <c r="F1113" s="22">
        <f t="shared" ref="F1113:F1115" si="269">IF(D1113&gt;=1138.5,1138.5*0.16,IF(D1113&lt;1138.5,D1113*0.16))</f>
        <v>0</v>
      </c>
    </row>
    <row r="1114">
      <c r="A1114" s="14" t="str">
        <f>'PC Geral'!A1112</f>
        <v>3000.051-DT-CG</v>
      </c>
      <c r="B1114" s="19" t="str">
        <f t="shared" si="1"/>
        <v>Leve A</v>
      </c>
      <c r="C1114" s="22">
        <f>'PC Geral'!AV1112</f>
        <v>4554</v>
      </c>
      <c r="D1114" s="22">
        <f>'PC Geral'!AX1112</f>
        <v>0</v>
      </c>
      <c r="E1114" s="22">
        <f t="shared" si="268"/>
        <v>0</v>
      </c>
      <c r="F1114" s="22">
        <f t="shared" si="269"/>
        <v>0</v>
      </c>
    </row>
    <row r="1115">
      <c r="A1115" s="14" t="str">
        <f>'PC Geral'!A1113</f>
        <v>3000.052-DT-CG</v>
      </c>
      <c r="B1115" s="19" t="str">
        <f t="shared" si="1"/>
        <v>Leve A</v>
      </c>
      <c r="C1115" s="22">
        <f>'PC Geral'!AV1113</f>
        <v>4554</v>
      </c>
      <c r="D1115" s="22">
        <f>'PC Geral'!AX1113</f>
        <v>0</v>
      </c>
      <c r="E1115" s="22">
        <f t="shared" si="268"/>
        <v>0</v>
      </c>
      <c r="F1115" s="22">
        <f t="shared" si="269"/>
        <v>0</v>
      </c>
    </row>
    <row r="1116">
      <c r="A1116" s="14" t="str">
        <f>'PC Geral'!A1114</f>
        <v>3000.053-DT-CG</v>
      </c>
      <c r="B1116" s="19" t="str">
        <f t="shared" si="1"/>
        <v>Leve A</v>
      </c>
      <c r="C1116" s="22">
        <f>'PC Geral'!AV1114</f>
        <v>4554</v>
      </c>
      <c r="D1116" s="22">
        <f>'PC Geral'!AX1114</f>
        <v>0</v>
      </c>
      <c r="E1116" s="22">
        <f t="shared" ref="E1116:E1127" si="270">IF(D1116&gt;=2487.9,2487.9*0.16,IF(D1116&lt;2487.9,0))</f>
        <v>0</v>
      </c>
      <c r="F1116" s="22">
        <f t="shared" ref="F1116:F1127" si="271">IF(D1116&gt;=2487.9,2487.9*0.16,IF(D1116&lt;2487.9,D1116*0.16))</f>
        <v>0</v>
      </c>
    </row>
    <row r="1117">
      <c r="A1117" s="14" t="str">
        <f>'PC Geral'!A1115</f>
        <v>3000.054-DT-CG</v>
      </c>
      <c r="B1117" s="19" t="str">
        <f t="shared" si="1"/>
        <v>Leve B</v>
      </c>
      <c r="C1117" s="22">
        <f>'PC Geral'!AV1115</f>
        <v>9951.6</v>
      </c>
      <c r="D1117" s="22">
        <f>'PC Geral'!AX1115</f>
        <v>0</v>
      </c>
      <c r="E1117" s="22">
        <f t="shared" si="270"/>
        <v>0</v>
      </c>
      <c r="F1117" s="22">
        <f t="shared" si="271"/>
        <v>0</v>
      </c>
    </row>
    <row r="1118">
      <c r="A1118" s="14" t="str">
        <f>'PC Geral'!A1116</f>
        <v>3000.055-DT-CG</v>
      </c>
      <c r="B1118" s="19" t="str">
        <f t="shared" si="1"/>
        <v>Leve B</v>
      </c>
      <c r="C1118" s="22">
        <f>'PC Geral'!AV1116</f>
        <v>9951.6</v>
      </c>
      <c r="D1118" s="22">
        <f>'PC Geral'!AX1116</f>
        <v>0</v>
      </c>
      <c r="E1118" s="22">
        <f t="shared" si="270"/>
        <v>0</v>
      </c>
      <c r="F1118" s="22">
        <f t="shared" si="271"/>
        <v>0</v>
      </c>
    </row>
    <row r="1119">
      <c r="A1119" s="14" t="str">
        <f>'PC Geral'!A1117</f>
        <v>3000.056-DT-CG</v>
      </c>
      <c r="B1119" s="19" t="str">
        <f t="shared" si="1"/>
        <v>Leve B</v>
      </c>
      <c r="C1119" s="22">
        <f>'PC Geral'!AV1117</f>
        <v>9951.6</v>
      </c>
      <c r="D1119" s="22">
        <f>'PC Geral'!AX1117</f>
        <v>0</v>
      </c>
      <c r="E1119" s="22">
        <f t="shared" si="270"/>
        <v>0</v>
      </c>
      <c r="F1119" s="22">
        <f t="shared" si="271"/>
        <v>0</v>
      </c>
    </row>
    <row r="1120">
      <c r="A1120" s="14" t="str">
        <f>'PC Geral'!A1118</f>
        <v>3000.057-DT-CG</v>
      </c>
      <c r="B1120" s="19" t="str">
        <f t="shared" si="1"/>
        <v>Leve B</v>
      </c>
      <c r="C1120" s="22">
        <f>'PC Geral'!AV1118</f>
        <v>9951.6</v>
      </c>
      <c r="D1120" s="22">
        <f>'PC Geral'!AX1118</f>
        <v>0</v>
      </c>
      <c r="E1120" s="22">
        <f t="shared" si="270"/>
        <v>0</v>
      </c>
      <c r="F1120" s="22">
        <f t="shared" si="271"/>
        <v>0</v>
      </c>
    </row>
    <row r="1121">
      <c r="A1121" s="14" t="str">
        <f>'PC Geral'!A1119</f>
        <v>3000.058-DT-CG</v>
      </c>
      <c r="B1121" s="19" t="str">
        <f t="shared" si="1"/>
        <v>Leve B</v>
      </c>
      <c r="C1121" s="22">
        <f>'PC Geral'!AV1119</f>
        <v>9951.6</v>
      </c>
      <c r="D1121" s="22">
        <f>'PC Geral'!AX1119</f>
        <v>0</v>
      </c>
      <c r="E1121" s="22">
        <f t="shared" si="270"/>
        <v>0</v>
      </c>
      <c r="F1121" s="22">
        <f t="shared" si="271"/>
        <v>0</v>
      </c>
    </row>
    <row r="1122">
      <c r="A1122" s="14" t="str">
        <f>'PC Geral'!A1120</f>
        <v>3000.059-DT-CG</v>
      </c>
      <c r="B1122" s="19" t="str">
        <f t="shared" si="1"/>
        <v>Leve B</v>
      </c>
      <c r="C1122" s="22">
        <f>'PC Geral'!AV1120</f>
        <v>9951.6</v>
      </c>
      <c r="D1122" s="22">
        <f>'PC Geral'!AX1120</f>
        <v>0</v>
      </c>
      <c r="E1122" s="22">
        <f t="shared" si="270"/>
        <v>0</v>
      </c>
      <c r="F1122" s="22">
        <f t="shared" si="271"/>
        <v>0</v>
      </c>
    </row>
    <row r="1123">
      <c r="A1123" s="14" t="str">
        <f>'PC Geral'!A1121</f>
        <v>3000.060-DT-CG</v>
      </c>
      <c r="B1123" s="19" t="str">
        <f t="shared" si="1"/>
        <v>Leve B</v>
      </c>
      <c r="C1123" s="22">
        <f>'PC Geral'!AV1121</f>
        <v>9951.6</v>
      </c>
      <c r="D1123" s="22">
        <f>'PC Geral'!AX1121</f>
        <v>0</v>
      </c>
      <c r="E1123" s="22">
        <f t="shared" si="270"/>
        <v>0</v>
      </c>
      <c r="F1123" s="22">
        <f t="shared" si="271"/>
        <v>0</v>
      </c>
    </row>
    <row r="1124">
      <c r="A1124" s="14" t="str">
        <f>'PC Geral'!A1122</f>
        <v>3000.061-DT-CG</v>
      </c>
      <c r="B1124" s="19" t="str">
        <f t="shared" si="1"/>
        <v>Leve B</v>
      </c>
      <c r="C1124" s="22">
        <f>'PC Geral'!AV1122</f>
        <v>9951.6</v>
      </c>
      <c r="D1124" s="22">
        <f>'PC Geral'!AX1122</f>
        <v>0</v>
      </c>
      <c r="E1124" s="22">
        <f t="shared" si="270"/>
        <v>0</v>
      </c>
      <c r="F1124" s="22">
        <f t="shared" si="271"/>
        <v>0</v>
      </c>
    </row>
    <row r="1125">
      <c r="A1125" s="14" t="str">
        <f>'PC Geral'!A1123</f>
        <v>3000.062-DT-CG</v>
      </c>
      <c r="B1125" s="19" t="str">
        <f t="shared" si="1"/>
        <v>Leve B</v>
      </c>
      <c r="C1125" s="22">
        <f>'PC Geral'!AV1123</f>
        <v>9951.6</v>
      </c>
      <c r="D1125" s="22">
        <f>'PC Geral'!AX1123</f>
        <v>0</v>
      </c>
      <c r="E1125" s="22">
        <f t="shared" si="270"/>
        <v>0</v>
      </c>
      <c r="F1125" s="22">
        <f t="shared" si="271"/>
        <v>0</v>
      </c>
    </row>
    <row r="1126">
      <c r="A1126" s="14" t="str">
        <f>'PC Geral'!A1124</f>
        <v>3000.063-DT-CG</v>
      </c>
      <c r="B1126" s="19" t="str">
        <f t="shared" si="1"/>
        <v>Leve B</v>
      </c>
      <c r="C1126" s="22">
        <f>'PC Geral'!AV1124</f>
        <v>9951.6</v>
      </c>
      <c r="D1126" s="22">
        <f>'PC Geral'!AX1124</f>
        <v>0</v>
      </c>
      <c r="E1126" s="22">
        <f t="shared" si="270"/>
        <v>0</v>
      </c>
      <c r="F1126" s="22">
        <f t="shared" si="271"/>
        <v>0</v>
      </c>
    </row>
    <row r="1127">
      <c r="A1127" s="14" t="str">
        <f>'PC Geral'!A1125</f>
        <v>3000.064-DT-CG</v>
      </c>
      <c r="B1127" s="19" t="str">
        <f t="shared" si="1"/>
        <v>Leve B</v>
      </c>
      <c r="C1127" s="22">
        <f>'PC Geral'!AV1125</f>
        <v>9951.6</v>
      </c>
      <c r="D1127" s="22">
        <f>'PC Geral'!AX1125</f>
        <v>0</v>
      </c>
      <c r="E1127" s="22">
        <f t="shared" si="270"/>
        <v>0</v>
      </c>
      <c r="F1127" s="22">
        <f t="shared" si="271"/>
        <v>0</v>
      </c>
    </row>
    <row r="1128">
      <c r="A1128" s="14" t="str">
        <f>'PC Geral'!A1126</f>
        <v>3000.065-DT-CG</v>
      </c>
      <c r="B1128" s="19" t="str">
        <f t="shared" si="1"/>
        <v>Leve B</v>
      </c>
      <c r="C1128" s="22">
        <f>'PC Geral'!AV1126</f>
        <v>9951.6</v>
      </c>
      <c r="D1128" s="22">
        <f>'PC Geral'!AX1126</f>
        <v>0</v>
      </c>
      <c r="E1128" s="22">
        <f>IF(D1128&gt;=1138.5,1138.5*0.16,IF(D1128&lt;1138.5,0))</f>
        <v>0</v>
      </c>
      <c r="F1128" s="22">
        <f>IF(D1128&gt;=1138.5,1138.5*0.16,IF(D1128&lt;1138.5,D1128*0.16))</f>
        <v>0</v>
      </c>
    </row>
    <row r="1129">
      <c r="A1129" s="14" t="str">
        <f>'PC Geral'!A1127</f>
        <v>3000.066-DT-CG</v>
      </c>
      <c r="B1129" s="19" t="str">
        <f t="shared" si="1"/>
        <v>Leve A</v>
      </c>
      <c r="C1129" s="22">
        <f>'PC Geral'!AV1127</f>
        <v>4554</v>
      </c>
      <c r="D1129" s="22">
        <f>'PC Geral'!AX1127</f>
        <v>0</v>
      </c>
      <c r="E1129" s="22">
        <f>IF(D1129&gt;=2487.9,2487.9*0.16,IF(D1129&lt;2487.9,0))</f>
        <v>0</v>
      </c>
      <c r="F1129" s="22">
        <f>IF(D1129&gt;=2487.9,2487.9*0.16,IF(D1129&lt;2487.9,D1129*0.16))</f>
        <v>0</v>
      </c>
    </row>
    <row r="1130">
      <c r="A1130" s="14" t="str">
        <f>'PC Geral'!A1128</f>
        <v>3000.067-DT-CG</v>
      </c>
      <c r="B1130" s="19" t="str">
        <f t="shared" si="1"/>
        <v>Leve B</v>
      </c>
      <c r="C1130" s="22">
        <f>'PC Geral'!AV1128</f>
        <v>9951.6</v>
      </c>
      <c r="D1130" s="22">
        <f>'PC Geral'!AX1128</f>
        <v>0</v>
      </c>
      <c r="E1130" s="22">
        <f>IF(D1130&gt;=1138.5,1138.5*0.16,IF(D1130&lt;1138.5,0))</f>
        <v>0</v>
      </c>
      <c r="F1130" s="22">
        <f>IF(D1130&gt;=1138.5,1138.5*0.16,IF(D1130&lt;1138.5,D1130*0.16))</f>
        <v>0</v>
      </c>
    </row>
    <row r="1131">
      <c r="A1131" s="14" t="str">
        <f>'PC Geral'!A1129</f>
        <v>3000.068-DT-CG</v>
      </c>
      <c r="B1131" s="19" t="str">
        <f t="shared" si="1"/>
        <v>Leve A</v>
      </c>
      <c r="C1131" s="22">
        <f>'PC Geral'!AV1129</f>
        <v>4554</v>
      </c>
      <c r="D1131" s="22">
        <f>'PC Geral'!AX1129</f>
        <v>0</v>
      </c>
      <c r="E1131" s="22">
        <f>IF(D1131&gt;=2487.9,2487.9*0.16,IF(D1131&lt;2487.9,0))</f>
        <v>0</v>
      </c>
      <c r="F1131" s="22">
        <f>IF(D1131&gt;=2487.9,2487.9*0.16,IF(D1131&lt;2487.9,D1131*0.16))</f>
        <v>0</v>
      </c>
    </row>
    <row r="1132">
      <c r="A1132" s="14" t="str">
        <f>'PC Geral'!A1130</f>
        <v>3000.069-DT-CG</v>
      </c>
      <c r="B1132" s="19" t="str">
        <f t="shared" si="1"/>
        <v>Leve B</v>
      </c>
      <c r="C1132" s="22">
        <f>'PC Geral'!AV1130</f>
        <v>9951.6</v>
      </c>
      <c r="D1132" s="22">
        <f>'PC Geral'!AX1130</f>
        <v>0</v>
      </c>
      <c r="E1132" s="22">
        <f>IF(D1132&gt;=1138.5,1138.5*0.16,IF(D1132&lt;1138.5,0))</f>
        <v>0</v>
      </c>
      <c r="F1132" s="22">
        <f>IF(D1132&gt;=1138.5,1138.5*0.16,IF(D1132&lt;1138.5,D1132*0.16))</f>
        <v>0</v>
      </c>
    </row>
    <row r="1133">
      <c r="A1133" s="14" t="str">
        <f>'PC Geral'!A1131</f>
        <v>3000.070-DT-CG</v>
      </c>
      <c r="B1133" s="19" t="str">
        <f t="shared" si="1"/>
        <v>Leve A</v>
      </c>
      <c r="C1133" s="22">
        <f>'PC Geral'!AV1131</f>
        <v>4554</v>
      </c>
      <c r="D1133" s="22">
        <f>'PC Geral'!AX1131</f>
        <v>0</v>
      </c>
      <c r="E1133" s="22">
        <f t="shared" ref="E1133:E1136" si="272">IF(D1133&gt;=2487.9,2487.9*0.16,IF(D1133&lt;2487.9,0))</f>
        <v>0</v>
      </c>
      <c r="F1133" s="22">
        <f t="shared" ref="F1133:F1136" si="273">IF(D1133&gt;=2487.9,2487.9*0.16,IF(D1133&lt;2487.9,D1133*0.16))</f>
        <v>0</v>
      </c>
    </row>
    <row r="1134">
      <c r="A1134" s="14" t="str">
        <f>'PC Geral'!A1132</f>
        <v>3000.071-DT-BT</v>
      </c>
      <c r="B1134" s="19" t="str">
        <f t="shared" si="1"/>
        <v>Leve B</v>
      </c>
      <c r="C1134" s="22">
        <f>'PC Geral'!AV1132</f>
        <v>9951.6</v>
      </c>
      <c r="D1134" s="22">
        <f>'PC Geral'!AX1132</f>
        <v>0</v>
      </c>
      <c r="E1134" s="22">
        <f t="shared" si="272"/>
        <v>0</v>
      </c>
      <c r="F1134" s="22">
        <f t="shared" si="273"/>
        <v>0</v>
      </c>
    </row>
    <row r="1135">
      <c r="A1135" s="14" t="str">
        <f>'PC Geral'!A1133</f>
        <v>3000.072-DT-BT</v>
      </c>
      <c r="B1135" s="19" t="str">
        <f t="shared" si="1"/>
        <v>Leve B</v>
      </c>
      <c r="C1135" s="22">
        <f>'PC Geral'!AV1133</f>
        <v>9951.6</v>
      </c>
      <c r="D1135" s="22">
        <f>'PC Geral'!AX1133</f>
        <v>0</v>
      </c>
      <c r="E1135" s="22">
        <f t="shared" si="272"/>
        <v>0</v>
      </c>
      <c r="F1135" s="22">
        <f t="shared" si="273"/>
        <v>0</v>
      </c>
    </row>
    <row r="1136">
      <c r="A1136" s="14" t="str">
        <f>'PC Geral'!A1134</f>
        <v>3000.073-DT-BT</v>
      </c>
      <c r="B1136" s="19" t="str">
        <f t="shared" si="1"/>
        <v>Leve B</v>
      </c>
      <c r="C1136" s="22">
        <f>'PC Geral'!AV1134</f>
        <v>9951.6</v>
      </c>
      <c r="D1136" s="22">
        <f>'PC Geral'!AX1134</f>
        <v>0</v>
      </c>
      <c r="E1136" s="22">
        <f t="shared" si="272"/>
        <v>0</v>
      </c>
      <c r="F1136" s="22">
        <f t="shared" si="273"/>
        <v>0</v>
      </c>
    </row>
    <row r="1137">
      <c r="A1137" s="14" t="str">
        <f>'PC Geral'!A1135</f>
        <v>3000.074-DT-BT</v>
      </c>
      <c r="B1137" s="19" t="str">
        <f t="shared" si="1"/>
        <v>Leve B</v>
      </c>
      <c r="C1137" s="22">
        <f>'PC Geral'!AV1135</f>
        <v>9951.6</v>
      </c>
      <c r="D1137" s="22">
        <f>'PC Geral'!AX1135</f>
        <v>0</v>
      </c>
      <c r="E1137" s="22">
        <f>IF(D1137&gt;=1138.5,1138.5*0.16,IF(D1137&lt;1138.5,0))</f>
        <v>0</v>
      </c>
      <c r="F1137" s="22">
        <f>IF(D1137&gt;=1138.5,1138.5*0.16,IF(D1137&lt;1138.5,D1137*0.16))</f>
        <v>0</v>
      </c>
    </row>
    <row r="1138">
      <c r="A1138" s="14" t="str">
        <f>'PC Geral'!A1136</f>
        <v>3000.075-DT-BT</v>
      </c>
      <c r="B1138" s="19" t="str">
        <f t="shared" si="1"/>
        <v>Leve A</v>
      </c>
      <c r="C1138" s="22">
        <f>'PC Geral'!AV1136</f>
        <v>4554</v>
      </c>
      <c r="D1138" s="22">
        <f>'PC Geral'!AX1136</f>
        <v>0</v>
      </c>
      <c r="E1138" s="22">
        <f t="shared" ref="E1138:E1139" si="274">IF(D1138&gt;=2487.9,2487.9*0.16,IF(D1138&lt;2487.9,0))</f>
        <v>0</v>
      </c>
      <c r="F1138" s="22">
        <f t="shared" ref="F1138:F1139" si="275">IF(D1138&gt;=2487.9,2487.9*0.16,IF(D1138&lt;2487.9,D1138*0.16))</f>
        <v>0</v>
      </c>
    </row>
    <row r="1139">
      <c r="A1139" s="14" t="str">
        <f>'PC Geral'!A1137</f>
        <v>3000.076-DT-BT</v>
      </c>
      <c r="B1139" s="19" t="str">
        <f t="shared" si="1"/>
        <v>Leve B</v>
      </c>
      <c r="C1139" s="22">
        <f>'PC Geral'!AV1137</f>
        <v>9951.6</v>
      </c>
      <c r="D1139" s="22">
        <f>'PC Geral'!AX1137</f>
        <v>0</v>
      </c>
      <c r="E1139" s="22">
        <f t="shared" si="274"/>
        <v>0</v>
      </c>
      <c r="F1139" s="22">
        <f t="shared" si="275"/>
        <v>0</v>
      </c>
    </row>
    <row r="1140">
      <c r="A1140" s="14" t="str">
        <f>'PC Geral'!A1138</f>
        <v>3000.077-DT-BT</v>
      </c>
      <c r="B1140" s="19" t="str">
        <f t="shared" si="1"/>
        <v>Leve B</v>
      </c>
      <c r="C1140" s="22">
        <f>'PC Geral'!AV1138</f>
        <v>9951.6</v>
      </c>
      <c r="D1140" s="22">
        <f>'PC Geral'!AX1138</f>
        <v>0</v>
      </c>
      <c r="E1140" s="22">
        <f>IF(D1140&gt;=1138.5,1138.5*0.16,IF(D1140&lt;1138.5,0))</f>
        <v>0</v>
      </c>
      <c r="F1140" s="22">
        <f>IF(D1140&gt;=1138.5,1138.5*0.16,IF(D1140&lt;1138.5,D1140*0.16))</f>
        <v>0</v>
      </c>
    </row>
    <row r="1141">
      <c r="A1141" s="14" t="str">
        <f>'PC Geral'!A1139</f>
        <v>3000.078-DT-BT</v>
      </c>
      <c r="B1141" s="19" t="str">
        <f t="shared" si="1"/>
        <v>Leve A</v>
      </c>
      <c r="C1141" s="22">
        <f>'PC Geral'!AV1139</f>
        <v>4554</v>
      </c>
      <c r="D1141" s="22">
        <f>'PC Geral'!AX1139</f>
        <v>0</v>
      </c>
      <c r="E1141" s="22">
        <f t="shared" ref="E1141:E1146" si="276">IF(D1141&gt;=2487.9,2487.9*0.16,IF(D1141&lt;2487.9,0))</f>
        <v>0</v>
      </c>
      <c r="F1141" s="22">
        <f t="shared" ref="F1141:F1146" si="277">IF(D1141&gt;=2487.9,2487.9*0.16,IF(D1141&lt;2487.9,D1141*0.16))</f>
        <v>0</v>
      </c>
    </row>
    <row r="1142">
      <c r="A1142" s="14" t="str">
        <f>'PC Geral'!A1140</f>
        <v>3000.079-DT-BT</v>
      </c>
      <c r="B1142" s="19" t="str">
        <f t="shared" si="1"/>
        <v>Leve B</v>
      </c>
      <c r="C1142" s="22">
        <f>'PC Geral'!AV1140</f>
        <v>9951.6</v>
      </c>
      <c r="D1142" s="22">
        <f>'PC Geral'!AX1140</f>
        <v>0</v>
      </c>
      <c r="E1142" s="22">
        <f t="shared" si="276"/>
        <v>0</v>
      </c>
      <c r="F1142" s="22">
        <f t="shared" si="277"/>
        <v>0</v>
      </c>
    </row>
    <row r="1143">
      <c r="A1143" s="14" t="str">
        <f>'PC Geral'!A1141</f>
        <v>3000.080-DT-BT</v>
      </c>
      <c r="B1143" s="19" t="str">
        <f t="shared" si="1"/>
        <v>Leve B</v>
      </c>
      <c r="C1143" s="22">
        <f>'PC Geral'!AV1141</f>
        <v>9951.6</v>
      </c>
      <c r="D1143" s="22">
        <f>'PC Geral'!AX1141</f>
        <v>0</v>
      </c>
      <c r="E1143" s="22">
        <f t="shared" si="276"/>
        <v>0</v>
      </c>
      <c r="F1143" s="22">
        <f t="shared" si="277"/>
        <v>0</v>
      </c>
    </row>
    <row r="1144">
      <c r="A1144" s="14" t="str">
        <f>'PC Geral'!A1142</f>
        <v>3000.081-DT-BT</v>
      </c>
      <c r="B1144" s="19" t="str">
        <f t="shared" si="1"/>
        <v>Leve B</v>
      </c>
      <c r="C1144" s="22">
        <f>'PC Geral'!AV1142</f>
        <v>9951.6</v>
      </c>
      <c r="D1144" s="22">
        <f>'PC Geral'!AX1142</f>
        <v>0</v>
      </c>
      <c r="E1144" s="22">
        <f t="shared" si="276"/>
        <v>0</v>
      </c>
      <c r="F1144" s="22">
        <f t="shared" si="277"/>
        <v>0</v>
      </c>
    </row>
    <row r="1145">
      <c r="A1145" s="14" t="str">
        <f>'PC Geral'!A1143</f>
        <v>3000.082-DT-BT</v>
      </c>
      <c r="B1145" s="19" t="str">
        <f t="shared" si="1"/>
        <v>Leve B</v>
      </c>
      <c r="C1145" s="22">
        <f>'PC Geral'!AV1143</f>
        <v>9951.6</v>
      </c>
      <c r="D1145" s="22">
        <f>'PC Geral'!AX1143</f>
        <v>0</v>
      </c>
      <c r="E1145" s="22">
        <f t="shared" si="276"/>
        <v>0</v>
      </c>
      <c r="F1145" s="22">
        <f t="shared" si="277"/>
        <v>0</v>
      </c>
    </row>
    <row r="1146">
      <c r="A1146" s="14" t="str">
        <f>'PC Geral'!A1144</f>
        <v>3000.083-DT-BT</v>
      </c>
      <c r="B1146" s="19" t="str">
        <f t="shared" si="1"/>
        <v>Leve B</v>
      </c>
      <c r="C1146" s="22">
        <f>'PC Geral'!AV1144</f>
        <v>9951.6</v>
      </c>
      <c r="D1146" s="22">
        <f>'PC Geral'!AX1144</f>
        <v>0</v>
      </c>
      <c r="E1146" s="22">
        <f t="shared" si="276"/>
        <v>0</v>
      </c>
      <c r="F1146" s="22">
        <f t="shared" si="277"/>
        <v>0</v>
      </c>
    </row>
    <row r="1147">
      <c r="A1147" s="14" t="str">
        <f>'PC Geral'!A1145</f>
        <v>3000.084-DT-BT</v>
      </c>
      <c r="B1147" s="19" t="str">
        <f t="shared" si="1"/>
        <v>Leve B</v>
      </c>
      <c r="C1147" s="22">
        <f>'PC Geral'!AV1145</f>
        <v>9951.6</v>
      </c>
      <c r="D1147" s="22">
        <f>'PC Geral'!AX1145</f>
        <v>0</v>
      </c>
      <c r="E1147" s="22">
        <f t="shared" ref="E1147:E1149" si="278">IF(D1147&gt;=1138.5,1138.5*0.16,IF(D1147&lt;1138.5,0))</f>
        <v>0</v>
      </c>
      <c r="F1147" s="22">
        <f t="shared" ref="F1147:F1149" si="279">IF(D1147&gt;=1138.5,1138.5*0.16,IF(D1147&lt;1138.5,D1147*0.16))</f>
        <v>0</v>
      </c>
    </row>
    <row r="1148">
      <c r="A1148" s="14" t="str">
        <f>'PC Geral'!A1146</f>
        <v>3000.085-DT-BT</v>
      </c>
      <c r="B1148" s="19" t="str">
        <f t="shared" si="1"/>
        <v>Leve A</v>
      </c>
      <c r="C1148" s="22">
        <f>'PC Geral'!AV1146</f>
        <v>4554</v>
      </c>
      <c r="D1148" s="22">
        <f>'PC Geral'!AX1146</f>
        <v>0</v>
      </c>
      <c r="E1148" s="22">
        <f t="shared" si="278"/>
        <v>0</v>
      </c>
      <c r="F1148" s="22">
        <f t="shared" si="279"/>
        <v>0</v>
      </c>
    </row>
    <row r="1149">
      <c r="A1149" s="14" t="str">
        <f>'PC Geral'!A1147</f>
        <v>3000.086-DT-BT</v>
      </c>
      <c r="B1149" s="19" t="str">
        <f t="shared" si="1"/>
        <v>Leve A</v>
      </c>
      <c r="C1149" s="22">
        <f>'PC Geral'!AV1147</f>
        <v>4554</v>
      </c>
      <c r="D1149" s="22">
        <f>'PC Geral'!AX1147</f>
        <v>0</v>
      </c>
      <c r="E1149" s="22">
        <f t="shared" si="278"/>
        <v>0</v>
      </c>
      <c r="F1149" s="22">
        <f t="shared" si="279"/>
        <v>0</v>
      </c>
    </row>
    <row r="1150">
      <c r="A1150" s="14" t="str">
        <f>'PC Geral'!A1148</f>
        <v>3000.087-DT-BT</v>
      </c>
      <c r="B1150" s="19" t="str">
        <f t="shared" si="1"/>
        <v>Leve A</v>
      </c>
      <c r="C1150" s="22">
        <f>'PC Geral'!AV1148</f>
        <v>4554</v>
      </c>
      <c r="D1150" s="22">
        <f>'PC Geral'!AX1148</f>
        <v>0</v>
      </c>
      <c r="E1150" s="22">
        <f>IF(D1150&gt;=2487.9,2487.9*0.16,IF(D1150&lt;2487.9,0))</f>
        <v>0</v>
      </c>
      <c r="F1150" s="22">
        <f>IF(D1150&gt;=2487.9,2487.9*0.16,IF(D1150&lt;2487.9,D1150*0.16))</f>
        <v>0</v>
      </c>
    </row>
    <row r="1151">
      <c r="A1151" s="14" t="str">
        <f>'PC Geral'!A1149</f>
        <v>3000.088-DT-BT</v>
      </c>
      <c r="B1151" s="19" t="str">
        <f t="shared" si="1"/>
        <v>Leve B</v>
      </c>
      <c r="C1151" s="22">
        <f>'PC Geral'!AV1149</f>
        <v>9951.6</v>
      </c>
      <c r="D1151" s="22">
        <f>'PC Geral'!AX1149</f>
        <v>0</v>
      </c>
      <c r="E1151" s="22">
        <f>IF(D1151&gt;=1138.5,1138.5*0.16,IF(D1151&lt;1138.5,0))</f>
        <v>0</v>
      </c>
      <c r="F1151" s="22">
        <f>IF(D1151&gt;=1138.5,1138.5*0.16,IF(D1151&lt;1138.5,D1151*0.16))</f>
        <v>0</v>
      </c>
    </row>
    <row r="1152">
      <c r="A1152" s="14" t="str">
        <f>'PC Geral'!A1150</f>
        <v>3000.089-DT-BT</v>
      </c>
      <c r="B1152" s="19" t="str">
        <f t="shared" si="1"/>
        <v>Leve A</v>
      </c>
      <c r="C1152" s="22">
        <f>'PC Geral'!AV1150</f>
        <v>4554</v>
      </c>
      <c r="D1152" s="22">
        <f>'PC Geral'!AX1150</f>
        <v>0</v>
      </c>
      <c r="E1152" s="22">
        <f t="shared" ref="E1152:E1153" si="280">IF(D1152&gt;=2487.9,2487.9*0.16,IF(D1152&lt;2487.9,0))</f>
        <v>0</v>
      </c>
      <c r="F1152" s="22">
        <f t="shared" ref="F1152:F1153" si="281">IF(D1152&gt;=2487.9,2487.9*0.16,IF(D1152&lt;2487.9,D1152*0.16))</f>
        <v>0</v>
      </c>
    </row>
    <row r="1153">
      <c r="A1153" s="14" t="str">
        <f>'PC Geral'!A1151</f>
        <v>3000.090-DT-BT</v>
      </c>
      <c r="B1153" s="19" t="str">
        <f t="shared" si="1"/>
        <v>Leve B</v>
      </c>
      <c r="C1153" s="22">
        <f>'PC Geral'!AV1151</f>
        <v>9951.6</v>
      </c>
      <c r="D1153" s="22">
        <f>'PC Geral'!AX1151</f>
        <v>0</v>
      </c>
      <c r="E1153" s="22">
        <f t="shared" si="280"/>
        <v>0</v>
      </c>
      <c r="F1153" s="22">
        <f t="shared" si="281"/>
        <v>0</v>
      </c>
    </row>
    <row r="1154">
      <c r="A1154" s="14" t="str">
        <f>'PC Geral'!A1152</f>
        <v>3000.091-DT-BT</v>
      </c>
      <c r="B1154" s="19" t="str">
        <f t="shared" si="1"/>
        <v>Leve B</v>
      </c>
      <c r="C1154" s="22">
        <f>'PC Geral'!AV1152</f>
        <v>9951.6</v>
      </c>
      <c r="D1154" s="22">
        <f>'PC Geral'!AX1152</f>
        <v>0</v>
      </c>
      <c r="E1154" s="22">
        <f t="shared" ref="E1154:E1155" si="282">IF(D1154&gt;=1138.5,1138.5*0.16,IF(D1154&lt;1138.5,0))</f>
        <v>0</v>
      </c>
      <c r="F1154" s="22">
        <f t="shared" ref="F1154:F1155" si="283">IF(D1154&gt;=1138.5,1138.5*0.16,IF(D1154&lt;1138.5,D1154*0.16))</f>
        <v>0</v>
      </c>
    </row>
    <row r="1155">
      <c r="A1155" s="14" t="str">
        <f>'PC Geral'!A1153</f>
        <v>3000.092-DT-BT</v>
      </c>
      <c r="B1155" s="19" t="str">
        <f t="shared" si="1"/>
        <v>Leve A</v>
      </c>
      <c r="C1155" s="22">
        <f>'PC Geral'!AV1153</f>
        <v>4554</v>
      </c>
      <c r="D1155" s="22">
        <f>'PC Geral'!AX1153</f>
        <v>0</v>
      </c>
      <c r="E1155" s="22">
        <f t="shared" si="282"/>
        <v>0</v>
      </c>
      <c r="F1155" s="22">
        <f t="shared" si="283"/>
        <v>0</v>
      </c>
    </row>
    <row r="1156">
      <c r="A1156" s="14" t="str">
        <f>'PC Geral'!A1154</f>
        <v>3000.093-DT-BT</v>
      </c>
      <c r="B1156" s="19" t="str">
        <f t="shared" si="1"/>
        <v>Leve A</v>
      </c>
      <c r="C1156" s="22">
        <f>'PC Geral'!AV1154</f>
        <v>4554</v>
      </c>
      <c r="D1156" s="22">
        <f>'PC Geral'!AX1154</f>
        <v>0</v>
      </c>
      <c r="E1156" s="22">
        <f t="shared" ref="E1156:E1160" si="284">IF(D1156&gt;=2487.9,2487.9*0.16,IF(D1156&lt;2487.9,0))</f>
        <v>0</v>
      </c>
      <c r="F1156" s="22">
        <f t="shared" ref="F1156:F1160" si="285">IF(D1156&gt;=2487.9,2487.9*0.16,IF(D1156&lt;2487.9,D1156*0.16))</f>
        <v>0</v>
      </c>
    </row>
    <row r="1157">
      <c r="A1157" s="14" t="str">
        <f>'PC Geral'!A1155</f>
        <v>3000.094-DT-BT</v>
      </c>
      <c r="B1157" s="19" t="str">
        <f t="shared" si="1"/>
        <v>Leve B</v>
      </c>
      <c r="C1157" s="22">
        <f>'PC Geral'!AV1155</f>
        <v>9951.6</v>
      </c>
      <c r="D1157" s="22">
        <f>'PC Geral'!AX1155</f>
        <v>0</v>
      </c>
      <c r="E1157" s="22">
        <f t="shared" si="284"/>
        <v>0</v>
      </c>
      <c r="F1157" s="22">
        <f t="shared" si="285"/>
        <v>0</v>
      </c>
    </row>
    <row r="1158">
      <c r="A1158" s="14" t="str">
        <f>'PC Geral'!A1156</f>
        <v>3000.095-DT-BT</v>
      </c>
      <c r="B1158" s="19" t="str">
        <f t="shared" si="1"/>
        <v>Leve B</v>
      </c>
      <c r="C1158" s="22">
        <f>'PC Geral'!AV1156</f>
        <v>9951.6</v>
      </c>
      <c r="D1158" s="22">
        <f>'PC Geral'!AX1156</f>
        <v>0</v>
      </c>
      <c r="E1158" s="22">
        <f t="shared" si="284"/>
        <v>0</v>
      </c>
      <c r="F1158" s="22">
        <f t="shared" si="285"/>
        <v>0</v>
      </c>
    </row>
    <row r="1159">
      <c r="A1159" s="14" t="str">
        <f>'PC Geral'!A1157</f>
        <v>3000.096-DT-BT</v>
      </c>
      <c r="B1159" s="19" t="str">
        <f t="shared" si="1"/>
        <v>Leve B</v>
      </c>
      <c r="C1159" s="22">
        <f>'PC Geral'!AV1157</f>
        <v>9951.6</v>
      </c>
      <c r="D1159" s="22">
        <f>'PC Geral'!AX1157</f>
        <v>0</v>
      </c>
      <c r="E1159" s="22">
        <f t="shared" si="284"/>
        <v>0</v>
      </c>
      <c r="F1159" s="22">
        <f t="shared" si="285"/>
        <v>0</v>
      </c>
    </row>
    <row r="1160">
      <c r="A1160" s="14" t="str">
        <f>'PC Geral'!A1158</f>
        <v>3000.097-DT-BT</v>
      </c>
      <c r="B1160" s="19" t="str">
        <f t="shared" si="1"/>
        <v>Leve B</v>
      </c>
      <c r="C1160" s="22">
        <f>'PC Geral'!AV1158</f>
        <v>9951.6</v>
      </c>
      <c r="D1160" s="22">
        <f>'PC Geral'!AX1158</f>
        <v>0</v>
      </c>
      <c r="E1160" s="22">
        <f t="shared" si="284"/>
        <v>0</v>
      </c>
      <c r="F1160" s="22">
        <f t="shared" si="285"/>
        <v>0</v>
      </c>
    </row>
    <row r="1161">
      <c r="A1161" s="14" t="str">
        <f>'PC Geral'!A1159</f>
        <v>3000.098-DT-BT</v>
      </c>
      <c r="B1161" s="19" t="str">
        <f t="shared" si="1"/>
        <v>Leve B</v>
      </c>
      <c r="C1161" s="22">
        <f>'PC Geral'!AV1159</f>
        <v>9951.6</v>
      </c>
      <c r="D1161" s="22">
        <f>'PC Geral'!AX1159</f>
        <v>0</v>
      </c>
      <c r="E1161" s="22">
        <f>IF(D1161&gt;=1138.5,1138.5*0.16,IF(D1161&lt;1138.5,0))</f>
        <v>0</v>
      </c>
      <c r="F1161" s="22">
        <f>IF(D1161&gt;=1138.5,1138.5*0.16,IF(D1161&lt;1138.5,D1161*0.16))</f>
        <v>0</v>
      </c>
    </row>
    <row r="1162">
      <c r="A1162" s="14" t="str">
        <f>'PC Geral'!A1160</f>
        <v>3000.099-DT-BT</v>
      </c>
      <c r="B1162" s="19" t="str">
        <f t="shared" si="1"/>
        <v>Leve A</v>
      </c>
      <c r="C1162" s="22">
        <f>'PC Geral'!AV1160</f>
        <v>4554</v>
      </c>
      <c r="D1162" s="22">
        <f>'PC Geral'!AX1160</f>
        <v>0</v>
      </c>
      <c r="E1162" s="22">
        <f t="shared" ref="E1162:E1167" si="286">IF(D1162&gt;=2487.9,2487.9*0.16,IF(D1162&lt;2487.9,0))</f>
        <v>0</v>
      </c>
      <c r="F1162" s="22">
        <f t="shared" ref="F1162:F1167" si="287">IF(D1162&gt;=2487.9,2487.9*0.16,IF(D1162&lt;2487.9,D1162*0.16))</f>
        <v>0</v>
      </c>
    </row>
    <row r="1163">
      <c r="A1163" s="14" t="str">
        <f>'PC Geral'!A1161</f>
        <v>3000.100-DT-PR</v>
      </c>
      <c r="B1163" s="19" t="str">
        <f t="shared" si="1"/>
        <v>Leve B</v>
      </c>
      <c r="C1163" s="22">
        <f>'PC Geral'!AV1161</f>
        <v>9951.6</v>
      </c>
      <c r="D1163" s="22">
        <f>'PC Geral'!AX1161</f>
        <v>0</v>
      </c>
      <c r="E1163" s="22">
        <f t="shared" si="286"/>
        <v>0</v>
      </c>
      <c r="F1163" s="22">
        <f t="shared" si="287"/>
        <v>0</v>
      </c>
    </row>
    <row r="1164">
      <c r="A1164" s="14" t="str">
        <f>'PC Geral'!A1162</f>
        <v>3000.101-DT-PR</v>
      </c>
      <c r="B1164" s="19" t="str">
        <f t="shared" si="1"/>
        <v>Leve B</v>
      </c>
      <c r="C1164" s="22">
        <f>'PC Geral'!AV1162</f>
        <v>9951.6</v>
      </c>
      <c r="D1164" s="22">
        <f>'PC Geral'!AX1162</f>
        <v>0</v>
      </c>
      <c r="E1164" s="22">
        <f t="shared" si="286"/>
        <v>0</v>
      </c>
      <c r="F1164" s="22">
        <f t="shared" si="287"/>
        <v>0</v>
      </c>
    </row>
    <row r="1165">
      <c r="A1165" s="14" t="str">
        <f>'PC Geral'!A1163</f>
        <v>3000.102-DT-PR</v>
      </c>
      <c r="B1165" s="19" t="str">
        <f t="shared" si="1"/>
        <v>Leve B</v>
      </c>
      <c r="C1165" s="22">
        <f>'PC Geral'!AV1163</f>
        <v>9951.6</v>
      </c>
      <c r="D1165" s="22">
        <f>'PC Geral'!AX1163</f>
        <v>0</v>
      </c>
      <c r="E1165" s="22">
        <f t="shared" si="286"/>
        <v>0</v>
      </c>
      <c r="F1165" s="22">
        <f t="shared" si="287"/>
        <v>0</v>
      </c>
    </row>
    <row r="1166">
      <c r="A1166" s="14" t="str">
        <f>'PC Geral'!A1164</f>
        <v>3000.103-DT-PR</v>
      </c>
      <c r="B1166" s="19" t="str">
        <f t="shared" si="1"/>
        <v>Leve B</v>
      </c>
      <c r="C1166" s="22">
        <f>'PC Geral'!AV1164</f>
        <v>9951.6</v>
      </c>
      <c r="D1166" s="22">
        <f>'PC Geral'!AX1164</f>
        <v>0</v>
      </c>
      <c r="E1166" s="22">
        <f t="shared" si="286"/>
        <v>0</v>
      </c>
      <c r="F1166" s="22">
        <f t="shared" si="287"/>
        <v>0</v>
      </c>
    </row>
    <row r="1167">
      <c r="A1167" s="14" t="str">
        <f>'PC Geral'!A1165</f>
        <v>3000.104-DT-PR</v>
      </c>
      <c r="B1167" s="19" t="str">
        <f t="shared" si="1"/>
        <v>Leve B</v>
      </c>
      <c r="C1167" s="22">
        <f>'PC Geral'!AV1165</f>
        <v>9951.6</v>
      </c>
      <c r="D1167" s="22">
        <f>'PC Geral'!AX1165</f>
        <v>0</v>
      </c>
      <c r="E1167" s="22">
        <f t="shared" si="286"/>
        <v>0</v>
      </c>
      <c r="F1167" s="22">
        <f t="shared" si="287"/>
        <v>0</v>
      </c>
    </row>
    <row r="1168">
      <c r="A1168" s="14" t="str">
        <f>'PC Geral'!A1166</f>
        <v>3000.105-DT-PR</v>
      </c>
      <c r="B1168" s="19" t="str">
        <f t="shared" si="1"/>
        <v>Leve B</v>
      </c>
      <c r="C1168" s="22">
        <f>'PC Geral'!AV1166</f>
        <v>9951.6</v>
      </c>
      <c r="D1168" s="22">
        <f>'PC Geral'!AX1166</f>
        <v>0</v>
      </c>
      <c r="E1168" s="22">
        <f>IF(D1168&gt;=1138.5,1138.5*0.16,IF(D1168&lt;1138.5,0))</f>
        <v>0</v>
      </c>
      <c r="F1168" s="22">
        <f>IF(D1168&gt;=1138.5,1138.5*0.16,IF(D1168&lt;1138.5,D1168*0.16))</f>
        <v>0</v>
      </c>
    </row>
    <row r="1169">
      <c r="A1169" s="14" t="str">
        <f>'PC Geral'!A1167</f>
        <v>3000.106-DT-PR</v>
      </c>
      <c r="B1169" s="19" t="str">
        <f t="shared" si="1"/>
        <v>Leve A</v>
      </c>
      <c r="C1169" s="22">
        <f>'PC Geral'!AV1167</f>
        <v>4554</v>
      </c>
      <c r="D1169" s="22">
        <f>'PC Geral'!AX1167</f>
        <v>0</v>
      </c>
      <c r="E1169" s="22">
        <f>IF(D1169&gt;=4831.2,4831.2*0.16,IF(D1169&lt;4831.2,0))</f>
        <v>0</v>
      </c>
      <c r="F1169" s="22">
        <f>IF(D1169&gt;=4831.2,4831.2*0.16,IF(D1169&lt;4831.2,D1169*0.16))</f>
        <v>0</v>
      </c>
    </row>
    <row r="1170">
      <c r="A1170" s="14" t="str">
        <f>'PC Geral'!A1168</f>
        <v>3000.107-DT-PR</v>
      </c>
      <c r="B1170" s="19" t="str">
        <f t="shared" si="1"/>
        <v>Pesado</v>
      </c>
      <c r="C1170" s="22">
        <f>'PC Geral'!AV1168</f>
        <v>19324.8</v>
      </c>
      <c r="D1170" s="22">
        <f>'PC Geral'!AX1168</f>
        <v>0</v>
      </c>
      <c r="E1170" s="22">
        <f t="shared" ref="E1170:E1190" si="288">IF(D1170&gt;=2487.9,2487.9*0.16,IF(D1170&lt;2487.9,0))</f>
        <v>0</v>
      </c>
      <c r="F1170" s="22">
        <f t="shared" ref="F1170:F1190" si="289">IF(D1170&gt;=2487.9,2487.9*0.16,IF(D1170&lt;2487.9,D1170*0.16))</f>
        <v>0</v>
      </c>
    </row>
    <row r="1171">
      <c r="A1171" s="14" t="str">
        <f>'PC Geral'!A1169</f>
        <v>3000.108-DT-PR</v>
      </c>
      <c r="B1171" s="19" t="str">
        <f t="shared" si="1"/>
        <v>Leve B</v>
      </c>
      <c r="C1171" s="22">
        <f>'PC Geral'!AV1169</f>
        <v>9951.6</v>
      </c>
      <c r="D1171" s="22">
        <f>'PC Geral'!AX1169</f>
        <v>0</v>
      </c>
      <c r="E1171" s="22">
        <f t="shared" si="288"/>
        <v>0</v>
      </c>
      <c r="F1171" s="22">
        <f t="shared" si="289"/>
        <v>0</v>
      </c>
    </row>
    <row r="1172">
      <c r="A1172" s="14" t="str">
        <f>'PC Geral'!A1170</f>
        <v>3000.109-DT-PR</v>
      </c>
      <c r="B1172" s="19" t="str">
        <f t="shared" si="1"/>
        <v>Leve B</v>
      </c>
      <c r="C1172" s="22">
        <f>'PC Geral'!AV1170</f>
        <v>9951.6</v>
      </c>
      <c r="D1172" s="22">
        <f>'PC Geral'!AX1170</f>
        <v>0</v>
      </c>
      <c r="E1172" s="22">
        <f t="shared" si="288"/>
        <v>0</v>
      </c>
      <c r="F1172" s="22">
        <f t="shared" si="289"/>
        <v>0</v>
      </c>
    </row>
    <row r="1173">
      <c r="A1173" s="14" t="str">
        <f>'PC Geral'!A1171</f>
        <v>3000.110-DT-PR</v>
      </c>
      <c r="B1173" s="19" t="str">
        <f t="shared" si="1"/>
        <v>Leve B</v>
      </c>
      <c r="C1173" s="22">
        <f>'PC Geral'!AV1171</f>
        <v>9951.6</v>
      </c>
      <c r="D1173" s="22">
        <f>'PC Geral'!AX1171</f>
        <v>0</v>
      </c>
      <c r="E1173" s="22">
        <f t="shared" si="288"/>
        <v>0</v>
      </c>
      <c r="F1173" s="22">
        <f t="shared" si="289"/>
        <v>0</v>
      </c>
    </row>
    <row r="1174">
      <c r="A1174" s="14" t="str">
        <f>'PC Geral'!A1172</f>
        <v>3000.111-DT-PR</v>
      </c>
      <c r="B1174" s="19" t="str">
        <f t="shared" si="1"/>
        <v>Leve B</v>
      </c>
      <c r="C1174" s="22">
        <f>'PC Geral'!AV1172</f>
        <v>9951.6</v>
      </c>
      <c r="D1174" s="22">
        <f>'PC Geral'!AX1172</f>
        <v>0</v>
      </c>
      <c r="E1174" s="22">
        <f t="shared" si="288"/>
        <v>0</v>
      </c>
      <c r="F1174" s="22">
        <f t="shared" si="289"/>
        <v>0</v>
      </c>
    </row>
    <row r="1175">
      <c r="A1175" s="14" t="str">
        <f>'PC Geral'!A1173</f>
        <v>3000.112-DT-PR</v>
      </c>
      <c r="B1175" s="19" t="str">
        <f t="shared" si="1"/>
        <v>Leve B</v>
      </c>
      <c r="C1175" s="22">
        <f>'PC Geral'!AV1173</f>
        <v>9951.6</v>
      </c>
      <c r="D1175" s="22">
        <f>'PC Geral'!AX1173</f>
        <v>0</v>
      </c>
      <c r="E1175" s="22">
        <f t="shared" si="288"/>
        <v>0</v>
      </c>
      <c r="F1175" s="22">
        <f t="shared" si="289"/>
        <v>0</v>
      </c>
    </row>
    <row r="1176">
      <c r="A1176" s="14" t="str">
        <f>'PC Geral'!A1174</f>
        <v>3000.113-DT-PR</v>
      </c>
      <c r="B1176" s="19" t="str">
        <f t="shared" si="1"/>
        <v>Leve B</v>
      </c>
      <c r="C1176" s="22">
        <f>'PC Geral'!AV1174</f>
        <v>9951.6</v>
      </c>
      <c r="D1176" s="22">
        <f>'PC Geral'!AX1174</f>
        <v>0</v>
      </c>
      <c r="E1176" s="22">
        <f t="shared" si="288"/>
        <v>0</v>
      </c>
      <c r="F1176" s="22">
        <f t="shared" si="289"/>
        <v>0</v>
      </c>
    </row>
    <row r="1177">
      <c r="A1177" s="14" t="str">
        <f>'PC Geral'!A1175</f>
        <v>3000.114-DT-PR</v>
      </c>
      <c r="B1177" s="19" t="str">
        <f t="shared" si="1"/>
        <v>Leve B</v>
      </c>
      <c r="C1177" s="22">
        <f>'PC Geral'!AV1175</f>
        <v>9951.6</v>
      </c>
      <c r="D1177" s="22">
        <f>'PC Geral'!AX1175</f>
        <v>0</v>
      </c>
      <c r="E1177" s="22">
        <f t="shared" si="288"/>
        <v>0</v>
      </c>
      <c r="F1177" s="22">
        <f t="shared" si="289"/>
        <v>0</v>
      </c>
    </row>
    <row r="1178">
      <c r="A1178" s="14" t="str">
        <f>'PC Geral'!A1176</f>
        <v>3000.115-DT-PR</v>
      </c>
      <c r="B1178" s="19" t="str">
        <f t="shared" si="1"/>
        <v>Leve B</v>
      </c>
      <c r="C1178" s="22">
        <f>'PC Geral'!AV1176</f>
        <v>9951.6</v>
      </c>
      <c r="D1178" s="22">
        <f>'PC Geral'!AX1176</f>
        <v>0</v>
      </c>
      <c r="E1178" s="22">
        <f t="shared" si="288"/>
        <v>0</v>
      </c>
      <c r="F1178" s="22">
        <f t="shared" si="289"/>
        <v>0</v>
      </c>
    </row>
    <row r="1179">
      <c r="A1179" s="14" t="str">
        <f>'PC Geral'!A1177</f>
        <v>3000.116-DT-PR</v>
      </c>
      <c r="B1179" s="19" t="str">
        <f t="shared" si="1"/>
        <v>Leve B</v>
      </c>
      <c r="C1179" s="22">
        <f>'PC Geral'!AV1177</f>
        <v>9951.6</v>
      </c>
      <c r="D1179" s="22">
        <f>'PC Geral'!AX1177</f>
        <v>0</v>
      </c>
      <c r="E1179" s="22">
        <f t="shared" si="288"/>
        <v>0</v>
      </c>
      <c r="F1179" s="22">
        <f t="shared" si="289"/>
        <v>0</v>
      </c>
    </row>
    <row r="1180">
      <c r="A1180" s="14" t="str">
        <f>'PC Geral'!A1178</f>
        <v>3000.117-DT-PR</v>
      </c>
      <c r="B1180" s="19" t="str">
        <f t="shared" si="1"/>
        <v>Leve B</v>
      </c>
      <c r="C1180" s="22">
        <f>'PC Geral'!AV1178</f>
        <v>9951.6</v>
      </c>
      <c r="D1180" s="22">
        <f>'PC Geral'!AX1178</f>
        <v>0</v>
      </c>
      <c r="E1180" s="22">
        <f t="shared" si="288"/>
        <v>0</v>
      </c>
      <c r="F1180" s="22">
        <f t="shared" si="289"/>
        <v>0</v>
      </c>
    </row>
    <row r="1181">
      <c r="A1181" s="14" t="str">
        <f>'PC Geral'!A1179</f>
        <v>3000.118-DT-PR</v>
      </c>
      <c r="B1181" s="19" t="str">
        <f t="shared" si="1"/>
        <v>Leve B</v>
      </c>
      <c r="C1181" s="22">
        <f>'PC Geral'!AV1179</f>
        <v>9951.6</v>
      </c>
      <c r="D1181" s="22">
        <f>'PC Geral'!AX1179</f>
        <v>0</v>
      </c>
      <c r="E1181" s="22">
        <f t="shared" si="288"/>
        <v>0</v>
      </c>
      <c r="F1181" s="22">
        <f t="shared" si="289"/>
        <v>0</v>
      </c>
    </row>
    <row r="1182">
      <c r="A1182" s="14" t="str">
        <f>'PC Geral'!A1180</f>
        <v>3000.119-DT-PR</v>
      </c>
      <c r="B1182" s="19" t="str">
        <f t="shared" si="1"/>
        <v>Leve B</v>
      </c>
      <c r="C1182" s="22">
        <f>'PC Geral'!AV1180</f>
        <v>9951.6</v>
      </c>
      <c r="D1182" s="22">
        <f>'PC Geral'!AX1180</f>
        <v>0</v>
      </c>
      <c r="E1182" s="22">
        <f t="shared" si="288"/>
        <v>0</v>
      </c>
      <c r="F1182" s="22">
        <f t="shared" si="289"/>
        <v>0</v>
      </c>
    </row>
    <row r="1183">
      <c r="A1183" s="14" t="str">
        <f>'PC Geral'!A1181</f>
        <v>3000.120-DT-PR</v>
      </c>
      <c r="B1183" s="19" t="str">
        <f t="shared" si="1"/>
        <v>Leve B</v>
      </c>
      <c r="C1183" s="22">
        <f>'PC Geral'!AV1181</f>
        <v>9951.6</v>
      </c>
      <c r="D1183" s="22">
        <f>'PC Geral'!AX1181</f>
        <v>0</v>
      </c>
      <c r="E1183" s="22">
        <f t="shared" si="288"/>
        <v>0</v>
      </c>
      <c r="F1183" s="22">
        <f t="shared" si="289"/>
        <v>0</v>
      </c>
    </row>
    <row r="1184">
      <c r="A1184" s="14" t="str">
        <f>'PC Geral'!A1182</f>
        <v>3000.121-DT-PR</v>
      </c>
      <c r="B1184" s="19" t="str">
        <f t="shared" si="1"/>
        <v>Leve B</v>
      </c>
      <c r="C1184" s="22">
        <f>'PC Geral'!AV1182</f>
        <v>9951.6</v>
      </c>
      <c r="D1184" s="22">
        <f>'PC Geral'!AX1182</f>
        <v>0</v>
      </c>
      <c r="E1184" s="22">
        <f t="shared" si="288"/>
        <v>0</v>
      </c>
      <c r="F1184" s="22">
        <f t="shared" si="289"/>
        <v>0</v>
      </c>
    </row>
    <row r="1185">
      <c r="A1185" s="14" t="str">
        <f>'PC Geral'!A1183</f>
        <v>3000.122-DT-PR</v>
      </c>
      <c r="B1185" s="19" t="str">
        <f t="shared" si="1"/>
        <v>Leve B</v>
      </c>
      <c r="C1185" s="22">
        <f>'PC Geral'!AV1183</f>
        <v>9951.6</v>
      </c>
      <c r="D1185" s="22">
        <f>'PC Geral'!AX1183</f>
        <v>0</v>
      </c>
      <c r="E1185" s="22">
        <f t="shared" si="288"/>
        <v>0</v>
      </c>
      <c r="F1185" s="22">
        <f t="shared" si="289"/>
        <v>0</v>
      </c>
    </row>
    <row r="1186">
      <c r="A1186" s="14" t="str">
        <f>'PC Geral'!A1184</f>
        <v>3000.123-DT-PR</v>
      </c>
      <c r="B1186" s="19" t="str">
        <f t="shared" si="1"/>
        <v>Leve B</v>
      </c>
      <c r="C1186" s="22">
        <f>'PC Geral'!AV1184</f>
        <v>9951.6</v>
      </c>
      <c r="D1186" s="22">
        <f>'PC Geral'!AX1184</f>
        <v>0</v>
      </c>
      <c r="E1186" s="22">
        <f t="shared" si="288"/>
        <v>0</v>
      </c>
      <c r="F1186" s="22">
        <f t="shared" si="289"/>
        <v>0</v>
      </c>
    </row>
    <row r="1187">
      <c r="A1187" s="14" t="str">
        <f>'PC Geral'!A1185</f>
        <v>3000.124-DT-PR</v>
      </c>
      <c r="B1187" s="19" t="str">
        <f t="shared" si="1"/>
        <v>Leve B</v>
      </c>
      <c r="C1187" s="22">
        <f>'PC Geral'!AV1185</f>
        <v>9951.6</v>
      </c>
      <c r="D1187" s="22">
        <f>'PC Geral'!AX1185</f>
        <v>0</v>
      </c>
      <c r="E1187" s="22">
        <f t="shared" si="288"/>
        <v>0</v>
      </c>
      <c r="F1187" s="22">
        <f t="shared" si="289"/>
        <v>0</v>
      </c>
    </row>
    <row r="1188">
      <c r="A1188" s="14" t="str">
        <f>'PC Geral'!A1186</f>
        <v>3000.125-DT-PR</v>
      </c>
      <c r="B1188" s="19" t="str">
        <f t="shared" si="1"/>
        <v>Leve B</v>
      </c>
      <c r="C1188" s="22">
        <f>'PC Geral'!AV1186</f>
        <v>9951.6</v>
      </c>
      <c r="D1188" s="22">
        <f>'PC Geral'!AX1186</f>
        <v>0</v>
      </c>
      <c r="E1188" s="22">
        <f t="shared" si="288"/>
        <v>0</v>
      </c>
      <c r="F1188" s="22">
        <f t="shared" si="289"/>
        <v>0</v>
      </c>
    </row>
    <row r="1189">
      <c r="A1189" s="14" t="str">
        <f>'PC Geral'!A1187</f>
        <v>3000.126-DT-PR</v>
      </c>
      <c r="B1189" s="19" t="str">
        <f t="shared" si="1"/>
        <v>Leve B</v>
      </c>
      <c r="C1189" s="22">
        <f>'PC Geral'!AV1187</f>
        <v>9951.6</v>
      </c>
      <c r="D1189" s="22">
        <f>'PC Geral'!AX1187</f>
        <v>0</v>
      </c>
      <c r="E1189" s="22">
        <f t="shared" si="288"/>
        <v>0</v>
      </c>
      <c r="F1189" s="22">
        <f t="shared" si="289"/>
        <v>0</v>
      </c>
    </row>
    <row r="1190">
      <c r="A1190" s="14" t="str">
        <f>'PC Geral'!A1188</f>
        <v>3000.127-DT-PR</v>
      </c>
      <c r="B1190" s="19" t="str">
        <f t="shared" si="1"/>
        <v>Leve B</v>
      </c>
      <c r="C1190" s="22">
        <f>'PC Geral'!AV1188</f>
        <v>9951.6</v>
      </c>
      <c r="D1190" s="22">
        <f>'PC Geral'!AX1188</f>
        <v>0</v>
      </c>
      <c r="E1190" s="22">
        <f t="shared" si="288"/>
        <v>0</v>
      </c>
      <c r="F1190" s="22">
        <f t="shared" si="289"/>
        <v>0</v>
      </c>
    </row>
    <row r="1191">
      <c r="A1191" s="14" t="str">
        <f>'PC Geral'!A1189</f>
        <v>3000.128-DT-PR</v>
      </c>
      <c r="B1191" s="19" t="str">
        <f t="shared" si="1"/>
        <v>Leve B</v>
      </c>
      <c r="C1191" s="22">
        <f>'PC Geral'!AV1189</f>
        <v>9951.6</v>
      </c>
      <c r="D1191" s="22">
        <f>'PC Geral'!AX1189</f>
        <v>0</v>
      </c>
      <c r="E1191" s="22">
        <f>IF(D1191&gt;=3926.7,3926.7*0.16,IF(D1191&lt;3926.7,0))</f>
        <v>0</v>
      </c>
      <c r="F1191" s="22">
        <f>IF(D1191&gt;=3926.7,3926.7*0.16,IF(D1191&lt;3926.7,D1191*0.16))</f>
        <v>0</v>
      </c>
    </row>
    <row r="1192">
      <c r="A1192" s="28" t="s">
        <v>946</v>
      </c>
      <c r="B1192" s="6"/>
      <c r="C1192" s="29" t="str">
        <f t="shared" ref="C1192:F1192" si="290">SUM(C3:C1191)</f>
        <v>#ERROR!</v>
      </c>
      <c r="D1192" s="29" t="str">
        <f t="shared" si="290"/>
        <v>#ERROR!</v>
      </c>
      <c r="E1192" s="29" t="str">
        <f t="shared" si="290"/>
        <v>#ERROR!</v>
      </c>
      <c r="F1192" s="29" t="str">
        <f t="shared" si="290"/>
        <v>#ERROR!</v>
      </c>
    </row>
  </sheetData>
  <autoFilter ref="$A$2:$F$1192"/>
  <mergeCells count="2">
    <mergeCell ref="A1:F1"/>
    <mergeCell ref="A1192:B1192"/>
  </mergeCells>
  <drawing r:id="rId1"/>
</worksheet>
</file>