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Dropbox\Documentos\Git\global-markets-i\assets\"/>
    </mc:Choice>
  </mc:AlternateContent>
  <xr:revisionPtr revIDLastSave="0" documentId="13_ncr:1_{DDA4EDE0-F88A-4D21-9D54-82510EAC2B90}" xr6:coauthVersionLast="43" xr6:coauthVersionMax="43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D13" i="3" l="1"/>
  <c r="D12" i="3"/>
  <c r="D11" i="3"/>
  <c r="D10" i="3"/>
  <c r="D9" i="3"/>
  <c r="D8" i="3"/>
  <c r="D7" i="3"/>
  <c r="D6" i="3"/>
  <c r="D5" i="3"/>
  <c r="D4" i="3"/>
  <c r="D3" i="3"/>
  <c r="D18" i="3"/>
  <c r="D16" i="3"/>
  <c r="C13" i="3"/>
  <c r="C12" i="3"/>
  <c r="G3" i="3"/>
  <c r="I3" i="3" s="1"/>
  <c r="D2" i="3"/>
  <c r="H19" i="1" l="1"/>
  <c r="I19" i="1" s="1"/>
  <c r="J19" i="1" s="1"/>
  <c r="H18" i="1"/>
  <c r="I18" i="1" s="1"/>
  <c r="J18" i="1" s="1"/>
</calcChain>
</file>

<file path=xl/sharedStrings.xml><?xml version="1.0" encoding="utf-8"?>
<sst xmlns="http://schemas.openxmlformats.org/spreadsheetml/2006/main" count="82" uniqueCount="77">
  <si>
    <t>fix</t>
  </si>
  <si>
    <t>pub</t>
  </si>
  <si>
    <t>val</t>
  </si>
  <si>
    <t>extremely rich !</t>
  </si>
  <si>
    <t>40-60</t>
  </si>
  <si>
    <t>20-40</t>
  </si>
  <si>
    <t>cheap</t>
  </si>
  <si>
    <t>0-20</t>
  </si>
  <si>
    <t>60-80</t>
  </si>
  <si>
    <t>rich</t>
  </si>
  <si>
    <t>80-100</t>
  </si>
  <si>
    <t>extremly cheap!</t>
  </si>
  <si>
    <t>short leg</t>
  </si>
  <si>
    <t>long leg</t>
  </si>
  <si>
    <t>neutral</t>
  </si>
  <si>
    <r>
      <t xml:space="preserve">Compared to today's curve shape: this spread is @ </t>
    </r>
    <r>
      <rPr>
        <b/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/100 ranking, </t>
    </r>
    <r>
      <rPr>
        <sz val="11"/>
        <color rgb="FF7030A0"/>
        <rFont val="Calibri"/>
        <family val="2"/>
        <scheme val="minor"/>
      </rPr>
      <t>extremely cheap!</t>
    </r>
  </si>
  <si>
    <r>
      <t xml:space="preserve">Compared to its own 1yr history:    this spread is @ </t>
    </r>
    <r>
      <rPr>
        <b/>
        <sz val="11"/>
        <color rgb="FF7030A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/100 ranking, </t>
    </r>
    <r>
      <rPr>
        <sz val="11"/>
        <color rgb="FF7030A0"/>
        <rFont val="Calibri"/>
        <family val="2"/>
        <scheme val="minor"/>
      </rPr>
      <t>extremely cheap!</t>
    </r>
  </si>
  <si>
    <t>22/101</t>
  </si>
  <si>
    <t>95/100</t>
  </si>
  <si>
    <t>Cheapest spreads</t>
  </si>
  <si>
    <t>Richer Spreads</t>
  </si>
  <si>
    <t>7x30</t>
  </si>
  <si>
    <t>6x30</t>
  </si>
  <si>
    <t>5*28</t>
  </si>
  <si>
    <t>45*98</t>
  </si>
  <si>
    <t>10/100</t>
  </si>
  <si>
    <t>11/100</t>
  </si>
  <si>
    <t>12/100</t>
  </si>
  <si>
    <t>13/100</t>
  </si>
  <si>
    <t>14/100</t>
  </si>
  <si>
    <t>16/100</t>
  </si>
  <si>
    <t>19/100</t>
  </si>
  <si>
    <t>20/100</t>
  </si>
  <si>
    <t>min</t>
  </si>
  <si>
    <t>max</t>
  </si>
  <si>
    <t>last run: 16:57</t>
  </si>
  <si>
    <t>crear curva fra</t>
  </si>
  <si>
    <t>interpolar curva fra</t>
  </si>
  <si>
    <t>escribir las 380 tasas fra que están en la curva entre 1 y 380 dias</t>
  </si>
  <si>
    <r>
      <t xml:space="preserve">rankear estas tasas, y asignar percentil. Tener de output </t>
    </r>
    <r>
      <rPr>
        <sz val="11"/>
        <color rgb="FF00B0F0"/>
        <rFont val="Calibri"/>
        <family val="2"/>
        <scheme val="minor"/>
      </rPr>
      <t>una func</t>
    </r>
    <r>
      <rPr>
        <sz val="11"/>
        <color theme="1"/>
        <rFont val="Calibri"/>
        <family val="2"/>
        <scheme val="minor"/>
      </rPr>
      <t xml:space="preserve"> que cree --&gt; </t>
    </r>
    <r>
      <rPr>
        <sz val="11"/>
        <color rgb="FFFF0000"/>
        <rFont val="Calibri"/>
        <family val="2"/>
        <scheme val="minor"/>
      </rPr>
      <t>plazo, tasa fra, percentil cross sectional</t>
    </r>
  </si>
  <si>
    <t>Escribir una función que haga:</t>
  </si>
  <si>
    <t>CROSS SECTION</t>
  </si>
  <si>
    <t>HISTORY</t>
  </si>
  <si>
    <t>Tener un csv que contenga:</t>
  </si>
  <si>
    <r>
      <t xml:space="preserve">historia de fra's para </t>
    </r>
    <r>
      <rPr>
        <u/>
        <sz val="11"/>
        <color theme="1"/>
        <rFont val="Calibri"/>
        <family val="2"/>
        <scheme val="minor"/>
      </rPr>
      <t>cada uno</t>
    </r>
    <r>
      <rPr>
        <sz val="11"/>
        <color theme="1"/>
        <rFont val="Calibri"/>
        <family val="2"/>
        <scheme val="minor"/>
      </rPr>
      <t xml:space="preserve"> de los 1-380 plazos de la curva</t>
    </r>
  </si>
  <si>
    <t>Almacenar esto en un csv, a actualizar una vez al dia, con el batch</t>
  </si>
  <si>
    <t>Al batch append ultima fila con la data en linea del dia. Mediante callback</t>
  </si>
  <si>
    <t>Con esta data crear ranking percentil de tasa fra actual respecto a su historia 1yr, para cada dia 1-380</t>
  </si>
  <si>
    <t>Asignar 7,14,30,60,90, etc… a cada tenor correspondiente</t>
  </si>
  <si>
    <t>Para esto necesito tener un csv, con dia, tenors dia, todos los precios dia, calculos para el dia  --&gt; fra por tenor</t>
  </si>
  <si>
    <t>Con esto puedo interpolar la fra completa, para cada uno de los 380 dias.(formula o correrlo en el batch y guardarlo como csv??)</t>
  </si>
  <si>
    <r>
      <t xml:space="preserve">Con esta data construir gráfico de historia por tenor. </t>
    </r>
    <r>
      <rPr>
        <b/>
        <sz val="11"/>
        <color theme="1"/>
        <rFont val="Calibri"/>
        <family val="2"/>
        <scheme val="minor"/>
      </rPr>
      <t>Analizar conveniencia de adicionalmente hacer grafico de percentiles.</t>
    </r>
  </si>
  <si>
    <t>Diseñar calculadora - callbacks, en base al diseño hoja1</t>
  </si>
  <si>
    <t>Name</t>
  </si>
  <si>
    <t>pub days</t>
  </si>
  <si>
    <t>1w</t>
  </si>
  <si>
    <t>2w</t>
  </si>
  <si>
    <t>1m</t>
  </si>
  <si>
    <t>2m</t>
  </si>
  <si>
    <t>3m</t>
  </si>
  <si>
    <t>fra</t>
  </si>
  <si>
    <t>4m</t>
  </si>
  <si>
    <t>5m</t>
  </si>
  <si>
    <t>6m</t>
  </si>
  <si>
    <t>9m</t>
  </si>
  <si>
    <t>12m</t>
  </si>
  <si>
    <t>18m</t>
  </si>
  <si>
    <t>24m</t>
  </si>
  <si>
    <t>spot</t>
  </si>
  <si>
    <t>dates</t>
  </si>
  <si>
    <t>3-4-5 jul</t>
  </si>
  <si>
    <t>8-9-10 ago</t>
  </si>
  <si>
    <t>spread</t>
  </si>
  <si>
    <t>fra-r-his</t>
  </si>
  <si>
    <t>fra-r-tod</t>
  </si>
  <si>
    <t>ptos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</si>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</sst>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0000"/>
    <numFmt numFmtId="165" formatCode="_ * #,##0.00_ ;_ * \-#,##0.0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16" fontId="0" fillId="0" borderId="3" xfId="0" applyNumberFormat="1" applyBorder="1"/>
    <xf numFmtId="16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1" xfId="0" applyBorder="1"/>
    <xf numFmtId="16" fontId="0" fillId="0" borderId="2" xfId="0" applyNumberFormat="1" applyBorder="1" applyAlignment="1">
      <alignment horizontal="right"/>
    </xf>
    <xf numFmtId="16" fontId="0" fillId="0" borderId="4" xfId="0" applyNumberFormat="1" applyBorder="1" applyAlignment="1">
      <alignment horizontal="right"/>
    </xf>
    <xf numFmtId="0" fontId="0" fillId="0" borderId="6" xfId="0" applyBorder="1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Border="1"/>
    <xf numFmtId="0" fontId="6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right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Hoja3!$B$1</c:f>
              <c:strCache>
                <c:ptCount val="1"/>
                <c:pt idx="0">
                  <c:v>spot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1w</c:v>
                </c:pt>
                <c:pt idx="1">
                  <c:v>2w</c:v>
                </c:pt>
                <c:pt idx="2">
                  <c:v>1m</c:v>
                </c:pt>
                <c:pt idx="3">
                  <c:v>2m</c:v>
                </c:pt>
                <c:pt idx="4">
                  <c:v>3m</c:v>
                </c:pt>
                <c:pt idx="5">
                  <c:v>4m</c:v>
                </c:pt>
                <c:pt idx="6">
                  <c:v>5m</c:v>
                </c:pt>
                <c:pt idx="7">
                  <c:v>6m</c:v>
                </c:pt>
                <c:pt idx="8">
                  <c:v>9m</c:v>
                </c:pt>
                <c:pt idx="9">
                  <c:v>12m</c:v>
                </c:pt>
                <c:pt idx="10">
                  <c:v>18m</c:v>
                </c:pt>
                <c:pt idx="11">
                  <c:v>24m</c:v>
                </c:pt>
              </c:strCache>
            </c:strRef>
          </c:cat>
          <c:val>
            <c:numRef>
              <c:f>Hoja3!$B$2:$B$13</c:f>
              <c:numCache>
                <c:formatCode>_ * #,##0.00_ ;_ * \-#,##0.00_ ;_ * "-"_ ;_ @_ </c:formatCode>
                <c:ptCount val="12"/>
                <c:pt idx="0">
                  <c:v>2.5</c:v>
                </c:pt>
                <c:pt idx="1">
                  <c:v>2.4500000000000002</c:v>
                </c:pt>
                <c:pt idx="2">
                  <c:v>2.4</c:v>
                </c:pt>
                <c:pt idx="3">
                  <c:v>2.4500000000000002</c:v>
                </c:pt>
                <c:pt idx="4">
                  <c:v>2.5</c:v>
                </c:pt>
                <c:pt idx="5">
                  <c:v>2.7</c:v>
                </c:pt>
                <c:pt idx="6">
                  <c:v>2.75</c:v>
                </c:pt>
                <c:pt idx="7">
                  <c:v>2.75</c:v>
                </c:pt>
                <c:pt idx="8">
                  <c:v>2.75</c:v>
                </c:pt>
                <c:pt idx="9">
                  <c:v>2.9</c:v>
                </c:pt>
                <c:pt idx="10">
                  <c:v>3</c:v>
                </c:pt>
                <c:pt idx="11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94E-82B5-A7656DDC42FD}"/>
            </c:ext>
          </c:extLst>
        </c:ser>
        <c:ser>
          <c:idx val="1"/>
          <c:order val="1"/>
          <c:tx>
            <c:strRef>
              <c:f>Hoja3!$D$1</c:f>
              <c:strCache>
                <c:ptCount val="1"/>
                <c:pt idx="0">
                  <c:v>fra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Hoja3!$A$2:$A$13</c:f>
              <c:strCache>
                <c:ptCount val="12"/>
                <c:pt idx="0">
                  <c:v>1w</c:v>
                </c:pt>
                <c:pt idx="1">
                  <c:v>2w</c:v>
                </c:pt>
                <c:pt idx="2">
                  <c:v>1m</c:v>
                </c:pt>
                <c:pt idx="3">
                  <c:v>2m</c:v>
                </c:pt>
                <c:pt idx="4">
                  <c:v>3m</c:v>
                </c:pt>
                <c:pt idx="5">
                  <c:v>4m</c:v>
                </c:pt>
                <c:pt idx="6">
                  <c:v>5m</c:v>
                </c:pt>
                <c:pt idx="7">
                  <c:v>6m</c:v>
                </c:pt>
                <c:pt idx="8">
                  <c:v>9m</c:v>
                </c:pt>
                <c:pt idx="9">
                  <c:v>12m</c:v>
                </c:pt>
                <c:pt idx="10">
                  <c:v>18m</c:v>
                </c:pt>
                <c:pt idx="11">
                  <c:v>24m</c:v>
                </c:pt>
              </c:strCache>
            </c:strRef>
          </c:cat>
          <c:val>
            <c:numRef>
              <c:f>Hoja3!$D$2:$D$13</c:f>
              <c:numCache>
                <c:formatCode>_ * #,##0.00_ ;_ * \-#,##0.00_ ;_ * "-"_ ;_ @_ </c:formatCode>
                <c:ptCount val="12"/>
                <c:pt idx="0">
                  <c:v>2.5</c:v>
                </c:pt>
                <c:pt idx="1">
                  <c:v>2.4000004805384556</c:v>
                </c:pt>
                <c:pt idx="2">
                  <c:v>2.3500004805429242</c:v>
                </c:pt>
                <c:pt idx="3">
                  <c:v>2.5000004805479925</c:v>
                </c:pt>
                <c:pt idx="4">
                  <c:v>2.6000014416339035</c:v>
                </c:pt>
                <c:pt idx="5">
                  <c:v>3.3000461328466457</c:v>
                </c:pt>
                <c:pt idx="6">
                  <c:v>2.9500048052440775</c:v>
                </c:pt>
                <c:pt idx="7">
                  <c:v>2.7500000000001634</c:v>
                </c:pt>
                <c:pt idx="8">
                  <c:v>2.7500000000001634</c:v>
                </c:pt>
                <c:pt idx="9">
                  <c:v>3.3500259483135508</c:v>
                </c:pt>
                <c:pt idx="10">
                  <c:v>3.2000057660521719</c:v>
                </c:pt>
                <c:pt idx="11">
                  <c:v>4.6001845183931245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94E-82B5-A7656DDC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66735"/>
        <c:axId val="206858431"/>
      </c:lineChart>
      <c:catAx>
        <c:axId val="20856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8431"/>
        <c:crosses val="autoZero"/>
        <c:auto val="1"/>
        <c:lblAlgn val="ctr"/>
        <c:lblOffset val="100"/>
        <c:noMultiLvlLbl val="0"/>
      </c:catAx>
      <c:valAx>
        <c:axId val="20685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.00_ ;_ * \-#,##0.00_ ;_ * &quot;-&quot;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7620</xdr:colOff>
          <xdr:row>1</xdr:row>
          <xdr:rowOff>7620</xdr:rowOff>
        </xdr:from>
        <xdr:to>
          <xdr:col>20</xdr:col>
          <xdr:colOff>34290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RUN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114300</xdr:rowOff>
    </xdr:from>
    <xdr:to>
      <xdr:col>12</xdr:col>
      <xdr:colOff>335280</xdr:colOff>
      <xdr:row>25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0"/>
  <sheetViews>
    <sheetView tabSelected="1" workbookViewId="0">
      <selection activeCell="B2" sqref="B2"/>
    </sheetView>
  </sheetViews>
  <sheetFormatPr baseColWidth="10" defaultColWidth="8.83984375" defaultRowHeight="14.4" x14ac:dyDescent="0.55000000000000004"/>
  <cols>
    <col min="4" max="4" width="9.15625" bestFit="1" customWidth="1"/>
    <col min="5" max="5" width="9.83984375" bestFit="1" customWidth="1"/>
    <col min="7" max="7" width="11.26171875" bestFit="1" customWidth="1"/>
    <col min="8" max="10" width="11.578125" customWidth="1"/>
    <col min="15" max="15" width="5.9453125" customWidth="1"/>
  </cols>
  <sheetData>
    <row r="1" spans="2:19" x14ac:dyDescent="0.55000000000000004">
      <c r="M1" t="s">
        <v>19</v>
      </c>
      <c r="P1" t="s">
        <v>20</v>
      </c>
    </row>
    <row r="2" spans="2:19" x14ac:dyDescent="0.55000000000000004">
      <c r="C2" s="22" t="s">
        <v>53</v>
      </c>
      <c r="D2" s="22" t="s">
        <v>54</v>
      </c>
      <c r="E2" s="22" t="s">
        <v>69</v>
      </c>
      <c r="F2" s="22" t="s">
        <v>75</v>
      </c>
      <c r="G2" s="22">
        <v>4</v>
      </c>
      <c r="H2" s="22">
        <v>5</v>
      </c>
      <c r="I2" s="22">
        <v>6</v>
      </c>
      <c r="M2" t="s">
        <v>33</v>
      </c>
      <c r="N2">
        <v>5</v>
      </c>
      <c r="P2" t="s">
        <v>33</v>
      </c>
      <c r="Q2">
        <v>5</v>
      </c>
    </row>
    <row r="3" spans="2:19" ht="14.7" thickBot="1" x14ac:dyDescent="0.6">
      <c r="B3">
        <v>0</v>
      </c>
      <c r="C3" t="s">
        <v>12</v>
      </c>
      <c r="D3" s="13">
        <v>1</v>
      </c>
      <c r="E3" t="s">
        <v>70</v>
      </c>
      <c r="F3">
        <v>0.05</v>
      </c>
      <c r="M3" t="s">
        <v>34</v>
      </c>
      <c r="N3">
        <v>200</v>
      </c>
      <c r="P3" t="s">
        <v>34</v>
      </c>
      <c r="Q3">
        <v>200</v>
      </c>
    </row>
    <row r="4" spans="2:19" x14ac:dyDescent="0.55000000000000004">
      <c r="B4">
        <v>1</v>
      </c>
      <c r="C4" t="s">
        <v>13</v>
      </c>
      <c r="D4" s="13">
        <v>7</v>
      </c>
      <c r="E4" t="s">
        <v>71</v>
      </c>
      <c r="F4">
        <v>1</v>
      </c>
      <c r="G4" s="15" t="s">
        <v>60</v>
      </c>
      <c r="H4" s="15" t="s">
        <v>74</v>
      </c>
      <c r="I4" s="15" t="s">
        <v>73</v>
      </c>
      <c r="M4" s="9" t="s">
        <v>21</v>
      </c>
      <c r="N4" s="10" t="s">
        <v>25</v>
      </c>
      <c r="P4" s="9"/>
      <c r="Q4" s="10"/>
      <c r="S4" t="s">
        <v>35</v>
      </c>
    </row>
    <row r="5" spans="2:19" x14ac:dyDescent="0.55000000000000004">
      <c r="B5">
        <v>2</v>
      </c>
      <c r="C5" t="s">
        <v>72</v>
      </c>
      <c r="F5" s="19">
        <f>+F4-F3</f>
        <v>0.95</v>
      </c>
      <c r="G5" s="20">
        <v>2.95</v>
      </c>
      <c r="H5" s="21" t="s">
        <v>17</v>
      </c>
      <c r="I5" s="21" t="s">
        <v>18</v>
      </c>
      <c r="J5" s="18"/>
      <c r="M5" s="2" t="s">
        <v>22</v>
      </c>
      <c r="N5" s="8" t="s">
        <v>26</v>
      </c>
      <c r="P5" s="2"/>
      <c r="Q5" s="8"/>
    </row>
    <row r="6" spans="2:19" x14ac:dyDescent="0.55000000000000004">
      <c r="B6">
        <v>4</v>
      </c>
      <c r="M6" s="2" t="s">
        <v>23</v>
      </c>
      <c r="N6" s="11" t="s">
        <v>27</v>
      </c>
      <c r="P6" s="2"/>
      <c r="Q6" s="11"/>
    </row>
    <row r="7" spans="2:19" x14ac:dyDescent="0.55000000000000004">
      <c r="I7" t="s">
        <v>76</v>
      </c>
      <c r="M7" s="2" t="s">
        <v>24</v>
      </c>
      <c r="N7" s="8" t="s">
        <v>27</v>
      </c>
      <c r="P7" s="2"/>
      <c r="Q7" s="8"/>
    </row>
    <row r="8" spans="2:19" x14ac:dyDescent="0.55000000000000004">
      <c r="M8" s="2"/>
      <c r="N8" s="11" t="s">
        <v>27</v>
      </c>
      <c r="P8" s="2"/>
      <c r="Q8" s="11"/>
    </row>
    <row r="9" spans="2:19" x14ac:dyDescent="0.55000000000000004">
      <c r="M9" s="2"/>
      <c r="N9" s="8" t="s">
        <v>28</v>
      </c>
      <c r="P9" s="2"/>
      <c r="Q9" s="8"/>
    </row>
    <row r="10" spans="2:19" x14ac:dyDescent="0.55000000000000004">
      <c r="M10" s="2"/>
      <c r="N10" s="11" t="s">
        <v>29</v>
      </c>
      <c r="P10" s="2"/>
      <c r="Q10" s="11"/>
    </row>
    <row r="11" spans="2:19" x14ac:dyDescent="0.55000000000000004">
      <c r="E11" t="s">
        <v>15</v>
      </c>
      <c r="M11" s="2"/>
      <c r="N11" s="8" t="s">
        <v>30</v>
      </c>
      <c r="P11" s="2"/>
      <c r="Q11" s="8"/>
    </row>
    <row r="12" spans="2:19" x14ac:dyDescent="0.55000000000000004">
      <c r="E12" t="s">
        <v>16</v>
      </c>
      <c r="M12" s="2"/>
      <c r="N12" s="11" t="s">
        <v>31</v>
      </c>
      <c r="P12" s="2"/>
      <c r="Q12" s="11"/>
    </row>
    <row r="13" spans="2:19" ht="14.7" thickBot="1" x14ac:dyDescent="0.6">
      <c r="M13" s="3"/>
      <c r="N13" s="12" t="s">
        <v>32</v>
      </c>
      <c r="P13" s="3"/>
      <c r="Q13" s="12"/>
    </row>
    <row r="14" spans="2:19" x14ac:dyDescent="0.55000000000000004">
      <c r="E14" t="s">
        <v>10</v>
      </c>
      <c r="F14" t="s">
        <v>3</v>
      </c>
    </row>
    <row r="15" spans="2:19" x14ac:dyDescent="0.55000000000000004">
      <c r="E15" t="s">
        <v>8</v>
      </c>
      <c r="F15" t="s">
        <v>9</v>
      </c>
    </row>
    <row r="16" spans="2:19" ht="14.7" thickBot="1" x14ac:dyDescent="0.6">
      <c r="E16" t="s">
        <v>4</v>
      </c>
      <c r="F16" t="s">
        <v>14</v>
      </c>
    </row>
    <row r="17" spans="5:10" x14ac:dyDescent="0.55000000000000004">
      <c r="E17" t="s">
        <v>5</v>
      </c>
      <c r="F17" t="s">
        <v>6</v>
      </c>
      <c r="H17" s="1" t="s">
        <v>0</v>
      </c>
      <c r="I17" s="4" t="s">
        <v>1</v>
      </c>
      <c r="J17" s="4" t="s">
        <v>2</v>
      </c>
    </row>
    <row r="18" spans="5:10" x14ac:dyDescent="0.55000000000000004">
      <c r="E18" t="s">
        <v>7</v>
      </c>
      <c r="F18" t="s">
        <v>11</v>
      </c>
      <c r="H18" s="6">
        <f ca="1">+TODAY()+D3</f>
        <v>43662</v>
      </c>
      <c r="I18" s="7">
        <f ca="1">+H18+1</f>
        <v>43663</v>
      </c>
      <c r="J18" s="7">
        <f ca="1">+I18+1</f>
        <v>43664</v>
      </c>
    </row>
    <row r="19" spans="5:10" x14ac:dyDescent="0.55000000000000004">
      <c r="H19" s="6">
        <f ca="1">+TODAY()+D4</f>
        <v>43668</v>
      </c>
      <c r="I19" s="7">
        <f ca="1">+H19+1</f>
        <v>43669</v>
      </c>
      <c r="J19" s="7">
        <f ca="1">+I19+1</f>
        <v>43670</v>
      </c>
    </row>
    <row r="20" spans="5:10" ht="14.7" thickBot="1" x14ac:dyDescent="0.6">
      <c r="H20" s="3"/>
      <c r="I20" s="5"/>
      <c r="J20" s="5"/>
    </row>
  </sheetData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otón1_Haga_clic_en">
                <anchor moveWithCells="1" sizeWithCells="1">
                  <from>
                    <xdr:col>18</xdr:col>
                    <xdr:colOff>7620</xdr:colOff>
                    <xdr:row>1</xdr:row>
                    <xdr:rowOff>7620</xdr:rowOff>
                  </from>
                  <to>
                    <xdr:col>20</xdr:col>
                    <xdr:colOff>34290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E236-1D59-4065-B29B-4C73BC7C170E}">
  <dimension ref="A1:J21"/>
  <sheetViews>
    <sheetView workbookViewId="0">
      <selection activeCell="M7" sqref="M7"/>
    </sheetView>
  </sheetViews>
  <sheetFormatPr baseColWidth="10" defaultRowHeight="14.4" x14ac:dyDescent="0.55000000000000004"/>
  <sheetData>
    <row r="1" spans="1:10" s="13" customFormat="1" x14ac:dyDescent="0.55000000000000004">
      <c r="A1" s="13" t="s">
        <v>41</v>
      </c>
    </row>
    <row r="2" spans="1:10" x14ac:dyDescent="0.55000000000000004">
      <c r="B2" t="s">
        <v>40</v>
      </c>
    </row>
    <row r="3" spans="1:10" x14ac:dyDescent="0.55000000000000004">
      <c r="A3">
        <v>1</v>
      </c>
      <c r="B3" t="s">
        <v>36</v>
      </c>
    </row>
    <row r="4" spans="1:10" x14ac:dyDescent="0.55000000000000004">
      <c r="A4">
        <v>2</v>
      </c>
      <c r="B4" t="s">
        <v>37</v>
      </c>
    </row>
    <row r="5" spans="1:10" x14ac:dyDescent="0.55000000000000004">
      <c r="A5">
        <v>3</v>
      </c>
      <c r="B5" t="s">
        <v>38</v>
      </c>
    </row>
    <row r="6" spans="1:10" x14ac:dyDescent="0.55000000000000004">
      <c r="A6">
        <v>4</v>
      </c>
      <c r="B6" t="s">
        <v>39</v>
      </c>
    </row>
    <row r="9" spans="1:10" s="13" customFormat="1" x14ac:dyDescent="0.55000000000000004">
      <c r="A9" s="13" t="s">
        <v>42</v>
      </c>
    </row>
    <row r="10" spans="1:10" x14ac:dyDescent="0.55000000000000004">
      <c r="B10" t="s">
        <v>43</v>
      </c>
    </row>
    <row r="11" spans="1:10" x14ac:dyDescent="0.55000000000000004">
      <c r="B11" t="s">
        <v>44</v>
      </c>
    </row>
    <row r="12" spans="1:10" x14ac:dyDescent="0.55000000000000004">
      <c r="C12" s="14" t="s">
        <v>49</v>
      </c>
      <c r="D12" s="14"/>
      <c r="E12" s="14"/>
      <c r="F12" s="14"/>
      <c r="G12" s="14"/>
      <c r="H12" s="14"/>
      <c r="I12" s="14"/>
      <c r="J12" s="14"/>
    </row>
    <row r="13" spans="1:10" x14ac:dyDescent="0.55000000000000004">
      <c r="C13" s="14" t="s">
        <v>50</v>
      </c>
      <c r="D13" s="14"/>
      <c r="E13" s="14"/>
      <c r="F13" s="14"/>
      <c r="G13" s="14"/>
      <c r="H13" s="14"/>
      <c r="I13" s="14"/>
      <c r="J13" s="14"/>
    </row>
    <row r="14" spans="1:10" x14ac:dyDescent="0.55000000000000004">
      <c r="C14" t="s">
        <v>45</v>
      </c>
    </row>
    <row r="15" spans="1:10" x14ac:dyDescent="0.55000000000000004">
      <c r="C15" t="s">
        <v>46</v>
      </c>
    </row>
    <row r="16" spans="1:10" x14ac:dyDescent="0.55000000000000004">
      <c r="C16" t="s">
        <v>47</v>
      </c>
    </row>
    <row r="17" spans="1:3" x14ac:dyDescent="0.55000000000000004">
      <c r="C17" t="s">
        <v>48</v>
      </c>
    </row>
    <row r="18" spans="1:3" x14ac:dyDescent="0.55000000000000004">
      <c r="C18" t="s">
        <v>51</v>
      </c>
    </row>
    <row r="21" spans="1:3" s="13" customFormat="1" x14ac:dyDescent="0.55000000000000004">
      <c r="A21" s="1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7157-ED6E-492D-B24E-1F2F3764D0D9}">
  <dimension ref="A1:I18"/>
  <sheetViews>
    <sheetView topLeftCell="D1" workbookViewId="0">
      <selection activeCell="F23" sqref="F23"/>
    </sheetView>
  </sheetViews>
  <sheetFormatPr baseColWidth="10" defaultRowHeight="14.4" x14ac:dyDescent="0.55000000000000004"/>
  <cols>
    <col min="9" max="9" width="12.15625" bestFit="1" customWidth="1"/>
  </cols>
  <sheetData>
    <row r="1" spans="1:9" x14ac:dyDescent="0.55000000000000004">
      <c r="B1" t="s">
        <v>68</v>
      </c>
      <c r="D1" t="s">
        <v>60</v>
      </c>
    </row>
    <row r="2" spans="1:9" x14ac:dyDescent="0.55000000000000004">
      <c r="A2" t="s">
        <v>55</v>
      </c>
      <c r="B2" s="17">
        <v>2.5</v>
      </c>
      <c r="C2">
        <v>1</v>
      </c>
      <c r="D2" s="17">
        <f>+B2</f>
        <v>2.5</v>
      </c>
      <c r="G2" s="16">
        <v>2.9550000000000001</v>
      </c>
    </row>
    <row r="3" spans="1:9" x14ac:dyDescent="0.55000000000000004">
      <c r="A3" t="s">
        <v>56</v>
      </c>
      <c r="B3" s="17">
        <v>2.4500000000000002</v>
      </c>
      <c r="C3">
        <v>2</v>
      </c>
      <c r="D3" s="17">
        <f>( (  ((1+B3%/52)^C3)  /  ((1+B2%/52)^C2)  ) ^ (1/(C3-C2))  -1  ) *5200</f>
        <v>2.4000004805384556</v>
      </c>
      <c r="G3">
        <f>+(1+G2%/48)^(48)</f>
        <v>1.0299815689642668</v>
      </c>
      <c r="H3">
        <v>1.03</v>
      </c>
      <c r="I3">
        <f>+H3-G3</f>
        <v>1.8431035733179613E-5</v>
      </c>
    </row>
    <row r="4" spans="1:9" x14ac:dyDescent="0.55000000000000004">
      <c r="A4" t="s">
        <v>57</v>
      </c>
      <c r="B4" s="17">
        <v>2.4</v>
      </c>
      <c r="C4">
        <v>4</v>
      </c>
      <c r="D4" s="17">
        <f t="shared" ref="D4:D13" si="0">( (  ((1+B4%/52)^C4)  /  ((1+B3%/52)^C3)  ) ^ (1/(C4-C3))  -1  ) *5200</f>
        <v>2.3500004805429242</v>
      </c>
    </row>
    <row r="5" spans="1:9" x14ac:dyDescent="0.55000000000000004">
      <c r="A5" t="s">
        <v>58</v>
      </c>
      <c r="B5" s="17">
        <v>2.4500000000000002</v>
      </c>
      <c r="C5">
        <v>8</v>
      </c>
      <c r="D5" s="17">
        <f t="shared" si="0"/>
        <v>2.5000004805479925</v>
      </c>
    </row>
    <row r="6" spans="1:9" x14ac:dyDescent="0.55000000000000004">
      <c r="A6" t="s">
        <v>59</v>
      </c>
      <c r="B6" s="17">
        <v>2.5</v>
      </c>
      <c r="C6">
        <v>12</v>
      </c>
      <c r="D6" s="17">
        <f t="shared" si="0"/>
        <v>2.6000014416339035</v>
      </c>
    </row>
    <row r="7" spans="1:9" x14ac:dyDescent="0.55000000000000004">
      <c r="A7" t="s">
        <v>61</v>
      </c>
      <c r="B7" s="17">
        <v>2.7</v>
      </c>
      <c r="C7">
        <v>16</v>
      </c>
      <c r="D7" s="17">
        <f t="shared" si="0"/>
        <v>3.3000461328466457</v>
      </c>
    </row>
    <row r="8" spans="1:9" x14ac:dyDescent="0.55000000000000004">
      <c r="A8" t="s">
        <v>62</v>
      </c>
      <c r="B8" s="17">
        <v>2.75</v>
      </c>
      <c r="C8">
        <v>20</v>
      </c>
      <c r="D8" s="17">
        <f t="shared" si="0"/>
        <v>2.9500048052440775</v>
      </c>
    </row>
    <row r="9" spans="1:9" x14ac:dyDescent="0.55000000000000004">
      <c r="A9" t="s">
        <v>63</v>
      </c>
      <c r="B9" s="17">
        <v>2.75</v>
      </c>
      <c r="C9">
        <v>24</v>
      </c>
      <c r="D9" s="17">
        <f t="shared" si="0"/>
        <v>2.7500000000001634</v>
      </c>
    </row>
    <row r="10" spans="1:9" x14ac:dyDescent="0.55000000000000004">
      <c r="A10" t="s">
        <v>64</v>
      </c>
      <c r="B10" s="17">
        <v>2.75</v>
      </c>
      <c r="C10">
        <v>36</v>
      </c>
      <c r="D10" s="17">
        <f t="shared" si="0"/>
        <v>2.7500000000001634</v>
      </c>
    </row>
    <row r="11" spans="1:9" x14ac:dyDescent="0.55000000000000004">
      <c r="A11" t="s">
        <v>65</v>
      </c>
      <c r="B11" s="17">
        <v>2.9</v>
      </c>
      <c r="C11">
        <v>48</v>
      </c>
      <c r="D11" s="17">
        <f t="shared" si="0"/>
        <v>3.3500259483135508</v>
      </c>
    </row>
    <row r="12" spans="1:9" x14ac:dyDescent="0.55000000000000004">
      <c r="A12" t="s">
        <v>66</v>
      </c>
      <c r="B12" s="17">
        <v>3</v>
      </c>
      <c r="C12">
        <f>4*18</f>
        <v>72</v>
      </c>
      <c r="D12" s="17">
        <f t="shared" si="0"/>
        <v>3.2000057660521719</v>
      </c>
    </row>
    <row r="13" spans="1:9" x14ac:dyDescent="0.55000000000000004">
      <c r="A13" t="s">
        <v>67</v>
      </c>
      <c r="B13" s="17">
        <v>3.4</v>
      </c>
      <c r="C13">
        <f>24*4</f>
        <v>96</v>
      </c>
      <c r="D13" s="17">
        <f t="shared" si="0"/>
        <v>4.6001845183931245</v>
      </c>
    </row>
    <row r="16" spans="1:9" x14ac:dyDescent="0.55000000000000004">
      <c r="D16">
        <f>12*4</f>
        <v>48</v>
      </c>
    </row>
    <row r="18" spans="4:4" x14ac:dyDescent="0.55000000000000004">
      <c r="D18">
        <f>365/7</f>
        <v>52.142857142857146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Liv</dc:creator>
  <cp:lastModifiedBy>COJ</cp:lastModifiedBy>
  <dcterms:created xsi:type="dcterms:W3CDTF">2015-06-05T18:19:34Z</dcterms:created>
  <dcterms:modified xsi:type="dcterms:W3CDTF">2019-07-15T17:44:11Z</dcterms:modified>
</cp:coreProperties>
</file>